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611" i="3" l="1"/>
  <c r="F611" i="3"/>
  <c r="G611" i="3"/>
  <c r="H611" i="3"/>
  <c r="I611" i="3"/>
  <c r="J611" i="3"/>
  <c r="E612" i="3"/>
  <c r="F612" i="3"/>
  <c r="K612" i="3" s="1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K614" i="3"/>
  <c r="E615" i="3"/>
  <c r="F615" i="3"/>
  <c r="K615" i="3" s="1"/>
  <c r="G615" i="3"/>
  <c r="H615" i="3"/>
  <c r="I615" i="3"/>
  <c r="J615" i="3"/>
  <c r="E616" i="3"/>
  <c r="F616" i="3"/>
  <c r="G616" i="3"/>
  <c r="H616" i="3"/>
  <c r="I616" i="3"/>
  <c r="J616" i="3"/>
  <c r="K616" i="3"/>
  <c r="E617" i="3"/>
  <c r="F617" i="3"/>
  <c r="K617" i="3" s="1"/>
  <c r="G617" i="3"/>
  <c r="H617" i="3"/>
  <c r="I617" i="3"/>
  <c r="J617" i="3"/>
  <c r="E618" i="3"/>
  <c r="F618" i="3"/>
  <c r="G618" i="3"/>
  <c r="H618" i="3"/>
  <c r="I618" i="3"/>
  <c r="J618" i="3"/>
  <c r="K618" i="3"/>
  <c r="E619" i="3"/>
  <c r="F619" i="3"/>
  <c r="K619" i="3" s="1"/>
  <c r="G619" i="3"/>
  <c r="H619" i="3"/>
  <c r="I619" i="3"/>
  <c r="J619" i="3"/>
  <c r="E620" i="3"/>
  <c r="F620" i="3"/>
  <c r="G620" i="3"/>
  <c r="H620" i="3"/>
  <c r="I620" i="3"/>
  <c r="J620" i="3"/>
  <c r="K620" i="3"/>
  <c r="E621" i="3"/>
  <c r="F621" i="3"/>
  <c r="K621" i="3" s="1"/>
  <c r="G621" i="3"/>
  <c r="H621" i="3"/>
  <c r="I621" i="3"/>
  <c r="J621" i="3"/>
  <c r="E622" i="3"/>
  <c r="F622" i="3"/>
  <c r="G622" i="3"/>
  <c r="H622" i="3"/>
  <c r="I622" i="3"/>
  <c r="J622" i="3"/>
  <c r="K622" i="3"/>
  <c r="E623" i="3"/>
  <c r="F623" i="3"/>
  <c r="K623" i="3" s="1"/>
  <c r="G623" i="3"/>
  <c r="H623" i="3"/>
  <c r="I623" i="3"/>
  <c r="J623" i="3"/>
  <c r="E624" i="3"/>
  <c r="F624" i="3"/>
  <c r="G624" i="3"/>
  <c r="H624" i="3"/>
  <c r="I624" i="3"/>
  <c r="J624" i="3"/>
  <c r="E625" i="3"/>
  <c r="F625" i="3"/>
  <c r="G625" i="3"/>
  <c r="H625" i="3"/>
  <c r="I625" i="3"/>
  <c r="L625" i="3" s="1"/>
  <c r="J625" i="3"/>
  <c r="K625" i="3"/>
  <c r="E626" i="3"/>
  <c r="F626" i="3"/>
  <c r="K626" i="3" s="1"/>
  <c r="G626" i="3"/>
  <c r="H626" i="3"/>
  <c r="I626" i="3"/>
  <c r="J626" i="3"/>
  <c r="E627" i="3"/>
  <c r="F627" i="3"/>
  <c r="K627" i="3" s="1"/>
  <c r="G627" i="3"/>
  <c r="H627" i="3"/>
  <c r="I627" i="3"/>
  <c r="J627" i="3"/>
  <c r="E628" i="3"/>
  <c r="F628" i="3"/>
  <c r="G628" i="3"/>
  <c r="H628" i="3"/>
  <c r="I628" i="3"/>
  <c r="J628" i="3"/>
  <c r="E629" i="3"/>
  <c r="F629" i="3"/>
  <c r="G629" i="3"/>
  <c r="H629" i="3"/>
  <c r="I629" i="3"/>
  <c r="L629" i="3" s="1"/>
  <c r="J629" i="3"/>
  <c r="K629" i="3"/>
  <c r="E630" i="3"/>
  <c r="F630" i="3"/>
  <c r="K630" i="3" s="1"/>
  <c r="G630" i="3"/>
  <c r="H630" i="3"/>
  <c r="I630" i="3"/>
  <c r="J630" i="3"/>
  <c r="E631" i="3"/>
  <c r="F631" i="3"/>
  <c r="G631" i="3"/>
  <c r="H631" i="3"/>
  <c r="I631" i="3"/>
  <c r="J631" i="3"/>
  <c r="E632" i="3"/>
  <c r="F632" i="3"/>
  <c r="G632" i="3"/>
  <c r="H632" i="3"/>
  <c r="I632" i="3"/>
  <c r="L632" i="3" s="1"/>
  <c r="J632" i="3"/>
  <c r="K632" i="3"/>
  <c r="E633" i="3"/>
  <c r="F633" i="3"/>
  <c r="K633" i="3" s="1"/>
  <c r="G633" i="3"/>
  <c r="H633" i="3"/>
  <c r="I633" i="3"/>
  <c r="J633" i="3"/>
  <c r="E634" i="3"/>
  <c r="F634" i="3"/>
  <c r="K634" i="3" s="1"/>
  <c r="G634" i="3"/>
  <c r="H634" i="3"/>
  <c r="I634" i="3"/>
  <c r="J634" i="3"/>
  <c r="E635" i="3"/>
  <c r="F635" i="3"/>
  <c r="G635" i="3"/>
  <c r="H635" i="3"/>
  <c r="I635" i="3"/>
  <c r="J635" i="3"/>
  <c r="E636" i="3"/>
  <c r="F636" i="3"/>
  <c r="G636" i="3"/>
  <c r="H636" i="3"/>
  <c r="I636" i="3"/>
  <c r="L636" i="3" s="1"/>
  <c r="J636" i="3"/>
  <c r="K636" i="3"/>
  <c r="E637" i="3"/>
  <c r="F637" i="3"/>
  <c r="K637" i="3" s="1"/>
  <c r="G637" i="3"/>
  <c r="H637" i="3"/>
  <c r="I637" i="3"/>
  <c r="J637" i="3"/>
  <c r="E638" i="3"/>
  <c r="F638" i="3"/>
  <c r="K638" i="3" s="1"/>
  <c r="G638" i="3"/>
  <c r="H638" i="3"/>
  <c r="I638" i="3"/>
  <c r="J638" i="3"/>
  <c r="E639" i="3"/>
  <c r="F639" i="3"/>
  <c r="G639" i="3"/>
  <c r="H639" i="3"/>
  <c r="I639" i="3"/>
  <c r="J639" i="3"/>
  <c r="E640" i="3"/>
  <c r="F640" i="3"/>
  <c r="G640" i="3"/>
  <c r="H640" i="3"/>
  <c r="I640" i="3"/>
  <c r="L640" i="3" s="1"/>
  <c r="J640" i="3"/>
  <c r="K640" i="3"/>
  <c r="E641" i="3"/>
  <c r="F641" i="3"/>
  <c r="K641" i="3" s="1"/>
  <c r="G641" i="3"/>
  <c r="H641" i="3"/>
  <c r="I641" i="3"/>
  <c r="J641" i="3"/>
  <c r="K613" i="3" l="1"/>
  <c r="L612" i="3"/>
  <c r="K639" i="3"/>
  <c r="L638" i="3"/>
  <c r="K635" i="3"/>
  <c r="L634" i="3"/>
  <c r="K631" i="3"/>
  <c r="K628" i="3"/>
  <c r="L627" i="3"/>
  <c r="K624" i="3"/>
  <c r="L623" i="3"/>
  <c r="K611" i="3"/>
  <c r="N640" i="3"/>
  <c r="P640" i="3"/>
  <c r="R640" i="3"/>
  <c r="T640" i="3"/>
  <c r="V640" i="3"/>
  <c r="X640" i="3"/>
  <c r="Z640" i="3"/>
  <c r="AB640" i="3"/>
  <c r="AD640" i="3"/>
  <c r="AF640" i="3"/>
  <c r="AH640" i="3"/>
  <c r="AJ640" i="3"/>
  <c r="AL640" i="3"/>
  <c r="AN640" i="3"/>
  <c r="AP640" i="3"/>
  <c r="AR640" i="3"/>
  <c r="AT640" i="3"/>
  <c r="AV640" i="3"/>
  <c r="AX640" i="3"/>
  <c r="AZ640" i="3"/>
  <c r="BB640" i="3"/>
  <c r="BD640" i="3"/>
  <c r="BF640" i="3"/>
  <c r="BH640" i="3"/>
  <c r="M640" i="3"/>
  <c r="O640" i="3"/>
  <c r="Q640" i="3"/>
  <c r="S640" i="3"/>
  <c r="U640" i="3"/>
  <c r="W640" i="3"/>
  <c r="Y640" i="3"/>
  <c r="AA640" i="3"/>
  <c r="AC640" i="3"/>
  <c r="AE640" i="3"/>
  <c r="AG640" i="3"/>
  <c r="AI640" i="3"/>
  <c r="AK640" i="3"/>
  <c r="AM640" i="3"/>
  <c r="AO640" i="3"/>
  <c r="AQ640" i="3"/>
  <c r="AS640" i="3"/>
  <c r="AU640" i="3"/>
  <c r="AW640" i="3"/>
  <c r="AY640" i="3"/>
  <c r="BA640" i="3"/>
  <c r="BC640" i="3"/>
  <c r="BE640" i="3"/>
  <c r="BG640" i="3"/>
  <c r="BI640" i="3"/>
  <c r="N638" i="3"/>
  <c r="V638" i="3"/>
  <c r="AD638" i="3"/>
  <c r="AL638" i="3"/>
  <c r="AP638" i="3"/>
  <c r="AT638" i="3"/>
  <c r="AX638" i="3"/>
  <c r="BB638" i="3"/>
  <c r="BF638" i="3"/>
  <c r="M638" i="3"/>
  <c r="Q638" i="3"/>
  <c r="U638" i="3"/>
  <c r="Y638" i="3"/>
  <c r="AC638" i="3"/>
  <c r="AG638" i="3"/>
  <c r="AK638" i="3"/>
  <c r="AO638" i="3"/>
  <c r="AS638" i="3"/>
  <c r="AW638" i="3"/>
  <c r="BA638" i="3"/>
  <c r="BE638" i="3"/>
  <c r="BI638" i="3"/>
  <c r="N636" i="3"/>
  <c r="P636" i="3"/>
  <c r="R636" i="3"/>
  <c r="T636" i="3"/>
  <c r="V636" i="3"/>
  <c r="X636" i="3"/>
  <c r="Z636" i="3"/>
  <c r="AB636" i="3"/>
  <c r="AD636" i="3"/>
  <c r="AF636" i="3"/>
  <c r="AH636" i="3"/>
  <c r="AJ636" i="3"/>
  <c r="AL636" i="3"/>
  <c r="AN636" i="3"/>
  <c r="AP636" i="3"/>
  <c r="AR636" i="3"/>
  <c r="AT636" i="3"/>
  <c r="AV636" i="3"/>
  <c r="AX636" i="3"/>
  <c r="AZ636" i="3"/>
  <c r="BB636" i="3"/>
  <c r="BD636" i="3"/>
  <c r="BF636" i="3"/>
  <c r="BH636" i="3"/>
  <c r="M636" i="3"/>
  <c r="O636" i="3"/>
  <c r="Q636" i="3"/>
  <c r="S636" i="3"/>
  <c r="U636" i="3"/>
  <c r="W636" i="3"/>
  <c r="Y636" i="3"/>
  <c r="AA636" i="3"/>
  <c r="AC636" i="3"/>
  <c r="AE636" i="3"/>
  <c r="AG636" i="3"/>
  <c r="AI636" i="3"/>
  <c r="AK636" i="3"/>
  <c r="AM636" i="3"/>
  <c r="AO636" i="3"/>
  <c r="AQ636" i="3"/>
  <c r="AS636" i="3"/>
  <c r="AU636" i="3"/>
  <c r="AW636" i="3"/>
  <c r="AY636" i="3"/>
  <c r="BA636" i="3"/>
  <c r="BC636" i="3"/>
  <c r="BE636" i="3"/>
  <c r="BG636" i="3"/>
  <c r="BI636" i="3"/>
  <c r="N634" i="3"/>
  <c r="R634" i="3"/>
  <c r="V634" i="3"/>
  <c r="Z634" i="3"/>
  <c r="AD634" i="3"/>
  <c r="AH634" i="3"/>
  <c r="AL634" i="3"/>
  <c r="AP634" i="3"/>
  <c r="AT634" i="3"/>
  <c r="AX634" i="3"/>
  <c r="BB634" i="3"/>
  <c r="BF634" i="3"/>
  <c r="M634" i="3"/>
  <c r="Q634" i="3"/>
  <c r="U634" i="3"/>
  <c r="Y634" i="3"/>
  <c r="AC634" i="3"/>
  <c r="AG634" i="3"/>
  <c r="AK634" i="3"/>
  <c r="AO634" i="3"/>
  <c r="AS634" i="3"/>
  <c r="AW634" i="3"/>
  <c r="BA634" i="3"/>
  <c r="BE634" i="3"/>
  <c r="BI634" i="3"/>
  <c r="M632" i="3"/>
  <c r="O632" i="3"/>
  <c r="Q632" i="3"/>
  <c r="S632" i="3"/>
  <c r="U632" i="3"/>
  <c r="W632" i="3"/>
  <c r="Y632" i="3"/>
  <c r="AA632" i="3"/>
  <c r="AC632" i="3"/>
  <c r="AE632" i="3"/>
  <c r="AG632" i="3"/>
  <c r="AI632" i="3"/>
  <c r="AK632" i="3"/>
  <c r="AM632" i="3"/>
  <c r="AO632" i="3"/>
  <c r="AQ632" i="3"/>
  <c r="AS632" i="3"/>
  <c r="AU632" i="3"/>
  <c r="AW632" i="3"/>
  <c r="AY632" i="3"/>
  <c r="BA632" i="3"/>
  <c r="BC632" i="3"/>
  <c r="BE632" i="3"/>
  <c r="BG632" i="3"/>
  <c r="BI632" i="3"/>
  <c r="N632" i="3"/>
  <c r="P632" i="3"/>
  <c r="R632" i="3"/>
  <c r="T632" i="3"/>
  <c r="V632" i="3"/>
  <c r="X632" i="3"/>
  <c r="Z632" i="3"/>
  <c r="AB632" i="3"/>
  <c r="AD632" i="3"/>
  <c r="AF632" i="3"/>
  <c r="AH632" i="3"/>
  <c r="AJ632" i="3"/>
  <c r="AL632" i="3"/>
  <c r="AN632" i="3"/>
  <c r="AP632" i="3"/>
  <c r="AR632" i="3"/>
  <c r="AT632" i="3"/>
  <c r="AV632" i="3"/>
  <c r="AX632" i="3"/>
  <c r="AZ632" i="3"/>
  <c r="BB632" i="3"/>
  <c r="BD632" i="3"/>
  <c r="BF632" i="3"/>
  <c r="BH632" i="3"/>
  <c r="N627" i="3"/>
  <c r="R627" i="3"/>
  <c r="V627" i="3"/>
  <c r="Z627" i="3"/>
  <c r="AD627" i="3"/>
  <c r="AH627" i="3"/>
  <c r="AL627" i="3"/>
  <c r="AP627" i="3"/>
  <c r="AT627" i="3"/>
  <c r="AX627" i="3"/>
  <c r="BB627" i="3"/>
  <c r="BF627" i="3"/>
  <c r="M627" i="3"/>
  <c r="Q627" i="3"/>
  <c r="U627" i="3"/>
  <c r="Y627" i="3"/>
  <c r="AC627" i="3"/>
  <c r="AG627" i="3"/>
  <c r="AK627" i="3"/>
  <c r="AO627" i="3"/>
  <c r="AS627" i="3"/>
  <c r="AW627" i="3"/>
  <c r="BA627" i="3"/>
  <c r="BE627" i="3"/>
  <c r="BI627" i="3"/>
  <c r="P623" i="3"/>
  <c r="T623" i="3"/>
  <c r="M623" i="3"/>
  <c r="Q623" i="3"/>
  <c r="U623" i="3"/>
  <c r="Y623" i="3"/>
  <c r="AC623" i="3"/>
  <c r="AG623" i="3"/>
  <c r="X623" i="3"/>
  <c r="AF623" i="3"/>
  <c r="AL623" i="3"/>
  <c r="AP623" i="3"/>
  <c r="AT623" i="3"/>
  <c r="AX623" i="3"/>
  <c r="BB623" i="3"/>
  <c r="BF623" i="3"/>
  <c r="Z623" i="3"/>
  <c r="AH623" i="3"/>
  <c r="AM623" i="3"/>
  <c r="AQ623" i="3"/>
  <c r="AU623" i="3"/>
  <c r="AY623" i="3"/>
  <c r="BC623" i="3"/>
  <c r="BG623" i="3"/>
  <c r="L641" i="3"/>
  <c r="P641" i="3" s="1"/>
  <c r="L639" i="3"/>
  <c r="L637" i="3"/>
  <c r="N637" i="3" s="1"/>
  <c r="L635" i="3"/>
  <c r="L633" i="3"/>
  <c r="P633" i="3" s="1"/>
  <c r="L631" i="3"/>
  <c r="N629" i="3"/>
  <c r="P629" i="3"/>
  <c r="R629" i="3"/>
  <c r="T629" i="3"/>
  <c r="V629" i="3"/>
  <c r="X629" i="3"/>
  <c r="Z629" i="3"/>
  <c r="AB629" i="3"/>
  <c r="AD629" i="3"/>
  <c r="AF629" i="3"/>
  <c r="AH629" i="3"/>
  <c r="AJ629" i="3"/>
  <c r="AL629" i="3"/>
  <c r="AN629" i="3"/>
  <c r="AP629" i="3"/>
  <c r="AR629" i="3"/>
  <c r="AT629" i="3"/>
  <c r="AV629" i="3"/>
  <c r="AX629" i="3"/>
  <c r="AZ629" i="3"/>
  <c r="BB629" i="3"/>
  <c r="BD629" i="3"/>
  <c r="BF629" i="3"/>
  <c r="BH629" i="3"/>
  <c r="M629" i="3"/>
  <c r="Q629" i="3"/>
  <c r="U629" i="3"/>
  <c r="Y629" i="3"/>
  <c r="AC629" i="3"/>
  <c r="AG629" i="3"/>
  <c r="AK629" i="3"/>
  <c r="AO629" i="3"/>
  <c r="AS629" i="3"/>
  <c r="AW629" i="3"/>
  <c r="BA629" i="3"/>
  <c r="BE629" i="3"/>
  <c r="BI629" i="3"/>
  <c r="O629" i="3"/>
  <c r="S629" i="3"/>
  <c r="W629" i="3"/>
  <c r="AA629" i="3"/>
  <c r="AE629" i="3"/>
  <c r="AI629" i="3"/>
  <c r="AM629" i="3"/>
  <c r="AQ629" i="3"/>
  <c r="AU629" i="3"/>
  <c r="AY629" i="3"/>
  <c r="BC629" i="3"/>
  <c r="BG629" i="3"/>
  <c r="N625" i="3"/>
  <c r="P625" i="3"/>
  <c r="R625" i="3"/>
  <c r="T625" i="3"/>
  <c r="V625" i="3"/>
  <c r="X625" i="3"/>
  <c r="Z625" i="3"/>
  <c r="AB625" i="3"/>
  <c r="AD625" i="3"/>
  <c r="AF625" i="3"/>
  <c r="AH625" i="3"/>
  <c r="AJ625" i="3"/>
  <c r="AL625" i="3"/>
  <c r="AN625" i="3"/>
  <c r="AP625" i="3"/>
  <c r="AR625" i="3"/>
  <c r="AT625" i="3"/>
  <c r="AV625" i="3"/>
  <c r="AX625" i="3"/>
  <c r="AZ625" i="3"/>
  <c r="BB625" i="3"/>
  <c r="BD625" i="3"/>
  <c r="BF625" i="3"/>
  <c r="BH625" i="3"/>
  <c r="M625" i="3"/>
  <c r="O625" i="3"/>
  <c r="Q625" i="3"/>
  <c r="S625" i="3"/>
  <c r="U625" i="3"/>
  <c r="W625" i="3"/>
  <c r="Y625" i="3"/>
  <c r="AA625" i="3"/>
  <c r="AC625" i="3"/>
  <c r="AE625" i="3"/>
  <c r="AG625" i="3"/>
  <c r="AI625" i="3"/>
  <c r="AK625" i="3"/>
  <c r="AM625" i="3"/>
  <c r="AO625" i="3"/>
  <c r="AQ625" i="3"/>
  <c r="AS625" i="3"/>
  <c r="AU625" i="3"/>
  <c r="AW625" i="3"/>
  <c r="AY625" i="3"/>
  <c r="BA625" i="3"/>
  <c r="BC625" i="3"/>
  <c r="BE625" i="3"/>
  <c r="BG625" i="3"/>
  <c r="BI625" i="3"/>
  <c r="L630" i="3"/>
  <c r="O630" i="3" s="1"/>
  <c r="L628" i="3"/>
  <c r="L626" i="3"/>
  <c r="M626" i="3" s="1"/>
  <c r="L624" i="3"/>
  <c r="L622" i="3"/>
  <c r="M622" i="3" s="1"/>
  <c r="L620" i="3"/>
  <c r="L618" i="3"/>
  <c r="M618" i="3" s="1"/>
  <c r="L616" i="3"/>
  <c r="P616" i="3" s="1"/>
  <c r="L614" i="3"/>
  <c r="P614" i="3" s="1"/>
  <c r="N612" i="3"/>
  <c r="P612" i="3"/>
  <c r="R612" i="3"/>
  <c r="T612" i="3"/>
  <c r="V612" i="3"/>
  <c r="X612" i="3"/>
  <c r="Z612" i="3"/>
  <c r="AB612" i="3"/>
  <c r="AD612" i="3"/>
  <c r="AF612" i="3"/>
  <c r="AH612" i="3"/>
  <c r="AJ612" i="3"/>
  <c r="AL612" i="3"/>
  <c r="AN612" i="3"/>
  <c r="AP612" i="3"/>
  <c r="AR612" i="3"/>
  <c r="AT612" i="3"/>
  <c r="AV612" i="3"/>
  <c r="AX612" i="3"/>
  <c r="AZ612" i="3"/>
  <c r="BB612" i="3"/>
  <c r="BD612" i="3"/>
  <c r="BF612" i="3"/>
  <c r="BH612" i="3"/>
  <c r="M612" i="3"/>
  <c r="O612" i="3"/>
  <c r="Q612" i="3"/>
  <c r="S612" i="3"/>
  <c r="U612" i="3"/>
  <c r="W612" i="3"/>
  <c r="Y612" i="3"/>
  <c r="AA612" i="3"/>
  <c r="AC612" i="3"/>
  <c r="AE612" i="3"/>
  <c r="AG612" i="3"/>
  <c r="AI612" i="3"/>
  <c r="AK612" i="3"/>
  <c r="AM612" i="3"/>
  <c r="AO612" i="3"/>
  <c r="AQ612" i="3"/>
  <c r="AS612" i="3"/>
  <c r="AU612" i="3"/>
  <c r="AW612" i="3"/>
  <c r="AY612" i="3"/>
  <c r="BA612" i="3"/>
  <c r="BC612" i="3"/>
  <c r="BE612" i="3"/>
  <c r="BG612" i="3"/>
  <c r="BI612" i="3"/>
  <c r="L611" i="3"/>
  <c r="AQ611" i="3"/>
  <c r="Z611" i="3"/>
  <c r="BF611" i="3"/>
  <c r="L621" i="3"/>
  <c r="N621" i="3" s="1"/>
  <c r="L619" i="3"/>
  <c r="N619" i="3" s="1"/>
  <c r="L617" i="3"/>
  <c r="N617" i="3" s="1"/>
  <c r="L615" i="3"/>
  <c r="M615" i="3" s="1"/>
  <c r="L613" i="3"/>
  <c r="E493" i="3"/>
  <c r="F493" i="3"/>
  <c r="G493" i="3"/>
  <c r="H493" i="3"/>
  <c r="I493" i="3"/>
  <c r="L493" i="3" s="1"/>
  <c r="J493" i="3"/>
  <c r="K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K496" i="3" s="1"/>
  <c r="G496" i="3"/>
  <c r="H496" i="3"/>
  <c r="I496" i="3"/>
  <c r="J496" i="3"/>
  <c r="E497" i="3"/>
  <c r="F497" i="3"/>
  <c r="G497" i="3"/>
  <c r="H497" i="3"/>
  <c r="I497" i="3"/>
  <c r="J497" i="3"/>
  <c r="K497" i="3"/>
  <c r="L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K499" i="3"/>
  <c r="E500" i="3"/>
  <c r="F500" i="3"/>
  <c r="G500" i="3"/>
  <c r="H500" i="3"/>
  <c r="I500" i="3"/>
  <c r="J500" i="3"/>
  <c r="E501" i="3"/>
  <c r="F501" i="3"/>
  <c r="K501" i="3" s="1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K503" i="3"/>
  <c r="E504" i="3"/>
  <c r="F504" i="3"/>
  <c r="G504" i="3"/>
  <c r="H504" i="3"/>
  <c r="I504" i="3"/>
  <c r="J504" i="3"/>
  <c r="E505" i="3"/>
  <c r="F505" i="3"/>
  <c r="K505" i="3" s="1"/>
  <c r="G505" i="3"/>
  <c r="H505" i="3"/>
  <c r="I505" i="3"/>
  <c r="J505" i="3"/>
  <c r="E506" i="3"/>
  <c r="F506" i="3"/>
  <c r="G506" i="3"/>
  <c r="H506" i="3"/>
  <c r="I506" i="3"/>
  <c r="J506" i="3"/>
  <c r="E507" i="3"/>
  <c r="F507" i="3"/>
  <c r="G507" i="3"/>
  <c r="H507" i="3"/>
  <c r="I507" i="3"/>
  <c r="J507" i="3"/>
  <c r="K507" i="3"/>
  <c r="E508" i="3"/>
  <c r="F508" i="3"/>
  <c r="K508" i="3" s="1"/>
  <c r="G508" i="3"/>
  <c r="H508" i="3"/>
  <c r="I508" i="3"/>
  <c r="J508" i="3"/>
  <c r="E509" i="3"/>
  <c r="F509" i="3"/>
  <c r="K509" i="3" s="1"/>
  <c r="G509" i="3"/>
  <c r="H509" i="3"/>
  <c r="I509" i="3"/>
  <c r="J509" i="3"/>
  <c r="E510" i="3"/>
  <c r="F510" i="3"/>
  <c r="G510" i="3"/>
  <c r="H510" i="3"/>
  <c r="I510" i="3"/>
  <c r="J510" i="3"/>
  <c r="E511" i="3"/>
  <c r="F511" i="3"/>
  <c r="G511" i="3"/>
  <c r="H511" i="3"/>
  <c r="I511" i="3"/>
  <c r="L511" i="3" s="1"/>
  <c r="J511" i="3"/>
  <c r="K511" i="3"/>
  <c r="E512" i="3"/>
  <c r="F512" i="3"/>
  <c r="K512" i="3" s="1"/>
  <c r="G512" i="3"/>
  <c r="H512" i="3"/>
  <c r="I512" i="3"/>
  <c r="J512" i="3"/>
  <c r="E513" i="3"/>
  <c r="F513" i="3"/>
  <c r="K513" i="3" s="1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L515" i="3" s="1"/>
  <c r="J515" i="3"/>
  <c r="K515" i="3"/>
  <c r="E516" i="3"/>
  <c r="F516" i="3"/>
  <c r="K516" i="3" s="1"/>
  <c r="G516" i="3"/>
  <c r="H516" i="3"/>
  <c r="I516" i="3"/>
  <c r="J516" i="3"/>
  <c r="E517" i="3"/>
  <c r="F517" i="3"/>
  <c r="K517" i="3" s="1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K520" i="3"/>
  <c r="E521" i="3"/>
  <c r="F521" i="3"/>
  <c r="G521" i="3"/>
  <c r="H521" i="3"/>
  <c r="I521" i="3"/>
  <c r="J521" i="3"/>
  <c r="E522" i="3"/>
  <c r="F522" i="3"/>
  <c r="K522" i="3" s="1"/>
  <c r="G522" i="3"/>
  <c r="H522" i="3"/>
  <c r="I522" i="3"/>
  <c r="J522" i="3"/>
  <c r="E523" i="3"/>
  <c r="F523" i="3"/>
  <c r="G523" i="3"/>
  <c r="H523" i="3"/>
  <c r="I523" i="3"/>
  <c r="J523" i="3"/>
  <c r="E524" i="3"/>
  <c r="F524" i="3"/>
  <c r="G524" i="3"/>
  <c r="H524" i="3"/>
  <c r="I524" i="3"/>
  <c r="J524" i="3"/>
  <c r="K524" i="3"/>
  <c r="E525" i="3"/>
  <c r="F525" i="3"/>
  <c r="G525" i="3"/>
  <c r="H525" i="3"/>
  <c r="I525" i="3"/>
  <c r="J525" i="3"/>
  <c r="E526" i="3"/>
  <c r="F526" i="3"/>
  <c r="K526" i="3" s="1"/>
  <c r="G526" i="3"/>
  <c r="H526" i="3"/>
  <c r="I526" i="3"/>
  <c r="J526" i="3"/>
  <c r="E527" i="3"/>
  <c r="F527" i="3"/>
  <c r="G527" i="3"/>
  <c r="H527" i="3"/>
  <c r="I527" i="3"/>
  <c r="J527" i="3"/>
  <c r="E528" i="3"/>
  <c r="F528" i="3"/>
  <c r="G528" i="3"/>
  <c r="H528" i="3"/>
  <c r="I528" i="3"/>
  <c r="J528" i="3"/>
  <c r="K528" i="3"/>
  <c r="E529" i="3"/>
  <c r="F529" i="3"/>
  <c r="G529" i="3"/>
  <c r="H529" i="3"/>
  <c r="I529" i="3"/>
  <c r="J529" i="3"/>
  <c r="L529" i="3" s="1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F532" i="3"/>
  <c r="G532" i="3"/>
  <c r="H532" i="3"/>
  <c r="I532" i="3"/>
  <c r="L532" i="3" s="1"/>
  <c r="J532" i="3"/>
  <c r="K532" i="3"/>
  <c r="E533" i="3"/>
  <c r="F533" i="3"/>
  <c r="K533" i="3" s="1"/>
  <c r="G533" i="3"/>
  <c r="H533" i="3"/>
  <c r="I533" i="3"/>
  <c r="J533" i="3"/>
  <c r="E534" i="3"/>
  <c r="F534" i="3"/>
  <c r="K534" i="3" s="1"/>
  <c r="G534" i="3"/>
  <c r="H534" i="3"/>
  <c r="I534" i="3"/>
  <c r="J534" i="3"/>
  <c r="L534" i="3"/>
  <c r="E535" i="3"/>
  <c r="F535" i="3"/>
  <c r="K535" i="3" s="1"/>
  <c r="G535" i="3"/>
  <c r="H535" i="3"/>
  <c r="I535" i="3"/>
  <c r="J535" i="3"/>
  <c r="E536" i="3"/>
  <c r="F536" i="3"/>
  <c r="G536" i="3"/>
  <c r="H536" i="3"/>
  <c r="I536" i="3"/>
  <c r="J536" i="3"/>
  <c r="K536" i="3"/>
  <c r="E537" i="3"/>
  <c r="F537" i="3"/>
  <c r="G537" i="3"/>
  <c r="H537" i="3"/>
  <c r="I537" i="3"/>
  <c r="J537" i="3"/>
  <c r="E538" i="3"/>
  <c r="F538" i="3"/>
  <c r="G538" i="3"/>
  <c r="H538" i="3"/>
  <c r="I538" i="3"/>
  <c r="J538" i="3"/>
  <c r="E539" i="3"/>
  <c r="F539" i="3"/>
  <c r="G539" i="3"/>
  <c r="H539" i="3"/>
  <c r="I539" i="3"/>
  <c r="J539" i="3"/>
  <c r="L539" i="3" s="1"/>
  <c r="E540" i="3"/>
  <c r="F540" i="3"/>
  <c r="G540" i="3"/>
  <c r="H540" i="3"/>
  <c r="I540" i="3"/>
  <c r="J540" i="3"/>
  <c r="E541" i="3"/>
  <c r="F541" i="3"/>
  <c r="G541" i="3"/>
  <c r="H541" i="3"/>
  <c r="I541" i="3"/>
  <c r="J541" i="3"/>
  <c r="L541" i="3"/>
  <c r="E542" i="3"/>
  <c r="F542" i="3"/>
  <c r="G542" i="3"/>
  <c r="H542" i="3"/>
  <c r="I542" i="3"/>
  <c r="J542" i="3"/>
  <c r="E543" i="3"/>
  <c r="F543" i="3"/>
  <c r="G543" i="3"/>
  <c r="H543" i="3"/>
  <c r="I543" i="3"/>
  <c r="J543" i="3"/>
  <c r="L543" i="3" s="1"/>
  <c r="E544" i="3"/>
  <c r="F544" i="3"/>
  <c r="G544" i="3"/>
  <c r="H544" i="3"/>
  <c r="I544" i="3"/>
  <c r="J544" i="3"/>
  <c r="E545" i="3"/>
  <c r="F545" i="3"/>
  <c r="G545" i="3"/>
  <c r="H545" i="3"/>
  <c r="I545" i="3"/>
  <c r="J545" i="3"/>
  <c r="E546" i="3"/>
  <c r="F546" i="3"/>
  <c r="G546" i="3"/>
  <c r="H546" i="3"/>
  <c r="I546" i="3"/>
  <c r="J546" i="3"/>
  <c r="E547" i="3"/>
  <c r="F547" i="3"/>
  <c r="G547" i="3"/>
  <c r="H547" i="3"/>
  <c r="I547" i="3"/>
  <c r="J547" i="3"/>
  <c r="E548" i="3"/>
  <c r="F548" i="3"/>
  <c r="G548" i="3"/>
  <c r="H548" i="3"/>
  <c r="I548" i="3"/>
  <c r="L548" i="3" s="1"/>
  <c r="J548" i="3"/>
  <c r="K548" i="3"/>
  <c r="E549" i="3"/>
  <c r="F549" i="3"/>
  <c r="K549" i="3" s="1"/>
  <c r="G549" i="3"/>
  <c r="H549" i="3"/>
  <c r="I549" i="3"/>
  <c r="J549" i="3"/>
  <c r="E550" i="3"/>
  <c r="F550" i="3"/>
  <c r="K550" i="3" s="1"/>
  <c r="G550" i="3"/>
  <c r="H550" i="3"/>
  <c r="I550" i="3"/>
  <c r="J550" i="3"/>
  <c r="L550" i="3"/>
  <c r="E551" i="3"/>
  <c r="F551" i="3"/>
  <c r="K551" i="3" s="1"/>
  <c r="G551" i="3"/>
  <c r="H551" i="3"/>
  <c r="I551" i="3"/>
  <c r="J551" i="3"/>
  <c r="L551" i="3" s="1"/>
  <c r="E552" i="3"/>
  <c r="F552" i="3"/>
  <c r="K552" i="3" s="1"/>
  <c r="G552" i="3"/>
  <c r="H552" i="3"/>
  <c r="I552" i="3"/>
  <c r="J552" i="3"/>
  <c r="L552" i="3"/>
  <c r="E553" i="3"/>
  <c r="F553" i="3"/>
  <c r="K553" i="3" s="1"/>
  <c r="G553" i="3"/>
  <c r="H553" i="3"/>
  <c r="I553" i="3"/>
  <c r="J553" i="3"/>
  <c r="L553" i="3"/>
  <c r="E554" i="3"/>
  <c r="F554" i="3"/>
  <c r="K554" i="3" s="1"/>
  <c r="G554" i="3"/>
  <c r="H554" i="3"/>
  <c r="I554" i="3"/>
  <c r="J554" i="3"/>
  <c r="L554" i="3"/>
  <c r="E555" i="3"/>
  <c r="F555" i="3"/>
  <c r="K555" i="3" s="1"/>
  <c r="G555" i="3"/>
  <c r="H555" i="3"/>
  <c r="I555" i="3"/>
  <c r="J555" i="3"/>
  <c r="E556" i="3"/>
  <c r="F556" i="3"/>
  <c r="G556" i="3"/>
  <c r="H556" i="3"/>
  <c r="I556" i="3"/>
  <c r="L556" i="3" s="1"/>
  <c r="J556" i="3"/>
  <c r="K556" i="3"/>
  <c r="E557" i="3"/>
  <c r="F557" i="3"/>
  <c r="K557" i="3" s="1"/>
  <c r="G557" i="3"/>
  <c r="H557" i="3"/>
  <c r="I557" i="3"/>
  <c r="J557" i="3"/>
  <c r="E558" i="3"/>
  <c r="F558" i="3"/>
  <c r="G558" i="3"/>
  <c r="H558" i="3"/>
  <c r="I558" i="3"/>
  <c r="L558" i="3" s="1"/>
  <c r="J558" i="3"/>
  <c r="K558" i="3"/>
  <c r="E559" i="3"/>
  <c r="F559" i="3"/>
  <c r="K559" i="3" s="1"/>
  <c r="G559" i="3"/>
  <c r="H559" i="3"/>
  <c r="I559" i="3"/>
  <c r="J559" i="3"/>
  <c r="E560" i="3"/>
  <c r="F560" i="3"/>
  <c r="G560" i="3"/>
  <c r="H560" i="3"/>
  <c r="I560" i="3"/>
  <c r="L560" i="3" s="1"/>
  <c r="J560" i="3"/>
  <c r="K560" i="3"/>
  <c r="E561" i="3"/>
  <c r="F561" i="3"/>
  <c r="K561" i="3" s="1"/>
  <c r="G561" i="3"/>
  <c r="H561" i="3"/>
  <c r="I561" i="3"/>
  <c r="J561" i="3"/>
  <c r="E562" i="3"/>
  <c r="F562" i="3"/>
  <c r="G562" i="3"/>
  <c r="H562" i="3"/>
  <c r="I562" i="3"/>
  <c r="L562" i="3" s="1"/>
  <c r="J562" i="3"/>
  <c r="K562" i="3"/>
  <c r="E563" i="3"/>
  <c r="F563" i="3"/>
  <c r="K563" i="3" s="1"/>
  <c r="G563" i="3"/>
  <c r="H563" i="3"/>
  <c r="I563" i="3"/>
  <c r="J563" i="3"/>
  <c r="E564" i="3"/>
  <c r="F564" i="3"/>
  <c r="G564" i="3"/>
  <c r="H564" i="3"/>
  <c r="I564" i="3"/>
  <c r="L564" i="3" s="1"/>
  <c r="J564" i="3"/>
  <c r="K564" i="3"/>
  <c r="E565" i="3"/>
  <c r="F565" i="3"/>
  <c r="K565" i="3" s="1"/>
  <c r="G565" i="3"/>
  <c r="H565" i="3"/>
  <c r="I565" i="3"/>
  <c r="J565" i="3"/>
  <c r="E566" i="3"/>
  <c r="F566" i="3"/>
  <c r="G566" i="3"/>
  <c r="H566" i="3"/>
  <c r="I566" i="3"/>
  <c r="J566" i="3"/>
  <c r="K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L569" i="3" s="1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L574" i="3" s="1"/>
  <c r="J574" i="3"/>
  <c r="K574" i="3"/>
  <c r="E575" i="3"/>
  <c r="F575" i="3"/>
  <c r="K575" i="3" s="1"/>
  <c r="G575" i="3"/>
  <c r="H575" i="3"/>
  <c r="I575" i="3"/>
  <c r="J575" i="3"/>
  <c r="E576" i="3"/>
  <c r="F576" i="3"/>
  <c r="K576" i="3" s="1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L578" i="3" s="1"/>
  <c r="J578" i="3"/>
  <c r="K578" i="3"/>
  <c r="E579" i="3"/>
  <c r="F579" i="3"/>
  <c r="K579" i="3" s="1"/>
  <c r="G579" i="3"/>
  <c r="H579" i="3"/>
  <c r="I579" i="3"/>
  <c r="J579" i="3"/>
  <c r="E580" i="3"/>
  <c r="F580" i="3"/>
  <c r="K580" i="3" s="1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L582" i="3" s="1"/>
  <c r="J582" i="3"/>
  <c r="K582" i="3"/>
  <c r="E583" i="3"/>
  <c r="F583" i="3"/>
  <c r="K583" i="3" s="1"/>
  <c r="G583" i="3"/>
  <c r="H583" i="3"/>
  <c r="I583" i="3"/>
  <c r="J583" i="3"/>
  <c r="E584" i="3"/>
  <c r="F584" i="3"/>
  <c r="K584" i="3" s="1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H586" i="3"/>
  <c r="I586" i="3"/>
  <c r="L586" i="3" s="1"/>
  <c r="J586" i="3"/>
  <c r="K586" i="3"/>
  <c r="E587" i="3"/>
  <c r="F587" i="3"/>
  <c r="K587" i="3" s="1"/>
  <c r="G587" i="3"/>
  <c r="H587" i="3"/>
  <c r="I587" i="3"/>
  <c r="J587" i="3"/>
  <c r="E588" i="3"/>
  <c r="F588" i="3"/>
  <c r="K588" i="3" s="1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L590" i="3" s="1"/>
  <c r="J590" i="3"/>
  <c r="K590" i="3"/>
  <c r="E591" i="3"/>
  <c r="F591" i="3"/>
  <c r="K591" i="3" s="1"/>
  <c r="G591" i="3"/>
  <c r="H591" i="3"/>
  <c r="I591" i="3"/>
  <c r="J591" i="3"/>
  <c r="E592" i="3"/>
  <c r="F592" i="3"/>
  <c r="K592" i="3" s="1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L594" i="3" s="1"/>
  <c r="J594" i="3"/>
  <c r="K594" i="3"/>
  <c r="M594" i="3" s="1"/>
  <c r="E595" i="3"/>
  <c r="F595" i="3"/>
  <c r="K595" i="3" s="1"/>
  <c r="G595" i="3"/>
  <c r="H595" i="3"/>
  <c r="I595" i="3"/>
  <c r="J595" i="3"/>
  <c r="E596" i="3"/>
  <c r="F596" i="3"/>
  <c r="K596" i="3" s="1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L598" i="3" s="1"/>
  <c r="J598" i="3"/>
  <c r="K598" i="3"/>
  <c r="N598" i="3" s="1"/>
  <c r="E599" i="3"/>
  <c r="F599" i="3"/>
  <c r="K599" i="3" s="1"/>
  <c r="G599" i="3"/>
  <c r="H599" i="3"/>
  <c r="I599" i="3"/>
  <c r="J599" i="3"/>
  <c r="E600" i="3"/>
  <c r="F600" i="3"/>
  <c r="K600" i="3" s="1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L602" i="3" s="1"/>
  <c r="J602" i="3"/>
  <c r="E603" i="3"/>
  <c r="F603" i="3"/>
  <c r="G603" i="3"/>
  <c r="H603" i="3"/>
  <c r="I603" i="3"/>
  <c r="J603" i="3"/>
  <c r="E604" i="3"/>
  <c r="F604" i="3"/>
  <c r="G604" i="3"/>
  <c r="H604" i="3"/>
  <c r="I604" i="3"/>
  <c r="L604" i="3" s="1"/>
  <c r="J604" i="3"/>
  <c r="E605" i="3"/>
  <c r="F605" i="3"/>
  <c r="G605" i="3"/>
  <c r="H605" i="3"/>
  <c r="I605" i="3"/>
  <c r="J605" i="3"/>
  <c r="E606" i="3"/>
  <c r="F606" i="3"/>
  <c r="G606" i="3"/>
  <c r="H606" i="3"/>
  <c r="I606" i="3"/>
  <c r="L606" i="3" s="1"/>
  <c r="J606" i="3"/>
  <c r="E607" i="3"/>
  <c r="F607" i="3"/>
  <c r="G607" i="3"/>
  <c r="H607" i="3"/>
  <c r="I607" i="3"/>
  <c r="J607" i="3"/>
  <c r="E608" i="3"/>
  <c r="F608" i="3"/>
  <c r="G608" i="3"/>
  <c r="H608" i="3"/>
  <c r="I608" i="3"/>
  <c r="L608" i="3" s="1"/>
  <c r="J608" i="3"/>
  <c r="E609" i="3"/>
  <c r="F609" i="3"/>
  <c r="G609" i="3"/>
  <c r="H609" i="3"/>
  <c r="I609" i="3"/>
  <c r="J609" i="3"/>
  <c r="E610" i="3"/>
  <c r="F610" i="3"/>
  <c r="G610" i="3"/>
  <c r="H610" i="3"/>
  <c r="I610" i="3"/>
  <c r="L610" i="3" s="1"/>
  <c r="J610" i="3"/>
  <c r="L567" i="3" l="1"/>
  <c r="O611" i="3"/>
  <c r="S611" i="3"/>
  <c r="AI611" i="3"/>
  <c r="AY611" i="3"/>
  <c r="R611" i="3"/>
  <c r="AH611" i="3"/>
  <c r="AX611" i="3"/>
  <c r="L571" i="3"/>
  <c r="L570" i="3"/>
  <c r="K570" i="3"/>
  <c r="L565" i="3"/>
  <c r="L563" i="3"/>
  <c r="L561" i="3"/>
  <c r="L559" i="3"/>
  <c r="L557" i="3"/>
  <c r="L555" i="3"/>
  <c r="L537" i="3"/>
  <c r="AP611" i="3"/>
  <c r="BG611" i="3"/>
  <c r="AA611" i="3"/>
  <c r="N623" i="3"/>
  <c r="R623" i="3"/>
  <c r="V623" i="3"/>
  <c r="O623" i="3"/>
  <c r="S623" i="3"/>
  <c r="W623" i="3"/>
  <c r="AA623" i="3"/>
  <c r="AE623" i="3"/>
  <c r="AI623" i="3"/>
  <c r="AB623" i="3"/>
  <c r="AJ623" i="3"/>
  <c r="AN623" i="3"/>
  <c r="AR623" i="3"/>
  <c r="AV623" i="3"/>
  <c r="AZ623" i="3"/>
  <c r="BD623" i="3"/>
  <c r="BH623" i="3"/>
  <c r="AD623" i="3"/>
  <c r="AK623" i="3"/>
  <c r="AO623" i="3"/>
  <c r="AS623" i="3"/>
  <c r="AW623" i="3"/>
  <c r="BA623" i="3"/>
  <c r="BE623" i="3"/>
  <c r="BI623" i="3"/>
  <c r="P627" i="3"/>
  <c r="T627" i="3"/>
  <c r="X627" i="3"/>
  <c r="AB627" i="3"/>
  <c r="AF627" i="3"/>
  <c r="AJ627" i="3"/>
  <c r="AN627" i="3"/>
  <c r="AR627" i="3"/>
  <c r="AV627" i="3"/>
  <c r="AZ627" i="3"/>
  <c r="BD627" i="3"/>
  <c r="BH627" i="3"/>
  <c r="O627" i="3"/>
  <c r="S627" i="3"/>
  <c r="W627" i="3"/>
  <c r="AA627" i="3"/>
  <c r="AE627" i="3"/>
  <c r="AI627" i="3"/>
  <c r="AM627" i="3"/>
  <c r="AQ627" i="3"/>
  <c r="AU627" i="3"/>
  <c r="AY627" i="3"/>
  <c r="BC627" i="3"/>
  <c r="BG627" i="3"/>
  <c r="L545" i="3"/>
  <c r="L544" i="3"/>
  <c r="K544" i="3"/>
  <c r="L540" i="3"/>
  <c r="K540" i="3"/>
  <c r="L535" i="3"/>
  <c r="K527" i="3"/>
  <c r="L526" i="3"/>
  <c r="L522" i="3"/>
  <c r="L518" i="3"/>
  <c r="L505" i="3"/>
  <c r="N631" i="3"/>
  <c r="P635" i="3"/>
  <c r="N639" i="3"/>
  <c r="L546" i="3"/>
  <c r="K546" i="3"/>
  <c r="L542" i="3"/>
  <c r="K542" i="3"/>
  <c r="L538" i="3"/>
  <c r="K538" i="3"/>
  <c r="K506" i="3"/>
  <c r="K502" i="3"/>
  <c r="K498" i="3"/>
  <c r="L572" i="3"/>
  <c r="K572" i="3"/>
  <c r="L568" i="3"/>
  <c r="K568" i="3"/>
  <c r="L530" i="3"/>
  <c r="K530" i="3"/>
  <c r="K523" i="3"/>
  <c r="K519" i="3"/>
  <c r="BK632" i="3"/>
  <c r="M611" i="3"/>
  <c r="Q611" i="3"/>
  <c r="U611" i="3"/>
  <c r="Y611" i="3"/>
  <c r="AC611" i="3"/>
  <c r="AG611" i="3"/>
  <c r="AK611" i="3"/>
  <c r="AO611" i="3"/>
  <c r="AS611" i="3"/>
  <c r="AW611" i="3"/>
  <c r="BA611" i="3"/>
  <c r="BE611" i="3"/>
  <c r="BI611" i="3"/>
  <c r="P611" i="3"/>
  <c r="T611" i="3"/>
  <c r="X611" i="3"/>
  <c r="AB611" i="3"/>
  <c r="AF611" i="3"/>
  <c r="AJ611" i="3"/>
  <c r="AN611" i="3"/>
  <c r="AR611" i="3"/>
  <c r="AV611" i="3"/>
  <c r="AZ611" i="3"/>
  <c r="BD611" i="3"/>
  <c r="BH611" i="3"/>
  <c r="P634" i="3"/>
  <c r="T634" i="3"/>
  <c r="X634" i="3"/>
  <c r="AB634" i="3"/>
  <c r="AF634" i="3"/>
  <c r="AJ634" i="3"/>
  <c r="AN634" i="3"/>
  <c r="AR634" i="3"/>
  <c r="AV634" i="3"/>
  <c r="AZ634" i="3"/>
  <c r="BD634" i="3"/>
  <c r="BH634" i="3"/>
  <c r="O634" i="3"/>
  <c r="S634" i="3"/>
  <c r="W634" i="3"/>
  <c r="AA634" i="3"/>
  <c r="AE634" i="3"/>
  <c r="AI634" i="3"/>
  <c r="AM634" i="3"/>
  <c r="AQ634" i="3"/>
  <c r="AU634" i="3"/>
  <c r="AY634" i="3"/>
  <c r="BC634" i="3"/>
  <c r="BG634" i="3"/>
  <c r="P638" i="3"/>
  <c r="T638" i="3"/>
  <c r="X638" i="3"/>
  <c r="AB638" i="3"/>
  <c r="AF638" i="3"/>
  <c r="AJ638" i="3"/>
  <c r="AN638" i="3"/>
  <c r="AR638" i="3"/>
  <c r="AV638" i="3"/>
  <c r="AZ638" i="3"/>
  <c r="BD638" i="3"/>
  <c r="BH638" i="3"/>
  <c r="O638" i="3"/>
  <c r="S638" i="3"/>
  <c r="W638" i="3"/>
  <c r="AA638" i="3"/>
  <c r="AE638" i="3"/>
  <c r="AI638" i="3"/>
  <c r="AM638" i="3"/>
  <c r="AQ638" i="3"/>
  <c r="AU638" i="3"/>
  <c r="AY638" i="3"/>
  <c r="BC638" i="3"/>
  <c r="BG638" i="3"/>
  <c r="K610" i="3"/>
  <c r="K608" i="3"/>
  <c r="K606" i="3"/>
  <c r="K604" i="3"/>
  <c r="K602" i="3"/>
  <c r="K609" i="3"/>
  <c r="K607" i="3"/>
  <c r="K605" i="3"/>
  <c r="K603" i="3"/>
  <c r="K601" i="3"/>
  <c r="L600" i="3"/>
  <c r="M600" i="3" s="1"/>
  <c r="K597" i="3"/>
  <c r="L596" i="3"/>
  <c r="M596" i="3" s="1"/>
  <c r="K593" i="3"/>
  <c r="L592" i="3"/>
  <c r="K589" i="3"/>
  <c r="L588" i="3"/>
  <c r="K585" i="3"/>
  <c r="L584" i="3"/>
  <c r="K581" i="3"/>
  <c r="L580" i="3"/>
  <c r="K577" i="3"/>
  <c r="L576" i="3"/>
  <c r="K573" i="3"/>
  <c r="K571" i="3"/>
  <c r="K569" i="3"/>
  <c r="K567" i="3"/>
  <c r="L566" i="3"/>
  <c r="K547" i="3"/>
  <c r="K545" i="3"/>
  <c r="K543" i="3"/>
  <c r="K541" i="3"/>
  <c r="K539" i="3"/>
  <c r="K537" i="3"/>
  <c r="L536" i="3"/>
  <c r="K531" i="3"/>
  <c r="K529" i="3"/>
  <c r="L528" i="3"/>
  <c r="K525" i="3"/>
  <c r="L524" i="3"/>
  <c r="K521" i="3"/>
  <c r="L520" i="3"/>
  <c r="K518" i="3"/>
  <c r="L517" i="3"/>
  <c r="K514" i="3"/>
  <c r="L513" i="3"/>
  <c r="K510" i="3"/>
  <c r="L509" i="3"/>
  <c r="BB611" i="3"/>
  <c r="AT611" i="3"/>
  <c r="AL611" i="3"/>
  <c r="AD611" i="3"/>
  <c r="V611" i="3"/>
  <c r="N611" i="3"/>
  <c r="BC611" i="3"/>
  <c r="AU611" i="3"/>
  <c r="AM611" i="3"/>
  <c r="AE611" i="3"/>
  <c r="W611" i="3"/>
  <c r="AH638" i="3"/>
  <c r="Z638" i="3"/>
  <c r="R638" i="3"/>
  <c r="L507" i="3"/>
  <c r="K504" i="3"/>
  <c r="L503" i="3"/>
  <c r="K500" i="3"/>
  <c r="L499" i="3"/>
  <c r="L495" i="3"/>
  <c r="K495" i="3"/>
  <c r="K494" i="3"/>
  <c r="M624" i="3"/>
  <c r="M628" i="3"/>
  <c r="M608" i="3"/>
  <c r="O608" i="3"/>
  <c r="Q608" i="3"/>
  <c r="S608" i="3"/>
  <c r="U608" i="3"/>
  <c r="W608" i="3"/>
  <c r="Y608" i="3"/>
  <c r="AA608" i="3"/>
  <c r="AC608" i="3"/>
  <c r="AE608" i="3"/>
  <c r="AG608" i="3"/>
  <c r="AI608" i="3"/>
  <c r="AK608" i="3"/>
  <c r="AM608" i="3"/>
  <c r="AO608" i="3"/>
  <c r="AQ608" i="3"/>
  <c r="AS608" i="3"/>
  <c r="AU608" i="3"/>
  <c r="AW608" i="3"/>
  <c r="AY608" i="3"/>
  <c r="BA608" i="3"/>
  <c r="BC608" i="3"/>
  <c r="BE608" i="3"/>
  <c r="BG608" i="3"/>
  <c r="BI608" i="3"/>
  <c r="N608" i="3"/>
  <c r="P608" i="3"/>
  <c r="R608" i="3"/>
  <c r="T608" i="3"/>
  <c r="V608" i="3"/>
  <c r="X608" i="3"/>
  <c r="Z608" i="3"/>
  <c r="AB608" i="3"/>
  <c r="AD608" i="3"/>
  <c r="AF608" i="3"/>
  <c r="AH608" i="3"/>
  <c r="AJ608" i="3"/>
  <c r="AL608" i="3"/>
  <c r="AN608" i="3"/>
  <c r="AP608" i="3"/>
  <c r="AR608" i="3"/>
  <c r="AT608" i="3"/>
  <c r="AV608" i="3"/>
  <c r="AX608" i="3"/>
  <c r="AZ608" i="3"/>
  <c r="BB608" i="3"/>
  <c r="BD608" i="3"/>
  <c r="BF608" i="3"/>
  <c r="BH608" i="3"/>
  <c r="N571" i="3"/>
  <c r="P571" i="3"/>
  <c r="R571" i="3"/>
  <c r="T571" i="3"/>
  <c r="V571" i="3"/>
  <c r="X571" i="3"/>
  <c r="Z571" i="3"/>
  <c r="AB571" i="3"/>
  <c r="AD571" i="3"/>
  <c r="AF571" i="3"/>
  <c r="AH571" i="3"/>
  <c r="AJ571" i="3"/>
  <c r="AL571" i="3"/>
  <c r="AN571" i="3"/>
  <c r="AP571" i="3"/>
  <c r="AR571" i="3"/>
  <c r="AT571" i="3"/>
  <c r="AV571" i="3"/>
  <c r="AX571" i="3"/>
  <c r="AZ571" i="3"/>
  <c r="BB571" i="3"/>
  <c r="BD571" i="3"/>
  <c r="BF571" i="3"/>
  <c r="BH571" i="3"/>
  <c r="M571" i="3"/>
  <c r="O571" i="3"/>
  <c r="Q571" i="3"/>
  <c r="S571" i="3"/>
  <c r="U571" i="3"/>
  <c r="W571" i="3"/>
  <c r="Y571" i="3"/>
  <c r="AA571" i="3"/>
  <c r="AC571" i="3"/>
  <c r="AE571" i="3"/>
  <c r="AG571" i="3"/>
  <c r="AI571" i="3"/>
  <c r="AK571" i="3"/>
  <c r="AM571" i="3"/>
  <c r="AO571" i="3"/>
  <c r="AQ571" i="3"/>
  <c r="AS571" i="3"/>
  <c r="AU571" i="3"/>
  <c r="AW571" i="3"/>
  <c r="AY571" i="3"/>
  <c r="BA571" i="3"/>
  <c r="BC571" i="3"/>
  <c r="BE571" i="3"/>
  <c r="BG571" i="3"/>
  <c r="BI571" i="3"/>
  <c r="N569" i="3"/>
  <c r="P569" i="3"/>
  <c r="R569" i="3"/>
  <c r="T569" i="3"/>
  <c r="V569" i="3"/>
  <c r="X569" i="3"/>
  <c r="Z569" i="3"/>
  <c r="AB569" i="3"/>
  <c r="AD569" i="3"/>
  <c r="AF569" i="3"/>
  <c r="AH569" i="3"/>
  <c r="AJ569" i="3"/>
  <c r="AL569" i="3"/>
  <c r="AN569" i="3"/>
  <c r="AP569" i="3"/>
  <c r="AR569" i="3"/>
  <c r="AT569" i="3"/>
  <c r="AV569" i="3"/>
  <c r="AX569" i="3"/>
  <c r="AZ569" i="3"/>
  <c r="BB569" i="3"/>
  <c r="BD569" i="3"/>
  <c r="BF569" i="3"/>
  <c r="BH569" i="3"/>
  <c r="M569" i="3"/>
  <c r="O569" i="3"/>
  <c r="Q569" i="3"/>
  <c r="S569" i="3"/>
  <c r="U569" i="3"/>
  <c r="W569" i="3"/>
  <c r="Y569" i="3"/>
  <c r="AA569" i="3"/>
  <c r="AC569" i="3"/>
  <c r="AE569" i="3"/>
  <c r="AG569" i="3"/>
  <c r="AI569" i="3"/>
  <c r="AK569" i="3"/>
  <c r="AM569" i="3"/>
  <c r="AO569" i="3"/>
  <c r="AQ569" i="3"/>
  <c r="AS569" i="3"/>
  <c r="AU569" i="3"/>
  <c r="AW569" i="3"/>
  <c r="AY569" i="3"/>
  <c r="BA569" i="3"/>
  <c r="BC569" i="3"/>
  <c r="BE569" i="3"/>
  <c r="BG569" i="3"/>
  <c r="BI569" i="3"/>
  <c r="M567" i="3"/>
  <c r="O567" i="3"/>
  <c r="Q567" i="3"/>
  <c r="S567" i="3"/>
  <c r="U567" i="3"/>
  <c r="W567" i="3"/>
  <c r="Y567" i="3"/>
  <c r="AA567" i="3"/>
  <c r="AC567" i="3"/>
  <c r="AE567" i="3"/>
  <c r="AG567" i="3"/>
  <c r="AI567" i="3"/>
  <c r="AK567" i="3"/>
  <c r="AM567" i="3"/>
  <c r="AO567" i="3"/>
  <c r="AQ567" i="3"/>
  <c r="AS567" i="3"/>
  <c r="AU567" i="3"/>
  <c r="AW567" i="3"/>
  <c r="AY567" i="3"/>
  <c r="BA567" i="3"/>
  <c r="BC567" i="3"/>
  <c r="BE567" i="3"/>
  <c r="BG567" i="3"/>
  <c r="BI567" i="3"/>
  <c r="N567" i="3"/>
  <c r="P567" i="3"/>
  <c r="R567" i="3"/>
  <c r="T567" i="3"/>
  <c r="V567" i="3"/>
  <c r="X567" i="3"/>
  <c r="Z567" i="3"/>
  <c r="AB567" i="3"/>
  <c r="AD567" i="3"/>
  <c r="AF567" i="3"/>
  <c r="AH567" i="3"/>
  <c r="AJ567" i="3"/>
  <c r="AL567" i="3"/>
  <c r="AN567" i="3"/>
  <c r="AP567" i="3"/>
  <c r="AR567" i="3"/>
  <c r="AT567" i="3"/>
  <c r="AV567" i="3"/>
  <c r="AX567" i="3"/>
  <c r="AZ567" i="3"/>
  <c r="BB567" i="3"/>
  <c r="BD567" i="3"/>
  <c r="BF567" i="3"/>
  <c r="BH567" i="3"/>
  <c r="N545" i="3"/>
  <c r="P545" i="3"/>
  <c r="R545" i="3"/>
  <c r="T545" i="3"/>
  <c r="V545" i="3"/>
  <c r="X545" i="3"/>
  <c r="Z545" i="3"/>
  <c r="AB545" i="3"/>
  <c r="AD545" i="3"/>
  <c r="AF545" i="3"/>
  <c r="AH545" i="3"/>
  <c r="AJ545" i="3"/>
  <c r="AL545" i="3"/>
  <c r="AN545" i="3"/>
  <c r="AP545" i="3"/>
  <c r="AR545" i="3"/>
  <c r="AT545" i="3"/>
  <c r="AV545" i="3"/>
  <c r="AX545" i="3"/>
  <c r="AZ545" i="3"/>
  <c r="BB545" i="3"/>
  <c r="BD545" i="3"/>
  <c r="BF545" i="3"/>
  <c r="BH545" i="3"/>
  <c r="M545" i="3"/>
  <c r="O545" i="3"/>
  <c r="Q545" i="3"/>
  <c r="S545" i="3"/>
  <c r="U545" i="3"/>
  <c r="W545" i="3"/>
  <c r="Y545" i="3"/>
  <c r="AA545" i="3"/>
  <c r="AC545" i="3"/>
  <c r="AE545" i="3"/>
  <c r="AG545" i="3"/>
  <c r="AI545" i="3"/>
  <c r="AK545" i="3"/>
  <c r="AM545" i="3"/>
  <c r="AO545" i="3"/>
  <c r="AQ545" i="3"/>
  <c r="AS545" i="3"/>
  <c r="AU545" i="3"/>
  <c r="AW545" i="3"/>
  <c r="AY545" i="3"/>
  <c r="BA545" i="3"/>
  <c r="BC545" i="3"/>
  <c r="BE545" i="3"/>
  <c r="BG545" i="3"/>
  <c r="BI545" i="3"/>
  <c r="M543" i="3"/>
  <c r="O543" i="3"/>
  <c r="Q543" i="3"/>
  <c r="S543" i="3"/>
  <c r="U543" i="3"/>
  <c r="W543" i="3"/>
  <c r="Y543" i="3"/>
  <c r="AA543" i="3"/>
  <c r="AC543" i="3"/>
  <c r="AE543" i="3"/>
  <c r="AG543" i="3"/>
  <c r="AI543" i="3"/>
  <c r="AK543" i="3"/>
  <c r="AM543" i="3"/>
  <c r="AO543" i="3"/>
  <c r="AQ543" i="3"/>
  <c r="AS543" i="3"/>
  <c r="AU543" i="3"/>
  <c r="AW543" i="3"/>
  <c r="AY543" i="3"/>
  <c r="BA543" i="3"/>
  <c r="BC543" i="3"/>
  <c r="BE543" i="3"/>
  <c r="BG543" i="3"/>
  <c r="BI543" i="3"/>
  <c r="N543" i="3"/>
  <c r="P543" i="3"/>
  <c r="R543" i="3"/>
  <c r="T543" i="3"/>
  <c r="V543" i="3"/>
  <c r="X543" i="3"/>
  <c r="Z543" i="3"/>
  <c r="AB543" i="3"/>
  <c r="AD543" i="3"/>
  <c r="AF543" i="3"/>
  <c r="AH543" i="3"/>
  <c r="AJ543" i="3"/>
  <c r="AL543" i="3"/>
  <c r="AN543" i="3"/>
  <c r="AP543" i="3"/>
  <c r="AR543" i="3"/>
  <c r="AT543" i="3"/>
  <c r="AV543" i="3"/>
  <c r="AX543" i="3"/>
  <c r="AZ543" i="3"/>
  <c r="BB543" i="3"/>
  <c r="BD543" i="3"/>
  <c r="BF543" i="3"/>
  <c r="BH543" i="3"/>
  <c r="N541" i="3"/>
  <c r="P541" i="3"/>
  <c r="R541" i="3"/>
  <c r="T541" i="3"/>
  <c r="V541" i="3"/>
  <c r="X541" i="3"/>
  <c r="Z541" i="3"/>
  <c r="AB541" i="3"/>
  <c r="AD541" i="3"/>
  <c r="AF541" i="3"/>
  <c r="AH541" i="3"/>
  <c r="AJ541" i="3"/>
  <c r="AL541" i="3"/>
  <c r="AN541" i="3"/>
  <c r="AP541" i="3"/>
  <c r="AR541" i="3"/>
  <c r="AT541" i="3"/>
  <c r="AV541" i="3"/>
  <c r="AX541" i="3"/>
  <c r="AZ541" i="3"/>
  <c r="BB541" i="3"/>
  <c r="BD541" i="3"/>
  <c r="BF541" i="3"/>
  <c r="BH541" i="3"/>
  <c r="M541" i="3"/>
  <c r="O541" i="3"/>
  <c r="Q541" i="3"/>
  <c r="S541" i="3"/>
  <c r="U541" i="3"/>
  <c r="W541" i="3"/>
  <c r="Y541" i="3"/>
  <c r="AA541" i="3"/>
  <c r="AC541" i="3"/>
  <c r="AE541" i="3"/>
  <c r="AG541" i="3"/>
  <c r="AI541" i="3"/>
  <c r="AK541" i="3"/>
  <c r="AM541" i="3"/>
  <c r="AO541" i="3"/>
  <c r="AQ541" i="3"/>
  <c r="AS541" i="3"/>
  <c r="AU541" i="3"/>
  <c r="AW541" i="3"/>
  <c r="AY541" i="3"/>
  <c r="BA541" i="3"/>
  <c r="BC541" i="3"/>
  <c r="BE541" i="3"/>
  <c r="BG541" i="3"/>
  <c r="BI541" i="3"/>
  <c r="N539" i="3"/>
  <c r="O539" i="3"/>
  <c r="Q539" i="3"/>
  <c r="S539" i="3"/>
  <c r="U539" i="3"/>
  <c r="W539" i="3"/>
  <c r="Y539" i="3"/>
  <c r="AA539" i="3"/>
  <c r="AC539" i="3"/>
  <c r="AE539" i="3"/>
  <c r="AG539" i="3"/>
  <c r="AI539" i="3"/>
  <c r="AK539" i="3"/>
  <c r="AM539" i="3"/>
  <c r="AO539" i="3"/>
  <c r="AQ539" i="3"/>
  <c r="AS539" i="3"/>
  <c r="AU539" i="3"/>
  <c r="AW539" i="3"/>
  <c r="AY539" i="3"/>
  <c r="BA539" i="3"/>
  <c r="BC539" i="3"/>
  <c r="BE539" i="3"/>
  <c r="BG539" i="3"/>
  <c r="BI539" i="3"/>
  <c r="M539" i="3"/>
  <c r="P539" i="3"/>
  <c r="R539" i="3"/>
  <c r="T539" i="3"/>
  <c r="V539" i="3"/>
  <c r="X539" i="3"/>
  <c r="Z539" i="3"/>
  <c r="AB539" i="3"/>
  <c r="AD539" i="3"/>
  <c r="AF539" i="3"/>
  <c r="AH539" i="3"/>
  <c r="AJ539" i="3"/>
  <c r="AL539" i="3"/>
  <c r="AN539" i="3"/>
  <c r="AP539" i="3"/>
  <c r="AR539" i="3"/>
  <c r="AT539" i="3"/>
  <c r="AV539" i="3"/>
  <c r="AX539" i="3"/>
  <c r="AZ539" i="3"/>
  <c r="BB539" i="3"/>
  <c r="BD539" i="3"/>
  <c r="BF539" i="3"/>
  <c r="BH539" i="3"/>
  <c r="N537" i="3"/>
  <c r="P537" i="3"/>
  <c r="R537" i="3"/>
  <c r="T537" i="3"/>
  <c r="V537" i="3"/>
  <c r="X537" i="3"/>
  <c r="Z537" i="3"/>
  <c r="AB537" i="3"/>
  <c r="AD537" i="3"/>
  <c r="AF537" i="3"/>
  <c r="AH537" i="3"/>
  <c r="AJ537" i="3"/>
  <c r="AL537" i="3"/>
  <c r="AN537" i="3"/>
  <c r="AP537" i="3"/>
  <c r="AR537" i="3"/>
  <c r="AT537" i="3"/>
  <c r="AV537" i="3"/>
  <c r="AX537" i="3"/>
  <c r="AZ537" i="3"/>
  <c r="BB537" i="3"/>
  <c r="BD537" i="3"/>
  <c r="BF537" i="3"/>
  <c r="BH537" i="3"/>
  <c r="M537" i="3"/>
  <c r="O537" i="3"/>
  <c r="Q537" i="3"/>
  <c r="S537" i="3"/>
  <c r="U537" i="3"/>
  <c r="W537" i="3"/>
  <c r="Y537" i="3"/>
  <c r="AA537" i="3"/>
  <c r="AC537" i="3"/>
  <c r="AE537" i="3"/>
  <c r="AG537" i="3"/>
  <c r="AI537" i="3"/>
  <c r="AK537" i="3"/>
  <c r="AM537" i="3"/>
  <c r="AO537" i="3"/>
  <c r="AQ537" i="3"/>
  <c r="AS537" i="3"/>
  <c r="AU537" i="3"/>
  <c r="AW537" i="3"/>
  <c r="AY537" i="3"/>
  <c r="BA537" i="3"/>
  <c r="BC537" i="3"/>
  <c r="BE537" i="3"/>
  <c r="BG537" i="3"/>
  <c r="BI537" i="3"/>
  <c r="M529" i="3"/>
  <c r="O529" i="3"/>
  <c r="Q529" i="3"/>
  <c r="S529" i="3"/>
  <c r="U529" i="3"/>
  <c r="W529" i="3"/>
  <c r="Y529" i="3"/>
  <c r="AA529" i="3"/>
  <c r="AC529" i="3"/>
  <c r="AE529" i="3"/>
  <c r="AG529" i="3"/>
  <c r="AI529" i="3"/>
  <c r="AK529" i="3"/>
  <c r="AM529" i="3"/>
  <c r="AO529" i="3"/>
  <c r="AQ529" i="3"/>
  <c r="AS529" i="3"/>
  <c r="AU529" i="3"/>
  <c r="AW529" i="3"/>
  <c r="AY529" i="3"/>
  <c r="BA529" i="3"/>
  <c r="BC529" i="3"/>
  <c r="BE529" i="3"/>
  <c r="BG529" i="3"/>
  <c r="BI529" i="3"/>
  <c r="N529" i="3"/>
  <c r="P529" i="3"/>
  <c r="R529" i="3"/>
  <c r="T529" i="3"/>
  <c r="V529" i="3"/>
  <c r="X529" i="3"/>
  <c r="Z529" i="3"/>
  <c r="AB529" i="3"/>
  <c r="AD529" i="3"/>
  <c r="AF529" i="3"/>
  <c r="AH529" i="3"/>
  <c r="AJ529" i="3"/>
  <c r="AL529" i="3"/>
  <c r="AN529" i="3"/>
  <c r="AP529" i="3"/>
  <c r="AR529" i="3"/>
  <c r="AT529" i="3"/>
  <c r="AV529" i="3"/>
  <c r="AX529" i="3"/>
  <c r="AZ529" i="3"/>
  <c r="BB529" i="3"/>
  <c r="BD529" i="3"/>
  <c r="BF529" i="3"/>
  <c r="BH529" i="3"/>
  <c r="M518" i="3"/>
  <c r="O518" i="3"/>
  <c r="Q518" i="3"/>
  <c r="S518" i="3"/>
  <c r="U518" i="3"/>
  <c r="W518" i="3"/>
  <c r="Y518" i="3"/>
  <c r="AA518" i="3"/>
  <c r="AC518" i="3"/>
  <c r="AE518" i="3"/>
  <c r="AG518" i="3"/>
  <c r="AI518" i="3"/>
  <c r="AK518" i="3"/>
  <c r="AM518" i="3"/>
  <c r="AO518" i="3"/>
  <c r="AQ518" i="3"/>
  <c r="AS518" i="3"/>
  <c r="AU518" i="3"/>
  <c r="AW518" i="3"/>
  <c r="AY518" i="3"/>
  <c r="BA518" i="3"/>
  <c r="BC518" i="3"/>
  <c r="BE518" i="3"/>
  <c r="BG518" i="3"/>
  <c r="BI518" i="3"/>
  <c r="N518" i="3"/>
  <c r="P518" i="3"/>
  <c r="R518" i="3"/>
  <c r="T518" i="3"/>
  <c r="V518" i="3"/>
  <c r="X518" i="3"/>
  <c r="Z518" i="3"/>
  <c r="AB518" i="3"/>
  <c r="AD518" i="3"/>
  <c r="AF518" i="3"/>
  <c r="AH518" i="3"/>
  <c r="AJ518" i="3"/>
  <c r="AL518" i="3"/>
  <c r="AN518" i="3"/>
  <c r="AP518" i="3"/>
  <c r="AR518" i="3"/>
  <c r="AT518" i="3"/>
  <c r="AV518" i="3"/>
  <c r="AX518" i="3"/>
  <c r="AZ518" i="3"/>
  <c r="BB518" i="3"/>
  <c r="BD518" i="3"/>
  <c r="BF518" i="3"/>
  <c r="BH518" i="3"/>
  <c r="M610" i="3"/>
  <c r="O610" i="3"/>
  <c r="Q610" i="3"/>
  <c r="S610" i="3"/>
  <c r="U610" i="3"/>
  <c r="W610" i="3"/>
  <c r="Y610" i="3"/>
  <c r="AA610" i="3"/>
  <c r="AC610" i="3"/>
  <c r="AE610" i="3"/>
  <c r="AG610" i="3"/>
  <c r="AI610" i="3"/>
  <c r="AK610" i="3"/>
  <c r="AM610" i="3"/>
  <c r="AO610" i="3"/>
  <c r="AQ610" i="3"/>
  <c r="AS610" i="3"/>
  <c r="AU610" i="3"/>
  <c r="AW610" i="3"/>
  <c r="AY610" i="3"/>
  <c r="BA610" i="3"/>
  <c r="BC610" i="3"/>
  <c r="BE610" i="3"/>
  <c r="BG610" i="3"/>
  <c r="BI610" i="3"/>
  <c r="N610" i="3"/>
  <c r="P610" i="3"/>
  <c r="R610" i="3"/>
  <c r="T610" i="3"/>
  <c r="V610" i="3"/>
  <c r="X610" i="3"/>
  <c r="Z610" i="3"/>
  <c r="AB610" i="3"/>
  <c r="AD610" i="3"/>
  <c r="AF610" i="3"/>
  <c r="AH610" i="3"/>
  <c r="AJ610" i="3"/>
  <c r="AL610" i="3"/>
  <c r="AN610" i="3"/>
  <c r="AP610" i="3"/>
  <c r="AR610" i="3"/>
  <c r="AT610" i="3"/>
  <c r="AV610" i="3"/>
  <c r="AX610" i="3"/>
  <c r="AZ610" i="3"/>
  <c r="BB610" i="3"/>
  <c r="BD610" i="3"/>
  <c r="BF610" i="3"/>
  <c r="BH610" i="3"/>
  <c r="N606" i="3"/>
  <c r="P606" i="3"/>
  <c r="R606" i="3"/>
  <c r="T606" i="3"/>
  <c r="V606" i="3"/>
  <c r="X606" i="3"/>
  <c r="Z606" i="3"/>
  <c r="AB606" i="3"/>
  <c r="AD606" i="3"/>
  <c r="AF606" i="3"/>
  <c r="AH606" i="3"/>
  <c r="AJ606" i="3"/>
  <c r="AL606" i="3"/>
  <c r="AN606" i="3"/>
  <c r="AP606" i="3"/>
  <c r="AR606" i="3"/>
  <c r="AT606" i="3"/>
  <c r="AV606" i="3"/>
  <c r="AX606" i="3"/>
  <c r="AZ606" i="3"/>
  <c r="BB606" i="3"/>
  <c r="BD606" i="3"/>
  <c r="BF606" i="3"/>
  <c r="BH606" i="3"/>
  <c r="M606" i="3"/>
  <c r="O606" i="3"/>
  <c r="Q606" i="3"/>
  <c r="S606" i="3"/>
  <c r="U606" i="3"/>
  <c r="W606" i="3"/>
  <c r="Y606" i="3"/>
  <c r="AA606" i="3"/>
  <c r="AC606" i="3"/>
  <c r="AE606" i="3"/>
  <c r="AG606" i="3"/>
  <c r="AI606" i="3"/>
  <c r="AK606" i="3"/>
  <c r="AM606" i="3"/>
  <c r="AO606" i="3"/>
  <c r="AQ606" i="3"/>
  <c r="AS606" i="3"/>
  <c r="AU606" i="3"/>
  <c r="AW606" i="3"/>
  <c r="AY606" i="3"/>
  <c r="BA606" i="3"/>
  <c r="BC606" i="3"/>
  <c r="BE606" i="3"/>
  <c r="BG606" i="3"/>
  <c r="BI606" i="3"/>
  <c r="M604" i="3"/>
  <c r="O604" i="3"/>
  <c r="Q604" i="3"/>
  <c r="S604" i="3"/>
  <c r="U604" i="3"/>
  <c r="W604" i="3"/>
  <c r="Y604" i="3"/>
  <c r="AA604" i="3"/>
  <c r="AC604" i="3"/>
  <c r="AE604" i="3"/>
  <c r="AG604" i="3"/>
  <c r="AI604" i="3"/>
  <c r="AK604" i="3"/>
  <c r="AM604" i="3"/>
  <c r="AO604" i="3"/>
  <c r="AQ604" i="3"/>
  <c r="AS604" i="3"/>
  <c r="AU604" i="3"/>
  <c r="AW604" i="3"/>
  <c r="AY604" i="3"/>
  <c r="BA604" i="3"/>
  <c r="BC604" i="3"/>
  <c r="BE604" i="3"/>
  <c r="BG604" i="3"/>
  <c r="BI604" i="3"/>
  <c r="N604" i="3"/>
  <c r="P604" i="3"/>
  <c r="R604" i="3"/>
  <c r="T604" i="3"/>
  <c r="V604" i="3"/>
  <c r="X604" i="3"/>
  <c r="Z604" i="3"/>
  <c r="AB604" i="3"/>
  <c r="AD604" i="3"/>
  <c r="AF604" i="3"/>
  <c r="AH604" i="3"/>
  <c r="AJ604" i="3"/>
  <c r="AL604" i="3"/>
  <c r="AN604" i="3"/>
  <c r="AP604" i="3"/>
  <c r="AR604" i="3"/>
  <c r="AT604" i="3"/>
  <c r="AV604" i="3"/>
  <c r="AX604" i="3"/>
  <c r="AZ604" i="3"/>
  <c r="BB604" i="3"/>
  <c r="BD604" i="3"/>
  <c r="BF604" i="3"/>
  <c r="BH604" i="3"/>
  <c r="N602" i="3"/>
  <c r="P602" i="3"/>
  <c r="R602" i="3"/>
  <c r="T602" i="3"/>
  <c r="V602" i="3"/>
  <c r="X602" i="3"/>
  <c r="Z602" i="3"/>
  <c r="AB602" i="3"/>
  <c r="AD602" i="3"/>
  <c r="AF602" i="3"/>
  <c r="AH602" i="3"/>
  <c r="AJ602" i="3"/>
  <c r="AL602" i="3"/>
  <c r="AN602" i="3"/>
  <c r="AP602" i="3"/>
  <c r="AR602" i="3"/>
  <c r="AT602" i="3"/>
  <c r="AV602" i="3"/>
  <c r="AX602" i="3"/>
  <c r="AZ602" i="3"/>
  <c r="BB602" i="3"/>
  <c r="BD602" i="3"/>
  <c r="BF602" i="3"/>
  <c r="BH602" i="3"/>
  <c r="M602" i="3"/>
  <c r="O602" i="3"/>
  <c r="Q602" i="3"/>
  <c r="S602" i="3"/>
  <c r="U602" i="3"/>
  <c r="W602" i="3"/>
  <c r="Y602" i="3"/>
  <c r="AA602" i="3"/>
  <c r="AC602" i="3"/>
  <c r="AE602" i="3"/>
  <c r="AG602" i="3"/>
  <c r="AI602" i="3"/>
  <c r="AK602" i="3"/>
  <c r="AM602" i="3"/>
  <c r="AO602" i="3"/>
  <c r="AQ602" i="3"/>
  <c r="AS602" i="3"/>
  <c r="AU602" i="3"/>
  <c r="AW602" i="3"/>
  <c r="AY602" i="3"/>
  <c r="BA602" i="3"/>
  <c r="BC602" i="3"/>
  <c r="BE602" i="3"/>
  <c r="BG602" i="3"/>
  <c r="BI602" i="3"/>
  <c r="N572" i="3"/>
  <c r="P572" i="3"/>
  <c r="R572" i="3"/>
  <c r="T572" i="3"/>
  <c r="V572" i="3"/>
  <c r="X572" i="3"/>
  <c r="Z572" i="3"/>
  <c r="AB572" i="3"/>
  <c r="AD572" i="3"/>
  <c r="AF572" i="3"/>
  <c r="AH572" i="3"/>
  <c r="AJ572" i="3"/>
  <c r="AL572" i="3"/>
  <c r="AN572" i="3"/>
  <c r="AP572" i="3"/>
  <c r="AR572" i="3"/>
  <c r="AT572" i="3"/>
  <c r="AV572" i="3"/>
  <c r="AX572" i="3"/>
  <c r="AZ572" i="3"/>
  <c r="BB572" i="3"/>
  <c r="BD572" i="3"/>
  <c r="BF572" i="3"/>
  <c r="BH572" i="3"/>
  <c r="M572" i="3"/>
  <c r="O572" i="3"/>
  <c r="Q572" i="3"/>
  <c r="S572" i="3"/>
  <c r="U572" i="3"/>
  <c r="W572" i="3"/>
  <c r="Y572" i="3"/>
  <c r="AA572" i="3"/>
  <c r="AC572" i="3"/>
  <c r="AE572" i="3"/>
  <c r="AG572" i="3"/>
  <c r="AI572" i="3"/>
  <c r="AK572" i="3"/>
  <c r="AM572" i="3"/>
  <c r="AO572" i="3"/>
  <c r="AQ572" i="3"/>
  <c r="AS572" i="3"/>
  <c r="AU572" i="3"/>
  <c r="AW572" i="3"/>
  <c r="AY572" i="3"/>
  <c r="BA572" i="3"/>
  <c r="BC572" i="3"/>
  <c r="BE572" i="3"/>
  <c r="BG572" i="3"/>
  <c r="BI572" i="3"/>
  <c r="M570" i="3"/>
  <c r="O570" i="3"/>
  <c r="Q570" i="3"/>
  <c r="S570" i="3"/>
  <c r="U570" i="3"/>
  <c r="W570" i="3"/>
  <c r="Y570" i="3"/>
  <c r="AA570" i="3"/>
  <c r="AC570" i="3"/>
  <c r="AE570" i="3"/>
  <c r="AG570" i="3"/>
  <c r="AI570" i="3"/>
  <c r="AK570" i="3"/>
  <c r="AM570" i="3"/>
  <c r="AO570" i="3"/>
  <c r="AQ570" i="3"/>
  <c r="AS570" i="3"/>
  <c r="AU570" i="3"/>
  <c r="AW570" i="3"/>
  <c r="AY570" i="3"/>
  <c r="BA570" i="3"/>
  <c r="BC570" i="3"/>
  <c r="BE570" i="3"/>
  <c r="BG570" i="3"/>
  <c r="BI570" i="3"/>
  <c r="N570" i="3"/>
  <c r="P570" i="3"/>
  <c r="R570" i="3"/>
  <c r="T570" i="3"/>
  <c r="V570" i="3"/>
  <c r="X570" i="3"/>
  <c r="Z570" i="3"/>
  <c r="AB570" i="3"/>
  <c r="AD570" i="3"/>
  <c r="AF570" i="3"/>
  <c r="AH570" i="3"/>
  <c r="AJ570" i="3"/>
  <c r="AL570" i="3"/>
  <c r="AN570" i="3"/>
  <c r="AP570" i="3"/>
  <c r="AR570" i="3"/>
  <c r="AT570" i="3"/>
  <c r="AV570" i="3"/>
  <c r="AX570" i="3"/>
  <c r="AZ570" i="3"/>
  <c r="BB570" i="3"/>
  <c r="BD570" i="3"/>
  <c r="BF570" i="3"/>
  <c r="BH570" i="3"/>
  <c r="M568" i="3"/>
  <c r="O568" i="3"/>
  <c r="Q568" i="3"/>
  <c r="S568" i="3"/>
  <c r="U568" i="3"/>
  <c r="W568" i="3"/>
  <c r="Y568" i="3"/>
  <c r="AA568" i="3"/>
  <c r="AC568" i="3"/>
  <c r="AE568" i="3"/>
  <c r="AG568" i="3"/>
  <c r="AI568" i="3"/>
  <c r="AK568" i="3"/>
  <c r="AM568" i="3"/>
  <c r="AO568" i="3"/>
  <c r="AQ568" i="3"/>
  <c r="AS568" i="3"/>
  <c r="AU568" i="3"/>
  <c r="AW568" i="3"/>
  <c r="AY568" i="3"/>
  <c r="BA568" i="3"/>
  <c r="BC568" i="3"/>
  <c r="BE568" i="3"/>
  <c r="BG568" i="3"/>
  <c r="BI568" i="3"/>
  <c r="N568" i="3"/>
  <c r="P568" i="3"/>
  <c r="R568" i="3"/>
  <c r="T568" i="3"/>
  <c r="V568" i="3"/>
  <c r="X568" i="3"/>
  <c r="Z568" i="3"/>
  <c r="AB568" i="3"/>
  <c r="AD568" i="3"/>
  <c r="AF568" i="3"/>
  <c r="AH568" i="3"/>
  <c r="AJ568" i="3"/>
  <c r="AL568" i="3"/>
  <c r="AN568" i="3"/>
  <c r="AP568" i="3"/>
  <c r="AR568" i="3"/>
  <c r="AT568" i="3"/>
  <c r="AV568" i="3"/>
  <c r="AX568" i="3"/>
  <c r="AZ568" i="3"/>
  <c r="BB568" i="3"/>
  <c r="BD568" i="3"/>
  <c r="BF568" i="3"/>
  <c r="BH568" i="3"/>
  <c r="N546" i="3"/>
  <c r="P546" i="3"/>
  <c r="R546" i="3"/>
  <c r="T546" i="3"/>
  <c r="V546" i="3"/>
  <c r="X546" i="3"/>
  <c r="Z546" i="3"/>
  <c r="AB546" i="3"/>
  <c r="AD546" i="3"/>
  <c r="AF546" i="3"/>
  <c r="AH546" i="3"/>
  <c r="AJ546" i="3"/>
  <c r="AL546" i="3"/>
  <c r="AN546" i="3"/>
  <c r="AP546" i="3"/>
  <c r="AR546" i="3"/>
  <c r="AT546" i="3"/>
  <c r="AV546" i="3"/>
  <c r="AX546" i="3"/>
  <c r="AZ546" i="3"/>
  <c r="BB546" i="3"/>
  <c r="BD546" i="3"/>
  <c r="BF546" i="3"/>
  <c r="BH546" i="3"/>
  <c r="M546" i="3"/>
  <c r="O546" i="3"/>
  <c r="Q546" i="3"/>
  <c r="S546" i="3"/>
  <c r="U546" i="3"/>
  <c r="W546" i="3"/>
  <c r="Y546" i="3"/>
  <c r="AA546" i="3"/>
  <c r="AC546" i="3"/>
  <c r="AE546" i="3"/>
  <c r="AG546" i="3"/>
  <c r="AI546" i="3"/>
  <c r="AK546" i="3"/>
  <c r="AM546" i="3"/>
  <c r="AO546" i="3"/>
  <c r="AQ546" i="3"/>
  <c r="AS546" i="3"/>
  <c r="AU546" i="3"/>
  <c r="AW546" i="3"/>
  <c r="AY546" i="3"/>
  <c r="BA546" i="3"/>
  <c r="BC546" i="3"/>
  <c r="BE546" i="3"/>
  <c r="BG546" i="3"/>
  <c r="BI546" i="3"/>
  <c r="M544" i="3"/>
  <c r="O544" i="3"/>
  <c r="Q544" i="3"/>
  <c r="S544" i="3"/>
  <c r="U544" i="3"/>
  <c r="W544" i="3"/>
  <c r="Y544" i="3"/>
  <c r="AA544" i="3"/>
  <c r="AC544" i="3"/>
  <c r="AE544" i="3"/>
  <c r="AG544" i="3"/>
  <c r="AI544" i="3"/>
  <c r="AK544" i="3"/>
  <c r="AM544" i="3"/>
  <c r="AO544" i="3"/>
  <c r="AQ544" i="3"/>
  <c r="AS544" i="3"/>
  <c r="AU544" i="3"/>
  <c r="AW544" i="3"/>
  <c r="AY544" i="3"/>
  <c r="BA544" i="3"/>
  <c r="BC544" i="3"/>
  <c r="BE544" i="3"/>
  <c r="BG544" i="3"/>
  <c r="BI544" i="3"/>
  <c r="N544" i="3"/>
  <c r="P544" i="3"/>
  <c r="R544" i="3"/>
  <c r="T544" i="3"/>
  <c r="V544" i="3"/>
  <c r="X544" i="3"/>
  <c r="Z544" i="3"/>
  <c r="AB544" i="3"/>
  <c r="AD544" i="3"/>
  <c r="AF544" i="3"/>
  <c r="AH544" i="3"/>
  <c r="AJ544" i="3"/>
  <c r="AL544" i="3"/>
  <c r="AN544" i="3"/>
  <c r="AP544" i="3"/>
  <c r="AR544" i="3"/>
  <c r="AT544" i="3"/>
  <c r="AV544" i="3"/>
  <c r="AX544" i="3"/>
  <c r="AZ544" i="3"/>
  <c r="BB544" i="3"/>
  <c r="BD544" i="3"/>
  <c r="BF544" i="3"/>
  <c r="BH544" i="3"/>
  <c r="N542" i="3"/>
  <c r="P542" i="3"/>
  <c r="R542" i="3"/>
  <c r="T542" i="3"/>
  <c r="V542" i="3"/>
  <c r="X542" i="3"/>
  <c r="Z542" i="3"/>
  <c r="AB542" i="3"/>
  <c r="AD542" i="3"/>
  <c r="AF542" i="3"/>
  <c r="AH542" i="3"/>
  <c r="AJ542" i="3"/>
  <c r="AL542" i="3"/>
  <c r="AN542" i="3"/>
  <c r="AP542" i="3"/>
  <c r="AR542" i="3"/>
  <c r="AT542" i="3"/>
  <c r="AV542" i="3"/>
  <c r="AX542" i="3"/>
  <c r="AZ542" i="3"/>
  <c r="BB542" i="3"/>
  <c r="BD542" i="3"/>
  <c r="BF542" i="3"/>
  <c r="BH542" i="3"/>
  <c r="M542" i="3"/>
  <c r="O542" i="3"/>
  <c r="Q542" i="3"/>
  <c r="S542" i="3"/>
  <c r="U542" i="3"/>
  <c r="W542" i="3"/>
  <c r="Y542" i="3"/>
  <c r="AA542" i="3"/>
  <c r="AC542" i="3"/>
  <c r="AE542" i="3"/>
  <c r="AG542" i="3"/>
  <c r="AI542" i="3"/>
  <c r="AK542" i="3"/>
  <c r="AM542" i="3"/>
  <c r="AO542" i="3"/>
  <c r="AQ542" i="3"/>
  <c r="AS542" i="3"/>
  <c r="AU542" i="3"/>
  <c r="AW542" i="3"/>
  <c r="AY542" i="3"/>
  <c r="BA542" i="3"/>
  <c r="BC542" i="3"/>
  <c r="BE542" i="3"/>
  <c r="BG542" i="3"/>
  <c r="BI542" i="3"/>
  <c r="M540" i="3"/>
  <c r="O540" i="3"/>
  <c r="Q540" i="3"/>
  <c r="S540" i="3"/>
  <c r="U540" i="3"/>
  <c r="W540" i="3"/>
  <c r="Y540" i="3"/>
  <c r="AA540" i="3"/>
  <c r="AC540" i="3"/>
  <c r="AE540" i="3"/>
  <c r="AG540" i="3"/>
  <c r="AI540" i="3"/>
  <c r="AK540" i="3"/>
  <c r="AM540" i="3"/>
  <c r="AO540" i="3"/>
  <c r="AQ540" i="3"/>
  <c r="AS540" i="3"/>
  <c r="AU540" i="3"/>
  <c r="AW540" i="3"/>
  <c r="AY540" i="3"/>
  <c r="BA540" i="3"/>
  <c r="BC540" i="3"/>
  <c r="BE540" i="3"/>
  <c r="BG540" i="3"/>
  <c r="BI540" i="3"/>
  <c r="N540" i="3"/>
  <c r="P540" i="3"/>
  <c r="R540" i="3"/>
  <c r="T540" i="3"/>
  <c r="V540" i="3"/>
  <c r="X540" i="3"/>
  <c r="Z540" i="3"/>
  <c r="AB540" i="3"/>
  <c r="AD540" i="3"/>
  <c r="AF540" i="3"/>
  <c r="AH540" i="3"/>
  <c r="AJ540" i="3"/>
  <c r="AL540" i="3"/>
  <c r="AN540" i="3"/>
  <c r="AP540" i="3"/>
  <c r="AR540" i="3"/>
  <c r="AT540" i="3"/>
  <c r="AV540" i="3"/>
  <c r="AX540" i="3"/>
  <c r="AZ540" i="3"/>
  <c r="BB540" i="3"/>
  <c r="BD540" i="3"/>
  <c r="BF540" i="3"/>
  <c r="BH540" i="3"/>
  <c r="N538" i="3"/>
  <c r="P538" i="3"/>
  <c r="R538" i="3"/>
  <c r="T538" i="3"/>
  <c r="V538" i="3"/>
  <c r="X538" i="3"/>
  <c r="Z538" i="3"/>
  <c r="AB538" i="3"/>
  <c r="AD538" i="3"/>
  <c r="AF538" i="3"/>
  <c r="AH538" i="3"/>
  <c r="AJ538" i="3"/>
  <c r="AL538" i="3"/>
  <c r="AN538" i="3"/>
  <c r="AP538" i="3"/>
  <c r="AR538" i="3"/>
  <c r="AT538" i="3"/>
  <c r="AV538" i="3"/>
  <c r="AX538" i="3"/>
  <c r="AZ538" i="3"/>
  <c r="BB538" i="3"/>
  <c r="BD538" i="3"/>
  <c r="BF538" i="3"/>
  <c r="BH538" i="3"/>
  <c r="M538" i="3"/>
  <c r="O538" i="3"/>
  <c r="Q538" i="3"/>
  <c r="S538" i="3"/>
  <c r="U538" i="3"/>
  <c r="W538" i="3"/>
  <c r="Y538" i="3"/>
  <c r="AA538" i="3"/>
  <c r="AC538" i="3"/>
  <c r="AE538" i="3"/>
  <c r="AG538" i="3"/>
  <c r="AI538" i="3"/>
  <c r="AK538" i="3"/>
  <c r="AM538" i="3"/>
  <c r="AO538" i="3"/>
  <c r="AQ538" i="3"/>
  <c r="AS538" i="3"/>
  <c r="AU538" i="3"/>
  <c r="AW538" i="3"/>
  <c r="AY538" i="3"/>
  <c r="BA538" i="3"/>
  <c r="BC538" i="3"/>
  <c r="BE538" i="3"/>
  <c r="BG538" i="3"/>
  <c r="BI538" i="3"/>
  <c r="N530" i="3"/>
  <c r="P530" i="3"/>
  <c r="R530" i="3"/>
  <c r="T530" i="3"/>
  <c r="V530" i="3"/>
  <c r="X530" i="3"/>
  <c r="Z530" i="3"/>
  <c r="AB530" i="3"/>
  <c r="AD530" i="3"/>
  <c r="AF530" i="3"/>
  <c r="AH530" i="3"/>
  <c r="AJ530" i="3"/>
  <c r="AL530" i="3"/>
  <c r="AN530" i="3"/>
  <c r="AP530" i="3"/>
  <c r="AR530" i="3"/>
  <c r="AT530" i="3"/>
  <c r="AV530" i="3"/>
  <c r="AX530" i="3"/>
  <c r="AZ530" i="3"/>
  <c r="BB530" i="3"/>
  <c r="BD530" i="3"/>
  <c r="BF530" i="3"/>
  <c r="BH530" i="3"/>
  <c r="M530" i="3"/>
  <c r="O530" i="3"/>
  <c r="Q530" i="3"/>
  <c r="S530" i="3"/>
  <c r="U530" i="3"/>
  <c r="W530" i="3"/>
  <c r="Y530" i="3"/>
  <c r="AA530" i="3"/>
  <c r="AC530" i="3"/>
  <c r="AE530" i="3"/>
  <c r="AG530" i="3"/>
  <c r="AI530" i="3"/>
  <c r="AK530" i="3"/>
  <c r="AM530" i="3"/>
  <c r="AO530" i="3"/>
  <c r="AQ530" i="3"/>
  <c r="AS530" i="3"/>
  <c r="AU530" i="3"/>
  <c r="AW530" i="3"/>
  <c r="AY530" i="3"/>
  <c r="BA530" i="3"/>
  <c r="BC530" i="3"/>
  <c r="BE530" i="3"/>
  <c r="BG530" i="3"/>
  <c r="BI530" i="3"/>
  <c r="L609" i="3"/>
  <c r="P609" i="3" s="1"/>
  <c r="L607" i="3"/>
  <c r="N607" i="3" s="1"/>
  <c r="L605" i="3"/>
  <c r="O605" i="3" s="1"/>
  <c r="L603" i="3"/>
  <c r="N603" i="3" s="1"/>
  <c r="L601" i="3"/>
  <c r="O601" i="3" s="1"/>
  <c r="L599" i="3"/>
  <c r="N599" i="3" s="1"/>
  <c r="L597" i="3"/>
  <c r="M597" i="3" s="1"/>
  <c r="L595" i="3"/>
  <c r="P595" i="3" s="1"/>
  <c r="L593" i="3"/>
  <c r="O593" i="3" s="1"/>
  <c r="L591" i="3"/>
  <c r="N591" i="3" s="1"/>
  <c r="L589" i="3"/>
  <c r="M589" i="3" s="1"/>
  <c r="L587" i="3"/>
  <c r="O587" i="3" s="1"/>
  <c r="L585" i="3"/>
  <c r="P585" i="3" s="1"/>
  <c r="L583" i="3"/>
  <c r="N583" i="3" s="1"/>
  <c r="L581" i="3"/>
  <c r="M581" i="3" s="1"/>
  <c r="L579" i="3"/>
  <c r="P579" i="3" s="1"/>
  <c r="L577" i="3"/>
  <c r="P577" i="3" s="1"/>
  <c r="L575" i="3"/>
  <c r="M575" i="3" s="1"/>
  <c r="L573" i="3"/>
  <c r="M573" i="3" s="1"/>
  <c r="L549" i="3"/>
  <c r="N549" i="3" s="1"/>
  <c r="L547" i="3"/>
  <c r="M547" i="3" s="1"/>
  <c r="L533" i="3"/>
  <c r="M533" i="3" s="1"/>
  <c r="L531" i="3"/>
  <c r="N531" i="3" s="1"/>
  <c r="L527" i="3"/>
  <c r="N527" i="3" s="1"/>
  <c r="L525" i="3"/>
  <c r="M525" i="3" s="1"/>
  <c r="L523" i="3"/>
  <c r="P523" i="3" s="1"/>
  <c r="L521" i="3"/>
  <c r="P521" i="3" s="1"/>
  <c r="L519" i="3"/>
  <c r="M519" i="3" s="1"/>
  <c r="L516" i="3"/>
  <c r="P516" i="3" s="1"/>
  <c r="L514" i="3"/>
  <c r="O514" i="3" s="1"/>
  <c r="L512" i="3"/>
  <c r="M512" i="3" s="1"/>
  <c r="L510" i="3"/>
  <c r="N510" i="3" s="1"/>
  <c r="L508" i="3"/>
  <c r="O508" i="3" s="1"/>
  <c r="L506" i="3"/>
  <c r="P506" i="3" s="1"/>
  <c r="L504" i="3"/>
  <c r="N504" i="3" s="1"/>
  <c r="L502" i="3"/>
  <c r="M502" i="3" s="1"/>
  <c r="BK502" i="3" s="1"/>
  <c r="L500" i="3"/>
  <c r="P500" i="3" s="1"/>
  <c r="L498" i="3"/>
  <c r="O498" i="3" s="1"/>
  <c r="N497" i="3"/>
  <c r="P497" i="3"/>
  <c r="R497" i="3"/>
  <c r="T497" i="3"/>
  <c r="V497" i="3"/>
  <c r="X497" i="3"/>
  <c r="Z497" i="3"/>
  <c r="AB497" i="3"/>
  <c r="AD497" i="3"/>
  <c r="AF497" i="3"/>
  <c r="AH497" i="3"/>
  <c r="AJ497" i="3"/>
  <c r="AL497" i="3"/>
  <c r="AN497" i="3"/>
  <c r="AP497" i="3"/>
  <c r="AR497" i="3"/>
  <c r="AT497" i="3"/>
  <c r="AV497" i="3"/>
  <c r="AX497" i="3"/>
  <c r="AZ497" i="3"/>
  <c r="BB497" i="3"/>
  <c r="BD497" i="3"/>
  <c r="BF497" i="3"/>
  <c r="BH497" i="3"/>
  <c r="M497" i="3"/>
  <c r="O497" i="3"/>
  <c r="Q497" i="3"/>
  <c r="S497" i="3"/>
  <c r="U497" i="3"/>
  <c r="W497" i="3"/>
  <c r="Y497" i="3"/>
  <c r="AA497" i="3"/>
  <c r="AC497" i="3"/>
  <c r="AE497" i="3"/>
  <c r="AG497" i="3"/>
  <c r="AI497" i="3"/>
  <c r="AK497" i="3"/>
  <c r="AM497" i="3"/>
  <c r="AO497" i="3"/>
  <c r="AQ497" i="3"/>
  <c r="AS497" i="3"/>
  <c r="AU497" i="3"/>
  <c r="AW497" i="3"/>
  <c r="AY497" i="3"/>
  <c r="BA497" i="3"/>
  <c r="BC497" i="3"/>
  <c r="BE497" i="3"/>
  <c r="BG497" i="3"/>
  <c r="BI497" i="3"/>
  <c r="BH600" i="3"/>
  <c r="BF600" i="3"/>
  <c r="BD600" i="3"/>
  <c r="BB600" i="3"/>
  <c r="AZ600" i="3"/>
  <c r="AX600" i="3"/>
  <c r="AV600" i="3"/>
  <c r="AT600" i="3"/>
  <c r="AR600" i="3"/>
  <c r="AP600" i="3"/>
  <c r="AN600" i="3"/>
  <c r="AL600" i="3"/>
  <c r="AJ600" i="3"/>
  <c r="AH600" i="3"/>
  <c r="AF600" i="3"/>
  <c r="AD600" i="3"/>
  <c r="AB600" i="3"/>
  <c r="Z600" i="3"/>
  <c r="X600" i="3"/>
  <c r="V600" i="3"/>
  <c r="T600" i="3"/>
  <c r="R600" i="3"/>
  <c r="P600" i="3"/>
  <c r="N600" i="3"/>
  <c r="BI598" i="3"/>
  <c r="BG598" i="3"/>
  <c r="BE598" i="3"/>
  <c r="BC598" i="3"/>
  <c r="BA598" i="3"/>
  <c r="AY598" i="3"/>
  <c r="AW598" i="3"/>
  <c r="AU598" i="3"/>
  <c r="AS598" i="3"/>
  <c r="AQ598" i="3"/>
  <c r="AO598" i="3"/>
  <c r="AM598" i="3"/>
  <c r="AK598" i="3"/>
  <c r="AI598" i="3"/>
  <c r="AG598" i="3"/>
  <c r="AE598" i="3"/>
  <c r="AC598" i="3"/>
  <c r="AA598" i="3"/>
  <c r="Y598" i="3"/>
  <c r="W598" i="3"/>
  <c r="U598" i="3"/>
  <c r="S598" i="3"/>
  <c r="Q598" i="3"/>
  <c r="O598" i="3"/>
  <c r="M598" i="3"/>
  <c r="BH596" i="3"/>
  <c r="BF596" i="3"/>
  <c r="BD596" i="3"/>
  <c r="BB596" i="3"/>
  <c r="AZ596" i="3"/>
  <c r="AX596" i="3"/>
  <c r="AV596" i="3"/>
  <c r="AT596" i="3"/>
  <c r="AR596" i="3"/>
  <c r="AP596" i="3"/>
  <c r="AN596" i="3"/>
  <c r="AL596" i="3"/>
  <c r="AJ596" i="3"/>
  <c r="AH596" i="3"/>
  <c r="AF596" i="3"/>
  <c r="AD596" i="3"/>
  <c r="AB596" i="3"/>
  <c r="Z596" i="3"/>
  <c r="X596" i="3"/>
  <c r="V596" i="3"/>
  <c r="T596" i="3"/>
  <c r="R596" i="3"/>
  <c r="P596" i="3"/>
  <c r="N596" i="3"/>
  <c r="BH594" i="3"/>
  <c r="BF594" i="3"/>
  <c r="BD594" i="3"/>
  <c r="BB594" i="3"/>
  <c r="AZ594" i="3"/>
  <c r="AX594" i="3"/>
  <c r="AV594" i="3"/>
  <c r="AT594" i="3"/>
  <c r="AR594" i="3"/>
  <c r="AP594" i="3"/>
  <c r="AN594" i="3"/>
  <c r="AL594" i="3"/>
  <c r="AJ594" i="3"/>
  <c r="AH594" i="3"/>
  <c r="AF594" i="3"/>
  <c r="AD594" i="3"/>
  <c r="AB594" i="3"/>
  <c r="Z594" i="3"/>
  <c r="X594" i="3"/>
  <c r="V594" i="3"/>
  <c r="T594" i="3"/>
  <c r="R594" i="3"/>
  <c r="P594" i="3"/>
  <c r="N594" i="3"/>
  <c r="M592" i="3"/>
  <c r="O592" i="3"/>
  <c r="Q592" i="3"/>
  <c r="S592" i="3"/>
  <c r="U592" i="3"/>
  <c r="W592" i="3"/>
  <c r="Y592" i="3"/>
  <c r="AA592" i="3"/>
  <c r="AC592" i="3"/>
  <c r="AE592" i="3"/>
  <c r="AG592" i="3"/>
  <c r="AI592" i="3"/>
  <c r="AK592" i="3"/>
  <c r="AM592" i="3"/>
  <c r="AO592" i="3"/>
  <c r="AQ592" i="3"/>
  <c r="AS592" i="3"/>
  <c r="AU592" i="3"/>
  <c r="AW592" i="3"/>
  <c r="AY592" i="3"/>
  <c r="BA592" i="3"/>
  <c r="BC592" i="3"/>
  <c r="BE592" i="3"/>
  <c r="BG592" i="3"/>
  <c r="BI592" i="3"/>
  <c r="N592" i="3"/>
  <c r="P592" i="3"/>
  <c r="R592" i="3"/>
  <c r="T592" i="3"/>
  <c r="V592" i="3"/>
  <c r="X592" i="3"/>
  <c r="Z592" i="3"/>
  <c r="AB592" i="3"/>
  <c r="AD592" i="3"/>
  <c r="AF592" i="3"/>
  <c r="AH592" i="3"/>
  <c r="AJ592" i="3"/>
  <c r="AL592" i="3"/>
  <c r="AN592" i="3"/>
  <c r="AP592" i="3"/>
  <c r="AR592" i="3"/>
  <c r="AT592" i="3"/>
  <c r="AV592" i="3"/>
  <c r="AX592" i="3"/>
  <c r="AZ592" i="3"/>
  <c r="BB592" i="3"/>
  <c r="BD592" i="3"/>
  <c r="BF592" i="3"/>
  <c r="BH592" i="3"/>
  <c r="N590" i="3"/>
  <c r="P590" i="3"/>
  <c r="R590" i="3"/>
  <c r="T590" i="3"/>
  <c r="V590" i="3"/>
  <c r="X590" i="3"/>
  <c r="Z590" i="3"/>
  <c r="AB590" i="3"/>
  <c r="AD590" i="3"/>
  <c r="AF590" i="3"/>
  <c r="AH590" i="3"/>
  <c r="AJ590" i="3"/>
  <c r="AL590" i="3"/>
  <c r="AN590" i="3"/>
  <c r="AP590" i="3"/>
  <c r="AR590" i="3"/>
  <c r="AT590" i="3"/>
  <c r="AV590" i="3"/>
  <c r="AX590" i="3"/>
  <c r="AZ590" i="3"/>
  <c r="BB590" i="3"/>
  <c r="BD590" i="3"/>
  <c r="BF590" i="3"/>
  <c r="BH590" i="3"/>
  <c r="M590" i="3"/>
  <c r="O590" i="3"/>
  <c r="Q590" i="3"/>
  <c r="S590" i="3"/>
  <c r="U590" i="3"/>
  <c r="W590" i="3"/>
  <c r="Y590" i="3"/>
  <c r="AA590" i="3"/>
  <c r="AC590" i="3"/>
  <c r="AE590" i="3"/>
  <c r="AG590" i="3"/>
  <c r="AI590" i="3"/>
  <c r="AK590" i="3"/>
  <c r="AM590" i="3"/>
  <c r="AO590" i="3"/>
  <c r="AQ590" i="3"/>
  <c r="AS590" i="3"/>
  <c r="AU590" i="3"/>
  <c r="AW590" i="3"/>
  <c r="AY590" i="3"/>
  <c r="BA590" i="3"/>
  <c r="BC590" i="3"/>
  <c r="BE590" i="3"/>
  <c r="BG590" i="3"/>
  <c r="BI590" i="3"/>
  <c r="N588" i="3"/>
  <c r="P588" i="3"/>
  <c r="R588" i="3"/>
  <c r="T588" i="3"/>
  <c r="V588" i="3"/>
  <c r="X588" i="3"/>
  <c r="Z588" i="3"/>
  <c r="AB588" i="3"/>
  <c r="AD588" i="3"/>
  <c r="AF588" i="3"/>
  <c r="AH588" i="3"/>
  <c r="AJ588" i="3"/>
  <c r="AL588" i="3"/>
  <c r="AN588" i="3"/>
  <c r="AP588" i="3"/>
  <c r="AR588" i="3"/>
  <c r="AT588" i="3"/>
  <c r="AV588" i="3"/>
  <c r="AX588" i="3"/>
  <c r="AZ588" i="3"/>
  <c r="BB588" i="3"/>
  <c r="BD588" i="3"/>
  <c r="BF588" i="3"/>
  <c r="BH588" i="3"/>
  <c r="M588" i="3"/>
  <c r="O588" i="3"/>
  <c r="Q588" i="3"/>
  <c r="S588" i="3"/>
  <c r="U588" i="3"/>
  <c r="W588" i="3"/>
  <c r="Y588" i="3"/>
  <c r="AA588" i="3"/>
  <c r="AC588" i="3"/>
  <c r="AE588" i="3"/>
  <c r="AG588" i="3"/>
  <c r="AI588" i="3"/>
  <c r="AK588" i="3"/>
  <c r="AM588" i="3"/>
  <c r="AO588" i="3"/>
  <c r="AQ588" i="3"/>
  <c r="AS588" i="3"/>
  <c r="AU588" i="3"/>
  <c r="AW588" i="3"/>
  <c r="AY588" i="3"/>
  <c r="BA588" i="3"/>
  <c r="BC588" i="3"/>
  <c r="BE588" i="3"/>
  <c r="BG588" i="3"/>
  <c r="BI588" i="3"/>
  <c r="M586" i="3"/>
  <c r="O586" i="3"/>
  <c r="Q586" i="3"/>
  <c r="S586" i="3"/>
  <c r="U586" i="3"/>
  <c r="W586" i="3"/>
  <c r="Y586" i="3"/>
  <c r="AA586" i="3"/>
  <c r="AC586" i="3"/>
  <c r="AE586" i="3"/>
  <c r="AG586" i="3"/>
  <c r="AI586" i="3"/>
  <c r="AK586" i="3"/>
  <c r="AM586" i="3"/>
  <c r="AO586" i="3"/>
  <c r="AQ586" i="3"/>
  <c r="AS586" i="3"/>
  <c r="AU586" i="3"/>
  <c r="AW586" i="3"/>
  <c r="AY586" i="3"/>
  <c r="BA586" i="3"/>
  <c r="BC586" i="3"/>
  <c r="BE586" i="3"/>
  <c r="BG586" i="3"/>
  <c r="BI586" i="3"/>
  <c r="N586" i="3"/>
  <c r="P586" i="3"/>
  <c r="R586" i="3"/>
  <c r="T586" i="3"/>
  <c r="V586" i="3"/>
  <c r="X586" i="3"/>
  <c r="Z586" i="3"/>
  <c r="AB586" i="3"/>
  <c r="AD586" i="3"/>
  <c r="AF586" i="3"/>
  <c r="AH586" i="3"/>
  <c r="AJ586" i="3"/>
  <c r="AL586" i="3"/>
  <c r="AN586" i="3"/>
  <c r="AP586" i="3"/>
  <c r="AR586" i="3"/>
  <c r="AT586" i="3"/>
  <c r="AV586" i="3"/>
  <c r="AX586" i="3"/>
  <c r="AZ586" i="3"/>
  <c r="BB586" i="3"/>
  <c r="BD586" i="3"/>
  <c r="BF586" i="3"/>
  <c r="BH586" i="3"/>
  <c r="M584" i="3"/>
  <c r="O584" i="3"/>
  <c r="Q584" i="3"/>
  <c r="S584" i="3"/>
  <c r="U584" i="3"/>
  <c r="W584" i="3"/>
  <c r="Y584" i="3"/>
  <c r="AA584" i="3"/>
  <c r="AC584" i="3"/>
  <c r="AE584" i="3"/>
  <c r="AG584" i="3"/>
  <c r="AI584" i="3"/>
  <c r="AK584" i="3"/>
  <c r="AM584" i="3"/>
  <c r="AO584" i="3"/>
  <c r="AQ584" i="3"/>
  <c r="AS584" i="3"/>
  <c r="AU584" i="3"/>
  <c r="AW584" i="3"/>
  <c r="AY584" i="3"/>
  <c r="BA584" i="3"/>
  <c r="BC584" i="3"/>
  <c r="BE584" i="3"/>
  <c r="BG584" i="3"/>
  <c r="BI584" i="3"/>
  <c r="N584" i="3"/>
  <c r="P584" i="3"/>
  <c r="R584" i="3"/>
  <c r="T584" i="3"/>
  <c r="V584" i="3"/>
  <c r="X584" i="3"/>
  <c r="Z584" i="3"/>
  <c r="AB584" i="3"/>
  <c r="AD584" i="3"/>
  <c r="AF584" i="3"/>
  <c r="AH584" i="3"/>
  <c r="AJ584" i="3"/>
  <c r="AL584" i="3"/>
  <c r="AN584" i="3"/>
  <c r="AP584" i="3"/>
  <c r="AR584" i="3"/>
  <c r="AT584" i="3"/>
  <c r="AV584" i="3"/>
  <c r="AX584" i="3"/>
  <c r="AZ584" i="3"/>
  <c r="BB584" i="3"/>
  <c r="BD584" i="3"/>
  <c r="BF584" i="3"/>
  <c r="BH584" i="3"/>
  <c r="N582" i="3"/>
  <c r="P582" i="3"/>
  <c r="R582" i="3"/>
  <c r="T582" i="3"/>
  <c r="V582" i="3"/>
  <c r="X582" i="3"/>
  <c r="Z582" i="3"/>
  <c r="AB582" i="3"/>
  <c r="AD582" i="3"/>
  <c r="AF582" i="3"/>
  <c r="AH582" i="3"/>
  <c r="AJ582" i="3"/>
  <c r="AL582" i="3"/>
  <c r="AN582" i="3"/>
  <c r="AP582" i="3"/>
  <c r="AR582" i="3"/>
  <c r="AT582" i="3"/>
  <c r="AV582" i="3"/>
  <c r="AX582" i="3"/>
  <c r="AZ582" i="3"/>
  <c r="BB582" i="3"/>
  <c r="BD582" i="3"/>
  <c r="BF582" i="3"/>
  <c r="BH582" i="3"/>
  <c r="M582" i="3"/>
  <c r="O582" i="3"/>
  <c r="Q582" i="3"/>
  <c r="S582" i="3"/>
  <c r="U582" i="3"/>
  <c r="W582" i="3"/>
  <c r="Y582" i="3"/>
  <c r="AA582" i="3"/>
  <c r="AC582" i="3"/>
  <c r="AE582" i="3"/>
  <c r="AG582" i="3"/>
  <c r="AI582" i="3"/>
  <c r="AK582" i="3"/>
  <c r="AM582" i="3"/>
  <c r="AO582" i="3"/>
  <c r="AQ582" i="3"/>
  <c r="AS582" i="3"/>
  <c r="AU582" i="3"/>
  <c r="AW582" i="3"/>
  <c r="AY582" i="3"/>
  <c r="BA582" i="3"/>
  <c r="BC582" i="3"/>
  <c r="BE582" i="3"/>
  <c r="BG582" i="3"/>
  <c r="BI582" i="3"/>
  <c r="M580" i="3"/>
  <c r="O580" i="3"/>
  <c r="Q580" i="3"/>
  <c r="S580" i="3"/>
  <c r="U580" i="3"/>
  <c r="W580" i="3"/>
  <c r="Y580" i="3"/>
  <c r="AA580" i="3"/>
  <c r="AC580" i="3"/>
  <c r="AE580" i="3"/>
  <c r="AG580" i="3"/>
  <c r="AI580" i="3"/>
  <c r="AK580" i="3"/>
  <c r="AM580" i="3"/>
  <c r="AO580" i="3"/>
  <c r="AQ580" i="3"/>
  <c r="AS580" i="3"/>
  <c r="AU580" i="3"/>
  <c r="AW580" i="3"/>
  <c r="AY580" i="3"/>
  <c r="BA580" i="3"/>
  <c r="BC580" i="3"/>
  <c r="BE580" i="3"/>
  <c r="BG580" i="3"/>
  <c r="BI580" i="3"/>
  <c r="N580" i="3"/>
  <c r="P580" i="3"/>
  <c r="R580" i="3"/>
  <c r="T580" i="3"/>
  <c r="V580" i="3"/>
  <c r="X580" i="3"/>
  <c r="Z580" i="3"/>
  <c r="AB580" i="3"/>
  <c r="AD580" i="3"/>
  <c r="AF580" i="3"/>
  <c r="AH580" i="3"/>
  <c r="AJ580" i="3"/>
  <c r="AL580" i="3"/>
  <c r="AN580" i="3"/>
  <c r="AP580" i="3"/>
  <c r="AR580" i="3"/>
  <c r="AT580" i="3"/>
  <c r="AV580" i="3"/>
  <c r="AX580" i="3"/>
  <c r="AZ580" i="3"/>
  <c r="BB580" i="3"/>
  <c r="BD580" i="3"/>
  <c r="BF580" i="3"/>
  <c r="BH580" i="3"/>
  <c r="M578" i="3"/>
  <c r="O578" i="3"/>
  <c r="Q578" i="3"/>
  <c r="S578" i="3"/>
  <c r="U578" i="3"/>
  <c r="W578" i="3"/>
  <c r="Y578" i="3"/>
  <c r="AA578" i="3"/>
  <c r="AC578" i="3"/>
  <c r="AE578" i="3"/>
  <c r="AG578" i="3"/>
  <c r="AI578" i="3"/>
  <c r="AK578" i="3"/>
  <c r="AM578" i="3"/>
  <c r="AO578" i="3"/>
  <c r="AQ578" i="3"/>
  <c r="AS578" i="3"/>
  <c r="AU578" i="3"/>
  <c r="AW578" i="3"/>
  <c r="AY578" i="3"/>
  <c r="BA578" i="3"/>
  <c r="BC578" i="3"/>
  <c r="BE578" i="3"/>
  <c r="BG578" i="3"/>
  <c r="BI578" i="3"/>
  <c r="N578" i="3"/>
  <c r="P578" i="3"/>
  <c r="R578" i="3"/>
  <c r="T578" i="3"/>
  <c r="V578" i="3"/>
  <c r="X578" i="3"/>
  <c r="Z578" i="3"/>
  <c r="AB578" i="3"/>
  <c r="AD578" i="3"/>
  <c r="AF578" i="3"/>
  <c r="AH578" i="3"/>
  <c r="AJ578" i="3"/>
  <c r="AL578" i="3"/>
  <c r="AN578" i="3"/>
  <c r="AP578" i="3"/>
  <c r="AR578" i="3"/>
  <c r="AT578" i="3"/>
  <c r="AV578" i="3"/>
  <c r="AX578" i="3"/>
  <c r="AZ578" i="3"/>
  <c r="BB578" i="3"/>
  <c r="BD578" i="3"/>
  <c r="BF578" i="3"/>
  <c r="BH578" i="3"/>
  <c r="M576" i="3"/>
  <c r="O576" i="3"/>
  <c r="Q576" i="3"/>
  <c r="S576" i="3"/>
  <c r="U576" i="3"/>
  <c r="W576" i="3"/>
  <c r="Y576" i="3"/>
  <c r="AA576" i="3"/>
  <c r="AC576" i="3"/>
  <c r="AE576" i="3"/>
  <c r="AG576" i="3"/>
  <c r="AI576" i="3"/>
  <c r="AK576" i="3"/>
  <c r="AM576" i="3"/>
  <c r="AO576" i="3"/>
  <c r="AQ576" i="3"/>
  <c r="AS576" i="3"/>
  <c r="AU576" i="3"/>
  <c r="AW576" i="3"/>
  <c r="AY576" i="3"/>
  <c r="BA576" i="3"/>
  <c r="BC576" i="3"/>
  <c r="BE576" i="3"/>
  <c r="BG576" i="3"/>
  <c r="BI576" i="3"/>
  <c r="N576" i="3"/>
  <c r="P576" i="3"/>
  <c r="R576" i="3"/>
  <c r="T576" i="3"/>
  <c r="V576" i="3"/>
  <c r="X576" i="3"/>
  <c r="Z576" i="3"/>
  <c r="AB576" i="3"/>
  <c r="AD576" i="3"/>
  <c r="AF576" i="3"/>
  <c r="AH576" i="3"/>
  <c r="AJ576" i="3"/>
  <c r="AL576" i="3"/>
  <c r="AN576" i="3"/>
  <c r="AP576" i="3"/>
  <c r="AR576" i="3"/>
  <c r="AT576" i="3"/>
  <c r="AV576" i="3"/>
  <c r="AX576" i="3"/>
  <c r="AZ576" i="3"/>
  <c r="BB576" i="3"/>
  <c r="BD576" i="3"/>
  <c r="BF576" i="3"/>
  <c r="BH576" i="3"/>
  <c r="N574" i="3"/>
  <c r="P574" i="3"/>
  <c r="R574" i="3"/>
  <c r="T574" i="3"/>
  <c r="V574" i="3"/>
  <c r="X574" i="3"/>
  <c r="Z574" i="3"/>
  <c r="AB574" i="3"/>
  <c r="AD574" i="3"/>
  <c r="AF574" i="3"/>
  <c r="AH574" i="3"/>
  <c r="AJ574" i="3"/>
  <c r="AL574" i="3"/>
  <c r="AN574" i="3"/>
  <c r="AP574" i="3"/>
  <c r="AR574" i="3"/>
  <c r="AT574" i="3"/>
  <c r="AV574" i="3"/>
  <c r="AX574" i="3"/>
  <c r="AZ574" i="3"/>
  <c r="BB574" i="3"/>
  <c r="BD574" i="3"/>
  <c r="BF574" i="3"/>
  <c r="BH574" i="3"/>
  <c r="M574" i="3"/>
  <c r="O574" i="3"/>
  <c r="Q574" i="3"/>
  <c r="S574" i="3"/>
  <c r="U574" i="3"/>
  <c r="W574" i="3"/>
  <c r="Y574" i="3"/>
  <c r="AA574" i="3"/>
  <c r="AC574" i="3"/>
  <c r="AE574" i="3"/>
  <c r="AG574" i="3"/>
  <c r="AI574" i="3"/>
  <c r="AK574" i="3"/>
  <c r="AM574" i="3"/>
  <c r="AO574" i="3"/>
  <c r="AQ574" i="3"/>
  <c r="AS574" i="3"/>
  <c r="AU574" i="3"/>
  <c r="AW574" i="3"/>
  <c r="AY574" i="3"/>
  <c r="BA574" i="3"/>
  <c r="BC574" i="3"/>
  <c r="BE574" i="3"/>
  <c r="BG574" i="3"/>
  <c r="BI574" i="3"/>
  <c r="N566" i="3"/>
  <c r="P566" i="3"/>
  <c r="R566" i="3"/>
  <c r="T566" i="3"/>
  <c r="V566" i="3"/>
  <c r="X566" i="3"/>
  <c r="Z566" i="3"/>
  <c r="AB566" i="3"/>
  <c r="AD566" i="3"/>
  <c r="AF566" i="3"/>
  <c r="AH566" i="3"/>
  <c r="AJ566" i="3"/>
  <c r="AL566" i="3"/>
  <c r="AN566" i="3"/>
  <c r="AP566" i="3"/>
  <c r="AR566" i="3"/>
  <c r="AT566" i="3"/>
  <c r="AV566" i="3"/>
  <c r="AX566" i="3"/>
  <c r="AZ566" i="3"/>
  <c r="BB566" i="3"/>
  <c r="BD566" i="3"/>
  <c r="BF566" i="3"/>
  <c r="BH566" i="3"/>
  <c r="M566" i="3"/>
  <c r="O566" i="3"/>
  <c r="Q566" i="3"/>
  <c r="S566" i="3"/>
  <c r="U566" i="3"/>
  <c r="W566" i="3"/>
  <c r="Y566" i="3"/>
  <c r="AA566" i="3"/>
  <c r="AC566" i="3"/>
  <c r="AE566" i="3"/>
  <c r="AG566" i="3"/>
  <c r="AI566" i="3"/>
  <c r="AK566" i="3"/>
  <c r="AM566" i="3"/>
  <c r="AO566" i="3"/>
  <c r="AQ566" i="3"/>
  <c r="AS566" i="3"/>
  <c r="AU566" i="3"/>
  <c r="AW566" i="3"/>
  <c r="AY566" i="3"/>
  <c r="BA566" i="3"/>
  <c r="BC566" i="3"/>
  <c r="BE566" i="3"/>
  <c r="BG566" i="3"/>
  <c r="BI566" i="3"/>
  <c r="M565" i="3"/>
  <c r="O565" i="3"/>
  <c r="Q565" i="3"/>
  <c r="S565" i="3"/>
  <c r="U565" i="3"/>
  <c r="W565" i="3"/>
  <c r="Y565" i="3"/>
  <c r="AA565" i="3"/>
  <c r="AC565" i="3"/>
  <c r="AE565" i="3"/>
  <c r="AG565" i="3"/>
  <c r="AI565" i="3"/>
  <c r="AK565" i="3"/>
  <c r="AM565" i="3"/>
  <c r="AO565" i="3"/>
  <c r="AQ565" i="3"/>
  <c r="AS565" i="3"/>
  <c r="AU565" i="3"/>
  <c r="AW565" i="3"/>
  <c r="AY565" i="3"/>
  <c r="BA565" i="3"/>
  <c r="BC565" i="3"/>
  <c r="BE565" i="3"/>
  <c r="BG565" i="3"/>
  <c r="BI565" i="3"/>
  <c r="N565" i="3"/>
  <c r="P565" i="3"/>
  <c r="R565" i="3"/>
  <c r="T565" i="3"/>
  <c r="V565" i="3"/>
  <c r="X565" i="3"/>
  <c r="Z565" i="3"/>
  <c r="AB565" i="3"/>
  <c r="AD565" i="3"/>
  <c r="AF565" i="3"/>
  <c r="AH565" i="3"/>
  <c r="AJ565" i="3"/>
  <c r="AL565" i="3"/>
  <c r="AN565" i="3"/>
  <c r="AP565" i="3"/>
  <c r="AR565" i="3"/>
  <c r="AT565" i="3"/>
  <c r="AV565" i="3"/>
  <c r="AX565" i="3"/>
  <c r="AZ565" i="3"/>
  <c r="BB565" i="3"/>
  <c r="BD565" i="3"/>
  <c r="BF565" i="3"/>
  <c r="BH565" i="3"/>
  <c r="N564" i="3"/>
  <c r="P564" i="3"/>
  <c r="R564" i="3"/>
  <c r="T564" i="3"/>
  <c r="V564" i="3"/>
  <c r="X564" i="3"/>
  <c r="Z564" i="3"/>
  <c r="AB564" i="3"/>
  <c r="AD564" i="3"/>
  <c r="AF564" i="3"/>
  <c r="AH564" i="3"/>
  <c r="AJ564" i="3"/>
  <c r="AL564" i="3"/>
  <c r="AN564" i="3"/>
  <c r="AP564" i="3"/>
  <c r="AR564" i="3"/>
  <c r="AT564" i="3"/>
  <c r="AV564" i="3"/>
  <c r="AX564" i="3"/>
  <c r="AZ564" i="3"/>
  <c r="BB564" i="3"/>
  <c r="BD564" i="3"/>
  <c r="BF564" i="3"/>
  <c r="BH564" i="3"/>
  <c r="M564" i="3"/>
  <c r="O564" i="3"/>
  <c r="Q564" i="3"/>
  <c r="S564" i="3"/>
  <c r="U564" i="3"/>
  <c r="W564" i="3"/>
  <c r="Y564" i="3"/>
  <c r="AA564" i="3"/>
  <c r="AC564" i="3"/>
  <c r="AE564" i="3"/>
  <c r="AG564" i="3"/>
  <c r="AI564" i="3"/>
  <c r="AK564" i="3"/>
  <c r="AM564" i="3"/>
  <c r="AO564" i="3"/>
  <c r="AQ564" i="3"/>
  <c r="AS564" i="3"/>
  <c r="AU564" i="3"/>
  <c r="AW564" i="3"/>
  <c r="AY564" i="3"/>
  <c r="BA564" i="3"/>
  <c r="BC564" i="3"/>
  <c r="BE564" i="3"/>
  <c r="BG564" i="3"/>
  <c r="BI564" i="3"/>
  <c r="N563" i="3"/>
  <c r="P563" i="3"/>
  <c r="R563" i="3"/>
  <c r="T563" i="3"/>
  <c r="V563" i="3"/>
  <c r="X563" i="3"/>
  <c r="Z563" i="3"/>
  <c r="AB563" i="3"/>
  <c r="AD563" i="3"/>
  <c r="AF563" i="3"/>
  <c r="AH563" i="3"/>
  <c r="AJ563" i="3"/>
  <c r="AL563" i="3"/>
  <c r="AN563" i="3"/>
  <c r="AP563" i="3"/>
  <c r="AR563" i="3"/>
  <c r="AT563" i="3"/>
  <c r="AV563" i="3"/>
  <c r="AX563" i="3"/>
  <c r="AZ563" i="3"/>
  <c r="BB563" i="3"/>
  <c r="BD563" i="3"/>
  <c r="BF563" i="3"/>
  <c r="BH563" i="3"/>
  <c r="M563" i="3"/>
  <c r="O563" i="3"/>
  <c r="Q563" i="3"/>
  <c r="S563" i="3"/>
  <c r="U563" i="3"/>
  <c r="W563" i="3"/>
  <c r="Y563" i="3"/>
  <c r="AA563" i="3"/>
  <c r="AC563" i="3"/>
  <c r="AE563" i="3"/>
  <c r="AG563" i="3"/>
  <c r="AI563" i="3"/>
  <c r="AK563" i="3"/>
  <c r="AM563" i="3"/>
  <c r="AO563" i="3"/>
  <c r="AQ563" i="3"/>
  <c r="AS563" i="3"/>
  <c r="AU563" i="3"/>
  <c r="AW563" i="3"/>
  <c r="AY563" i="3"/>
  <c r="BA563" i="3"/>
  <c r="BC563" i="3"/>
  <c r="BE563" i="3"/>
  <c r="BG563" i="3"/>
  <c r="BI563" i="3"/>
  <c r="M562" i="3"/>
  <c r="O562" i="3"/>
  <c r="Q562" i="3"/>
  <c r="S562" i="3"/>
  <c r="U562" i="3"/>
  <c r="W562" i="3"/>
  <c r="Y562" i="3"/>
  <c r="AA562" i="3"/>
  <c r="AC562" i="3"/>
  <c r="AE562" i="3"/>
  <c r="AG562" i="3"/>
  <c r="AI562" i="3"/>
  <c r="AK562" i="3"/>
  <c r="AM562" i="3"/>
  <c r="AO562" i="3"/>
  <c r="AQ562" i="3"/>
  <c r="AS562" i="3"/>
  <c r="AU562" i="3"/>
  <c r="AW562" i="3"/>
  <c r="AY562" i="3"/>
  <c r="BA562" i="3"/>
  <c r="BC562" i="3"/>
  <c r="BE562" i="3"/>
  <c r="BG562" i="3"/>
  <c r="BI562" i="3"/>
  <c r="N562" i="3"/>
  <c r="P562" i="3"/>
  <c r="R562" i="3"/>
  <c r="T562" i="3"/>
  <c r="V562" i="3"/>
  <c r="X562" i="3"/>
  <c r="Z562" i="3"/>
  <c r="AB562" i="3"/>
  <c r="AD562" i="3"/>
  <c r="AF562" i="3"/>
  <c r="AH562" i="3"/>
  <c r="AJ562" i="3"/>
  <c r="AL562" i="3"/>
  <c r="AN562" i="3"/>
  <c r="AP562" i="3"/>
  <c r="AR562" i="3"/>
  <c r="AT562" i="3"/>
  <c r="AV562" i="3"/>
  <c r="AX562" i="3"/>
  <c r="AZ562" i="3"/>
  <c r="BB562" i="3"/>
  <c r="BD562" i="3"/>
  <c r="BF562" i="3"/>
  <c r="BH562" i="3"/>
  <c r="N561" i="3"/>
  <c r="P561" i="3"/>
  <c r="R561" i="3"/>
  <c r="T561" i="3"/>
  <c r="V561" i="3"/>
  <c r="X561" i="3"/>
  <c r="Z561" i="3"/>
  <c r="AB561" i="3"/>
  <c r="AD561" i="3"/>
  <c r="AF561" i="3"/>
  <c r="AH561" i="3"/>
  <c r="AJ561" i="3"/>
  <c r="AL561" i="3"/>
  <c r="AN561" i="3"/>
  <c r="AP561" i="3"/>
  <c r="AR561" i="3"/>
  <c r="AT561" i="3"/>
  <c r="AV561" i="3"/>
  <c r="AX561" i="3"/>
  <c r="AZ561" i="3"/>
  <c r="BB561" i="3"/>
  <c r="BD561" i="3"/>
  <c r="BF561" i="3"/>
  <c r="BH561" i="3"/>
  <c r="M561" i="3"/>
  <c r="O561" i="3"/>
  <c r="Q561" i="3"/>
  <c r="S561" i="3"/>
  <c r="U561" i="3"/>
  <c r="W561" i="3"/>
  <c r="Y561" i="3"/>
  <c r="AA561" i="3"/>
  <c r="AC561" i="3"/>
  <c r="AE561" i="3"/>
  <c r="AG561" i="3"/>
  <c r="AI561" i="3"/>
  <c r="AK561" i="3"/>
  <c r="AM561" i="3"/>
  <c r="AO561" i="3"/>
  <c r="AQ561" i="3"/>
  <c r="AS561" i="3"/>
  <c r="AU561" i="3"/>
  <c r="AW561" i="3"/>
  <c r="AY561" i="3"/>
  <c r="BA561" i="3"/>
  <c r="BC561" i="3"/>
  <c r="BE561" i="3"/>
  <c r="BG561" i="3"/>
  <c r="BI561" i="3"/>
  <c r="M560" i="3"/>
  <c r="O560" i="3"/>
  <c r="Q560" i="3"/>
  <c r="S560" i="3"/>
  <c r="U560" i="3"/>
  <c r="W560" i="3"/>
  <c r="Y560" i="3"/>
  <c r="AA560" i="3"/>
  <c r="AC560" i="3"/>
  <c r="AE560" i="3"/>
  <c r="AG560" i="3"/>
  <c r="AI560" i="3"/>
  <c r="AK560" i="3"/>
  <c r="AM560" i="3"/>
  <c r="AO560" i="3"/>
  <c r="AQ560" i="3"/>
  <c r="AS560" i="3"/>
  <c r="AU560" i="3"/>
  <c r="AW560" i="3"/>
  <c r="AY560" i="3"/>
  <c r="BA560" i="3"/>
  <c r="BC560" i="3"/>
  <c r="BE560" i="3"/>
  <c r="BG560" i="3"/>
  <c r="BI560" i="3"/>
  <c r="N560" i="3"/>
  <c r="P560" i="3"/>
  <c r="R560" i="3"/>
  <c r="T560" i="3"/>
  <c r="V560" i="3"/>
  <c r="X560" i="3"/>
  <c r="Z560" i="3"/>
  <c r="AB560" i="3"/>
  <c r="AD560" i="3"/>
  <c r="AF560" i="3"/>
  <c r="AH560" i="3"/>
  <c r="AJ560" i="3"/>
  <c r="AL560" i="3"/>
  <c r="AN560" i="3"/>
  <c r="AP560" i="3"/>
  <c r="AR560" i="3"/>
  <c r="AT560" i="3"/>
  <c r="AV560" i="3"/>
  <c r="AX560" i="3"/>
  <c r="AZ560" i="3"/>
  <c r="BB560" i="3"/>
  <c r="BD560" i="3"/>
  <c r="BF560" i="3"/>
  <c r="BH560" i="3"/>
  <c r="M559" i="3"/>
  <c r="O559" i="3"/>
  <c r="Q559" i="3"/>
  <c r="S559" i="3"/>
  <c r="U559" i="3"/>
  <c r="W559" i="3"/>
  <c r="Y559" i="3"/>
  <c r="AA559" i="3"/>
  <c r="AC559" i="3"/>
  <c r="AE559" i="3"/>
  <c r="AG559" i="3"/>
  <c r="AI559" i="3"/>
  <c r="AK559" i="3"/>
  <c r="AM559" i="3"/>
  <c r="AO559" i="3"/>
  <c r="AQ559" i="3"/>
  <c r="AS559" i="3"/>
  <c r="AU559" i="3"/>
  <c r="AW559" i="3"/>
  <c r="AY559" i="3"/>
  <c r="BA559" i="3"/>
  <c r="BC559" i="3"/>
  <c r="BE559" i="3"/>
  <c r="BG559" i="3"/>
  <c r="BI559" i="3"/>
  <c r="N559" i="3"/>
  <c r="P559" i="3"/>
  <c r="R559" i="3"/>
  <c r="T559" i="3"/>
  <c r="V559" i="3"/>
  <c r="X559" i="3"/>
  <c r="Z559" i="3"/>
  <c r="AB559" i="3"/>
  <c r="AD559" i="3"/>
  <c r="AF559" i="3"/>
  <c r="AH559" i="3"/>
  <c r="AJ559" i="3"/>
  <c r="AL559" i="3"/>
  <c r="AN559" i="3"/>
  <c r="AP559" i="3"/>
  <c r="AR559" i="3"/>
  <c r="AT559" i="3"/>
  <c r="AV559" i="3"/>
  <c r="AX559" i="3"/>
  <c r="AZ559" i="3"/>
  <c r="BB559" i="3"/>
  <c r="BD559" i="3"/>
  <c r="BF559" i="3"/>
  <c r="BH559" i="3"/>
  <c r="N558" i="3"/>
  <c r="P558" i="3"/>
  <c r="R558" i="3"/>
  <c r="T558" i="3"/>
  <c r="V558" i="3"/>
  <c r="X558" i="3"/>
  <c r="Z558" i="3"/>
  <c r="AB558" i="3"/>
  <c r="AD558" i="3"/>
  <c r="AF558" i="3"/>
  <c r="AH558" i="3"/>
  <c r="AJ558" i="3"/>
  <c r="AL558" i="3"/>
  <c r="AN558" i="3"/>
  <c r="AP558" i="3"/>
  <c r="AR558" i="3"/>
  <c r="AT558" i="3"/>
  <c r="AV558" i="3"/>
  <c r="AX558" i="3"/>
  <c r="AZ558" i="3"/>
  <c r="BB558" i="3"/>
  <c r="BD558" i="3"/>
  <c r="BF558" i="3"/>
  <c r="BH558" i="3"/>
  <c r="M558" i="3"/>
  <c r="O558" i="3"/>
  <c r="Q558" i="3"/>
  <c r="S558" i="3"/>
  <c r="U558" i="3"/>
  <c r="W558" i="3"/>
  <c r="Y558" i="3"/>
  <c r="AA558" i="3"/>
  <c r="AC558" i="3"/>
  <c r="AE558" i="3"/>
  <c r="AG558" i="3"/>
  <c r="AI558" i="3"/>
  <c r="AK558" i="3"/>
  <c r="AM558" i="3"/>
  <c r="AO558" i="3"/>
  <c r="AQ558" i="3"/>
  <c r="AS558" i="3"/>
  <c r="AU558" i="3"/>
  <c r="AW558" i="3"/>
  <c r="AY558" i="3"/>
  <c r="BA558" i="3"/>
  <c r="BC558" i="3"/>
  <c r="BE558" i="3"/>
  <c r="BG558" i="3"/>
  <c r="BI558" i="3"/>
  <c r="N557" i="3"/>
  <c r="P557" i="3"/>
  <c r="R557" i="3"/>
  <c r="T557" i="3"/>
  <c r="V557" i="3"/>
  <c r="X557" i="3"/>
  <c r="Z557" i="3"/>
  <c r="AB557" i="3"/>
  <c r="AD557" i="3"/>
  <c r="AF557" i="3"/>
  <c r="AH557" i="3"/>
  <c r="AJ557" i="3"/>
  <c r="AL557" i="3"/>
  <c r="AN557" i="3"/>
  <c r="AP557" i="3"/>
  <c r="AR557" i="3"/>
  <c r="AT557" i="3"/>
  <c r="AV557" i="3"/>
  <c r="AX557" i="3"/>
  <c r="AZ557" i="3"/>
  <c r="BB557" i="3"/>
  <c r="BD557" i="3"/>
  <c r="BF557" i="3"/>
  <c r="BH557" i="3"/>
  <c r="M557" i="3"/>
  <c r="O557" i="3"/>
  <c r="Q557" i="3"/>
  <c r="S557" i="3"/>
  <c r="U557" i="3"/>
  <c r="W557" i="3"/>
  <c r="Y557" i="3"/>
  <c r="AA557" i="3"/>
  <c r="AC557" i="3"/>
  <c r="AE557" i="3"/>
  <c r="AG557" i="3"/>
  <c r="AI557" i="3"/>
  <c r="AK557" i="3"/>
  <c r="AM557" i="3"/>
  <c r="AO557" i="3"/>
  <c r="AQ557" i="3"/>
  <c r="AS557" i="3"/>
  <c r="AU557" i="3"/>
  <c r="AW557" i="3"/>
  <c r="AY557" i="3"/>
  <c r="BA557" i="3"/>
  <c r="BC557" i="3"/>
  <c r="BE557" i="3"/>
  <c r="BG557" i="3"/>
  <c r="BI557" i="3"/>
  <c r="M556" i="3"/>
  <c r="O556" i="3"/>
  <c r="Q556" i="3"/>
  <c r="S556" i="3"/>
  <c r="U556" i="3"/>
  <c r="W556" i="3"/>
  <c r="Y556" i="3"/>
  <c r="AA556" i="3"/>
  <c r="AC556" i="3"/>
  <c r="AE556" i="3"/>
  <c r="AG556" i="3"/>
  <c r="AI556" i="3"/>
  <c r="AK556" i="3"/>
  <c r="AM556" i="3"/>
  <c r="AO556" i="3"/>
  <c r="AQ556" i="3"/>
  <c r="AS556" i="3"/>
  <c r="AU556" i="3"/>
  <c r="AW556" i="3"/>
  <c r="AY556" i="3"/>
  <c r="BA556" i="3"/>
  <c r="BC556" i="3"/>
  <c r="BE556" i="3"/>
  <c r="BG556" i="3"/>
  <c r="BI556" i="3"/>
  <c r="N556" i="3"/>
  <c r="P556" i="3"/>
  <c r="R556" i="3"/>
  <c r="T556" i="3"/>
  <c r="V556" i="3"/>
  <c r="X556" i="3"/>
  <c r="Z556" i="3"/>
  <c r="AB556" i="3"/>
  <c r="AD556" i="3"/>
  <c r="AF556" i="3"/>
  <c r="AH556" i="3"/>
  <c r="AJ556" i="3"/>
  <c r="AL556" i="3"/>
  <c r="AN556" i="3"/>
  <c r="AP556" i="3"/>
  <c r="AR556" i="3"/>
  <c r="AT556" i="3"/>
  <c r="AV556" i="3"/>
  <c r="AX556" i="3"/>
  <c r="AZ556" i="3"/>
  <c r="BB556" i="3"/>
  <c r="BD556" i="3"/>
  <c r="BF556" i="3"/>
  <c r="BH556" i="3"/>
  <c r="M555" i="3"/>
  <c r="O555" i="3"/>
  <c r="Q555" i="3"/>
  <c r="S555" i="3"/>
  <c r="U555" i="3"/>
  <c r="W555" i="3"/>
  <c r="Y555" i="3"/>
  <c r="AA555" i="3"/>
  <c r="AC555" i="3"/>
  <c r="AE555" i="3"/>
  <c r="AG555" i="3"/>
  <c r="AI555" i="3"/>
  <c r="AK555" i="3"/>
  <c r="AM555" i="3"/>
  <c r="AO555" i="3"/>
  <c r="AQ555" i="3"/>
  <c r="AS555" i="3"/>
  <c r="AU555" i="3"/>
  <c r="AW555" i="3"/>
  <c r="AY555" i="3"/>
  <c r="BA555" i="3"/>
  <c r="BC555" i="3"/>
  <c r="BE555" i="3"/>
  <c r="BG555" i="3"/>
  <c r="BI555" i="3"/>
  <c r="N555" i="3"/>
  <c r="P555" i="3"/>
  <c r="R555" i="3"/>
  <c r="T555" i="3"/>
  <c r="V555" i="3"/>
  <c r="X555" i="3"/>
  <c r="Z555" i="3"/>
  <c r="AB555" i="3"/>
  <c r="AD555" i="3"/>
  <c r="AF555" i="3"/>
  <c r="AH555" i="3"/>
  <c r="AJ555" i="3"/>
  <c r="AL555" i="3"/>
  <c r="AN555" i="3"/>
  <c r="AP555" i="3"/>
  <c r="AR555" i="3"/>
  <c r="AT555" i="3"/>
  <c r="AV555" i="3"/>
  <c r="AX555" i="3"/>
  <c r="AZ555" i="3"/>
  <c r="BB555" i="3"/>
  <c r="BD555" i="3"/>
  <c r="BF555" i="3"/>
  <c r="BH555" i="3"/>
  <c r="N554" i="3"/>
  <c r="P554" i="3"/>
  <c r="R554" i="3"/>
  <c r="T554" i="3"/>
  <c r="V554" i="3"/>
  <c r="X554" i="3"/>
  <c r="Z554" i="3"/>
  <c r="AB554" i="3"/>
  <c r="AD554" i="3"/>
  <c r="AF554" i="3"/>
  <c r="AH554" i="3"/>
  <c r="AJ554" i="3"/>
  <c r="AL554" i="3"/>
  <c r="AN554" i="3"/>
  <c r="AP554" i="3"/>
  <c r="AR554" i="3"/>
  <c r="AT554" i="3"/>
  <c r="AV554" i="3"/>
  <c r="AX554" i="3"/>
  <c r="AZ554" i="3"/>
  <c r="BB554" i="3"/>
  <c r="BD554" i="3"/>
  <c r="BF554" i="3"/>
  <c r="BH554" i="3"/>
  <c r="M554" i="3"/>
  <c r="O554" i="3"/>
  <c r="Q554" i="3"/>
  <c r="S554" i="3"/>
  <c r="U554" i="3"/>
  <c r="W554" i="3"/>
  <c r="Y554" i="3"/>
  <c r="AA554" i="3"/>
  <c r="AC554" i="3"/>
  <c r="AE554" i="3"/>
  <c r="AG554" i="3"/>
  <c r="AI554" i="3"/>
  <c r="AK554" i="3"/>
  <c r="AM554" i="3"/>
  <c r="AO554" i="3"/>
  <c r="AQ554" i="3"/>
  <c r="AS554" i="3"/>
  <c r="AU554" i="3"/>
  <c r="AW554" i="3"/>
  <c r="AY554" i="3"/>
  <c r="BA554" i="3"/>
  <c r="BC554" i="3"/>
  <c r="BE554" i="3"/>
  <c r="BG554" i="3"/>
  <c r="BI554" i="3"/>
  <c r="N553" i="3"/>
  <c r="P553" i="3"/>
  <c r="R553" i="3"/>
  <c r="T553" i="3"/>
  <c r="V553" i="3"/>
  <c r="X553" i="3"/>
  <c r="Z553" i="3"/>
  <c r="AB553" i="3"/>
  <c r="AD553" i="3"/>
  <c r="AF553" i="3"/>
  <c r="AH553" i="3"/>
  <c r="AJ553" i="3"/>
  <c r="AL553" i="3"/>
  <c r="AN553" i="3"/>
  <c r="AP553" i="3"/>
  <c r="AR553" i="3"/>
  <c r="AT553" i="3"/>
  <c r="AV553" i="3"/>
  <c r="AX553" i="3"/>
  <c r="AZ553" i="3"/>
  <c r="BB553" i="3"/>
  <c r="BD553" i="3"/>
  <c r="BF553" i="3"/>
  <c r="BH553" i="3"/>
  <c r="M553" i="3"/>
  <c r="O553" i="3"/>
  <c r="Q553" i="3"/>
  <c r="S553" i="3"/>
  <c r="U553" i="3"/>
  <c r="W553" i="3"/>
  <c r="Y553" i="3"/>
  <c r="AA553" i="3"/>
  <c r="AC553" i="3"/>
  <c r="AE553" i="3"/>
  <c r="AG553" i="3"/>
  <c r="AI553" i="3"/>
  <c r="AK553" i="3"/>
  <c r="AM553" i="3"/>
  <c r="AO553" i="3"/>
  <c r="AQ553" i="3"/>
  <c r="AS553" i="3"/>
  <c r="AU553" i="3"/>
  <c r="AW553" i="3"/>
  <c r="AY553" i="3"/>
  <c r="BA553" i="3"/>
  <c r="BC553" i="3"/>
  <c r="BE553" i="3"/>
  <c r="BG553" i="3"/>
  <c r="BI553" i="3"/>
  <c r="M552" i="3"/>
  <c r="O552" i="3"/>
  <c r="Q552" i="3"/>
  <c r="S552" i="3"/>
  <c r="U552" i="3"/>
  <c r="W552" i="3"/>
  <c r="Y552" i="3"/>
  <c r="AA552" i="3"/>
  <c r="AC552" i="3"/>
  <c r="AE552" i="3"/>
  <c r="AG552" i="3"/>
  <c r="AI552" i="3"/>
  <c r="AK552" i="3"/>
  <c r="AM552" i="3"/>
  <c r="AO552" i="3"/>
  <c r="AQ552" i="3"/>
  <c r="AS552" i="3"/>
  <c r="AU552" i="3"/>
  <c r="AW552" i="3"/>
  <c r="AY552" i="3"/>
  <c r="BA552" i="3"/>
  <c r="BC552" i="3"/>
  <c r="BE552" i="3"/>
  <c r="BG552" i="3"/>
  <c r="BI552" i="3"/>
  <c r="N552" i="3"/>
  <c r="P552" i="3"/>
  <c r="R552" i="3"/>
  <c r="T552" i="3"/>
  <c r="V552" i="3"/>
  <c r="X552" i="3"/>
  <c r="Z552" i="3"/>
  <c r="AB552" i="3"/>
  <c r="AD552" i="3"/>
  <c r="AF552" i="3"/>
  <c r="AH552" i="3"/>
  <c r="AJ552" i="3"/>
  <c r="AL552" i="3"/>
  <c r="AN552" i="3"/>
  <c r="AP552" i="3"/>
  <c r="AR552" i="3"/>
  <c r="AT552" i="3"/>
  <c r="AV552" i="3"/>
  <c r="AX552" i="3"/>
  <c r="AZ552" i="3"/>
  <c r="BB552" i="3"/>
  <c r="BD552" i="3"/>
  <c r="BF552" i="3"/>
  <c r="BH552" i="3"/>
  <c r="M551" i="3"/>
  <c r="O551" i="3"/>
  <c r="Q551" i="3"/>
  <c r="S551" i="3"/>
  <c r="U551" i="3"/>
  <c r="W551" i="3"/>
  <c r="Y551" i="3"/>
  <c r="AA551" i="3"/>
  <c r="AC551" i="3"/>
  <c r="AE551" i="3"/>
  <c r="AG551" i="3"/>
  <c r="AI551" i="3"/>
  <c r="AK551" i="3"/>
  <c r="AM551" i="3"/>
  <c r="AO551" i="3"/>
  <c r="AQ551" i="3"/>
  <c r="AS551" i="3"/>
  <c r="AU551" i="3"/>
  <c r="AW551" i="3"/>
  <c r="AY551" i="3"/>
  <c r="BA551" i="3"/>
  <c r="BC551" i="3"/>
  <c r="BE551" i="3"/>
  <c r="BG551" i="3"/>
  <c r="BI551" i="3"/>
  <c r="N551" i="3"/>
  <c r="P551" i="3"/>
  <c r="R551" i="3"/>
  <c r="T551" i="3"/>
  <c r="V551" i="3"/>
  <c r="X551" i="3"/>
  <c r="Z551" i="3"/>
  <c r="AB551" i="3"/>
  <c r="AD551" i="3"/>
  <c r="AF551" i="3"/>
  <c r="AH551" i="3"/>
  <c r="AJ551" i="3"/>
  <c r="AL551" i="3"/>
  <c r="AN551" i="3"/>
  <c r="AP551" i="3"/>
  <c r="AR551" i="3"/>
  <c r="AT551" i="3"/>
  <c r="AV551" i="3"/>
  <c r="AX551" i="3"/>
  <c r="AZ551" i="3"/>
  <c r="BB551" i="3"/>
  <c r="BD551" i="3"/>
  <c r="BF551" i="3"/>
  <c r="BH551" i="3"/>
  <c r="N550" i="3"/>
  <c r="P550" i="3"/>
  <c r="R550" i="3"/>
  <c r="T550" i="3"/>
  <c r="V550" i="3"/>
  <c r="X550" i="3"/>
  <c r="Z550" i="3"/>
  <c r="AB550" i="3"/>
  <c r="AD550" i="3"/>
  <c r="AF550" i="3"/>
  <c r="AH550" i="3"/>
  <c r="AJ550" i="3"/>
  <c r="AL550" i="3"/>
  <c r="AN550" i="3"/>
  <c r="AP550" i="3"/>
  <c r="AR550" i="3"/>
  <c r="AT550" i="3"/>
  <c r="AV550" i="3"/>
  <c r="AX550" i="3"/>
  <c r="AZ550" i="3"/>
  <c r="BB550" i="3"/>
  <c r="BD550" i="3"/>
  <c r="BF550" i="3"/>
  <c r="BH550" i="3"/>
  <c r="M550" i="3"/>
  <c r="O550" i="3"/>
  <c r="Q550" i="3"/>
  <c r="S550" i="3"/>
  <c r="U550" i="3"/>
  <c r="W550" i="3"/>
  <c r="Y550" i="3"/>
  <c r="AA550" i="3"/>
  <c r="AC550" i="3"/>
  <c r="AE550" i="3"/>
  <c r="AG550" i="3"/>
  <c r="AI550" i="3"/>
  <c r="AK550" i="3"/>
  <c r="AM550" i="3"/>
  <c r="AO550" i="3"/>
  <c r="AQ550" i="3"/>
  <c r="AS550" i="3"/>
  <c r="AU550" i="3"/>
  <c r="AW550" i="3"/>
  <c r="AY550" i="3"/>
  <c r="BA550" i="3"/>
  <c r="BC550" i="3"/>
  <c r="BE550" i="3"/>
  <c r="BG550" i="3"/>
  <c r="BI550" i="3"/>
  <c r="M548" i="3"/>
  <c r="O548" i="3"/>
  <c r="Q548" i="3"/>
  <c r="S548" i="3"/>
  <c r="U548" i="3"/>
  <c r="W548" i="3"/>
  <c r="Y548" i="3"/>
  <c r="AA548" i="3"/>
  <c r="AC548" i="3"/>
  <c r="AE548" i="3"/>
  <c r="AG548" i="3"/>
  <c r="AI548" i="3"/>
  <c r="AK548" i="3"/>
  <c r="AM548" i="3"/>
  <c r="AO548" i="3"/>
  <c r="AQ548" i="3"/>
  <c r="AS548" i="3"/>
  <c r="AU548" i="3"/>
  <c r="AW548" i="3"/>
  <c r="AY548" i="3"/>
  <c r="BA548" i="3"/>
  <c r="BC548" i="3"/>
  <c r="BE548" i="3"/>
  <c r="BG548" i="3"/>
  <c r="BI548" i="3"/>
  <c r="N548" i="3"/>
  <c r="P548" i="3"/>
  <c r="R548" i="3"/>
  <c r="T548" i="3"/>
  <c r="V548" i="3"/>
  <c r="X548" i="3"/>
  <c r="Z548" i="3"/>
  <c r="AB548" i="3"/>
  <c r="AD548" i="3"/>
  <c r="AF548" i="3"/>
  <c r="AH548" i="3"/>
  <c r="AJ548" i="3"/>
  <c r="AL548" i="3"/>
  <c r="AN548" i="3"/>
  <c r="AP548" i="3"/>
  <c r="AR548" i="3"/>
  <c r="AT548" i="3"/>
  <c r="AV548" i="3"/>
  <c r="AX548" i="3"/>
  <c r="AZ548" i="3"/>
  <c r="BB548" i="3"/>
  <c r="BD548" i="3"/>
  <c r="BF548" i="3"/>
  <c r="BH548" i="3"/>
  <c r="M536" i="3"/>
  <c r="O536" i="3"/>
  <c r="Q536" i="3"/>
  <c r="S536" i="3"/>
  <c r="U536" i="3"/>
  <c r="W536" i="3"/>
  <c r="Y536" i="3"/>
  <c r="AA536" i="3"/>
  <c r="AC536" i="3"/>
  <c r="AE536" i="3"/>
  <c r="AG536" i="3"/>
  <c r="AI536" i="3"/>
  <c r="AK536" i="3"/>
  <c r="AM536" i="3"/>
  <c r="AO536" i="3"/>
  <c r="AQ536" i="3"/>
  <c r="AS536" i="3"/>
  <c r="AU536" i="3"/>
  <c r="AW536" i="3"/>
  <c r="AY536" i="3"/>
  <c r="BA536" i="3"/>
  <c r="BC536" i="3"/>
  <c r="BE536" i="3"/>
  <c r="BG536" i="3"/>
  <c r="BI536" i="3"/>
  <c r="N536" i="3"/>
  <c r="P536" i="3"/>
  <c r="R536" i="3"/>
  <c r="T536" i="3"/>
  <c r="V536" i="3"/>
  <c r="X536" i="3"/>
  <c r="Z536" i="3"/>
  <c r="AB536" i="3"/>
  <c r="AD536" i="3"/>
  <c r="AF536" i="3"/>
  <c r="AH536" i="3"/>
  <c r="AJ536" i="3"/>
  <c r="AL536" i="3"/>
  <c r="AN536" i="3"/>
  <c r="AP536" i="3"/>
  <c r="AR536" i="3"/>
  <c r="AT536" i="3"/>
  <c r="AV536" i="3"/>
  <c r="AX536" i="3"/>
  <c r="AZ536" i="3"/>
  <c r="BB536" i="3"/>
  <c r="BD536" i="3"/>
  <c r="BF536" i="3"/>
  <c r="BH536" i="3"/>
  <c r="N535" i="3"/>
  <c r="P535" i="3"/>
  <c r="R535" i="3"/>
  <c r="T535" i="3"/>
  <c r="V535" i="3"/>
  <c r="X535" i="3"/>
  <c r="Z535" i="3"/>
  <c r="AB535" i="3"/>
  <c r="AD535" i="3"/>
  <c r="AF535" i="3"/>
  <c r="AH535" i="3"/>
  <c r="AJ535" i="3"/>
  <c r="AL535" i="3"/>
  <c r="AN535" i="3"/>
  <c r="AP535" i="3"/>
  <c r="AR535" i="3"/>
  <c r="AT535" i="3"/>
  <c r="AV535" i="3"/>
  <c r="AX535" i="3"/>
  <c r="AZ535" i="3"/>
  <c r="BB535" i="3"/>
  <c r="BD535" i="3"/>
  <c r="BF535" i="3"/>
  <c r="BH535" i="3"/>
  <c r="M535" i="3"/>
  <c r="O535" i="3"/>
  <c r="Q535" i="3"/>
  <c r="S535" i="3"/>
  <c r="U535" i="3"/>
  <c r="W535" i="3"/>
  <c r="Y535" i="3"/>
  <c r="AA535" i="3"/>
  <c r="AC535" i="3"/>
  <c r="AE535" i="3"/>
  <c r="AG535" i="3"/>
  <c r="AI535" i="3"/>
  <c r="AK535" i="3"/>
  <c r="AM535" i="3"/>
  <c r="AO535" i="3"/>
  <c r="AQ535" i="3"/>
  <c r="AS535" i="3"/>
  <c r="AU535" i="3"/>
  <c r="AW535" i="3"/>
  <c r="AY535" i="3"/>
  <c r="BA535" i="3"/>
  <c r="BC535" i="3"/>
  <c r="BE535" i="3"/>
  <c r="BG535" i="3"/>
  <c r="BI535" i="3"/>
  <c r="N534" i="3"/>
  <c r="P534" i="3"/>
  <c r="R534" i="3"/>
  <c r="T534" i="3"/>
  <c r="V534" i="3"/>
  <c r="X534" i="3"/>
  <c r="Z534" i="3"/>
  <c r="AB534" i="3"/>
  <c r="AD534" i="3"/>
  <c r="AF534" i="3"/>
  <c r="AH534" i="3"/>
  <c r="AJ534" i="3"/>
  <c r="AL534" i="3"/>
  <c r="AN534" i="3"/>
  <c r="AP534" i="3"/>
  <c r="AR534" i="3"/>
  <c r="AT534" i="3"/>
  <c r="AV534" i="3"/>
  <c r="AX534" i="3"/>
  <c r="AZ534" i="3"/>
  <c r="BB534" i="3"/>
  <c r="BD534" i="3"/>
  <c r="BF534" i="3"/>
  <c r="BH534" i="3"/>
  <c r="M534" i="3"/>
  <c r="O534" i="3"/>
  <c r="Q534" i="3"/>
  <c r="S534" i="3"/>
  <c r="U534" i="3"/>
  <c r="W534" i="3"/>
  <c r="Y534" i="3"/>
  <c r="AA534" i="3"/>
  <c r="AC534" i="3"/>
  <c r="AE534" i="3"/>
  <c r="AG534" i="3"/>
  <c r="AI534" i="3"/>
  <c r="AK534" i="3"/>
  <c r="AM534" i="3"/>
  <c r="AO534" i="3"/>
  <c r="AQ534" i="3"/>
  <c r="AS534" i="3"/>
  <c r="AU534" i="3"/>
  <c r="AW534" i="3"/>
  <c r="AY534" i="3"/>
  <c r="BA534" i="3"/>
  <c r="BC534" i="3"/>
  <c r="BE534" i="3"/>
  <c r="BG534" i="3"/>
  <c r="BI534" i="3"/>
  <c r="M532" i="3"/>
  <c r="O532" i="3"/>
  <c r="Q532" i="3"/>
  <c r="S532" i="3"/>
  <c r="U532" i="3"/>
  <c r="W532" i="3"/>
  <c r="Y532" i="3"/>
  <c r="AA532" i="3"/>
  <c r="AC532" i="3"/>
  <c r="AE532" i="3"/>
  <c r="AG532" i="3"/>
  <c r="AI532" i="3"/>
  <c r="AK532" i="3"/>
  <c r="AM532" i="3"/>
  <c r="AO532" i="3"/>
  <c r="AQ532" i="3"/>
  <c r="AS532" i="3"/>
  <c r="AU532" i="3"/>
  <c r="AW532" i="3"/>
  <c r="AY532" i="3"/>
  <c r="BA532" i="3"/>
  <c r="BC532" i="3"/>
  <c r="BE532" i="3"/>
  <c r="BG532" i="3"/>
  <c r="BI532" i="3"/>
  <c r="N532" i="3"/>
  <c r="P532" i="3"/>
  <c r="R532" i="3"/>
  <c r="T532" i="3"/>
  <c r="V532" i="3"/>
  <c r="X532" i="3"/>
  <c r="Z532" i="3"/>
  <c r="AB532" i="3"/>
  <c r="AD532" i="3"/>
  <c r="AF532" i="3"/>
  <c r="AH532" i="3"/>
  <c r="AJ532" i="3"/>
  <c r="AL532" i="3"/>
  <c r="AN532" i="3"/>
  <c r="AP532" i="3"/>
  <c r="AR532" i="3"/>
  <c r="AT532" i="3"/>
  <c r="AV532" i="3"/>
  <c r="AX532" i="3"/>
  <c r="AZ532" i="3"/>
  <c r="BB532" i="3"/>
  <c r="BD532" i="3"/>
  <c r="BF532" i="3"/>
  <c r="BH532" i="3"/>
  <c r="M528" i="3"/>
  <c r="O528" i="3"/>
  <c r="Q528" i="3"/>
  <c r="S528" i="3"/>
  <c r="U528" i="3"/>
  <c r="W528" i="3"/>
  <c r="Y528" i="3"/>
  <c r="AA528" i="3"/>
  <c r="AC528" i="3"/>
  <c r="AE528" i="3"/>
  <c r="AG528" i="3"/>
  <c r="AI528" i="3"/>
  <c r="AK528" i="3"/>
  <c r="AM528" i="3"/>
  <c r="AO528" i="3"/>
  <c r="AQ528" i="3"/>
  <c r="AS528" i="3"/>
  <c r="AU528" i="3"/>
  <c r="AW528" i="3"/>
  <c r="AY528" i="3"/>
  <c r="BA528" i="3"/>
  <c r="BC528" i="3"/>
  <c r="BE528" i="3"/>
  <c r="BG528" i="3"/>
  <c r="BI528" i="3"/>
  <c r="N528" i="3"/>
  <c r="P528" i="3"/>
  <c r="R528" i="3"/>
  <c r="T528" i="3"/>
  <c r="V528" i="3"/>
  <c r="X528" i="3"/>
  <c r="Z528" i="3"/>
  <c r="AB528" i="3"/>
  <c r="AD528" i="3"/>
  <c r="AF528" i="3"/>
  <c r="AH528" i="3"/>
  <c r="AJ528" i="3"/>
  <c r="AL528" i="3"/>
  <c r="AN528" i="3"/>
  <c r="AP528" i="3"/>
  <c r="AR528" i="3"/>
  <c r="AT528" i="3"/>
  <c r="AV528" i="3"/>
  <c r="AX528" i="3"/>
  <c r="AZ528" i="3"/>
  <c r="BB528" i="3"/>
  <c r="BD528" i="3"/>
  <c r="BF528" i="3"/>
  <c r="BH528" i="3"/>
  <c r="N526" i="3"/>
  <c r="P526" i="3"/>
  <c r="R526" i="3"/>
  <c r="T526" i="3"/>
  <c r="V526" i="3"/>
  <c r="X526" i="3"/>
  <c r="Z526" i="3"/>
  <c r="AB526" i="3"/>
  <c r="AD526" i="3"/>
  <c r="AF526" i="3"/>
  <c r="AH526" i="3"/>
  <c r="AJ526" i="3"/>
  <c r="AL526" i="3"/>
  <c r="AN526" i="3"/>
  <c r="AP526" i="3"/>
  <c r="AR526" i="3"/>
  <c r="AT526" i="3"/>
  <c r="AV526" i="3"/>
  <c r="AX526" i="3"/>
  <c r="AZ526" i="3"/>
  <c r="BB526" i="3"/>
  <c r="BD526" i="3"/>
  <c r="BF526" i="3"/>
  <c r="BH526" i="3"/>
  <c r="M526" i="3"/>
  <c r="O526" i="3"/>
  <c r="Q526" i="3"/>
  <c r="S526" i="3"/>
  <c r="U526" i="3"/>
  <c r="W526" i="3"/>
  <c r="Y526" i="3"/>
  <c r="AA526" i="3"/>
  <c r="AC526" i="3"/>
  <c r="AE526" i="3"/>
  <c r="AG526" i="3"/>
  <c r="AI526" i="3"/>
  <c r="AK526" i="3"/>
  <c r="AM526" i="3"/>
  <c r="AO526" i="3"/>
  <c r="AQ526" i="3"/>
  <c r="AS526" i="3"/>
  <c r="AU526" i="3"/>
  <c r="AW526" i="3"/>
  <c r="AY526" i="3"/>
  <c r="BA526" i="3"/>
  <c r="BC526" i="3"/>
  <c r="BE526" i="3"/>
  <c r="BG526" i="3"/>
  <c r="BI526" i="3"/>
  <c r="M524" i="3"/>
  <c r="O524" i="3"/>
  <c r="Q524" i="3"/>
  <c r="S524" i="3"/>
  <c r="U524" i="3"/>
  <c r="W524" i="3"/>
  <c r="Y524" i="3"/>
  <c r="AA524" i="3"/>
  <c r="AC524" i="3"/>
  <c r="AE524" i="3"/>
  <c r="AG524" i="3"/>
  <c r="AI524" i="3"/>
  <c r="AK524" i="3"/>
  <c r="AM524" i="3"/>
  <c r="AO524" i="3"/>
  <c r="AQ524" i="3"/>
  <c r="AS524" i="3"/>
  <c r="AU524" i="3"/>
  <c r="AW524" i="3"/>
  <c r="AY524" i="3"/>
  <c r="BA524" i="3"/>
  <c r="BC524" i="3"/>
  <c r="BE524" i="3"/>
  <c r="BG524" i="3"/>
  <c r="BI524" i="3"/>
  <c r="N524" i="3"/>
  <c r="P524" i="3"/>
  <c r="R524" i="3"/>
  <c r="T524" i="3"/>
  <c r="V524" i="3"/>
  <c r="X524" i="3"/>
  <c r="Z524" i="3"/>
  <c r="AB524" i="3"/>
  <c r="AD524" i="3"/>
  <c r="AF524" i="3"/>
  <c r="AH524" i="3"/>
  <c r="AJ524" i="3"/>
  <c r="AL524" i="3"/>
  <c r="AN524" i="3"/>
  <c r="AP524" i="3"/>
  <c r="AR524" i="3"/>
  <c r="AT524" i="3"/>
  <c r="AV524" i="3"/>
  <c r="AX524" i="3"/>
  <c r="AZ524" i="3"/>
  <c r="BB524" i="3"/>
  <c r="BD524" i="3"/>
  <c r="BF524" i="3"/>
  <c r="BH524" i="3"/>
  <c r="M522" i="3"/>
  <c r="O522" i="3"/>
  <c r="Q522" i="3"/>
  <c r="S522" i="3"/>
  <c r="U522" i="3"/>
  <c r="W522" i="3"/>
  <c r="Y522" i="3"/>
  <c r="AA522" i="3"/>
  <c r="AC522" i="3"/>
  <c r="AE522" i="3"/>
  <c r="AG522" i="3"/>
  <c r="AI522" i="3"/>
  <c r="AK522" i="3"/>
  <c r="AM522" i="3"/>
  <c r="AO522" i="3"/>
  <c r="AQ522" i="3"/>
  <c r="AS522" i="3"/>
  <c r="AU522" i="3"/>
  <c r="AW522" i="3"/>
  <c r="AY522" i="3"/>
  <c r="BA522" i="3"/>
  <c r="BC522" i="3"/>
  <c r="BE522" i="3"/>
  <c r="BG522" i="3"/>
  <c r="BI522" i="3"/>
  <c r="N522" i="3"/>
  <c r="P522" i="3"/>
  <c r="R522" i="3"/>
  <c r="T522" i="3"/>
  <c r="V522" i="3"/>
  <c r="X522" i="3"/>
  <c r="Z522" i="3"/>
  <c r="AB522" i="3"/>
  <c r="AD522" i="3"/>
  <c r="AF522" i="3"/>
  <c r="AH522" i="3"/>
  <c r="AJ522" i="3"/>
  <c r="AL522" i="3"/>
  <c r="AN522" i="3"/>
  <c r="AP522" i="3"/>
  <c r="AR522" i="3"/>
  <c r="AT522" i="3"/>
  <c r="AV522" i="3"/>
  <c r="AX522" i="3"/>
  <c r="AZ522" i="3"/>
  <c r="BB522" i="3"/>
  <c r="BD522" i="3"/>
  <c r="BF522" i="3"/>
  <c r="BH522" i="3"/>
  <c r="N520" i="3"/>
  <c r="P520" i="3"/>
  <c r="R520" i="3"/>
  <c r="T520" i="3"/>
  <c r="V520" i="3"/>
  <c r="X520" i="3"/>
  <c r="Z520" i="3"/>
  <c r="AB520" i="3"/>
  <c r="AD520" i="3"/>
  <c r="AF520" i="3"/>
  <c r="AH520" i="3"/>
  <c r="AJ520" i="3"/>
  <c r="AL520" i="3"/>
  <c r="AN520" i="3"/>
  <c r="AP520" i="3"/>
  <c r="AR520" i="3"/>
  <c r="AT520" i="3"/>
  <c r="AV520" i="3"/>
  <c r="AX520" i="3"/>
  <c r="AZ520" i="3"/>
  <c r="BB520" i="3"/>
  <c r="BD520" i="3"/>
  <c r="BF520" i="3"/>
  <c r="BH520" i="3"/>
  <c r="M520" i="3"/>
  <c r="O520" i="3"/>
  <c r="Q520" i="3"/>
  <c r="S520" i="3"/>
  <c r="U520" i="3"/>
  <c r="W520" i="3"/>
  <c r="Y520" i="3"/>
  <c r="AA520" i="3"/>
  <c r="AC520" i="3"/>
  <c r="AE520" i="3"/>
  <c r="AG520" i="3"/>
  <c r="AI520" i="3"/>
  <c r="AK520" i="3"/>
  <c r="AM520" i="3"/>
  <c r="AO520" i="3"/>
  <c r="AQ520" i="3"/>
  <c r="AS520" i="3"/>
  <c r="AU520" i="3"/>
  <c r="AW520" i="3"/>
  <c r="AY520" i="3"/>
  <c r="BA520" i="3"/>
  <c r="BC520" i="3"/>
  <c r="BE520" i="3"/>
  <c r="BG520" i="3"/>
  <c r="BI520" i="3"/>
  <c r="N517" i="3"/>
  <c r="P517" i="3"/>
  <c r="R517" i="3"/>
  <c r="T517" i="3"/>
  <c r="V517" i="3"/>
  <c r="X517" i="3"/>
  <c r="Z517" i="3"/>
  <c r="AB517" i="3"/>
  <c r="AD517" i="3"/>
  <c r="AF517" i="3"/>
  <c r="AH517" i="3"/>
  <c r="AJ517" i="3"/>
  <c r="AL517" i="3"/>
  <c r="AN517" i="3"/>
  <c r="AP517" i="3"/>
  <c r="AR517" i="3"/>
  <c r="AT517" i="3"/>
  <c r="AV517" i="3"/>
  <c r="AX517" i="3"/>
  <c r="AZ517" i="3"/>
  <c r="BB517" i="3"/>
  <c r="BD517" i="3"/>
  <c r="BF517" i="3"/>
  <c r="BH517" i="3"/>
  <c r="M517" i="3"/>
  <c r="O517" i="3"/>
  <c r="Q517" i="3"/>
  <c r="S517" i="3"/>
  <c r="U517" i="3"/>
  <c r="W517" i="3"/>
  <c r="Y517" i="3"/>
  <c r="AA517" i="3"/>
  <c r="AC517" i="3"/>
  <c r="AE517" i="3"/>
  <c r="AG517" i="3"/>
  <c r="AI517" i="3"/>
  <c r="AK517" i="3"/>
  <c r="AM517" i="3"/>
  <c r="AO517" i="3"/>
  <c r="AQ517" i="3"/>
  <c r="AS517" i="3"/>
  <c r="AU517" i="3"/>
  <c r="AW517" i="3"/>
  <c r="AY517" i="3"/>
  <c r="BA517" i="3"/>
  <c r="BC517" i="3"/>
  <c r="BE517" i="3"/>
  <c r="BG517" i="3"/>
  <c r="BI517" i="3"/>
  <c r="M515" i="3"/>
  <c r="O515" i="3"/>
  <c r="Q515" i="3"/>
  <c r="S515" i="3"/>
  <c r="U515" i="3"/>
  <c r="W515" i="3"/>
  <c r="Y515" i="3"/>
  <c r="AA515" i="3"/>
  <c r="AC515" i="3"/>
  <c r="AE515" i="3"/>
  <c r="AG515" i="3"/>
  <c r="AI515" i="3"/>
  <c r="AK515" i="3"/>
  <c r="AM515" i="3"/>
  <c r="AO515" i="3"/>
  <c r="AQ515" i="3"/>
  <c r="AS515" i="3"/>
  <c r="AU515" i="3"/>
  <c r="AW515" i="3"/>
  <c r="AY515" i="3"/>
  <c r="BA515" i="3"/>
  <c r="BC515" i="3"/>
  <c r="BE515" i="3"/>
  <c r="BG515" i="3"/>
  <c r="BI515" i="3"/>
  <c r="N515" i="3"/>
  <c r="P515" i="3"/>
  <c r="R515" i="3"/>
  <c r="T515" i="3"/>
  <c r="V515" i="3"/>
  <c r="X515" i="3"/>
  <c r="Z515" i="3"/>
  <c r="AB515" i="3"/>
  <c r="AD515" i="3"/>
  <c r="AF515" i="3"/>
  <c r="AH515" i="3"/>
  <c r="AJ515" i="3"/>
  <c r="AL515" i="3"/>
  <c r="AN515" i="3"/>
  <c r="AP515" i="3"/>
  <c r="AR515" i="3"/>
  <c r="AT515" i="3"/>
  <c r="AV515" i="3"/>
  <c r="AX515" i="3"/>
  <c r="AZ515" i="3"/>
  <c r="BB515" i="3"/>
  <c r="BD515" i="3"/>
  <c r="BF515" i="3"/>
  <c r="BH515" i="3"/>
  <c r="N513" i="3"/>
  <c r="P513" i="3"/>
  <c r="R513" i="3"/>
  <c r="T513" i="3"/>
  <c r="V513" i="3"/>
  <c r="X513" i="3"/>
  <c r="Z513" i="3"/>
  <c r="AB513" i="3"/>
  <c r="AD513" i="3"/>
  <c r="AF513" i="3"/>
  <c r="AH513" i="3"/>
  <c r="AJ513" i="3"/>
  <c r="AL513" i="3"/>
  <c r="AN513" i="3"/>
  <c r="AP513" i="3"/>
  <c r="AR513" i="3"/>
  <c r="AT513" i="3"/>
  <c r="AV513" i="3"/>
  <c r="AX513" i="3"/>
  <c r="AZ513" i="3"/>
  <c r="BB513" i="3"/>
  <c r="BD513" i="3"/>
  <c r="BF513" i="3"/>
  <c r="BH513" i="3"/>
  <c r="M513" i="3"/>
  <c r="O513" i="3"/>
  <c r="Q513" i="3"/>
  <c r="S513" i="3"/>
  <c r="U513" i="3"/>
  <c r="W513" i="3"/>
  <c r="Y513" i="3"/>
  <c r="AA513" i="3"/>
  <c r="AC513" i="3"/>
  <c r="AE513" i="3"/>
  <c r="AG513" i="3"/>
  <c r="AI513" i="3"/>
  <c r="AK513" i="3"/>
  <c r="AM513" i="3"/>
  <c r="AO513" i="3"/>
  <c r="AQ513" i="3"/>
  <c r="AS513" i="3"/>
  <c r="AU513" i="3"/>
  <c r="AW513" i="3"/>
  <c r="AY513" i="3"/>
  <c r="BA513" i="3"/>
  <c r="BC513" i="3"/>
  <c r="BE513" i="3"/>
  <c r="BG513" i="3"/>
  <c r="BI513" i="3"/>
  <c r="N511" i="3"/>
  <c r="P511" i="3"/>
  <c r="R511" i="3"/>
  <c r="T511" i="3"/>
  <c r="V511" i="3"/>
  <c r="X511" i="3"/>
  <c r="Z511" i="3"/>
  <c r="AB511" i="3"/>
  <c r="AD511" i="3"/>
  <c r="AF511" i="3"/>
  <c r="AH511" i="3"/>
  <c r="AJ511" i="3"/>
  <c r="AL511" i="3"/>
  <c r="AN511" i="3"/>
  <c r="AP511" i="3"/>
  <c r="AR511" i="3"/>
  <c r="AT511" i="3"/>
  <c r="AV511" i="3"/>
  <c r="AX511" i="3"/>
  <c r="AZ511" i="3"/>
  <c r="BB511" i="3"/>
  <c r="BD511" i="3"/>
  <c r="BF511" i="3"/>
  <c r="BH511" i="3"/>
  <c r="M511" i="3"/>
  <c r="O511" i="3"/>
  <c r="Q511" i="3"/>
  <c r="S511" i="3"/>
  <c r="U511" i="3"/>
  <c r="W511" i="3"/>
  <c r="Y511" i="3"/>
  <c r="AA511" i="3"/>
  <c r="AC511" i="3"/>
  <c r="AE511" i="3"/>
  <c r="AG511" i="3"/>
  <c r="AI511" i="3"/>
  <c r="AK511" i="3"/>
  <c r="AM511" i="3"/>
  <c r="AQ511" i="3"/>
  <c r="AU511" i="3"/>
  <c r="AY511" i="3"/>
  <c r="BC511" i="3"/>
  <c r="BG511" i="3"/>
  <c r="AO511" i="3"/>
  <c r="AS511" i="3"/>
  <c r="AW511" i="3"/>
  <c r="BA511" i="3"/>
  <c r="BE511" i="3"/>
  <c r="BI511" i="3"/>
  <c r="M509" i="3"/>
  <c r="O509" i="3"/>
  <c r="Q509" i="3"/>
  <c r="S509" i="3"/>
  <c r="U509" i="3"/>
  <c r="W509" i="3"/>
  <c r="Y509" i="3"/>
  <c r="AA509" i="3"/>
  <c r="AC509" i="3"/>
  <c r="AE509" i="3"/>
  <c r="AG509" i="3"/>
  <c r="AI509" i="3"/>
  <c r="AK509" i="3"/>
  <c r="AM509" i="3"/>
  <c r="AO509" i="3"/>
  <c r="AQ509" i="3"/>
  <c r="AS509" i="3"/>
  <c r="AU509" i="3"/>
  <c r="AW509" i="3"/>
  <c r="AY509" i="3"/>
  <c r="BA509" i="3"/>
  <c r="BC509" i="3"/>
  <c r="BE509" i="3"/>
  <c r="BG509" i="3"/>
  <c r="BI509" i="3"/>
  <c r="N509" i="3"/>
  <c r="P509" i="3"/>
  <c r="R509" i="3"/>
  <c r="T509" i="3"/>
  <c r="V509" i="3"/>
  <c r="X509" i="3"/>
  <c r="Z509" i="3"/>
  <c r="AB509" i="3"/>
  <c r="AD509" i="3"/>
  <c r="AF509" i="3"/>
  <c r="AH509" i="3"/>
  <c r="AJ509" i="3"/>
  <c r="AL509" i="3"/>
  <c r="AN509" i="3"/>
  <c r="AP509" i="3"/>
  <c r="AR509" i="3"/>
  <c r="AT509" i="3"/>
  <c r="AV509" i="3"/>
  <c r="AX509" i="3"/>
  <c r="AZ509" i="3"/>
  <c r="BB509" i="3"/>
  <c r="BD509" i="3"/>
  <c r="BF509" i="3"/>
  <c r="BH509" i="3"/>
  <c r="N507" i="3"/>
  <c r="P507" i="3"/>
  <c r="R507" i="3"/>
  <c r="T507" i="3"/>
  <c r="V507" i="3"/>
  <c r="X507" i="3"/>
  <c r="Z507" i="3"/>
  <c r="AB507" i="3"/>
  <c r="AD507" i="3"/>
  <c r="AF507" i="3"/>
  <c r="AH507" i="3"/>
  <c r="AJ507" i="3"/>
  <c r="AL507" i="3"/>
  <c r="AN507" i="3"/>
  <c r="AP507" i="3"/>
  <c r="AR507" i="3"/>
  <c r="AT507" i="3"/>
  <c r="AV507" i="3"/>
  <c r="AX507" i="3"/>
  <c r="AZ507" i="3"/>
  <c r="BB507" i="3"/>
  <c r="BD507" i="3"/>
  <c r="BF507" i="3"/>
  <c r="BH507" i="3"/>
  <c r="M507" i="3"/>
  <c r="O507" i="3"/>
  <c r="Q507" i="3"/>
  <c r="S507" i="3"/>
  <c r="U507" i="3"/>
  <c r="W507" i="3"/>
  <c r="Y507" i="3"/>
  <c r="AA507" i="3"/>
  <c r="AC507" i="3"/>
  <c r="AE507" i="3"/>
  <c r="AG507" i="3"/>
  <c r="AI507" i="3"/>
  <c r="AK507" i="3"/>
  <c r="AM507" i="3"/>
  <c r="AO507" i="3"/>
  <c r="AQ507" i="3"/>
  <c r="AS507" i="3"/>
  <c r="AU507" i="3"/>
  <c r="AW507" i="3"/>
  <c r="AY507" i="3"/>
  <c r="BA507" i="3"/>
  <c r="BC507" i="3"/>
  <c r="BE507" i="3"/>
  <c r="BG507" i="3"/>
  <c r="BI507" i="3"/>
  <c r="M505" i="3"/>
  <c r="O505" i="3"/>
  <c r="Q505" i="3"/>
  <c r="S505" i="3"/>
  <c r="U505" i="3"/>
  <c r="W505" i="3"/>
  <c r="Y505" i="3"/>
  <c r="AA505" i="3"/>
  <c r="AC505" i="3"/>
  <c r="AE505" i="3"/>
  <c r="AG505" i="3"/>
  <c r="AI505" i="3"/>
  <c r="AK505" i="3"/>
  <c r="AM505" i="3"/>
  <c r="AO505" i="3"/>
  <c r="AQ505" i="3"/>
  <c r="AS505" i="3"/>
  <c r="AU505" i="3"/>
  <c r="AW505" i="3"/>
  <c r="AY505" i="3"/>
  <c r="BA505" i="3"/>
  <c r="BC505" i="3"/>
  <c r="BE505" i="3"/>
  <c r="BG505" i="3"/>
  <c r="BI505" i="3"/>
  <c r="N505" i="3"/>
  <c r="P505" i="3"/>
  <c r="R505" i="3"/>
  <c r="T505" i="3"/>
  <c r="V505" i="3"/>
  <c r="X505" i="3"/>
  <c r="Z505" i="3"/>
  <c r="AB505" i="3"/>
  <c r="AD505" i="3"/>
  <c r="AF505" i="3"/>
  <c r="AH505" i="3"/>
  <c r="AJ505" i="3"/>
  <c r="AL505" i="3"/>
  <c r="AN505" i="3"/>
  <c r="AP505" i="3"/>
  <c r="AR505" i="3"/>
  <c r="AT505" i="3"/>
  <c r="AV505" i="3"/>
  <c r="AX505" i="3"/>
  <c r="AZ505" i="3"/>
  <c r="BB505" i="3"/>
  <c r="BD505" i="3"/>
  <c r="BF505" i="3"/>
  <c r="BH505" i="3"/>
  <c r="M503" i="3"/>
  <c r="O503" i="3"/>
  <c r="Q503" i="3"/>
  <c r="S503" i="3"/>
  <c r="U503" i="3"/>
  <c r="W503" i="3"/>
  <c r="Y503" i="3"/>
  <c r="AA503" i="3"/>
  <c r="AC503" i="3"/>
  <c r="AE503" i="3"/>
  <c r="AG503" i="3"/>
  <c r="AI503" i="3"/>
  <c r="AK503" i="3"/>
  <c r="AM503" i="3"/>
  <c r="AO503" i="3"/>
  <c r="AQ503" i="3"/>
  <c r="AS503" i="3"/>
  <c r="AU503" i="3"/>
  <c r="AW503" i="3"/>
  <c r="AY503" i="3"/>
  <c r="BA503" i="3"/>
  <c r="BC503" i="3"/>
  <c r="BE503" i="3"/>
  <c r="BG503" i="3"/>
  <c r="BI503" i="3"/>
  <c r="N503" i="3"/>
  <c r="P503" i="3"/>
  <c r="R503" i="3"/>
  <c r="T503" i="3"/>
  <c r="V503" i="3"/>
  <c r="X503" i="3"/>
  <c r="Z503" i="3"/>
  <c r="AB503" i="3"/>
  <c r="AD503" i="3"/>
  <c r="AF503" i="3"/>
  <c r="AH503" i="3"/>
  <c r="AJ503" i="3"/>
  <c r="AL503" i="3"/>
  <c r="AN503" i="3"/>
  <c r="AP503" i="3"/>
  <c r="AR503" i="3"/>
  <c r="AT503" i="3"/>
  <c r="AV503" i="3"/>
  <c r="AX503" i="3"/>
  <c r="AZ503" i="3"/>
  <c r="BB503" i="3"/>
  <c r="BD503" i="3"/>
  <c r="BF503" i="3"/>
  <c r="BH503" i="3"/>
  <c r="L501" i="3"/>
  <c r="N501" i="3" s="1"/>
  <c r="M499" i="3"/>
  <c r="O499" i="3"/>
  <c r="Q499" i="3"/>
  <c r="S499" i="3"/>
  <c r="U499" i="3"/>
  <c r="W499" i="3"/>
  <c r="Y499" i="3"/>
  <c r="AA499" i="3"/>
  <c r="AC499" i="3"/>
  <c r="AE499" i="3"/>
  <c r="AG499" i="3"/>
  <c r="AI499" i="3"/>
  <c r="AK499" i="3"/>
  <c r="AM499" i="3"/>
  <c r="AO499" i="3"/>
  <c r="AQ499" i="3"/>
  <c r="AS499" i="3"/>
  <c r="AU499" i="3"/>
  <c r="AW499" i="3"/>
  <c r="AY499" i="3"/>
  <c r="BA499" i="3"/>
  <c r="BC499" i="3"/>
  <c r="BE499" i="3"/>
  <c r="BG499" i="3"/>
  <c r="BI499" i="3"/>
  <c r="N499" i="3"/>
  <c r="P499" i="3"/>
  <c r="R499" i="3"/>
  <c r="T499" i="3"/>
  <c r="V499" i="3"/>
  <c r="X499" i="3"/>
  <c r="Z499" i="3"/>
  <c r="AB499" i="3"/>
  <c r="AD499" i="3"/>
  <c r="AF499" i="3"/>
  <c r="AH499" i="3"/>
  <c r="AJ499" i="3"/>
  <c r="AL499" i="3"/>
  <c r="AN499" i="3"/>
  <c r="AP499" i="3"/>
  <c r="AR499" i="3"/>
  <c r="AT499" i="3"/>
  <c r="AV499" i="3"/>
  <c r="AX499" i="3"/>
  <c r="AZ499" i="3"/>
  <c r="BB499" i="3"/>
  <c r="BD499" i="3"/>
  <c r="BF499" i="3"/>
  <c r="BH499" i="3"/>
  <c r="L496" i="3"/>
  <c r="P496" i="3" s="1"/>
  <c r="M495" i="3"/>
  <c r="O495" i="3"/>
  <c r="Q495" i="3"/>
  <c r="S495" i="3"/>
  <c r="U495" i="3"/>
  <c r="W495" i="3"/>
  <c r="Y495" i="3"/>
  <c r="AA495" i="3"/>
  <c r="AC495" i="3"/>
  <c r="AE495" i="3"/>
  <c r="AG495" i="3"/>
  <c r="AI495" i="3"/>
  <c r="AK495" i="3"/>
  <c r="AM495" i="3"/>
  <c r="AO495" i="3"/>
  <c r="AQ495" i="3"/>
  <c r="AS495" i="3"/>
  <c r="AU495" i="3"/>
  <c r="AW495" i="3"/>
  <c r="AY495" i="3"/>
  <c r="BA495" i="3"/>
  <c r="BC495" i="3"/>
  <c r="BE495" i="3"/>
  <c r="BG495" i="3"/>
  <c r="BI495" i="3"/>
  <c r="N495" i="3"/>
  <c r="P495" i="3"/>
  <c r="R495" i="3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L494" i="3"/>
  <c r="N494" i="3" s="1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3" i="3"/>
  <c r="O493" i="3"/>
  <c r="Q493" i="3"/>
  <c r="S493" i="3"/>
  <c r="U493" i="3"/>
  <c r="W493" i="3"/>
  <c r="Y493" i="3"/>
  <c r="AA493" i="3"/>
  <c r="AC493" i="3"/>
  <c r="AE493" i="3"/>
  <c r="AG493" i="3"/>
  <c r="AI493" i="3"/>
  <c r="AK493" i="3"/>
  <c r="AM493" i="3"/>
  <c r="AO493" i="3"/>
  <c r="AQ493" i="3"/>
  <c r="AS493" i="3"/>
  <c r="AU493" i="3"/>
  <c r="AW493" i="3"/>
  <c r="AY493" i="3"/>
  <c r="BA493" i="3"/>
  <c r="BC493" i="3"/>
  <c r="BE493" i="3"/>
  <c r="BG493" i="3"/>
  <c r="BI493" i="3"/>
  <c r="BI600" i="3"/>
  <c r="BG600" i="3"/>
  <c r="BE600" i="3"/>
  <c r="BC600" i="3"/>
  <c r="BA600" i="3"/>
  <c r="AY600" i="3"/>
  <c r="AW600" i="3"/>
  <c r="AU600" i="3"/>
  <c r="AS600" i="3"/>
  <c r="AQ600" i="3"/>
  <c r="AO600" i="3"/>
  <c r="AM600" i="3"/>
  <c r="AK600" i="3"/>
  <c r="AI600" i="3"/>
  <c r="AG600" i="3"/>
  <c r="AE600" i="3"/>
  <c r="AC600" i="3"/>
  <c r="AA600" i="3"/>
  <c r="Y600" i="3"/>
  <c r="W600" i="3"/>
  <c r="U600" i="3"/>
  <c r="S600" i="3"/>
  <c r="Q600" i="3"/>
  <c r="O600" i="3"/>
  <c r="BH598" i="3"/>
  <c r="BF598" i="3"/>
  <c r="BD598" i="3"/>
  <c r="BB598" i="3"/>
  <c r="AZ598" i="3"/>
  <c r="AX598" i="3"/>
  <c r="AV598" i="3"/>
  <c r="AT598" i="3"/>
  <c r="AR598" i="3"/>
  <c r="AP598" i="3"/>
  <c r="AN598" i="3"/>
  <c r="AL598" i="3"/>
  <c r="AJ598" i="3"/>
  <c r="AH598" i="3"/>
  <c r="AF598" i="3"/>
  <c r="AD598" i="3"/>
  <c r="AB598" i="3"/>
  <c r="Z598" i="3"/>
  <c r="X598" i="3"/>
  <c r="V598" i="3"/>
  <c r="T598" i="3"/>
  <c r="R598" i="3"/>
  <c r="P598" i="3"/>
  <c r="BI596" i="3"/>
  <c r="BG596" i="3"/>
  <c r="BE596" i="3"/>
  <c r="BC596" i="3"/>
  <c r="BA596" i="3"/>
  <c r="AY596" i="3"/>
  <c r="AW596" i="3"/>
  <c r="AU596" i="3"/>
  <c r="AS596" i="3"/>
  <c r="AQ596" i="3"/>
  <c r="AO596" i="3"/>
  <c r="AM596" i="3"/>
  <c r="AK596" i="3"/>
  <c r="AI596" i="3"/>
  <c r="AG596" i="3"/>
  <c r="AE596" i="3"/>
  <c r="AC596" i="3"/>
  <c r="AA596" i="3"/>
  <c r="Y596" i="3"/>
  <c r="W596" i="3"/>
  <c r="U596" i="3"/>
  <c r="S596" i="3"/>
  <c r="Q596" i="3"/>
  <c r="O596" i="3"/>
  <c r="BI594" i="3"/>
  <c r="BG594" i="3"/>
  <c r="BE594" i="3"/>
  <c r="BC594" i="3"/>
  <c r="BA594" i="3"/>
  <c r="AY594" i="3"/>
  <c r="AW594" i="3"/>
  <c r="AU594" i="3"/>
  <c r="AS594" i="3"/>
  <c r="AQ594" i="3"/>
  <c r="AO594" i="3"/>
  <c r="AM594" i="3"/>
  <c r="AK594" i="3"/>
  <c r="AI594" i="3"/>
  <c r="AG594" i="3"/>
  <c r="AE594" i="3"/>
  <c r="AC594" i="3"/>
  <c r="AA594" i="3"/>
  <c r="Y594" i="3"/>
  <c r="W594" i="3"/>
  <c r="U594" i="3"/>
  <c r="S594" i="3"/>
  <c r="Q594" i="3"/>
  <c r="O594" i="3"/>
  <c r="BF615" i="3"/>
  <c r="BB615" i="3"/>
  <c r="AX615" i="3"/>
  <c r="AT615" i="3"/>
  <c r="AP615" i="3"/>
  <c r="AL615" i="3"/>
  <c r="AH615" i="3"/>
  <c r="AD615" i="3"/>
  <c r="Z615" i="3"/>
  <c r="V615" i="3"/>
  <c r="R615" i="3"/>
  <c r="N615" i="3"/>
  <c r="BG615" i="3"/>
  <c r="BC615" i="3"/>
  <c r="AY615" i="3"/>
  <c r="AU615" i="3"/>
  <c r="AQ615" i="3"/>
  <c r="AM615" i="3"/>
  <c r="AI615" i="3"/>
  <c r="AE615" i="3"/>
  <c r="AA615" i="3"/>
  <c r="W615" i="3"/>
  <c r="S615" i="3"/>
  <c r="O615" i="3"/>
  <c r="BG617" i="3"/>
  <c r="BC617" i="3"/>
  <c r="AY617" i="3"/>
  <c r="AU617" i="3"/>
  <c r="AQ617" i="3"/>
  <c r="AM617" i="3"/>
  <c r="AI617" i="3"/>
  <c r="AE617" i="3"/>
  <c r="AA617" i="3"/>
  <c r="W617" i="3"/>
  <c r="S617" i="3"/>
  <c r="BH617" i="3"/>
  <c r="BD617" i="3"/>
  <c r="AZ617" i="3"/>
  <c r="AV617" i="3"/>
  <c r="AR617" i="3"/>
  <c r="AN617" i="3"/>
  <c r="AJ617" i="3"/>
  <c r="AF617" i="3"/>
  <c r="AB617" i="3"/>
  <c r="X617" i="3"/>
  <c r="T617" i="3"/>
  <c r="M617" i="3"/>
  <c r="P617" i="3"/>
  <c r="BG619" i="3"/>
  <c r="BC619" i="3"/>
  <c r="AY619" i="3"/>
  <c r="AU619" i="3"/>
  <c r="AQ619" i="3"/>
  <c r="AM619" i="3"/>
  <c r="AI619" i="3"/>
  <c r="AE619" i="3"/>
  <c r="AA619" i="3"/>
  <c r="W619" i="3"/>
  <c r="S619" i="3"/>
  <c r="O619" i="3"/>
  <c r="BH619" i="3"/>
  <c r="BD619" i="3"/>
  <c r="AZ619" i="3"/>
  <c r="AV619" i="3"/>
  <c r="AR619" i="3"/>
  <c r="AN619" i="3"/>
  <c r="AJ619" i="3"/>
  <c r="AF619" i="3"/>
  <c r="AB619" i="3"/>
  <c r="X619" i="3"/>
  <c r="T619" i="3"/>
  <c r="P619" i="3"/>
  <c r="BG621" i="3"/>
  <c r="BC621" i="3"/>
  <c r="AY621" i="3"/>
  <c r="AU621" i="3"/>
  <c r="AQ621" i="3"/>
  <c r="AM621" i="3"/>
  <c r="AI621" i="3"/>
  <c r="AE621" i="3"/>
  <c r="AA621" i="3"/>
  <c r="W621" i="3"/>
  <c r="S621" i="3"/>
  <c r="O621" i="3"/>
  <c r="BH621" i="3"/>
  <c r="BD621" i="3"/>
  <c r="AZ621" i="3"/>
  <c r="AV621" i="3"/>
  <c r="AR621" i="3"/>
  <c r="AN621" i="3"/>
  <c r="AJ621" i="3"/>
  <c r="AF621" i="3"/>
  <c r="AB621" i="3"/>
  <c r="X621" i="3"/>
  <c r="T621" i="3"/>
  <c r="P621" i="3"/>
  <c r="BL611" i="3"/>
  <c r="BJ611" i="3"/>
  <c r="BK611" i="3"/>
  <c r="BJ612" i="3"/>
  <c r="BN612" i="3"/>
  <c r="BK612" i="3"/>
  <c r="BI614" i="3"/>
  <c r="BE614" i="3"/>
  <c r="BA614" i="3"/>
  <c r="AW614" i="3"/>
  <c r="AS614" i="3"/>
  <c r="AO614" i="3"/>
  <c r="AK614" i="3"/>
  <c r="AG614" i="3"/>
  <c r="AC614" i="3"/>
  <c r="U614" i="3"/>
  <c r="M614" i="3"/>
  <c r="BF614" i="3"/>
  <c r="BB614" i="3"/>
  <c r="AX614" i="3"/>
  <c r="AT614" i="3"/>
  <c r="AP614" i="3"/>
  <c r="AL614" i="3"/>
  <c r="AH614" i="3"/>
  <c r="AD614" i="3"/>
  <c r="W614" i="3"/>
  <c r="O614" i="3"/>
  <c r="Z614" i="3"/>
  <c r="V614" i="3"/>
  <c r="R614" i="3"/>
  <c r="N614" i="3"/>
  <c r="BF616" i="3"/>
  <c r="AX616" i="3"/>
  <c r="AP616" i="3"/>
  <c r="BH616" i="3"/>
  <c r="AZ616" i="3"/>
  <c r="AR616" i="3"/>
  <c r="AJ616" i="3"/>
  <c r="BG616" i="3"/>
  <c r="BC616" i="3"/>
  <c r="AY616" i="3"/>
  <c r="AU616" i="3"/>
  <c r="AQ616" i="3"/>
  <c r="AM616" i="3"/>
  <c r="AI616" i="3"/>
  <c r="AE616" i="3"/>
  <c r="AA616" i="3"/>
  <c r="W616" i="3"/>
  <c r="S616" i="3"/>
  <c r="O616" i="3"/>
  <c r="AH616" i="3"/>
  <c r="AD616" i="3"/>
  <c r="Z616" i="3"/>
  <c r="V616" i="3"/>
  <c r="R616" i="3"/>
  <c r="N616" i="3"/>
  <c r="BH618" i="3"/>
  <c r="BD618" i="3"/>
  <c r="AZ618" i="3"/>
  <c r="AV618" i="3"/>
  <c r="AR618" i="3"/>
  <c r="AN618" i="3"/>
  <c r="AJ618" i="3"/>
  <c r="AF618" i="3"/>
  <c r="AB618" i="3"/>
  <c r="X618" i="3"/>
  <c r="T618" i="3"/>
  <c r="P618" i="3"/>
  <c r="BI618" i="3"/>
  <c r="BE618" i="3"/>
  <c r="BA618" i="3"/>
  <c r="AW618" i="3"/>
  <c r="AS618" i="3"/>
  <c r="AO618" i="3"/>
  <c r="AK618" i="3"/>
  <c r="AG618" i="3"/>
  <c r="AC618" i="3"/>
  <c r="Y618" i="3"/>
  <c r="U618" i="3"/>
  <c r="Q618" i="3"/>
  <c r="M620" i="3"/>
  <c r="Q620" i="3"/>
  <c r="U620" i="3"/>
  <c r="Y620" i="3"/>
  <c r="AC620" i="3"/>
  <c r="AG620" i="3"/>
  <c r="AK620" i="3"/>
  <c r="AO620" i="3"/>
  <c r="AS620" i="3"/>
  <c r="AW620" i="3"/>
  <c r="BA620" i="3"/>
  <c r="BE620" i="3"/>
  <c r="BI620" i="3"/>
  <c r="P620" i="3"/>
  <c r="T620" i="3"/>
  <c r="X620" i="3"/>
  <c r="AB620" i="3"/>
  <c r="AF620" i="3"/>
  <c r="AJ620" i="3"/>
  <c r="AN620" i="3"/>
  <c r="AR620" i="3"/>
  <c r="AV620" i="3"/>
  <c r="AZ620" i="3"/>
  <c r="BD620" i="3"/>
  <c r="BH620" i="3"/>
  <c r="O620" i="3"/>
  <c r="S620" i="3"/>
  <c r="W620" i="3"/>
  <c r="AA620" i="3"/>
  <c r="AE620" i="3"/>
  <c r="BB620" i="3"/>
  <c r="AT620" i="3"/>
  <c r="AL620" i="3"/>
  <c r="AD620" i="3"/>
  <c r="V620" i="3"/>
  <c r="N620" i="3"/>
  <c r="BC620" i="3"/>
  <c r="AU620" i="3"/>
  <c r="AM620" i="3"/>
  <c r="M613" i="3"/>
  <c r="Q613" i="3"/>
  <c r="U613" i="3"/>
  <c r="Y613" i="3"/>
  <c r="AC613" i="3"/>
  <c r="AG613" i="3"/>
  <c r="AK613" i="3"/>
  <c r="AO613" i="3"/>
  <c r="AS613" i="3"/>
  <c r="AW613" i="3"/>
  <c r="BA613" i="3"/>
  <c r="BE613" i="3"/>
  <c r="BI613" i="3"/>
  <c r="P613" i="3"/>
  <c r="T613" i="3"/>
  <c r="X613" i="3"/>
  <c r="AD613" i="3"/>
  <c r="AL613" i="3"/>
  <c r="AT613" i="3"/>
  <c r="BB613" i="3"/>
  <c r="AB613" i="3"/>
  <c r="AJ613" i="3"/>
  <c r="AR613" i="3"/>
  <c r="AZ613" i="3"/>
  <c r="BH613" i="3"/>
  <c r="O613" i="3"/>
  <c r="S613" i="3"/>
  <c r="W613" i="3"/>
  <c r="AA613" i="3"/>
  <c r="AE613" i="3"/>
  <c r="AI613" i="3"/>
  <c r="AM613" i="3"/>
  <c r="AQ613" i="3"/>
  <c r="AU613" i="3"/>
  <c r="AY613" i="3"/>
  <c r="BC613" i="3"/>
  <c r="BG613" i="3"/>
  <c r="N613" i="3"/>
  <c r="R613" i="3"/>
  <c r="V613" i="3"/>
  <c r="Z613" i="3"/>
  <c r="AH613" i="3"/>
  <c r="AP613" i="3"/>
  <c r="AX613" i="3"/>
  <c r="BF613" i="3"/>
  <c r="AF613" i="3"/>
  <c r="AN613" i="3"/>
  <c r="AV613" i="3"/>
  <c r="BD613" i="3"/>
  <c r="BH615" i="3"/>
  <c r="BD615" i="3"/>
  <c r="AZ615" i="3"/>
  <c r="AV615" i="3"/>
  <c r="AR615" i="3"/>
  <c r="AN615" i="3"/>
  <c r="AJ615" i="3"/>
  <c r="AF615" i="3"/>
  <c r="AB615" i="3"/>
  <c r="X615" i="3"/>
  <c r="T615" i="3"/>
  <c r="P615" i="3"/>
  <c r="BI615" i="3"/>
  <c r="BE615" i="3"/>
  <c r="BA615" i="3"/>
  <c r="AW615" i="3"/>
  <c r="AS615" i="3"/>
  <c r="AO615" i="3"/>
  <c r="AK615" i="3"/>
  <c r="AG615" i="3"/>
  <c r="AC615" i="3"/>
  <c r="Y615" i="3"/>
  <c r="U615" i="3"/>
  <c r="Q615" i="3"/>
  <c r="BI617" i="3"/>
  <c r="BE617" i="3"/>
  <c r="BA617" i="3"/>
  <c r="AW617" i="3"/>
  <c r="AS617" i="3"/>
  <c r="AO617" i="3"/>
  <c r="AK617" i="3"/>
  <c r="AG617" i="3"/>
  <c r="AC617" i="3"/>
  <c r="Y617" i="3"/>
  <c r="U617" i="3"/>
  <c r="O617" i="3"/>
  <c r="BF617" i="3"/>
  <c r="BB617" i="3"/>
  <c r="AX617" i="3"/>
  <c r="AT617" i="3"/>
  <c r="AP617" i="3"/>
  <c r="AL617" i="3"/>
  <c r="AH617" i="3"/>
  <c r="AD617" i="3"/>
  <c r="Z617" i="3"/>
  <c r="V617" i="3"/>
  <c r="Q617" i="3"/>
  <c r="R617" i="3"/>
  <c r="BI619" i="3"/>
  <c r="BE619" i="3"/>
  <c r="BA619" i="3"/>
  <c r="AW619" i="3"/>
  <c r="AS619" i="3"/>
  <c r="AO619" i="3"/>
  <c r="AK619" i="3"/>
  <c r="AG619" i="3"/>
  <c r="AC619" i="3"/>
  <c r="Y619" i="3"/>
  <c r="U619" i="3"/>
  <c r="Q619" i="3"/>
  <c r="M619" i="3"/>
  <c r="BF619" i="3"/>
  <c r="BB619" i="3"/>
  <c r="AX619" i="3"/>
  <c r="AT619" i="3"/>
  <c r="AP619" i="3"/>
  <c r="AL619" i="3"/>
  <c r="AH619" i="3"/>
  <c r="AD619" i="3"/>
  <c r="Z619" i="3"/>
  <c r="V619" i="3"/>
  <c r="R619" i="3"/>
  <c r="BI621" i="3"/>
  <c r="BE621" i="3"/>
  <c r="BA621" i="3"/>
  <c r="AW621" i="3"/>
  <c r="AS621" i="3"/>
  <c r="AO621" i="3"/>
  <c r="AK621" i="3"/>
  <c r="AG621" i="3"/>
  <c r="AC621" i="3"/>
  <c r="Y621" i="3"/>
  <c r="U621" i="3"/>
  <c r="Q621" i="3"/>
  <c r="M621" i="3"/>
  <c r="BF621" i="3"/>
  <c r="BB621" i="3"/>
  <c r="AX621" i="3"/>
  <c r="AT621" i="3"/>
  <c r="AP621" i="3"/>
  <c r="AL621" i="3"/>
  <c r="AH621" i="3"/>
  <c r="AD621" i="3"/>
  <c r="Z621" i="3"/>
  <c r="V621" i="3"/>
  <c r="R621" i="3"/>
  <c r="BM611" i="3"/>
  <c r="BM612" i="3"/>
  <c r="BL612" i="3"/>
  <c r="BG614" i="3"/>
  <c r="BC614" i="3"/>
  <c r="AY614" i="3"/>
  <c r="AU614" i="3"/>
  <c r="AQ614" i="3"/>
  <c r="AM614" i="3"/>
  <c r="AI614" i="3"/>
  <c r="AE614" i="3"/>
  <c r="Y614" i="3"/>
  <c r="Q614" i="3"/>
  <c r="BH614" i="3"/>
  <c r="BD614" i="3"/>
  <c r="AZ614" i="3"/>
  <c r="AV614" i="3"/>
  <c r="AR614" i="3"/>
  <c r="AN614" i="3"/>
  <c r="AJ614" i="3"/>
  <c r="AF614" i="3"/>
  <c r="AA614" i="3"/>
  <c r="S614" i="3"/>
  <c r="AB614" i="3"/>
  <c r="X614" i="3"/>
  <c r="T614" i="3"/>
  <c r="BB616" i="3"/>
  <c r="AT616" i="3"/>
  <c r="AL616" i="3"/>
  <c r="BD616" i="3"/>
  <c r="AV616" i="3"/>
  <c r="AN616" i="3"/>
  <c r="BI616" i="3"/>
  <c r="BE616" i="3"/>
  <c r="BA616" i="3"/>
  <c r="AW616" i="3"/>
  <c r="AS616" i="3"/>
  <c r="AO616" i="3"/>
  <c r="AK616" i="3"/>
  <c r="AG616" i="3"/>
  <c r="AC616" i="3"/>
  <c r="Y616" i="3"/>
  <c r="U616" i="3"/>
  <c r="Q616" i="3"/>
  <c r="M616" i="3"/>
  <c r="AF616" i="3"/>
  <c r="AB616" i="3"/>
  <c r="X616" i="3"/>
  <c r="T616" i="3"/>
  <c r="BF618" i="3"/>
  <c r="BB618" i="3"/>
  <c r="AX618" i="3"/>
  <c r="AT618" i="3"/>
  <c r="AP618" i="3"/>
  <c r="AL618" i="3"/>
  <c r="AH618" i="3"/>
  <c r="AD618" i="3"/>
  <c r="Z618" i="3"/>
  <c r="V618" i="3"/>
  <c r="R618" i="3"/>
  <c r="N618" i="3"/>
  <c r="BG618" i="3"/>
  <c r="BC618" i="3"/>
  <c r="AY618" i="3"/>
  <c r="AU618" i="3"/>
  <c r="AQ618" i="3"/>
  <c r="AM618" i="3"/>
  <c r="AI618" i="3"/>
  <c r="AE618" i="3"/>
  <c r="AA618" i="3"/>
  <c r="W618" i="3"/>
  <c r="S618" i="3"/>
  <c r="O618" i="3"/>
  <c r="BF620" i="3"/>
  <c r="AX620" i="3"/>
  <c r="AP620" i="3"/>
  <c r="AH620" i="3"/>
  <c r="Z620" i="3"/>
  <c r="R620" i="3"/>
  <c r="BG620" i="3"/>
  <c r="AY620" i="3"/>
  <c r="AQ620" i="3"/>
  <c r="AI620" i="3"/>
  <c r="BF622" i="3"/>
  <c r="BB622" i="3"/>
  <c r="AX622" i="3"/>
  <c r="AT622" i="3"/>
  <c r="AP622" i="3"/>
  <c r="AL622" i="3"/>
  <c r="AH622" i="3"/>
  <c r="AD622" i="3"/>
  <c r="Z622" i="3"/>
  <c r="V622" i="3"/>
  <c r="R622" i="3"/>
  <c r="N622" i="3"/>
  <c r="BG622" i="3"/>
  <c r="BC622" i="3"/>
  <c r="AY622" i="3"/>
  <c r="AU622" i="3"/>
  <c r="AQ622" i="3"/>
  <c r="AM622" i="3"/>
  <c r="AI622" i="3"/>
  <c r="AE622" i="3"/>
  <c r="AA622" i="3"/>
  <c r="W622" i="3"/>
  <c r="S622" i="3"/>
  <c r="O622" i="3"/>
  <c r="BJ625" i="3"/>
  <c r="BN625" i="3"/>
  <c r="BK625" i="3"/>
  <c r="BF626" i="3"/>
  <c r="BB626" i="3"/>
  <c r="AX626" i="3"/>
  <c r="AT626" i="3"/>
  <c r="AP626" i="3"/>
  <c r="AL626" i="3"/>
  <c r="AH626" i="3"/>
  <c r="AD626" i="3"/>
  <c r="Z626" i="3"/>
  <c r="V626" i="3"/>
  <c r="R626" i="3"/>
  <c r="N626" i="3"/>
  <c r="BG626" i="3"/>
  <c r="BC626" i="3"/>
  <c r="AY626" i="3"/>
  <c r="AU626" i="3"/>
  <c r="AQ626" i="3"/>
  <c r="AM626" i="3"/>
  <c r="AI626" i="3"/>
  <c r="AE626" i="3"/>
  <c r="AA626" i="3"/>
  <c r="W626" i="3"/>
  <c r="S626" i="3"/>
  <c r="O626" i="3"/>
  <c r="BM629" i="3"/>
  <c r="BN629" i="3"/>
  <c r="BK629" i="3"/>
  <c r="BM623" i="3"/>
  <c r="BL623" i="3"/>
  <c r="BF624" i="3"/>
  <c r="BB624" i="3"/>
  <c r="AX624" i="3"/>
  <c r="AT624" i="3"/>
  <c r="AP624" i="3"/>
  <c r="AL624" i="3"/>
  <c r="AH624" i="3"/>
  <c r="AD624" i="3"/>
  <c r="Z624" i="3"/>
  <c r="V624" i="3"/>
  <c r="R624" i="3"/>
  <c r="N624" i="3"/>
  <c r="BG624" i="3"/>
  <c r="BC624" i="3"/>
  <c r="AY624" i="3"/>
  <c r="AU624" i="3"/>
  <c r="AQ624" i="3"/>
  <c r="AM624" i="3"/>
  <c r="AI624" i="3"/>
  <c r="AE624" i="3"/>
  <c r="AA624" i="3"/>
  <c r="W624" i="3"/>
  <c r="S624" i="3"/>
  <c r="O624" i="3"/>
  <c r="BJ627" i="3"/>
  <c r="BN627" i="3"/>
  <c r="BK627" i="3"/>
  <c r="BB628" i="3"/>
  <c r="BD628" i="3"/>
  <c r="AX628" i="3"/>
  <c r="AT628" i="3"/>
  <c r="AP628" i="3"/>
  <c r="AL628" i="3"/>
  <c r="AH628" i="3"/>
  <c r="AD628" i="3"/>
  <c r="Z628" i="3"/>
  <c r="V628" i="3"/>
  <c r="R628" i="3"/>
  <c r="N628" i="3"/>
  <c r="BG628" i="3"/>
  <c r="BC628" i="3"/>
  <c r="AY628" i="3"/>
  <c r="AU628" i="3"/>
  <c r="AQ628" i="3"/>
  <c r="AM628" i="3"/>
  <c r="AI628" i="3"/>
  <c r="AE628" i="3"/>
  <c r="AA628" i="3"/>
  <c r="W628" i="3"/>
  <c r="S628" i="3"/>
  <c r="O628" i="3"/>
  <c r="BH630" i="3"/>
  <c r="BD630" i="3"/>
  <c r="AZ630" i="3"/>
  <c r="AV630" i="3"/>
  <c r="AR630" i="3"/>
  <c r="AN630" i="3"/>
  <c r="AJ630" i="3"/>
  <c r="AF630" i="3"/>
  <c r="AB630" i="3"/>
  <c r="X630" i="3"/>
  <c r="T630" i="3"/>
  <c r="P630" i="3"/>
  <c r="BI630" i="3"/>
  <c r="BE630" i="3"/>
  <c r="BA630" i="3"/>
  <c r="AW630" i="3"/>
  <c r="AS630" i="3"/>
  <c r="AO630" i="3"/>
  <c r="AK630" i="3"/>
  <c r="AG630" i="3"/>
  <c r="AC630" i="3"/>
  <c r="Y630" i="3"/>
  <c r="U630" i="3"/>
  <c r="Q630" i="3"/>
  <c r="M630" i="3"/>
  <c r="BJ632" i="3"/>
  <c r="BL632" i="3"/>
  <c r="BN634" i="3"/>
  <c r="BJ634" i="3"/>
  <c r="BL636" i="3"/>
  <c r="BM636" i="3"/>
  <c r="BK636" i="3"/>
  <c r="BN638" i="3"/>
  <c r="BJ638" i="3"/>
  <c r="BL640" i="3"/>
  <c r="BM640" i="3"/>
  <c r="BK640" i="3"/>
  <c r="BI633" i="3"/>
  <c r="BE633" i="3"/>
  <c r="BA633" i="3"/>
  <c r="AW633" i="3"/>
  <c r="AS633" i="3"/>
  <c r="AO633" i="3"/>
  <c r="AK633" i="3"/>
  <c r="AG633" i="3"/>
  <c r="AC633" i="3"/>
  <c r="Y633" i="3"/>
  <c r="U633" i="3"/>
  <c r="Q633" i="3"/>
  <c r="M633" i="3"/>
  <c r="BF633" i="3"/>
  <c r="BB633" i="3"/>
  <c r="AX633" i="3"/>
  <c r="AT633" i="3"/>
  <c r="AP633" i="3"/>
  <c r="AL633" i="3"/>
  <c r="AH633" i="3"/>
  <c r="AD633" i="3"/>
  <c r="Z633" i="3"/>
  <c r="V633" i="3"/>
  <c r="R633" i="3"/>
  <c r="N633" i="3"/>
  <c r="BG637" i="3"/>
  <c r="BC637" i="3"/>
  <c r="AY637" i="3"/>
  <c r="AU637" i="3"/>
  <c r="AQ637" i="3"/>
  <c r="AM637" i="3"/>
  <c r="AI637" i="3"/>
  <c r="AE637" i="3"/>
  <c r="AA637" i="3"/>
  <c r="W637" i="3"/>
  <c r="S637" i="3"/>
  <c r="O637" i="3"/>
  <c r="BH637" i="3"/>
  <c r="BD637" i="3"/>
  <c r="AZ637" i="3"/>
  <c r="AV637" i="3"/>
  <c r="AR637" i="3"/>
  <c r="AN637" i="3"/>
  <c r="AJ637" i="3"/>
  <c r="AF637" i="3"/>
  <c r="AB637" i="3"/>
  <c r="X637" i="3"/>
  <c r="T637" i="3"/>
  <c r="P637" i="3"/>
  <c r="BI641" i="3"/>
  <c r="BE641" i="3"/>
  <c r="BA641" i="3"/>
  <c r="AW641" i="3"/>
  <c r="AS641" i="3"/>
  <c r="AO641" i="3"/>
  <c r="AK641" i="3"/>
  <c r="AG641" i="3"/>
  <c r="AC641" i="3"/>
  <c r="Y641" i="3"/>
  <c r="U641" i="3"/>
  <c r="Q641" i="3"/>
  <c r="M641" i="3"/>
  <c r="BF641" i="3"/>
  <c r="BB641" i="3"/>
  <c r="AX641" i="3"/>
  <c r="AT641" i="3"/>
  <c r="AP641" i="3"/>
  <c r="AL641" i="3"/>
  <c r="AH641" i="3"/>
  <c r="AD641" i="3"/>
  <c r="Z641" i="3"/>
  <c r="V641" i="3"/>
  <c r="R641" i="3"/>
  <c r="N641" i="3"/>
  <c r="BG631" i="3"/>
  <c r="BC631" i="3"/>
  <c r="AY631" i="3"/>
  <c r="AU631" i="3"/>
  <c r="AQ631" i="3"/>
  <c r="AM631" i="3"/>
  <c r="AI631" i="3"/>
  <c r="AE631" i="3"/>
  <c r="AA631" i="3"/>
  <c r="W631" i="3"/>
  <c r="S631" i="3"/>
  <c r="O631" i="3"/>
  <c r="BH631" i="3"/>
  <c r="BD631" i="3"/>
  <c r="AZ631" i="3"/>
  <c r="AV631" i="3"/>
  <c r="AR631" i="3"/>
  <c r="AN631" i="3"/>
  <c r="AJ631" i="3"/>
  <c r="AF631" i="3"/>
  <c r="AB631" i="3"/>
  <c r="X631" i="3"/>
  <c r="T631" i="3"/>
  <c r="P631" i="3"/>
  <c r="BI635" i="3"/>
  <c r="BE635" i="3"/>
  <c r="BA635" i="3"/>
  <c r="AW635" i="3"/>
  <c r="AS635" i="3"/>
  <c r="AO635" i="3"/>
  <c r="AK635" i="3"/>
  <c r="AG635" i="3"/>
  <c r="AC635" i="3"/>
  <c r="Y635" i="3"/>
  <c r="U635" i="3"/>
  <c r="Q635" i="3"/>
  <c r="M635" i="3"/>
  <c r="BF635" i="3"/>
  <c r="BB635" i="3"/>
  <c r="AX635" i="3"/>
  <c r="AT635" i="3"/>
  <c r="AP635" i="3"/>
  <c r="AL635" i="3"/>
  <c r="AH635" i="3"/>
  <c r="AD635" i="3"/>
  <c r="Z635" i="3"/>
  <c r="V635" i="3"/>
  <c r="R635" i="3"/>
  <c r="N635" i="3"/>
  <c r="BG639" i="3"/>
  <c r="BC639" i="3"/>
  <c r="AY639" i="3"/>
  <c r="AU639" i="3"/>
  <c r="AQ639" i="3"/>
  <c r="AM639" i="3"/>
  <c r="AI639" i="3"/>
  <c r="AE639" i="3"/>
  <c r="AA639" i="3"/>
  <c r="W639" i="3"/>
  <c r="S639" i="3"/>
  <c r="O639" i="3"/>
  <c r="BH639" i="3"/>
  <c r="BD639" i="3"/>
  <c r="AZ639" i="3"/>
  <c r="AV639" i="3"/>
  <c r="AR639" i="3"/>
  <c r="AN639" i="3"/>
  <c r="AJ639" i="3"/>
  <c r="AF639" i="3"/>
  <c r="AB639" i="3"/>
  <c r="X639" i="3"/>
  <c r="T639" i="3"/>
  <c r="P639" i="3"/>
  <c r="BH622" i="3"/>
  <c r="BD622" i="3"/>
  <c r="AZ622" i="3"/>
  <c r="AV622" i="3"/>
  <c r="AR622" i="3"/>
  <c r="AN622" i="3"/>
  <c r="AJ622" i="3"/>
  <c r="AF622" i="3"/>
  <c r="AB622" i="3"/>
  <c r="X622" i="3"/>
  <c r="T622" i="3"/>
  <c r="P622" i="3"/>
  <c r="BI622" i="3"/>
  <c r="BE622" i="3"/>
  <c r="BA622" i="3"/>
  <c r="AW622" i="3"/>
  <c r="AS622" i="3"/>
  <c r="AO622" i="3"/>
  <c r="AK622" i="3"/>
  <c r="AG622" i="3"/>
  <c r="AC622" i="3"/>
  <c r="Y622" i="3"/>
  <c r="U622" i="3"/>
  <c r="Q622" i="3"/>
  <c r="BM625" i="3"/>
  <c r="BL625" i="3"/>
  <c r="BH626" i="3"/>
  <c r="BD626" i="3"/>
  <c r="AZ626" i="3"/>
  <c r="AV626" i="3"/>
  <c r="AR626" i="3"/>
  <c r="AN626" i="3"/>
  <c r="AJ626" i="3"/>
  <c r="AF626" i="3"/>
  <c r="AB626" i="3"/>
  <c r="X626" i="3"/>
  <c r="T626" i="3"/>
  <c r="P626" i="3"/>
  <c r="BK626" i="3" s="1"/>
  <c r="BI626" i="3"/>
  <c r="BE626" i="3"/>
  <c r="BA626" i="3"/>
  <c r="AW626" i="3"/>
  <c r="AS626" i="3"/>
  <c r="AO626" i="3"/>
  <c r="AK626" i="3"/>
  <c r="AG626" i="3"/>
  <c r="AC626" i="3"/>
  <c r="Y626" i="3"/>
  <c r="U626" i="3"/>
  <c r="Q626" i="3"/>
  <c r="BL629" i="3"/>
  <c r="BJ629" i="3"/>
  <c r="BJ623" i="3"/>
  <c r="BN623" i="3"/>
  <c r="BK623" i="3"/>
  <c r="BH624" i="3"/>
  <c r="BD624" i="3"/>
  <c r="AZ624" i="3"/>
  <c r="AV624" i="3"/>
  <c r="AR624" i="3"/>
  <c r="AN624" i="3"/>
  <c r="AJ624" i="3"/>
  <c r="AF624" i="3"/>
  <c r="AB624" i="3"/>
  <c r="X624" i="3"/>
  <c r="T624" i="3"/>
  <c r="P624" i="3"/>
  <c r="BI624" i="3"/>
  <c r="BE624" i="3"/>
  <c r="BA624" i="3"/>
  <c r="AW624" i="3"/>
  <c r="AS624" i="3"/>
  <c r="AO624" i="3"/>
  <c r="AK624" i="3"/>
  <c r="AG624" i="3"/>
  <c r="AC624" i="3"/>
  <c r="Y624" i="3"/>
  <c r="U624" i="3"/>
  <c r="Q624" i="3"/>
  <c r="BM627" i="3"/>
  <c r="BL627" i="3"/>
  <c r="BF628" i="3"/>
  <c r="BH628" i="3"/>
  <c r="AZ628" i="3"/>
  <c r="AV628" i="3"/>
  <c r="AR628" i="3"/>
  <c r="AN628" i="3"/>
  <c r="AJ628" i="3"/>
  <c r="AF628" i="3"/>
  <c r="AB628" i="3"/>
  <c r="X628" i="3"/>
  <c r="T628" i="3"/>
  <c r="P628" i="3"/>
  <c r="BI628" i="3"/>
  <c r="BE628" i="3"/>
  <c r="BA628" i="3"/>
  <c r="AW628" i="3"/>
  <c r="AS628" i="3"/>
  <c r="AO628" i="3"/>
  <c r="AK628" i="3"/>
  <c r="AG628" i="3"/>
  <c r="AC628" i="3"/>
  <c r="Y628" i="3"/>
  <c r="U628" i="3"/>
  <c r="Q628" i="3"/>
  <c r="BF630" i="3"/>
  <c r="BB630" i="3"/>
  <c r="AX630" i="3"/>
  <c r="AT630" i="3"/>
  <c r="AP630" i="3"/>
  <c r="AL630" i="3"/>
  <c r="AH630" i="3"/>
  <c r="AD630" i="3"/>
  <c r="Z630" i="3"/>
  <c r="V630" i="3"/>
  <c r="R630" i="3"/>
  <c r="N630" i="3"/>
  <c r="BG630" i="3"/>
  <c r="BC630" i="3"/>
  <c r="AY630" i="3"/>
  <c r="AU630" i="3"/>
  <c r="AQ630" i="3"/>
  <c r="AM630" i="3"/>
  <c r="AI630" i="3"/>
  <c r="AE630" i="3"/>
  <c r="AA630" i="3"/>
  <c r="W630" i="3"/>
  <c r="S630" i="3"/>
  <c r="BM632" i="3"/>
  <c r="BN632" i="3"/>
  <c r="BL634" i="3"/>
  <c r="BM634" i="3"/>
  <c r="BK634" i="3"/>
  <c r="BN636" i="3"/>
  <c r="BJ636" i="3"/>
  <c r="BL638" i="3"/>
  <c r="BM638" i="3"/>
  <c r="BK638" i="3"/>
  <c r="BN640" i="3"/>
  <c r="BJ640" i="3"/>
  <c r="BG633" i="3"/>
  <c r="BC633" i="3"/>
  <c r="AY633" i="3"/>
  <c r="AU633" i="3"/>
  <c r="AQ633" i="3"/>
  <c r="AM633" i="3"/>
  <c r="AI633" i="3"/>
  <c r="AE633" i="3"/>
  <c r="AA633" i="3"/>
  <c r="W633" i="3"/>
  <c r="S633" i="3"/>
  <c r="O633" i="3"/>
  <c r="BH633" i="3"/>
  <c r="BD633" i="3"/>
  <c r="AZ633" i="3"/>
  <c r="AV633" i="3"/>
  <c r="AR633" i="3"/>
  <c r="AN633" i="3"/>
  <c r="AJ633" i="3"/>
  <c r="AF633" i="3"/>
  <c r="AB633" i="3"/>
  <c r="X633" i="3"/>
  <c r="T633" i="3"/>
  <c r="BI637" i="3"/>
  <c r="BE637" i="3"/>
  <c r="BA637" i="3"/>
  <c r="AW637" i="3"/>
  <c r="AS637" i="3"/>
  <c r="AO637" i="3"/>
  <c r="AK637" i="3"/>
  <c r="AG637" i="3"/>
  <c r="AC637" i="3"/>
  <c r="Y637" i="3"/>
  <c r="U637" i="3"/>
  <c r="Q637" i="3"/>
  <c r="M637" i="3"/>
  <c r="BF637" i="3"/>
  <c r="BB637" i="3"/>
  <c r="AX637" i="3"/>
  <c r="AT637" i="3"/>
  <c r="AP637" i="3"/>
  <c r="AL637" i="3"/>
  <c r="AH637" i="3"/>
  <c r="AD637" i="3"/>
  <c r="Z637" i="3"/>
  <c r="V637" i="3"/>
  <c r="R637" i="3"/>
  <c r="BG641" i="3"/>
  <c r="BC641" i="3"/>
  <c r="AY641" i="3"/>
  <c r="AU641" i="3"/>
  <c r="AQ641" i="3"/>
  <c r="AM641" i="3"/>
  <c r="AI641" i="3"/>
  <c r="AE641" i="3"/>
  <c r="AA641" i="3"/>
  <c r="W641" i="3"/>
  <c r="S641" i="3"/>
  <c r="O641" i="3"/>
  <c r="BH641" i="3"/>
  <c r="BD641" i="3"/>
  <c r="AZ641" i="3"/>
  <c r="AV641" i="3"/>
  <c r="AR641" i="3"/>
  <c r="AN641" i="3"/>
  <c r="AJ641" i="3"/>
  <c r="AF641" i="3"/>
  <c r="AB641" i="3"/>
  <c r="X641" i="3"/>
  <c r="T641" i="3"/>
  <c r="BI631" i="3"/>
  <c r="BE631" i="3"/>
  <c r="BA631" i="3"/>
  <c r="AW631" i="3"/>
  <c r="AS631" i="3"/>
  <c r="AO631" i="3"/>
  <c r="AK631" i="3"/>
  <c r="AG631" i="3"/>
  <c r="AC631" i="3"/>
  <c r="Y631" i="3"/>
  <c r="U631" i="3"/>
  <c r="Q631" i="3"/>
  <c r="M631" i="3"/>
  <c r="BF631" i="3"/>
  <c r="BB631" i="3"/>
  <c r="AX631" i="3"/>
  <c r="AT631" i="3"/>
  <c r="AP631" i="3"/>
  <c r="AL631" i="3"/>
  <c r="AH631" i="3"/>
  <c r="AD631" i="3"/>
  <c r="Z631" i="3"/>
  <c r="V631" i="3"/>
  <c r="R631" i="3"/>
  <c r="BG635" i="3"/>
  <c r="BC635" i="3"/>
  <c r="AY635" i="3"/>
  <c r="AU635" i="3"/>
  <c r="AQ635" i="3"/>
  <c r="AM635" i="3"/>
  <c r="AI635" i="3"/>
  <c r="AE635" i="3"/>
  <c r="AA635" i="3"/>
  <c r="W635" i="3"/>
  <c r="S635" i="3"/>
  <c r="O635" i="3"/>
  <c r="BH635" i="3"/>
  <c r="BD635" i="3"/>
  <c r="AZ635" i="3"/>
  <c r="AV635" i="3"/>
  <c r="AR635" i="3"/>
  <c r="AN635" i="3"/>
  <c r="AJ635" i="3"/>
  <c r="AF635" i="3"/>
  <c r="AB635" i="3"/>
  <c r="X635" i="3"/>
  <c r="T635" i="3"/>
  <c r="BI639" i="3"/>
  <c r="BE639" i="3"/>
  <c r="BA639" i="3"/>
  <c r="AW639" i="3"/>
  <c r="AS639" i="3"/>
  <c r="AO639" i="3"/>
  <c r="AK639" i="3"/>
  <c r="AG639" i="3"/>
  <c r="AC639" i="3"/>
  <c r="Y639" i="3"/>
  <c r="U639" i="3"/>
  <c r="Q639" i="3"/>
  <c r="M639" i="3"/>
  <c r="BF639" i="3"/>
  <c r="BB639" i="3"/>
  <c r="AX639" i="3"/>
  <c r="AT639" i="3"/>
  <c r="AP639" i="3"/>
  <c r="AL639" i="3"/>
  <c r="AH639" i="3"/>
  <c r="AD639" i="3"/>
  <c r="Z639" i="3"/>
  <c r="V639" i="3"/>
  <c r="R639" i="3"/>
  <c r="BJ594" i="3"/>
  <c r="BN594" i="3"/>
  <c r="BJ592" i="3"/>
  <c r="BN592" i="3"/>
  <c r="BJ590" i="3"/>
  <c r="BN590" i="3"/>
  <c r="BJ588" i="3"/>
  <c r="BN588" i="3"/>
  <c r="BJ610" i="3"/>
  <c r="BL610" i="3"/>
  <c r="BN610" i="3"/>
  <c r="BJ608" i="3"/>
  <c r="BL608" i="3"/>
  <c r="BN608" i="3"/>
  <c r="BJ606" i="3"/>
  <c r="BL606" i="3"/>
  <c r="BN606" i="3"/>
  <c r="BJ604" i="3"/>
  <c r="BL604" i="3"/>
  <c r="BN604" i="3"/>
  <c r="BJ602" i="3"/>
  <c r="BL602" i="3"/>
  <c r="BN602" i="3"/>
  <c r="BJ600" i="3"/>
  <c r="BL600" i="3"/>
  <c r="BJ598" i="3"/>
  <c r="BL598" i="3"/>
  <c r="BN598" i="3"/>
  <c r="BJ596" i="3"/>
  <c r="BL596" i="3"/>
  <c r="BL594" i="3"/>
  <c r="BL592" i="3"/>
  <c r="BL590" i="3"/>
  <c r="BL588" i="3"/>
  <c r="BJ586" i="3"/>
  <c r="BL586" i="3"/>
  <c r="BN586" i="3"/>
  <c r="BJ584" i="3"/>
  <c r="BL584" i="3"/>
  <c r="BN584" i="3"/>
  <c r="BJ582" i="3"/>
  <c r="BL582" i="3"/>
  <c r="BN582" i="3"/>
  <c r="BJ580" i="3"/>
  <c r="BL580" i="3"/>
  <c r="BN580" i="3"/>
  <c r="BJ569" i="3"/>
  <c r="BL569" i="3"/>
  <c r="BN569" i="3"/>
  <c r="BK569" i="3"/>
  <c r="BJ565" i="3"/>
  <c r="BL565" i="3"/>
  <c r="BN565" i="3"/>
  <c r="BK565" i="3"/>
  <c r="BJ561" i="3"/>
  <c r="BL561" i="3"/>
  <c r="BN561" i="3"/>
  <c r="BK561" i="3"/>
  <c r="BK610" i="3"/>
  <c r="BK608" i="3"/>
  <c r="BK606" i="3"/>
  <c r="BK604" i="3"/>
  <c r="BK602" i="3"/>
  <c r="BK598" i="3"/>
  <c r="BK594" i="3"/>
  <c r="BK592" i="3"/>
  <c r="BK590" i="3"/>
  <c r="BK588" i="3"/>
  <c r="BK586" i="3"/>
  <c r="BK584" i="3"/>
  <c r="BK582" i="3"/>
  <c r="BK580" i="3"/>
  <c r="BJ571" i="3"/>
  <c r="BL571" i="3"/>
  <c r="BN571" i="3"/>
  <c r="BK571" i="3"/>
  <c r="BJ567" i="3"/>
  <c r="BL567" i="3"/>
  <c r="BN567" i="3"/>
  <c r="BK567" i="3"/>
  <c r="BJ563" i="3"/>
  <c r="BL563" i="3"/>
  <c r="BN563" i="3"/>
  <c r="BK563" i="3"/>
  <c r="BJ559" i="3"/>
  <c r="BL559" i="3"/>
  <c r="BN559" i="3"/>
  <c r="BJ557" i="3"/>
  <c r="BL557" i="3"/>
  <c r="BN557" i="3"/>
  <c r="BJ555" i="3"/>
  <c r="BL555" i="3"/>
  <c r="BN555" i="3"/>
  <c r="BJ553" i="3"/>
  <c r="BL553" i="3"/>
  <c r="BN553" i="3"/>
  <c r="BJ551" i="3"/>
  <c r="BL551" i="3"/>
  <c r="BN551" i="3"/>
  <c r="BJ545" i="3"/>
  <c r="BL545" i="3"/>
  <c r="BN545" i="3"/>
  <c r="BJ543" i="3"/>
  <c r="BL543" i="3"/>
  <c r="BN543" i="3"/>
  <c r="BJ541" i="3"/>
  <c r="BL541" i="3"/>
  <c r="BN541" i="3"/>
  <c r="BJ539" i="3"/>
  <c r="BL539" i="3"/>
  <c r="BN539" i="3"/>
  <c r="BJ537" i="3"/>
  <c r="BL537" i="3"/>
  <c r="BN537" i="3"/>
  <c r="BM534" i="3"/>
  <c r="BL534" i="3"/>
  <c r="BK534" i="3"/>
  <c r="BM532" i="3"/>
  <c r="BL532" i="3"/>
  <c r="BK532" i="3"/>
  <c r="BM530" i="3"/>
  <c r="BL530" i="3"/>
  <c r="BK530" i="3"/>
  <c r="BM528" i="3"/>
  <c r="BL528" i="3"/>
  <c r="BK528" i="3"/>
  <c r="BM526" i="3"/>
  <c r="BL526" i="3"/>
  <c r="BK526" i="3"/>
  <c r="BM524" i="3"/>
  <c r="BL524" i="3"/>
  <c r="BK524" i="3"/>
  <c r="BJ522" i="3"/>
  <c r="BL522" i="3"/>
  <c r="BK522" i="3"/>
  <c r="BM520" i="3"/>
  <c r="BL520" i="3"/>
  <c r="BK520" i="3"/>
  <c r="BM518" i="3"/>
  <c r="BL518" i="3"/>
  <c r="BK518" i="3"/>
  <c r="BJ578" i="3"/>
  <c r="BJ576" i="3"/>
  <c r="BL576" i="3"/>
  <c r="BN576" i="3"/>
  <c r="BJ574" i="3"/>
  <c r="BL574" i="3"/>
  <c r="BN574" i="3"/>
  <c r="BJ572" i="3"/>
  <c r="BL572" i="3"/>
  <c r="BN572" i="3"/>
  <c r="BJ570" i="3"/>
  <c r="BL570" i="3"/>
  <c r="BN570" i="3"/>
  <c r="BJ568" i="3"/>
  <c r="BL568" i="3"/>
  <c r="BN568" i="3"/>
  <c r="BJ566" i="3"/>
  <c r="BL566" i="3"/>
  <c r="BN566" i="3"/>
  <c r="BJ564" i="3"/>
  <c r="BL564" i="3"/>
  <c r="BN564" i="3"/>
  <c r="BJ562" i="3"/>
  <c r="BL562" i="3"/>
  <c r="BN562" i="3"/>
  <c r="BJ560" i="3"/>
  <c r="BL560" i="3"/>
  <c r="BN560" i="3"/>
  <c r="BK559" i="3"/>
  <c r="BJ558" i="3"/>
  <c r="BL558" i="3"/>
  <c r="BN558" i="3"/>
  <c r="BK557" i="3"/>
  <c r="BJ556" i="3"/>
  <c r="BL556" i="3"/>
  <c r="BN556" i="3"/>
  <c r="BK555" i="3"/>
  <c r="BJ554" i="3"/>
  <c r="BL554" i="3"/>
  <c r="BN554" i="3"/>
  <c r="BK553" i="3"/>
  <c r="BJ552" i="3"/>
  <c r="BL552" i="3"/>
  <c r="BN552" i="3"/>
  <c r="BK551" i="3"/>
  <c r="BJ550" i="3"/>
  <c r="BL550" i="3"/>
  <c r="BN550" i="3"/>
  <c r="BJ548" i="3"/>
  <c r="BL548" i="3"/>
  <c r="BN548" i="3"/>
  <c r="BJ546" i="3"/>
  <c r="BL546" i="3"/>
  <c r="BN546" i="3"/>
  <c r="BK545" i="3"/>
  <c r="BJ544" i="3"/>
  <c r="BL544" i="3"/>
  <c r="BN544" i="3"/>
  <c r="BK543" i="3"/>
  <c r="BJ542" i="3"/>
  <c r="BL542" i="3"/>
  <c r="BN542" i="3"/>
  <c r="BK541" i="3"/>
  <c r="BJ540" i="3"/>
  <c r="BL540" i="3"/>
  <c r="BN540" i="3"/>
  <c r="BK539" i="3"/>
  <c r="BJ538" i="3"/>
  <c r="BL538" i="3"/>
  <c r="BN538" i="3"/>
  <c r="BK537" i="3"/>
  <c r="BJ536" i="3"/>
  <c r="BL536" i="3"/>
  <c r="BN536" i="3"/>
  <c r="BL535" i="3"/>
  <c r="BK535" i="3"/>
  <c r="BN535" i="3"/>
  <c r="BM529" i="3"/>
  <c r="BL529" i="3"/>
  <c r="BK529" i="3"/>
  <c r="BM517" i="3"/>
  <c r="BL517" i="3"/>
  <c r="BK517" i="3"/>
  <c r="BM515" i="3"/>
  <c r="BL515" i="3"/>
  <c r="BK515" i="3"/>
  <c r="BM513" i="3"/>
  <c r="BL513" i="3"/>
  <c r="BK513" i="3"/>
  <c r="BM511" i="3"/>
  <c r="BL511" i="3"/>
  <c r="BK511" i="3"/>
  <c r="BM509" i="3"/>
  <c r="BL509" i="3"/>
  <c r="BK509" i="3"/>
  <c r="BM507" i="3"/>
  <c r="BL507" i="3"/>
  <c r="BK507" i="3"/>
  <c r="BM505" i="3"/>
  <c r="BL505" i="3"/>
  <c r="BK505" i="3"/>
  <c r="BM503" i="3"/>
  <c r="BL503" i="3"/>
  <c r="BK503" i="3"/>
  <c r="BM499" i="3"/>
  <c r="BL499" i="3"/>
  <c r="BK499" i="3"/>
  <c r="BM497" i="3"/>
  <c r="BL497" i="3"/>
  <c r="BK497" i="3"/>
  <c r="BL495" i="3"/>
  <c r="BM495" i="3"/>
  <c r="BK495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K473" i="3" s="1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K475" i="3"/>
  <c r="E476" i="3"/>
  <c r="F476" i="3"/>
  <c r="G476" i="3"/>
  <c r="H476" i="3"/>
  <c r="I476" i="3"/>
  <c r="J476" i="3"/>
  <c r="E477" i="3"/>
  <c r="F477" i="3"/>
  <c r="K477" i="3" s="1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K479" i="3"/>
  <c r="E480" i="3"/>
  <c r="F480" i="3"/>
  <c r="G480" i="3"/>
  <c r="H480" i="3"/>
  <c r="I480" i="3"/>
  <c r="J480" i="3"/>
  <c r="K480" i="3"/>
  <c r="E481" i="3"/>
  <c r="F481" i="3"/>
  <c r="K481" i="3" s="1"/>
  <c r="G481" i="3"/>
  <c r="H481" i="3"/>
  <c r="I481" i="3"/>
  <c r="J481" i="3"/>
  <c r="E482" i="3"/>
  <c r="F482" i="3"/>
  <c r="G482" i="3"/>
  <c r="H482" i="3"/>
  <c r="I482" i="3"/>
  <c r="J482" i="3"/>
  <c r="K482" i="3"/>
  <c r="E483" i="3"/>
  <c r="F483" i="3"/>
  <c r="G483" i="3"/>
  <c r="H483" i="3"/>
  <c r="I483" i="3"/>
  <c r="J483" i="3"/>
  <c r="K483" i="3"/>
  <c r="E484" i="3"/>
  <c r="F484" i="3"/>
  <c r="G484" i="3"/>
  <c r="H484" i="3"/>
  <c r="I484" i="3"/>
  <c r="J484" i="3"/>
  <c r="E485" i="3"/>
  <c r="F485" i="3"/>
  <c r="K485" i="3" s="1"/>
  <c r="G485" i="3"/>
  <c r="H485" i="3"/>
  <c r="I485" i="3"/>
  <c r="J485" i="3"/>
  <c r="E486" i="3"/>
  <c r="F486" i="3"/>
  <c r="G486" i="3"/>
  <c r="H486" i="3"/>
  <c r="I486" i="3"/>
  <c r="J486" i="3"/>
  <c r="K486" i="3"/>
  <c r="E487" i="3"/>
  <c r="F487" i="3"/>
  <c r="K487" i="3" s="1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K489" i="3"/>
  <c r="E490" i="3"/>
  <c r="F490" i="3"/>
  <c r="G490" i="3"/>
  <c r="H490" i="3"/>
  <c r="I490" i="3"/>
  <c r="J490" i="3"/>
  <c r="K490" i="3"/>
  <c r="E491" i="3"/>
  <c r="F491" i="3"/>
  <c r="K491" i="3" s="1"/>
  <c r="G491" i="3"/>
  <c r="H491" i="3"/>
  <c r="I491" i="3"/>
  <c r="J491" i="3"/>
  <c r="E492" i="3"/>
  <c r="K492" i="3" s="1"/>
  <c r="F492" i="3"/>
  <c r="G492" i="3"/>
  <c r="H492" i="3"/>
  <c r="I492" i="3"/>
  <c r="J492" i="3"/>
  <c r="BN600" i="3" l="1"/>
  <c r="BK600" i="3"/>
  <c r="K488" i="3"/>
  <c r="K478" i="3"/>
  <c r="K474" i="3"/>
  <c r="L473" i="3"/>
  <c r="BM588" i="3"/>
  <c r="BK622" i="3"/>
  <c r="BK615" i="3"/>
  <c r="BN596" i="3"/>
  <c r="BK596" i="3"/>
  <c r="K471" i="3"/>
  <c r="BL630" i="3"/>
  <c r="BK633" i="3"/>
  <c r="BN628" i="3"/>
  <c r="BN626" i="3"/>
  <c r="BE496" i="3"/>
  <c r="AW496" i="3"/>
  <c r="AO496" i="3"/>
  <c r="AG496" i="3"/>
  <c r="Y496" i="3"/>
  <c r="Q496" i="3"/>
  <c r="BF496" i="3"/>
  <c r="AX496" i="3"/>
  <c r="AP496" i="3"/>
  <c r="AH496" i="3"/>
  <c r="Z496" i="3"/>
  <c r="R496" i="3"/>
  <c r="N489" i="3"/>
  <c r="L489" i="3"/>
  <c r="K484" i="3"/>
  <c r="L483" i="3"/>
  <c r="N483" i="3" s="1"/>
  <c r="L479" i="3"/>
  <c r="N479" i="3" s="1"/>
  <c r="K476" i="3"/>
  <c r="L475" i="3"/>
  <c r="K472" i="3"/>
  <c r="BJ639" i="3"/>
  <c r="BM635" i="3"/>
  <c r="BJ637" i="3"/>
  <c r="BM633" i="3"/>
  <c r="BJ628" i="3"/>
  <c r="BK628" i="3"/>
  <c r="BJ624" i="3"/>
  <c r="BK624" i="3"/>
  <c r="BN624" i="3"/>
  <c r="BN622" i="3"/>
  <c r="BL618" i="3"/>
  <c r="BN618" i="3"/>
  <c r="BK618" i="3"/>
  <c r="BJ617" i="3"/>
  <c r="BM600" i="3"/>
  <c r="BI496" i="3"/>
  <c r="BA496" i="3"/>
  <c r="AS496" i="3"/>
  <c r="AK496" i="3"/>
  <c r="AC496" i="3"/>
  <c r="U496" i="3"/>
  <c r="M496" i="3"/>
  <c r="BB496" i="3"/>
  <c r="AT496" i="3"/>
  <c r="AL496" i="3"/>
  <c r="AD496" i="3"/>
  <c r="V496" i="3"/>
  <c r="N496" i="3"/>
  <c r="BN611" i="3"/>
  <c r="L491" i="3"/>
  <c r="M491" i="3" s="1"/>
  <c r="L487" i="3"/>
  <c r="N487" i="3" s="1"/>
  <c r="L485" i="3"/>
  <c r="N485" i="3" s="1"/>
  <c r="L481" i="3"/>
  <c r="N481" i="3" s="1"/>
  <c r="L477" i="3"/>
  <c r="N477" i="3" s="1"/>
  <c r="N475" i="3"/>
  <c r="P475" i="3"/>
  <c r="R475" i="3"/>
  <c r="T475" i="3"/>
  <c r="V475" i="3"/>
  <c r="X475" i="3"/>
  <c r="Z475" i="3"/>
  <c r="AB475" i="3"/>
  <c r="AD475" i="3"/>
  <c r="AF475" i="3"/>
  <c r="AH475" i="3"/>
  <c r="AJ475" i="3"/>
  <c r="AL475" i="3"/>
  <c r="AN475" i="3"/>
  <c r="AP475" i="3"/>
  <c r="AR475" i="3"/>
  <c r="AT475" i="3"/>
  <c r="AV475" i="3"/>
  <c r="AX475" i="3"/>
  <c r="AZ475" i="3"/>
  <c r="BB475" i="3"/>
  <c r="BD475" i="3"/>
  <c r="BF475" i="3"/>
  <c r="BH475" i="3"/>
  <c r="M475" i="3"/>
  <c r="O475" i="3"/>
  <c r="Q475" i="3"/>
  <c r="S475" i="3"/>
  <c r="U475" i="3"/>
  <c r="W475" i="3"/>
  <c r="Y475" i="3"/>
  <c r="AA475" i="3"/>
  <c r="AC475" i="3"/>
  <c r="AE475" i="3"/>
  <c r="AG475" i="3"/>
  <c r="AI475" i="3"/>
  <c r="AK475" i="3"/>
  <c r="AM475" i="3"/>
  <c r="AO475" i="3"/>
  <c r="AQ475" i="3"/>
  <c r="AS475" i="3"/>
  <c r="AU475" i="3"/>
  <c r="AW475" i="3"/>
  <c r="AY475" i="3"/>
  <c r="BA475" i="3"/>
  <c r="BC475" i="3"/>
  <c r="BE475" i="3"/>
  <c r="BG475" i="3"/>
  <c r="BI475" i="3"/>
  <c r="N473" i="3"/>
  <c r="P473" i="3"/>
  <c r="R473" i="3"/>
  <c r="T473" i="3"/>
  <c r="V473" i="3"/>
  <c r="X473" i="3"/>
  <c r="Z473" i="3"/>
  <c r="AB473" i="3"/>
  <c r="AD473" i="3"/>
  <c r="AF473" i="3"/>
  <c r="AH473" i="3"/>
  <c r="AJ473" i="3"/>
  <c r="AL473" i="3"/>
  <c r="AN473" i="3"/>
  <c r="AP473" i="3"/>
  <c r="AR473" i="3"/>
  <c r="AT473" i="3"/>
  <c r="AV473" i="3"/>
  <c r="AX473" i="3"/>
  <c r="AZ473" i="3"/>
  <c r="BB473" i="3"/>
  <c r="BD473" i="3"/>
  <c r="BF473" i="3"/>
  <c r="BH473" i="3"/>
  <c r="M473" i="3"/>
  <c r="O473" i="3"/>
  <c r="Q473" i="3"/>
  <c r="S473" i="3"/>
  <c r="U473" i="3"/>
  <c r="W473" i="3"/>
  <c r="Y473" i="3"/>
  <c r="AA473" i="3"/>
  <c r="AC473" i="3"/>
  <c r="AE473" i="3"/>
  <c r="AG473" i="3"/>
  <c r="AI473" i="3"/>
  <c r="AK473" i="3"/>
  <c r="AM473" i="3"/>
  <c r="AO473" i="3"/>
  <c r="AQ473" i="3"/>
  <c r="AS473" i="3"/>
  <c r="AU473" i="3"/>
  <c r="AW473" i="3"/>
  <c r="AY473" i="3"/>
  <c r="BA473" i="3"/>
  <c r="BC473" i="3"/>
  <c r="BE473" i="3"/>
  <c r="BG473" i="3"/>
  <c r="BI473" i="3"/>
  <c r="BH491" i="3"/>
  <c r="BF491" i="3"/>
  <c r="BD491" i="3"/>
  <c r="BB491" i="3"/>
  <c r="AZ491" i="3"/>
  <c r="AX491" i="3"/>
  <c r="AV491" i="3"/>
  <c r="AT491" i="3"/>
  <c r="AR491" i="3"/>
  <c r="AP491" i="3"/>
  <c r="AN491" i="3"/>
  <c r="AL491" i="3"/>
  <c r="AJ491" i="3"/>
  <c r="AH491" i="3"/>
  <c r="AF491" i="3"/>
  <c r="AD491" i="3"/>
  <c r="AB491" i="3"/>
  <c r="Z491" i="3"/>
  <c r="X491" i="3"/>
  <c r="V491" i="3"/>
  <c r="T491" i="3"/>
  <c r="R491" i="3"/>
  <c r="P491" i="3"/>
  <c r="N491" i="3"/>
  <c r="BI489" i="3"/>
  <c r="BG489" i="3"/>
  <c r="BE489" i="3"/>
  <c r="BC489" i="3"/>
  <c r="BA489" i="3"/>
  <c r="AY489" i="3"/>
  <c r="AW489" i="3"/>
  <c r="AU489" i="3"/>
  <c r="AS489" i="3"/>
  <c r="AQ489" i="3"/>
  <c r="AO489" i="3"/>
  <c r="AM489" i="3"/>
  <c r="AK489" i="3"/>
  <c r="AI489" i="3"/>
  <c r="AG489" i="3"/>
  <c r="AE489" i="3"/>
  <c r="AC489" i="3"/>
  <c r="AA489" i="3"/>
  <c r="Y489" i="3"/>
  <c r="W489" i="3"/>
  <c r="U489" i="3"/>
  <c r="S489" i="3"/>
  <c r="Q489" i="3"/>
  <c r="O489" i="3"/>
  <c r="M489" i="3"/>
  <c r="BI487" i="3"/>
  <c r="BG487" i="3"/>
  <c r="BE487" i="3"/>
  <c r="BC487" i="3"/>
  <c r="BA487" i="3"/>
  <c r="AY487" i="3"/>
  <c r="AW487" i="3"/>
  <c r="AU487" i="3"/>
  <c r="AS487" i="3"/>
  <c r="AQ487" i="3"/>
  <c r="AO487" i="3"/>
  <c r="AM487" i="3"/>
  <c r="AK487" i="3"/>
  <c r="AI487" i="3"/>
  <c r="AG487" i="3"/>
  <c r="AE487" i="3"/>
  <c r="AC487" i="3"/>
  <c r="AA487" i="3"/>
  <c r="Y487" i="3"/>
  <c r="W487" i="3"/>
  <c r="U487" i="3"/>
  <c r="S487" i="3"/>
  <c r="Q487" i="3"/>
  <c r="O487" i="3"/>
  <c r="M487" i="3"/>
  <c r="BI485" i="3"/>
  <c r="BG485" i="3"/>
  <c r="BE485" i="3"/>
  <c r="BC485" i="3"/>
  <c r="BA485" i="3"/>
  <c r="AY485" i="3"/>
  <c r="AW485" i="3"/>
  <c r="AU485" i="3"/>
  <c r="AS485" i="3"/>
  <c r="AQ485" i="3"/>
  <c r="AO485" i="3"/>
  <c r="AM485" i="3"/>
  <c r="AK485" i="3"/>
  <c r="AI485" i="3"/>
  <c r="AG485" i="3"/>
  <c r="AE485" i="3"/>
  <c r="AC485" i="3"/>
  <c r="AA485" i="3"/>
  <c r="Y485" i="3"/>
  <c r="W485" i="3"/>
  <c r="U485" i="3"/>
  <c r="S485" i="3"/>
  <c r="Q485" i="3"/>
  <c r="O485" i="3"/>
  <c r="M485" i="3"/>
  <c r="BI483" i="3"/>
  <c r="BG483" i="3"/>
  <c r="BE483" i="3"/>
  <c r="BC483" i="3"/>
  <c r="BA483" i="3"/>
  <c r="AY483" i="3"/>
  <c r="AW483" i="3"/>
  <c r="AU483" i="3"/>
  <c r="AS483" i="3"/>
  <c r="AQ483" i="3"/>
  <c r="AO483" i="3"/>
  <c r="AM483" i="3"/>
  <c r="AK483" i="3"/>
  <c r="AI483" i="3"/>
  <c r="AG483" i="3"/>
  <c r="AE483" i="3"/>
  <c r="AC483" i="3"/>
  <c r="AA483" i="3"/>
  <c r="Y483" i="3"/>
  <c r="W483" i="3"/>
  <c r="U483" i="3"/>
  <c r="S483" i="3"/>
  <c r="Q483" i="3"/>
  <c r="O483" i="3"/>
  <c r="M483" i="3"/>
  <c r="BI481" i="3"/>
  <c r="BG481" i="3"/>
  <c r="BE481" i="3"/>
  <c r="BC481" i="3"/>
  <c r="BA481" i="3"/>
  <c r="AY481" i="3"/>
  <c r="AW481" i="3"/>
  <c r="AU481" i="3"/>
  <c r="AS481" i="3"/>
  <c r="AQ481" i="3"/>
  <c r="AO481" i="3"/>
  <c r="AM481" i="3"/>
  <c r="AK481" i="3"/>
  <c r="AI481" i="3"/>
  <c r="AG481" i="3"/>
  <c r="AE481" i="3"/>
  <c r="AC481" i="3"/>
  <c r="AA481" i="3"/>
  <c r="Y481" i="3"/>
  <c r="W481" i="3"/>
  <c r="U481" i="3"/>
  <c r="S481" i="3"/>
  <c r="Q481" i="3"/>
  <c r="O481" i="3"/>
  <c r="M481" i="3"/>
  <c r="BI479" i="3"/>
  <c r="BG479" i="3"/>
  <c r="BE479" i="3"/>
  <c r="BC479" i="3"/>
  <c r="BA479" i="3"/>
  <c r="AY479" i="3"/>
  <c r="AW479" i="3"/>
  <c r="AU479" i="3"/>
  <c r="AS479" i="3"/>
  <c r="AQ479" i="3"/>
  <c r="AO479" i="3"/>
  <c r="AM479" i="3"/>
  <c r="AK479" i="3"/>
  <c r="AI479" i="3"/>
  <c r="AG479" i="3"/>
  <c r="AE479" i="3"/>
  <c r="AC479" i="3"/>
  <c r="AA479" i="3"/>
  <c r="Y479" i="3"/>
  <c r="W479" i="3"/>
  <c r="U479" i="3"/>
  <c r="S479" i="3"/>
  <c r="Q479" i="3"/>
  <c r="O479" i="3"/>
  <c r="M479" i="3"/>
  <c r="BG477" i="3"/>
  <c r="BC477" i="3"/>
  <c r="AY477" i="3"/>
  <c r="AU477" i="3"/>
  <c r="AQ477" i="3"/>
  <c r="AM477" i="3"/>
  <c r="AI477" i="3"/>
  <c r="AE477" i="3"/>
  <c r="AA477" i="3"/>
  <c r="W477" i="3"/>
  <c r="S477" i="3"/>
  <c r="O477" i="3"/>
  <c r="BN533" i="3"/>
  <c r="BK533" i="3"/>
  <c r="L492" i="3"/>
  <c r="M492" i="3" s="1"/>
  <c r="L490" i="3"/>
  <c r="BH490" i="3" s="1"/>
  <c r="L488" i="3"/>
  <c r="N488" i="3" s="1"/>
  <c r="L486" i="3"/>
  <c r="N486" i="3" s="1"/>
  <c r="L484" i="3"/>
  <c r="P484" i="3" s="1"/>
  <c r="L482" i="3"/>
  <c r="BG482" i="3" s="1"/>
  <c r="L480" i="3"/>
  <c r="N480" i="3" s="1"/>
  <c r="L478" i="3"/>
  <c r="P478" i="3" s="1"/>
  <c r="L476" i="3"/>
  <c r="N476" i="3" s="1"/>
  <c r="L474" i="3"/>
  <c r="N474" i="3" s="1"/>
  <c r="L472" i="3"/>
  <c r="O472" i="3" s="1"/>
  <c r="L471" i="3"/>
  <c r="M471" i="3" s="1"/>
  <c r="Q471" i="3"/>
  <c r="U471" i="3"/>
  <c r="W471" i="3"/>
  <c r="Y471" i="3"/>
  <c r="AA471" i="3"/>
  <c r="AC471" i="3"/>
  <c r="AE471" i="3"/>
  <c r="AG471" i="3"/>
  <c r="AI471" i="3"/>
  <c r="AK471" i="3"/>
  <c r="AM471" i="3"/>
  <c r="AO471" i="3"/>
  <c r="AQ471" i="3"/>
  <c r="AS471" i="3"/>
  <c r="AU471" i="3"/>
  <c r="AW471" i="3"/>
  <c r="AY471" i="3"/>
  <c r="BA471" i="3"/>
  <c r="BC471" i="3"/>
  <c r="BE471" i="3"/>
  <c r="BG471" i="3"/>
  <c r="BI471" i="3"/>
  <c r="N471" i="3"/>
  <c r="P471" i="3"/>
  <c r="R471" i="3"/>
  <c r="T471" i="3"/>
  <c r="V471" i="3"/>
  <c r="X471" i="3"/>
  <c r="Z471" i="3"/>
  <c r="AB471" i="3"/>
  <c r="AD471" i="3"/>
  <c r="AF471" i="3"/>
  <c r="AH471" i="3"/>
  <c r="AJ471" i="3"/>
  <c r="AL471" i="3"/>
  <c r="AN471" i="3"/>
  <c r="AP471" i="3"/>
  <c r="AR471" i="3"/>
  <c r="AT471" i="3"/>
  <c r="AV471" i="3"/>
  <c r="AX471" i="3"/>
  <c r="AZ471" i="3"/>
  <c r="BB471" i="3"/>
  <c r="BD471" i="3"/>
  <c r="BF471" i="3"/>
  <c r="BH471" i="3"/>
  <c r="BI492" i="3"/>
  <c r="BG492" i="3"/>
  <c r="BE492" i="3"/>
  <c r="BC492" i="3"/>
  <c r="BA492" i="3"/>
  <c r="AY492" i="3"/>
  <c r="AW492" i="3"/>
  <c r="AU492" i="3"/>
  <c r="AS492" i="3"/>
  <c r="AQ492" i="3"/>
  <c r="AO492" i="3"/>
  <c r="AM492" i="3"/>
  <c r="AK492" i="3"/>
  <c r="AI492" i="3"/>
  <c r="AG492" i="3"/>
  <c r="AE492" i="3"/>
  <c r="AC492" i="3"/>
  <c r="AA492" i="3"/>
  <c r="Y492" i="3"/>
  <c r="W492" i="3"/>
  <c r="U492" i="3"/>
  <c r="S492" i="3"/>
  <c r="Q492" i="3"/>
  <c r="O492" i="3"/>
  <c r="BI491" i="3"/>
  <c r="BG491" i="3"/>
  <c r="BE491" i="3"/>
  <c r="BC491" i="3"/>
  <c r="BA491" i="3"/>
  <c r="AY491" i="3"/>
  <c r="AW491" i="3"/>
  <c r="AU491" i="3"/>
  <c r="AS491" i="3"/>
  <c r="AQ491" i="3"/>
  <c r="AO491" i="3"/>
  <c r="AM491" i="3"/>
  <c r="AK491" i="3"/>
  <c r="AI491" i="3"/>
  <c r="AG491" i="3"/>
  <c r="AE491" i="3"/>
  <c r="AC491" i="3"/>
  <c r="AA491" i="3"/>
  <c r="Y491" i="3"/>
  <c r="W491" i="3"/>
  <c r="U491" i="3"/>
  <c r="S491" i="3"/>
  <c r="Q491" i="3"/>
  <c r="O491" i="3"/>
  <c r="BL491" i="3" s="1"/>
  <c r="BI490" i="3"/>
  <c r="BG490" i="3"/>
  <c r="BE490" i="3"/>
  <c r="BC490" i="3"/>
  <c r="BA490" i="3"/>
  <c r="AY490" i="3"/>
  <c r="AW490" i="3"/>
  <c r="AU490" i="3"/>
  <c r="AS490" i="3"/>
  <c r="AQ490" i="3"/>
  <c r="AO490" i="3"/>
  <c r="AM490" i="3"/>
  <c r="AK490" i="3"/>
  <c r="AI490" i="3"/>
  <c r="AG490" i="3"/>
  <c r="AE490" i="3"/>
  <c r="AC490" i="3"/>
  <c r="AA490" i="3"/>
  <c r="Y490" i="3"/>
  <c r="W490" i="3"/>
  <c r="U490" i="3"/>
  <c r="S490" i="3"/>
  <c r="Q490" i="3"/>
  <c r="O490" i="3"/>
  <c r="BH489" i="3"/>
  <c r="BF489" i="3"/>
  <c r="BD489" i="3"/>
  <c r="BB489" i="3"/>
  <c r="AZ489" i="3"/>
  <c r="AX489" i="3"/>
  <c r="AV489" i="3"/>
  <c r="AT489" i="3"/>
  <c r="AR489" i="3"/>
  <c r="AP489" i="3"/>
  <c r="AN489" i="3"/>
  <c r="AL489" i="3"/>
  <c r="AJ489" i="3"/>
  <c r="AH489" i="3"/>
  <c r="AF489" i="3"/>
  <c r="AD489" i="3"/>
  <c r="AB489" i="3"/>
  <c r="Z489" i="3"/>
  <c r="X489" i="3"/>
  <c r="V489" i="3"/>
  <c r="T489" i="3"/>
  <c r="R489" i="3"/>
  <c r="P489" i="3"/>
  <c r="BH487" i="3"/>
  <c r="BF487" i="3"/>
  <c r="BD487" i="3"/>
  <c r="BB487" i="3"/>
  <c r="AZ487" i="3"/>
  <c r="AX487" i="3"/>
  <c r="AV487" i="3"/>
  <c r="AT487" i="3"/>
  <c r="AR487" i="3"/>
  <c r="AP487" i="3"/>
  <c r="AN487" i="3"/>
  <c r="AL487" i="3"/>
  <c r="AJ487" i="3"/>
  <c r="AH487" i="3"/>
  <c r="AF487" i="3"/>
  <c r="AD487" i="3"/>
  <c r="AB487" i="3"/>
  <c r="Z487" i="3"/>
  <c r="X487" i="3"/>
  <c r="V487" i="3"/>
  <c r="T487" i="3"/>
  <c r="R487" i="3"/>
  <c r="P487" i="3"/>
  <c r="BH486" i="3"/>
  <c r="BF486" i="3"/>
  <c r="BD486" i="3"/>
  <c r="BB486" i="3"/>
  <c r="AZ486" i="3"/>
  <c r="AX486" i="3"/>
  <c r="AV486" i="3"/>
  <c r="AT486" i="3"/>
  <c r="AR486" i="3"/>
  <c r="AP486" i="3"/>
  <c r="AN486" i="3"/>
  <c r="AL486" i="3"/>
  <c r="AJ486" i="3"/>
  <c r="AH486" i="3"/>
  <c r="AF486" i="3"/>
  <c r="AD486" i="3"/>
  <c r="AB486" i="3"/>
  <c r="Z486" i="3"/>
  <c r="X486" i="3"/>
  <c r="V486" i="3"/>
  <c r="T486" i="3"/>
  <c r="R486" i="3"/>
  <c r="P486" i="3"/>
  <c r="BH485" i="3"/>
  <c r="BF485" i="3"/>
  <c r="BD485" i="3"/>
  <c r="BB485" i="3"/>
  <c r="AZ485" i="3"/>
  <c r="AX485" i="3"/>
  <c r="AV485" i="3"/>
  <c r="AT485" i="3"/>
  <c r="AR485" i="3"/>
  <c r="AP485" i="3"/>
  <c r="AN485" i="3"/>
  <c r="AL485" i="3"/>
  <c r="AJ485" i="3"/>
  <c r="AH485" i="3"/>
  <c r="AF485" i="3"/>
  <c r="AD485" i="3"/>
  <c r="AB485" i="3"/>
  <c r="Z485" i="3"/>
  <c r="X485" i="3"/>
  <c r="V485" i="3"/>
  <c r="T485" i="3"/>
  <c r="R485" i="3"/>
  <c r="P485" i="3"/>
  <c r="BH483" i="3"/>
  <c r="BF483" i="3"/>
  <c r="BD483" i="3"/>
  <c r="BB483" i="3"/>
  <c r="AZ483" i="3"/>
  <c r="AX483" i="3"/>
  <c r="AV483" i="3"/>
  <c r="AT483" i="3"/>
  <c r="AR483" i="3"/>
  <c r="AP483" i="3"/>
  <c r="AN483" i="3"/>
  <c r="AL483" i="3"/>
  <c r="AJ483" i="3"/>
  <c r="AH483" i="3"/>
  <c r="AF483" i="3"/>
  <c r="AD483" i="3"/>
  <c r="AB483" i="3"/>
  <c r="Z483" i="3"/>
  <c r="X483" i="3"/>
  <c r="V483" i="3"/>
  <c r="T483" i="3"/>
  <c r="R483" i="3"/>
  <c r="P483" i="3"/>
  <c r="BH482" i="3"/>
  <c r="BF482" i="3"/>
  <c r="BD482" i="3"/>
  <c r="BB482" i="3"/>
  <c r="AZ482" i="3"/>
  <c r="AX482" i="3"/>
  <c r="AV482" i="3"/>
  <c r="AT482" i="3"/>
  <c r="AR482" i="3"/>
  <c r="AP482" i="3"/>
  <c r="AN482" i="3"/>
  <c r="AL482" i="3"/>
  <c r="AJ482" i="3"/>
  <c r="AH482" i="3"/>
  <c r="AF482" i="3"/>
  <c r="AD482" i="3"/>
  <c r="AB482" i="3"/>
  <c r="Z482" i="3"/>
  <c r="X482" i="3"/>
  <c r="V482" i="3"/>
  <c r="T482" i="3"/>
  <c r="R482" i="3"/>
  <c r="P482" i="3"/>
  <c r="BH481" i="3"/>
  <c r="BF481" i="3"/>
  <c r="BD481" i="3"/>
  <c r="BB481" i="3"/>
  <c r="AZ481" i="3"/>
  <c r="AX481" i="3"/>
  <c r="AV481" i="3"/>
  <c r="AT481" i="3"/>
  <c r="AR481" i="3"/>
  <c r="AP481" i="3"/>
  <c r="AN481" i="3"/>
  <c r="AL481" i="3"/>
  <c r="AJ481" i="3"/>
  <c r="AH481" i="3"/>
  <c r="AF481" i="3"/>
  <c r="AD481" i="3"/>
  <c r="AB481" i="3"/>
  <c r="Z481" i="3"/>
  <c r="X481" i="3"/>
  <c r="V481" i="3"/>
  <c r="T481" i="3"/>
  <c r="R481" i="3"/>
  <c r="P481" i="3"/>
  <c r="BH480" i="3"/>
  <c r="BF480" i="3"/>
  <c r="BD480" i="3"/>
  <c r="BB480" i="3"/>
  <c r="AZ480" i="3"/>
  <c r="AX480" i="3"/>
  <c r="AV480" i="3"/>
  <c r="AT480" i="3"/>
  <c r="AR480" i="3"/>
  <c r="AP480" i="3"/>
  <c r="AN480" i="3"/>
  <c r="AL480" i="3"/>
  <c r="AJ480" i="3"/>
  <c r="AH480" i="3"/>
  <c r="AF480" i="3"/>
  <c r="AD480" i="3"/>
  <c r="AB480" i="3"/>
  <c r="Z480" i="3"/>
  <c r="X480" i="3"/>
  <c r="V480" i="3"/>
  <c r="T480" i="3"/>
  <c r="R480" i="3"/>
  <c r="P480" i="3"/>
  <c r="BH479" i="3"/>
  <c r="BF479" i="3"/>
  <c r="BD479" i="3"/>
  <c r="BB479" i="3"/>
  <c r="AZ479" i="3"/>
  <c r="AX479" i="3"/>
  <c r="AV479" i="3"/>
  <c r="AT479" i="3"/>
  <c r="AR479" i="3"/>
  <c r="AP479" i="3"/>
  <c r="AN479" i="3"/>
  <c r="AL479" i="3"/>
  <c r="AJ479" i="3"/>
  <c r="AH479" i="3"/>
  <c r="AF479" i="3"/>
  <c r="AD479" i="3"/>
  <c r="AB479" i="3"/>
  <c r="Z479" i="3"/>
  <c r="X479" i="3"/>
  <c r="V479" i="3"/>
  <c r="T479" i="3"/>
  <c r="R479" i="3"/>
  <c r="P479" i="3"/>
  <c r="BI477" i="3"/>
  <c r="BE477" i="3"/>
  <c r="BA477" i="3"/>
  <c r="AW477" i="3"/>
  <c r="AS477" i="3"/>
  <c r="AO477" i="3"/>
  <c r="AK477" i="3"/>
  <c r="AG477" i="3"/>
  <c r="AC477" i="3"/>
  <c r="Y477" i="3"/>
  <c r="U477" i="3"/>
  <c r="Q477" i="3"/>
  <c r="M477" i="3"/>
  <c r="BN631" i="3"/>
  <c r="BK631" i="3"/>
  <c r="BL641" i="3"/>
  <c r="BM639" i="3"/>
  <c r="BL631" i="3"/>
  <c r="BJ641" i="3"/>
  <c r="BN641" i="3"/>
  <c r="BM637" i="3"/>
  <c r="BN630" i="3"/>
  <c r="BK630" i="3"/>
  <c r="BM628" i="3"/>
  <c r="BL624" i="3"/>
  <c r="BM626" i="3"/>
  <c r="BL622" i="3"/>
  <c r="BN616" i="3"/>
  <c r="BK616" i="3"/>
  <c r="BM614" i="3"/>
  <c r="BJ614" i="3"/>
  <c r="BN621" i="3"/>
  <c r="BK621" i="3"/>
  <c r="BN619" i="3"/>
  <c r="BK619" i="3"/>
  <c r="BJ613" i="3"/>
  <c r="BK641" i="3"/>
  <c r="BM620" i="3"/>
  <c r="BN620" i="3"/>
  <c r="BK620" i="3"/>
  <c r="BM616" i="3"/>
  <c r="BL614" i="3"/>
  <c r="BN614" i="3"/>
  <c r="BK614" i="3"/>
  <c r="BM621" i="3"/>
  <c r="BM619" i="3"/>
  <c r="BN617" i="3"/>
  <c r="BK617" i="3"/>
  <c r="BM617" i="3"/>
  <c r="BM615" i="3"/>
  <c r="BN615" i="3"/>
  <c r="BM594" i="3"/>
  <c r="BN493" i="3"/>
  <c r="BK493" i="3"/>
  <c r="BJ493" i="3"/>
  <c r="BN495" i="3"/>
  <c r="BJ499" i="3"/>
  <c r="BG501" i="3"/>
  <c r="BC501" i="3"/>
  <c r="AY501" i="3"/>
  <c r="AU501" i="3"/>
  <c r="AQ501" i="3"/>
  <c r="AM501" i="3"/>
  <c r="AI501" i="3"/>
  <c r="AE501" i="3"/>
  <c r="AA501" i="3"/>
  <c r="W501" i="3"/>
  <c r="S501" i="3"/>
  <c r="O501" i="3"/>
  <c r="BH501" i="3"/>
  <c r="BD501" i="3"/>
  <c r="AZ501" i="3"/>
  <c r="AV501" i="3"/>
  <c r="AR501" i="3"/>
  <c r="AN501" i="3"/>
  <c r="AJ501" i="3"/>
  <c r="AF501" i="3"/>
  <c r="AB501" i="3"/>
  <c r="X501" i="3"/>
  <c r="T501" i="3"/>
  <c r="P501" i="3"/>
  <c r="BN503" i="3"/>
  <c r="BJ505" i="3"/>
  <c r="BN507" i="3"/>
  <c r="BJ507" i="3"/>
  <c r="BJ509" i="3"/>
  <c r="BN511" i="3"/>
  <c r="BJ511" i="3"/>
  <c r="BN515" i="3"/>
  <c r="BN520" i="3"/>
  <c r="BJ520" i="3"/>
  <c r="BN522" i="3"/>
  <c r="BN532" i="3"/>
  <c r="BJ532" i="3"/>
  <c r="BN534" i="3"/>
  <c r="BJ534" i="3"/>
  <c r="BM535" i="3"/>
  <c r="BK536" i="3"/>
  <c r="BM548" i="3"/>
  <c r="BK550" i="3"/>
  <c r="BM551" i="3"/>
  <c r="BK552" i="3"/>
  <c r="BM553" i="3"/>
  <c r="BK554" i="3"/>
  <c r="BM555" i="3"/>
  <c r="BK556" i="3"/>
  <c r="BM557" i="3"/>
  <c r="BK558" i="3"/>
  <c r="BM559" i="3"/>
  <c r="BK560" i="3"/>
  <c r="BM561" i="3"/>
  <c r="BK562" i="3"/>
  <c r="BM563" i="3"/>
  <c r="BK564" i="3"/>
  <c r="BM565" i="3"/>
  <c r="BK566" i="3"/>
  <c r="BM574" i="3"/>
  <c r="BK576" i="3"/>
  <c r="BM578" i="3"/>
  <c r="BL578" i="3"/>
  <c r="BM582" i="3"/>
  <c r="BM586" i="3"/>
  <c r="BM590" i="3"/>
  <c r="BM598" i="3"/>
  <c r="BN497" i="3"/>
  <c r="BJ497" i="3"/>
  <c r="BG494" i="3"/>
  <c r="BC494" i="3"/>
  <c r="AY494" i="3"/>
  <c r="AU494" i="3"/>
  <c r="AQ494" i="3"/>
  <c r="AM494" i="3"/>
  <c r="AI494" i="3"/>
  <c r="AE494" i="3"/>
  <c r="AA494" i="3"/>
  <c r="W494" i="3"/>
  <c r="S494" i="3"/>
  <c r="O494" i="3"/>
  <c r="BH494" i="3"/>
  <c r="BD494" i="3"/>
  <c r="AZ494" i="3"/>
  <c r="AV494" i="3"/>
  <c r="AR494" i="3"/>
  <c r="AN494" i="3"/>
  <c r="AJ494" i="3"/>
  <c r="AF494" i="3"/>
  <c r="AB494" i="3"/>
  <c r="X494" i="3"/>
  <c r="T494" i="3"/>
  <c r="P494" i="3"/>
  <c r="BI500" i="3"/>
  <c r="BE500" i="3"/>
  <c r="BA500" i="3"/>
  <c r="AW500" i="3"/>
  <c r="AS500" i="3"/>
  <c r="AO500" i="3"/>
  <c r="AK500" i="3"/>
  <c r="AG500" i="3"/>
  <c r="AC500" i="3"/>
  <c r="Y500" i="3"/>
  <c r="U500" i="3"/>
  <c r="Q500" i="3"/>
  <c r="M500" i="3"/>
  <c r="BF500" i="3"/>
  <c r="BB500" i="3"/>
  <c r="AX500" i="3"/>
  <c r="AT500" i="3"/>
  <c r="AP500" i="3"/>
  <c r="AL500" i="3"/>
  <c r="AH500" i="3"/>
  <c r="AD500" i="3"/>
  <c r="Z500" i="3"/>
  <c r="V500" i="3"/>
  <c r="R500" i="3"/>
  <c r="N500" i="3"/>
  <c r="BG504" i="3"/>
  <c r="BC504" i="3"/>
  <c r="AY504" i="3"/>
  <c r="AU504" i="3"/>
  <c r="AQ504" i="3"/>
  <c r="AM504" i="3"/>
  <c r="AI504" i="3"/>
  <c r="AE504" i="3"/>
  <c r="AA504" i="3"/>
  <c r="W504" i="3"/>
  <c r="S504" i="3"/>
  <c r="O504" i="3"/>
  <c r="BH504" i="3"/>
  <c r="BD504" i="3"/>
  <c r="AZ504" i="3"/>
  <c r="AV504" i="3"/>
  <c r="AR504" i="3"/>
  <c r="AN504" i="3"/>
  <c r="AJ504" i="3"/>
  <c r="AF504" i="3"/>
  <c r="AB504" i="3"/>
  <c r="X504" i="3"/>
  <c r="T504" i="3"/>
  <c r="P504" i="3"/>
  <c r="BH508" i="3"/>
  <c r="BD508" i="3"/>
  <c r="AZ508" i="3"/>
  <c r="AV508" i="3"/>
  <c r="AR508" i="3"/>
  <c r="AN508" i="3"/>
  <c r="AJ508" i="3"/>
  <c r="AF508" i="3"/>
  <c r="AB508" i="3"/>
  <c r="X508" i="3"/>
  <c r="T508" i="3"/>
  <c r="P508" i="3"/>
  <c r="BI508" i="3"/>
  <c r="BE508" i="3"/>
  <c r="BA508" i="3"/>
  <c r="AW508" i="3"/>
  <c r="AS508" i="3"/>
  <c r="AO508" i="3"/>
  <c r="AK508" i="3"/>
  <c r="AG508" i="3"/>
  <c r="AC508" i="3"/>
  <c r="Y508" i="3"/>
  <c r="U508" i="3"/>
  <c r="Q508" i="3"/>
  <c r="M508" i="3"/>
  <c r="BG512" i="3"/>
  <c r="BC512" i="3"/>
  <c r="AY512" i="3"/>
  <c r="AU512" i="3"/>
  <c r="AQ512" i="3"/>
  <c r="AL512" i="3"/>
  <c r="AD512" i="3"/>
  <c r="V512" i="3"/>
  <c r="N512" i="3"/>
  <c r="BF512" i="3"/>
  <c r="BB512" i="3"/>
  <c r="AX512" i="3"/>
  <c r="AT512" i="3"/>
  <c r="AP512" i="3"/>
  <c r="AJ512" i="3"/>
  <c r="AB512" i="3"/>
  <c r="T512" i="3"/>
  <c r="AM512" i="3"/>
  <c r="AI512" i="3"/>
  <c r="AE512" i="3"/>
  <c r="AA512" i="3"/>
  <c r="W512" i="3"/>
  <c r="S512" i="3"/>
  <c r="O512" i="3"/>
  <c r="BI516" i="3"/>
  <c r="BE516" i="3"/>
  <c r="BA516" i="3"/>
  <c r="AW516" i="3"/>
  <c r="AS516" i="3"/>
  <c r="AO516" i="3"/>
  <c r="AK516" i="3"/>
  <c r="AG516" i="3"/>
  <c r="AC516" i="3"/>
  <c r="Y516" i="3"/>
  <c r="U516" i="3"/>
  <c r="Q516" i="3"/>
  <c r="M516" i="3"/>
  <c r="BF516" i="3"/>
  <c r="BB516" i="3"/>
  <c r="AX516" i="3"/>
  <c r="AT516" i="3"/>
  <c r="AP516" i="3"/>
  <c r="AL516" i="3"/>
  <c r="AH516" i="3"/>
  <c r="AD516" i="3"/>
  <c r="Z516" i="3"/>
  <c r="V516" i="3"/>
  <c r="R516" i="3"/>
  <c r="N516" i="3"/>
  <c r="BF519" i="3"/>
  <c r="BB519" i="3"/>
  <c r="AX519" i="3"/>
  <c r="AT519" i="3"/>
  <c r="AP519" i="3"/>
  <c r="AL519" i="3"/>
  <c r="AH519" i="3"/>
  <c r="AD519" i="3"/>
  <c r="Z519" i="3"/>
  <c r="V519" i="3"/>
  <c r="R519" i="3"/>
  <c r="N519" i="3"/>
  <c r="BG519" i="3"/>
  <c r="BC519" i="3"/>
  <c r="AY519" i="3"/>
  <c r="AU519" i="3"/>
  <c r="AQ519" i="3"/>
  <c r="AM519" i="3"/>
  <c r="AI519" i="3"/>
  <c r="AE519" i="3"/>
  <c r="AA519" i="3"/>
  <c r="W519" i="3"/>
  <c r="S519" i="3"/>
  <c r="O519" i="3"/>
  <c r="BI523" i="3"/>
  <c r="BE523" i="3"/>
  <c r="BA523" i="3"/>
  <c r="AW523" i="3"/>
  <c r="AS523" i="3"/>
  <c r="AO523" i="3"/>
  <c r="AK523" i="3"/>
  <c r="AG523" i="3"/>
  <c r="AC523" i="3"/>
  <c r="Y523" i="3"/>
  <c r="U523" i="3"/>
  <c r="Q523" i="3"/>
  <c r="M523" i="3"/>
  <c r="BF523" i="3"/>
  <c r="BB523" i="3"/>
  <c r="AX523" i="3"/>
  <c r="AT523" i="3"/>
  <c r="AP523" i="3"/>
  <c r="AL523" i="3"/>
  <c r="AH523" i="3"/>
  <c r="AD523" i="3"/>
  <c r="Z523" i="3"/>
  <c r="V523" i="3"/>
  <c r="R523" i="3"/>
  <c r="N523" i="3"/>
  <c r="BG527" i="3"/>
  <c r="BC527" i="3"/>
  <c r="AY527" i="3"/>
  <c r="AU527" i="3"/>
  <c r="AQ527" i="3"/>
  <c r="AM527" i="3"/>
  <c r="AI527" i="3"/>
  <c r="AE527" i="3"/>
  <c r="AA527" i="3"/>
  <c r="W527" i="3"/>
  <c r="S527" i="3"/>
  <c r="O527" i="3"/>
  <c r="BH527" i="3"/>
  <c r="BD527" i="3"/>
  <c r="AZ527" i="3"/>
  <c r="AV527" i="3"/>
  <c r="AR527" i="3"/>
  <c r="AN527" i="3"/>
  <c r="AJ527" i="3"/>
  <c r="AF527" i="3"/>
  <c r="AB527" i="3"/>
  <c r="X527" i="3"/>
  <c r="T527" i="3"/>
  <c r="P527" i="3"/>
  <c r="BN530" i="3"/>
  <c r="BJ530" i="3"/>
  <c r="BF533" i="3"/>
  <c r="BB533" i="3"/>
  <c r="AX533" i="3"/>
  <c r="AT533" i="3"/>
  <c r="AP533" i="3"/>
  <c r="AL533" i="3"/>
  <c r="AH533" i="3"/>
  <c r="AD533" i="3"/>
  <c r="Z533" i="3"/>
  <c r="V533" i="3"/>
  <c r="R533" i="3"/>
  <c r="N533" i="3"/>
  <c r="BJ533" i="3" s="1"/>
  <c r="BG533" i="3"/>
  <c r="BC533" i="3"/>
  <c r="AY533" i="3"/>
  <c r="AU533" i="3"/>
  <c r="AQ533" i="3"/>
  <c r="AM533" i="3"/>
  <c r="AI533" i="3"/>
  <c r="AE533" i="3"/>
  <c r="AA533" i="3"/>
  <c r="W533" i="3"/>
  <c r="S533" i="3"/>
  <c r="BM533" i="3" s="1"/>
  <c r="O533" i="3"/>
  <c r="BL533" i="3" s="1"/>
  <c r="BK538" i="3"/>
  <c r="BM540" i="3"/>
  <c r="BK542" i="3"/>
  <c r="BM544" i="3"/>
  <c r="BK546" i="3"/>
  <c r="BG549" i="3"/>
  <c r="BC549" i="3"/>
  <c r="AY549" i="3"/>
  <c r="AU549" i="3"/>
  <c r="AQ549" i="3"/>
  <c r="AM549" i="3"/>
  <c r="AI549" i="3"/>
  <c r="AE549" i="3"/>
  <c r="AA549" i="3"/>
  <c r="W549" i="3"/>
  <c r="S549" i="3"/>
  <c r="O549" i="3"/>
  <c r="BH549" i="3"/>
  <c r="BD549" i="3"/>
  <c r="AZ549" i="3"/>
  <c r="AV549" i="3"/>
  <c r="AR549" i="3"/>
  <c r="AN549" i="3"/>
  <c r="AJ549" i="3"/>
  <c r="AF549" i="3"/>
  <c r="AB549" i="3"/>
  <c r="X549" i="3"/>
  <c r="T549" i="3"/>
  <c r="P549" i="3"/>
  <c r="BK568" i="3"/>
  <c r="BM570" i="3"/>
  <c r="BK572" i="3"/>
  <c r="BF575" i="3"/>
  <c r="BB575" i="3"/>
  <c r="AX575" i="3"/>
  <c r="AT575" i="3"/>
  <c r="AP575" i="3"/>
  <c r="AL575" i="3"/>
  <c r="AH575" i="3"/>
  <c r="AD575" i="3"/>
  <c r="Z575" i="3"/>
  <c r="V575" i="3"/>
  <c r="R575" i="3"/>
  <c r="N575" i="3"/>
  <c r="BG575" i="3"/>
  <c r="BC575" i="3"/>
  <c r="AY575" i="3"/>
  <c r="AU575" i="3"/>
  <c r="AQ575" i="3"/>
  <c r="AM575" i="3"/>
  <c r="AI575" i="3"/>
  <c r="AE575" i="3"/>
  <c r="AA575" i="3"/>
  <c r="W575" i="3"/>
  <c r="S575" i="3"/>
  <c r="O575" i="3"/>
  <c r="BI579" i="3"/>
  <c r="BE579" i="3"/>
  <c r="BA579" i="3"/>
  <c r="AW579" i="3"/>
  <c r="AS579" i="3"/>
  <c r="AO579" i="3"/>
  <c r="AK579" i="3"/>
  <c r="AG579" i="3"/>
  <c r="AC579" i="3"/>
  <c r="Y579" i="3"/>
  <c r="U579" i="3"/>
  <c r="Q579" i="3"/>
  <c r="M579" i="3"/>
  <c r="BF579" i="3"/>
  <c r="BB579" i="3"/>
  <c r="AX579" i="3"/>
  <c r="AT579" i="3"/>
  <c r="AP579" i="3"/>
  <c r="AL579" i="3"/>
  <c r="AH579" i="3"/>
  <c r="AD579" i="3"/>
  <c r="Z579" i="3"/>
  <c r="V579" i="3"/>
  <c r="R579" i="3"/>
  <c r="N579" i="3"/>
  <c r="BG583" i="3"/>
  <c r="BC583" i="3"/>
  <c r="AY583" i="3"/>
  <c r="AU583" i="3"/>
  <c r="AQ583" i="3"/>
  <c r="AM583" i="3"/>
  <c r="AI583" i="3"/>
  <c r="AE583" i="3"/>
  <c r="AA583" i="3"/>
  <c r="W583" i="3"/>
  <c r="S583" i="3"/>
  <c r="O583" i="3"/>
  <c r="BH583" i="3"/>
  <c r="BD583" i="3"/>
  <c r="AZ583" i="3"/>
  <c r="AV583" i="3"/>
  <c r="AR583" i="3"/>
  <c r="AN583" i="3"/>
  <c r="AJ583" i="3"/>
  <c r="AF583" i="3"/>
  <c r="AB583" i="3"/>
  <c r="X583" i="3"/>
  <c r="T583" i="3"/>
  <c r="P583" i="3"/>
  <c r="BH587" i="3"/>
  <c r="BD587" i="3"/>
  <c r="AZ587" i="3"/>
  <c r="AV587" i="3"/>
  <c r="AR587" i="3"/>
  <c r="AN587" i="3"/>
  <c r="AJ587" i="3"/>
  <c r="AF587" i="3"/>
  <c r="AB587" i="3"/>
  <c r="X587" i="3"/>
  <c r="T587" i="3"/>
  <c r="P587" i="3"/>
  <c r="BI587" i="3"/>
  <c r="BE587" i="3"/>
  <c r="BA587" i="3"/>
  <c r="AW587" i="3"/>
  <c r="AS587" i="3"/>
  <c r="AO587" i="3"/>
  <c r="AK587" i="3"/>
  <c r="AG587" i="3"/>
  <c r="AC587" i="3"/>
  <c r="Y587" i="3"/>
  <c r="U587" i="3"/>
  <c r="Q587" i="3"/>
  <c r="M587" i="3"/>
  <c r="BG591" i="3"/>
  <c r="BC591" i="3"/>
  <c r="AY591" i="3"/>
  <c r="AU591" i="3"/>
  <c r="AQ591" i="3"/>
  <c r="AM591" i="3"/>
  <c r="AI591" i="3"/>
  <c r="AE591" i="3"/>
  <c r="AA591" i="3"/>
  <c r="W591" i="3"/>
  <c r="S591" i="3"/>
  <c r="O591" i="3"/>
  <c r="BH591" i="3"/>
  <c r="BD591" i="3"/>
  <c r="AZ591" i="3"/>
  <c r="AV591" i="3"/>
  <c r="AR591" i="3"/>
  <c r="AN591" i="3"/>
  <c r="AJ591" i="3"/>
  <c r="AF591" i="3"/>
  <c r="AB591" i="3"/>
  <c r="X591" i="3"/>
  <c r="T591" i="3"/>
  <c r="P591" i="3"/>
  <c r="BI595" i="3"/>
  <c r="BE595" i="3"/>
  <c r="BA595" i="3"/>
  <c r="AW595" i="3"/>
  <c r="AS595" i="3"/>
  <c r="AO595" i="3"/>
  <c r="AK595" i="3"/>
  <c r="AG595" i="3"/>
  <c r="AC595" i="3"/>
  <c r="Y595" i="3"/>
  <c r="U595" i="3"/>
  <c r="Q595" i="3"/>
  <c r="M595" i="3"/>
  <c r="BF595" i="3"/>
  <c r="BB595" i="3"/>
  <c r="AX595" i="3"/>
  <c r="AT595" i="3"/>
  <c r="AP595" i="3"/>
  <c r="AL595" i="3"/>
  <c r="AH595" i="3"/>
  <c r="AD595" i="3"/>
  <c r="Z595" i="3"/>
  <c r="V595" i="3"/>
  <c r="R595" i="3"/>
  <c r="N595" i="3"/>
  <c r="BG599" i="3"/>
  <c r="BC599" i="3"/>
  <c r="AY599" i="3"/>
  <c r="AU599" i="3"/>
  <c r="AQ599" i="3"/>
  <c r="AM599" i="3"/>
  <c r="AI599" i="3"/>
  <c r="AE599" i="3"/>
  <c r="AA599" i="3"/>
  <c r="W599" i="3"/>
  <c r="S599" i="3"/>
  <c r="O599" i="3"/>
  <c r="BH599" i="3"/>
  <c r="BD599" i="3"/>
  <c r="AZ599" i="3"/>
  <c r="AV599" i="3"/>
  <c r="AR599" i="3"/>
  <c r="AN599" i="3"/>
  <c r="AJ599" i="3"/>
  <c r="AF599" i="3"/>
  <c r="AB599" i="3"/>
  <c r="X599" i="3"/>
  <c r="T599" i="3"/>
  <c r="P599" i="3"/>
  <c r="BM604" i="3"/>
  <c r="BM610" i="3"/>
  <c r="BH498" i="3"/>
  <c r="BD498" i="3"/>
  <c r="AZ498" i="3"/>
  <c r="AV498" i="3"/>
  <c r="AR498" i="3"/>
  <c r="AN498" i="3"/>
  <c r="AJ498" i="3"/>
  <c r="AF498" i="3"/>
  <c r="AB498" i="3"/>
  <c r="X498" i="3"/>
  <c r="T498" i="3"/>
  <c r="P498" i="3"/>
  <c r="BI498" i="3"/>
  <c r="BE498" i="3"/>
  <c r="BA498" i="3"/>
  <c r="AW498" i="3"/>
  <c r="AS498" i="3"/>
  <c r="AO498" i="3"/>
  <c r="AK498" i="3"/>
  <c r="AG498" i="3"/>
  <c r="AC498" i="3"/>
  <c r="Y498" i="3"/>
  <c r="U498" i="3"/>
  <c r="Q498" i="3"/>
  <c r="M498" i="3"/>
  <c r="BF502" i="3"/>
  <c r="BB502" i="3"/>
  <c r="AX502" i="3"/>
  <c r="AT502" i="3"/>
  <c r="AP502" i="3"/>
  <c r="AL502" i="3"/>
  <c r="AH502" i="3"/>
  <c r="AD502" i="3"/>
  <c r="Z502" i="3"/>
  <c r="V502" i="3"/>
  <c r="R502" i="3"/>
  <c r="N502" i="3"/>
  <c r="BG502" i="3"/>
  <c r="BC502" i="3"/>
  <c r="AY502" i="3"/>
  <c r="AU502" i="3"/>
  <c r="AQ502" i="3"/>
  <c r="AM502" i="3"/>
  <c r="AI502" i="3"/>
  <c r="AE502" i="3"/>
  <c r="AA502" i="3"/>
  <c r="W502" i="3"/>
  <c r="S502" i="3"/>
  <c r="BM502" i="3" s="1"/>
  <c r="O502" i="3"/>
  <c r="BL502" i="3" s="1"/>
  <c r="BI506" i="3"/>
  <c r="BE506" i="3"/>
  <c r="BA506" i="3"/>
  <c r="AW506" i="3"/>
  <c r="AS506" i="3"/>
  <c r="AO506" i="3"/>
  <c r="AK506" i="3"/>
  <c r="AG506" i="3"/>
  <c r="AC506" i="3"/>
  <c r="Y506" i="3"/>
  <c r="U506" i="3"/>
  <c r="Q506" i="3"/>
  <c r="M506" i="3"/>
  <c r="BF506" i="3"/>
  <c r="BB506" i="3"/>
  <c r="AX506" i="3"/>
  <c r="AT506" i="3"/>
  <c r="AP506" i="3"/>
  <c r="AL506" i="3"/>
  <c r="AH506" i="3"/>
  <c r="AD506" i="3"/>
  <c r="Z506" i="3"/>
  <c r="V506" i="3"/>
  <c r="R506" i="3"/>
  <c r="N506" i="3"/>
  <c r="BG510" i="3"/>
  <c r="BC510" i="3"/>
  <c r="AY510" i="3"/>
  <c r="AU510" i="3"/>
  <c r="AQ510" i="3"/>
  <c r="AM510" i="3"/>
  <c r="AI510" i="3"/>
  <c r="AE510" i="3"/>
  <c r="AA510" i="3"/>
  <c r="W510" i="3"/>
  <c r="S510" i="3"/>
  <c r="O510" i="3"/>
  <c r="BH510" i="3"/>
  <c r="BD510" i="3"/>
  <c r="AZ510" i="3"/>
  <c r="AV510" i="3"/>
  <c r="AR510" i="3"/>
  <c r="AN510" i="3"/>
  <c r="AJ510" i="3"/>
  <c r="AF510" i="3"/>
  <c r="AB510" i="3"/>
  <c r="X510" i="3"/>
  <c r="T510" i="3"/>
  <c r="P510" i="3"/>
  <c r="BH514" i="3"/>
  <c r="BD514" i="3"/>
  <c r="AZ514" i="3"/>
  <c r="AV514" i="3"/>
  <c r="AR514" i="3"/>
  <c r="AN514" i="3"/>
  <c r="AJ514" i="3"/>
  <c r="AF514" i="3"/>
  <c r="AB514" i="3"/>
  <c r="X514" i="3"/>
  <c r="T514" i="3"/>
  <c r="P514" i="3"/>
  <c r="BI514" i="3"/>
  <c r="BE514" i="3"/>
  <c r="BA514" i="3"/>
  <c r="AW514" i="3"/>
  <c r="AS514" i="3"/>
  <c r="AO514" i="3"/>
  <c r="AK514" i="3"/>
  <c r="AG514" i="3"/>
  <c r="AC514" i="3"/>
  <c r="Y514" i="3"/>
  <c r="U514" i="3"/>
  <c r="Q514" i="3"/>
  <c r="M514" i="3"/>
  <c r="BN518" i="3"/>
  <c r="BJ518" i="3"/>
  <c r="BI521" i="3"/>
  <c r="BE521" i="3"/>
  <c r="BA521" i="3"/>
  <c r="AW521" i="3"/>
  <c r="AS521" i="3"/>
  <c r="AO521" i="3"/>
  <c r="AK521" i="3"/>
  <c r="AG521" i="3"/>
  <c r="AC521" i="3"/>
  <c r="Y521" i="3"/>
  <c r="U521" i="3"/>
  <c r="Q521" i="3"/>
  <c r="M521" i="3"/>
  <c r="BF521" i="3"/>
  <c r="BB521" i="3"/>
  <c r="AX521" i="3"/>
  <c r="AT521" i="3"/>
  <c r="AP521" i="3"/>
  <c r="AL521" i="3"/>
  <c r="AH521" i="3"/>
  <c r="AD521" i="3"/>
  <c r="Z521" i="3"/>
  <c r="V521" i="3"/>
  <c r="R521" i="3"/>
  <c r="N521" i="3"/>
  <c r="BF525" i="3"/>
  <c r="BB525" i="3"/>
  <c r="AX525" i="3"/>
  <c r="AT525" i="3"/>
  <c r="AP525" i="3"/>
  <c r="AL525" i="3"/>
  <c r="AH525" i="3"/>
  <c r="AD525" i="3"/>
  <c r="Z525" i="3"/>
  <c r="V525" i="3"/>
  <c r="R525" i="3"/>
  <c r="N525" i="3"/>
  <c r="BG525" i="3"/>
  <c r="BC525" i="3"/>
  <c r="AY525" i="3"/>
  <c r="AU525" i="3"/>
  <c r="AQ525" i="3"/>
  <c r="AM525" i="3"/>
  <c r="AI525" i="3"/>
  <c r="AE525" i="3"/>
  <c r="AA525" i="3"/>
  <c r="W525" i="3"/>
  <c r="S525" i="3"/>
  <c r="O525" i="3"/>
  <c r="BN529" i="3"/>
  <c r="BG531" i="3"/>
  <c r="BC531" i="3"/>
  <c r="AY531" i="3"/>
  <c r="AU531" i="3"/>
  <c r="AQ531" i="3"/>
  <c r="AM531" i="3"/>
  <c r="AI531" i="3"/>
  <c r="AE531" i="3"/>
  <c r="AA531" i="3"/>
  <c r="W531" i="3"/>
  <c r="S531" i="3"/>
  <c r="O531" i="3"/>
  <c r="BH531" i="3"/>
  <c r="BD531" i="3"/>
  <c r="AZ531" i="3"/>
  <c r="AV531" i="3"/>
  <c r="AR531" i="3"/>
  <c r="AN531" i="3"/>
  <c r="AJ531" i="3"/>
  <c r="AF531" i="3"/>
  <c r="AB531" i="3"/>
  <c r="X531" i="3"/>
  <c r="T531" i="3"/>
  <c r="P531" i="3"/>
  <c r="BM539" i="3"/>
  <c r="BM543" i="3"/>
  <c r="BF547" i="3"/>
  <c r="BB547" i="3"/>
  <c r="AX547" i="3"/>
  <c r="AT547" i="3"/>
  <c r="AP547" i="3"/>
  <c r="AL547" i="3"/>
  <c r="AH547" i="3"/>
  <c r="AD547" i="3"/>
  <c r="Z547" i="3"/>
  <c r="V547" i="3"/>
  <c r="R547" i="3"/>
  <c r="N547" i="3"/>
  <c r="BG547" i="3"/>
  <c r="BC547" i="3"/>
  <c r="AY547" i="3"/>
  <c r="AU547" i="3"/>
  <c r="AQ547" i="3"/>
  <c r="AM547" i="3"/>
  <c r="AI547" i="3"/>
  <c r="AE547" i="3"/>
  <c r="AA547" i="3"/>
  <c r="W547" i="3"/>
  <c r="S547" i="3"/>
  <c r="O547" i="3"/>
  <c r="BM569" i="3"/>
  <c r="BF573" i="3"/>
  <c r="BB573" i="3"/>
  <c r="AX573" i="3"/>
  <c r="AT573" i="3"/>
  <c r="AP573" i="3"/>
  <c r="AL573" i="3"/>
  <c r="AH573" i="3"/>
  <c r="AD573" i="3"/>
  <c r="Z573" i="3"/>
  <c r="V573" i="3"/>
  <c r="R573" i="3"/>
  <c r="N573" i="3"/>
  <c r="BG573" i="3"/>
  <c r="BC573" i="3"/>
  <c r="AY573" i="3"/>
  <c r="AU573" i="3"/>
  <c r="AQ573" i="3"/>
  <c r="AM573" i="3"/>
  <c r="AI573" i="3"/>
  <c r="AE573" i="3"/>
  <c r="AA573" i="3"/>
  <c r="W573" i="3"/>
  <c r="S573" i="3"/>
  <c r="O573" i="3"/>
  <c r="BI577" i="3"/>
  <c r="BE577" i="3"/>
  <c r="BA577" i="3"/>
  <c r="AW577" i="3"/>
  <c r="AS577" i="3"/>
  <c r="AO577" i="3"/>
  <c r="AK577" i="3"/>
  <c r="AG577" i="3"/>
  <c r="AC577" i="3"/>
  <c r="Y577" i="3"/>
  <c r="U577" i="3"/>
  <c r="Q577" i="3"/>
  <c r="M577" i="3"/>
  <c r="BF577" i="3"/>
  <c r="BB577" i="3"/>
  <c r="AX577" i="3"/>
  <c r="AT577" i="3"/>
  <c r="AP577" i="3"/>
  <c r="AL577" i="3"/>
  <c r="AH577" i="3"/>
  <c r="AD577" i="3"/>
  <c r="Z577" i="3"/>
  <c r="V577" i="3"/>
  <c r="R577" i="3"/>
  <c r="N577" i="3"/>
  <c r="BF581" i="3"/>
  <c r="BB581" i="3"/>
  <c r="AX581" i="3"/>
  <c r="AT581" i="3"/>
  <c r="AP581" i="3"/>
  <c r="AL581" i="3"/>
  <c r="AH581" i="3"/>
  <c r="AD581" i="3"/>
  <c r="Z581" i="3"/>
  <c r="V581" i="3"/>
  <c r="R581" i="3"/>
  <c r="N581" i="3"/>
  <c r="BG581" i="3"/>
  <c r="BC581" i="3"/>
  <c r="AY581" i="3"/>
  <c r="AU581" i="3"/>
  <c r="AQ581" i="3"/>
  <c r="AM581" i="3"/>
  <c r="AI581" i="3"/>
  <c r="AE581" i="3"/>
  <c r="AA581" i="3"/>
  <c r="W581" i="3"/>
  <c r="S581" i="3"/>
  <c r="O581" i="3"/>
  <c r="BI585" i="3"/>
  <c r="BE585" i="3"/>
  <c r="BA585" i="3"/>
  <c r="AW585" i="3"/>
  <c r="AS585" i="3"/>
  <c r="AO585" i="3"/>
  <c r="AK585" i="3"/>
  <c r="AG585" i="3"/>
  <c r="AC585" i="3"/>
  <c r="Y585" i="3"/>
  <c r="U585" i="3"/>
  <c r="Q585" i="3"/>
  <c r="M585" i="3"/>
  <c r="BF585" i="3"/>
  <c r="BB585" i="3"/>
  <c r="AX585" i="3"/>
  <c r="AT585" i="3"/>
  <c r="AP585" i="3"/>
  <c r="AL585" i="3"/>
  <c r="AH585" i="3"/>
  <c r="AD585" i="3"/>
  <c r="Z585" i="3"/>
  <c r="V585" i="3"/>
  <c r="R585" i="3"/>
  <c r="N585" i="3"/>
  <c r="BF589" i="3"/>
  <c r="BB589" i="3"/>
  <c r="AX589" i="3"/>
  <c r="AT589" i="3"/>
  <c r="AP589" i="3"/>
  <c r="AL589" i="3"/>
  <c r="AH589" i="3"/>
  <c r="AD589" i="3"/>
  <c r="Z589" i="3"/>
  <c r="V589" i="3"/>
  <c r="R589" i="3"/>
  <c r="N589" i="3"/>
  <c r="BG589" i="3"/>
  <c r="BC589" i="3"/>
  <c r="AY589" i="3"/>
  <c r="AU589" i="3"/>
  <c r="AQ589" i="3"/>
  <c r="AM589" i="3"/>
  <c r="AI589" i="3"/>
  <c r="AE589" i="3"/>
  <c r="AA589" i="3"/>
  <c r="W589" i="3"/>
  <c r="S589" i="3"/>
  <c r="O589" i="3"/>
  <c r="BI593" i="3"/>
  <c r="BE593" i="3"/>
  <c r="BA593" i="3"/>
  <c r="AW593" i="3"/>
  <c r="AS593" i="3"/>
  <c r="AO593" i="3"/>
  <c r="AK593" i="3"/>
  <c r="AG593" i="3"/>
  <c r="AC593" i="3"/>
  <c r="Y593" i="3"/>
  <c r="U593" i="3"/>
  <c r="BF593" i="3"/>
  <c r="BB593" i="3"/>
  <c r="AX593" i="3"/>
  <c r="AT593" i="3"/>
  <c r="AP593" i="3"/>
  <c r="AL593" i="3"/>
  <c r="AH593" i="3"/>
  <c r="AD593" i="3"/>
  <c r="Z593" i="3"/>
  <c r="V593" i="3"/>
  <c r="R593" i="3"/>
  <c r="N593" i="3"/>
  <c r="Q593" i="3"/>
  <c r="M593" i="3"/>
  <c r="BF597" i="3"/>
  <c r="BB597" i="3"/>
  <c r="AX597" i="3"/>
  <c r="AT597" i="3"/>
  <c r="AP597" i="3"/>
  <c r="AL597" i="3"/>
  <c r="AH597" i="3"/>
  <c r="AD597" i="3"/>
  <c r="Z597" i="3"/>
  <c r="V597" i="3"/>
  <c r="R597" i="3"/>
  <c r="N597" i="3"/>
  <c r="BG597" i="3"/>
  <c r="BC597" i="3"/>
  <c r="AY597" i="3"/>
  <c r="AU597" i="3"/>
  <c r="AQ597" i="3"/>
  <c r="AM597" i="3"/>
  <c r="AI597" i="3"/>
  <c r="AE597" i="3"/>
  <c r="AA597" i="3"/>
  <c r="W597" i="3"/>
  <c r="S597" i="3"/>
  <c r="O597" i="3"/>
  <c r="BH601" i="3"/>
  <c r="BD601" i="3"/>
  <c r="AZ601" i="3"/>
  <c r="AV601" i="3"/>
  <c r="AR601" i="3"/>
  <c r="AN601" i="3"/>
  <c r="AJ601" i="3"/>
  <c r="AF601" i="3"/>
  <c r="AB601" i="3"/>
  <c r="X601" i="3"/>
  <c r="T601" i="3"/>
  <c r="P601" i="3"/>
  <c r="BI601" i="3"/>
  <c r="BE601" i="3"/>
  <c r="BA601" i="3"/>
  <c r="AW601" i="3"/>
  <c r="AS601" i="3"/>
  <c r="AO601" i="3"/>
  <c r="AK601" i="3"/>
  <c r="AG601" i="3"/>
  <c r="AC601" i="3"/>
  <c r="Y601" i="3"/>
  <c r="U601" i="3"/>
  <c r="Q601" i="3"/>
  <c r="M601" i="3"/>
  <c r="BG603" i="3"/>
  <c r="BC603" i="3"/>
  <c r="AY603" i="3"/>
  <c r="AU603" i="3"/>
  <c r="AQ603" i="3"/>
  <c r="AM603" i="3"/>
  <c r="AI603" i="3"/>
  <c r="AE603" i="3"/>
  <c r="AA603" i="3"/>
  <c r="W603" i="3"/>
  <c r="S603" i="3"/>
  <c r="O603" i="3"/>
  <c r="BH603" i="3"/>
  <c r="BD603" i="3"/>
  <c r="AZ603" i="3"/>
  <c r="AV603" i="3"/>
  <c r="AR603" i="3"/>
  <c r="AN603" i="3"/>
  <c r="AJ603" i="3"/>
  <c r="AF603" i="3"/>
  <c r="AB603" i="3"/>
  <c r="X603" i="3"/>
  <c r="T603" i="3"/>
  <c r="P603" i="3"/>
  <c r="BH605" i="3"/>
  <c r="BD605" i="3"/>
  <c r="AZ605" i="3"/>
  <c r="AV605" i="3"/>
  <c r="AR605" i="3"/>
  <c r="AN605" i="3"/>
  <c r="AJ605" i="3"/>
  <c r="AF605" i="3"/>
  <c r="AB605" i="3"/>
  <c r="X605" i="3"/>
  <c r="T605" i="3"/>
  <c r="P605" i="3"/>
  <c r="BI605" i="3"/>
  <c r="BE605" i="3"/>
  <c r="BA605" i="3"/>
  <c r="AW605" i="3"/>
  <c r="AS605" i="3"/>
  <c r="AO605" i="3"/>
  <c r="AK605" i="3"/>
  <c r="AG605" i="3"/>
  <c r="AC605" i="3"/>
  <c r="Y605" i="3"/>
  <c r="U605" i="3"/>
  <c r="Q605" i="3"/>
  <c r="M605" i="3"/>
  <c r="BG607" i="3"/>
  <c r="BC607" i="3"/>
  <c r="AY607" i="3"/>
  <c r="AU607" i="3"/>
  <c r="AQ607" i="3"/>
  <c r="AM607" i="3"/>
  <c r="AI607" i="3"/>
  <c r="AE607" i="3"/>
  <c r="AA607" i="3"/>
  <c r="W607" i="3"/>
  <c r="S607" i="3"/>
  <c r="O607" i="3"/>
  <c r="BH607" i="3"/>
  <c r="BD607" i="3"/>
  <c r="AZ607" i="3"/>
  <c r="AV607" i="3"/>
  <c r="AR607" i="3"/>
  <c r="AN607" i="3"/>
  <c r="AJ607" i="3"/>
  <c r="AF607" i="3"/>
  <c r="AB607" i="3"/>
  <c r="X607" i="3"/>
  <c r="T607" i="3"/>
  <c r="P607" i="3"/>
  <c r="BI609" i="3"/>
  <c r="BE609" i="3"/>
  <c r="BA609" i="3"/>
  <c r="AW609" i="3"/>
  <c r="AS609" i="3"/>
  <c r="AO609" i="3"/>
  <c r="AK609" i="3"/>
  <c r="AG609" i="3"/>
  <c r="AC609" i="3"/>
  <c r="Y609" i="3"/>
  <c r="U609" i="3"/>
  <c r="Q609" i="3"/>
  <c r="M609" i="3"/>
  <c r="BF609" i="3"/>
  <c r="BB609" i="3"/>
  <c r="AX609" i="3"/>
  <c r="AT609" i="3"/>
  <c r="AP609" i="3"/>
  <c r="AL609" i="3"/>
  <c r="AH609" i="3"/>
  <c r="AD609" i="3"/>
  <c r="Z609" i="3"/>
  <c r="V609" i="3"/>
  <c r="R609" i="3"/>
  <c r="N609" i="3"/>
  <c r="BN639" i="3"/>
  <c r="BL635" i="3"/>
  <c r="BJ631" i="3"/>
  <c r="BM641" i="3"/>
  <c r="BN637" i="3"/>
  <c r="BL633" i="3"/>
  <c r="BM630" i="3"/>
  <c r="BJ626" i="3"/>
  <c r="BJ622" i="3"/>
  <c r="BK639" i="3"/>
  <c r="BL639" i="3"/>
  <c r="BJ635" i="3"/>
  <c r="BN635" i="3"/>
  <c r="BM631" i="3"/>
  <c r="BK637" i="3"/>
  <c r="BL637" i="3"/>
  <c r="BJ633" i="3"/>
  <c r="BN633" i="3"/>
  <c r="BJ630" i="3"/>
  <c r="BL628" i="3"/>
  <c r="BM624" i="3"/>
  <c r="BL626" i="3"/>
  <c r="BM622" i="3"/>
  <c r="BK635" i="3"/>
  <c r="BM618" i="3"/>
  <c r="BJ616" i="3"/>
  <c r="BJ621" i="3"/>
  <c r="BJ619" i="3"/>
  <c r="BL617" i="3"/>
  <c r="BJ615" i="3"/>
  <c r="BM613" i="3"/>
  <c r="BL613" i="3"/>
  <c r="BK613" i="3"/>
  <c r="BN613" i="3"/>
  <c r="BL620" i="3"/>
  <c r="BJ620" i="3"/>
  <c r="BJ618" i="3"/>
  <c r="BL616" i="3"/>
  <c r="BL621" i="3"/>
  <c r="BL619" i="3"/>
  <c r="BL615" i="3"/>
  <c r="BM596" i="3"/>
  <c r="BL493" i="3"/>
  <c r="BM493" i="3"/>
  <c r="BJ495" i="3"/>
  <c r="BG496" i="3"/>
  <c r="BC496" i="3"/>
  <c r="AY496" i="3"/>
  <c r="AU496" i="3"/>
  <c r="AQ496" i="3"/>
  <c r="AM496" i="3"/>
  <c r="AI496" i="3"/>
  <c r="AE496" i="3"/>
  <c r="AA496" i="3"/>
  <c r="W496" i="3"/>
  <c r="S496" i="3"/>
  <c r="O496" i="3"/>
  <c r="BH496" i="3"/>
  <c r="BD496" i="3"/>
  <c r="AZ496" i="3"/>
  <c r="AV496" i="3"/>
  <c r="AR496" i="3"/>
  <c r="AN496" i="3"/>
  <c r="AJ496" i="3"/>
  <c r="AF496" i="3"/>
  <c r="AB496" i="3"/>
  <c r="X496" i="3"/>
  <c r="T496" i="3"/>
  <c r="BJ496" i="3" s="1"/>
  <c r="BN499" i="3"/>
  <c r="BI501" i="3"/>
  <c r="BE501" i="3"/>
  <c r="BA501" i="3"/>
  <c r="AW501" i="3"/>
  <c r="AS501" i="3"/>
  <c r="AO501" i="3"/>
  <c r="AK501" i="3"/>
  <c r="AG501" i="3"/>
  <c r="AC501" i="3"/>
  <c r="Y501" i="3"/>
  <c r="U501" i="3"/>
  <c r="Q501" i="3"/>
  <c r="M501" i="3"/>
  <c r="BF501" i="3"/>
  <c r="BB501" i="3"/>
  <c r="AX501" i="3"/>
  <c r="AT501" i="3"/>
  <c r="AP501" i="3"/>
  <c r="AL501" i="3"/>
  <c r="AH501" i="3"/>
  <c r="AD501" i="3"/>
  <c r="Z501" i="3"/>
  <c r="V501" i="3"/>
  <c r="R501" i="3"/>
  <c r="BJ503" i="3"/>
  <c r="BN505" i="3"/>
  <c r="BN509" i="3"/>
  <c r="BN513" i="3"/>
  <c r="BJ513" i="3"/>
  <c r="BJ515" i="3"/>
  <c r="BN517" i="3"/>
  <c r="BJ517" i="3"/>
  <c r="BM522" i="3"/>
  <c r="BN524" i="3"/>
  <c r="BJ524" i="3"/>
  <c r="BN526" i="3"/>
  <c r="BJ526" i="3"/>
  <c r="BN528" i="3"/>
  <c r="BJ528" i="3"/>
  <c r="BJ535" i="3"/>
  <c r="BM536" i="3"/>
  <c r="BK548" i="3"/>
  <c r="BM550" i="3"/>
  <c r="BM552" i="3"/>
  <c r="BM554" i="3"/>
  <c r="BM556" i="3"/>
  <c r="BM558" i="3"/>
  <c r="BM560" i="3"/>
  <c r="BM562" i="3"/>
  <c r="BM564" i="3"/>
  <c r="BM566" i="3"/>
  <c r="BK574" i="3"/>
  <c r="BM576" i="3"/>
  <c r="BN578" i="3"/>
  <c r="BK578" i="3"/>
  <c r="BM580" i="3"/>
  <c r="BM584" i="3"/>
  <c r="BM592" i="3"/>
  <c r="BI494" i="3"/>
  <c r="BE494" i="3"/>
  <c r="BA494" i="3"/>
  <c r="AW494" i="3"/>
  <c r="AS494" i="3"/>
  <c r="AO494" i="3"/>
  <c r="AK494" i="3"/>
  <c r="AG494" i="3"/>
  <c r="AC494" i="3"/>
  <c r="Y494" i="3"/>
  <c r="U494" i="3"/>
  <c r="Q494" i="3"/>
  <c r="M494" i="3"/>
  <c r="BF494" i="3"/>
  <c r="BB494" i="3"/>
  <c r="AX494" i="3"/>
  <c r="AT494" i="3"/>
  <c r="AP494" i="3"/>
  <c r="AL494" i="3"/>
  <c r="AH494" i="3"/>
  <c r="AD494" i="3"/>
  <c r="Z494" i="3"/>
  <c r="V494" i="3"/>
  <c r="R494" i="3"/>
  <c r="BG500" i="3"/>
  <c r="BC500" i="3"/>
  <c r="AY500" i="3"/>
  <c r="AU500" i="3"/>
  <c r="AQ500" i="3"/>
  <c r="AM500" i="3"/>
  <c r="AI500" i="3"/>
  <c r="AE500" i="3"/>
  <c r="AA500" i="3"/>
  <c r="W500" i="3"/>
  <c r="S500" i="3"/>
  <c r="O500" i="3"/>
  <c r="BH500" i="3"/>
  <c r="BD500" i="3"/>
  <c r="AZ500" i="3"/>
  <c r="AV500" i="3"/>
  <c r="AR500" i="3"/>
  <c r="AN500" i="3"/>
  <c r="AJ500" i="3"/>
  <c r="AF500" i="3"/>
  <c r="AB500" i="3"/>
  <c r="X500" i="3"/>
  <c r="T500" i="3"/>
  <c r="BI504" i="3"/>
  <c r="BE504" i="3"/>
  <c r="BA504" i="3"/>
  <c r="AW504" i="3"/>
  <c r="AS504" i="3"/>
  <c r="AO504" i="3"/>
  <c r="AK504" i="3"/>
  <c r="AG504" i="3"/>
  <c r="AC504" i="3"/>
  <c r="Y504" i="3"/>
  <c r="U504" i="3"/>
  <c r="Q504" i="3"/>
  <c r="M504" i="3"/>
  <c r="BF504" i="3"/>
  <c r="BB504" i="3"/>
  <c r="AX504" i="3"/>
  <c r="AT504" i="3"/>
  <c r="AP504" i="3"/>
  <c r="AL504" i="3"/>
  <c r="AH504" i="3"/>
  <c r="AD504" i="3"/>
  <c r="Z504" i="3"/>
  <c r="V504" i="3"/>
  <c r="R504" i="3"/>
  <c r="BF508" i="3"/>
  <c r="BB508" i="3"/>
  <c r="AX508" i="3"/>
  <c r="AT508" i="3"/>
  <c r="AP508" i="3"/>
  <c r="AL508" i="3"/>
  <c r="AH508" i="3"/>
  <c r="AD508" i="3"/>
  <c r="Z508" i="3"/>
  <c r="V508" i="3"/>
  <c r="R508" i="3"/>
  <c r="N508" i="3"/>
  <c r="BG508" i="3"/>
  <c r="BC508" i="3"/>
  <c r="AY508" i="3"/>
  <c r="AU508" i="3"/>
  <c r="AQ508" i="3"/>
  <c r="AM508" i="3"/>
  <c r="AI508" i="3"/>
  <c r="AE508" i="3"/>
  <c r="AA508" i="3"/>
  <c r="W508" i="3"/>
  <c r="S508" i="3"/>
  <c r="BI512" i="3"/>
  <c r="BE512" i="3"/>
  <c r="BA512" i="3"/>
  <c r="AW512" i="3"/>
  <c r="AS512" i="3"/>
  <c r="AO512" i="3"/>
  <c r="AH512" i="3"/>
  <c r="Z512" i="3"/>
  <c r="R512" i="3"/>
  <c r="BH512" i="3"/>
  <c r="BD512" i="3"/>
  <c r="AZ512" i="3"/>
  <c r="AV512" i="3"/>
  <c r="AR512" i="3"/>
  <c r="AN512" i="3"/>
  <c r="AF512" i="3"/>
  <c r="X512" i="3"/>
  <c r="P512" i="3"/>
  <c r="AK512" i="3"/>
  <c r="AG512" i="3"/>
  <c r="AC512" i="3"/>
  <c r="Y512" i="3"/>
  <c r="U512" i="3"/>
  <c r="Q512" i="3"/>
  <c r="BG516" i="3"/>
  <c r="BC516" i="3"/>
  <c r="AY516" i="3"/>
  <c r="AU516" i="3"/>
  <c r="AQ516" i="3"/>
  <c r="AM516" i="3"/>
  <c r="AI516" i="3"/>
  <c r="AE516" i="3"/>
  <c r="AA516" i="3"/>
  <c r="W516" i="3"/>
  <c r="S516" i="3"/>
  <c r="O516" i="3"/>
  <c r="BH516" i="3"/>
  <c r="BD516" i="3"/>
  <c r="AZ516" i="3"/>
  <c r="AV516" i="3"/>
  <c r="AR516" i="3"/>
  <c r="AN516" i="3"/>
  <c r="AJ516" i="3"/>
  <c r="AF516" i="3"/>
  <c r="AB516" i="3"/>
  <c r="X516" i="3"/>
  <c r="T516" i="3"/>
  <c r="BH519" i="3"/>
  <c r="BD519" i="3"/>
  <c r="AZ519" i="3"/>
  <c r="AV519" i="3"/>
  <c r="AR519" i="3"/>
  <c r="AN519" i="3"/>
  <c r="AJ519" i="3"/>
  <c r="AF519" i="3"/>
  <c r="AB519" i="3"/>
  <c r="X519" i="3"/>
  <c r="T519" i="3"/>
  <c r="P519" i="3"/>
  <c r="BK519" i="3" s="1"/>
  <c r="BI519" i="3"/>
  <c r="BE519" i="3"/>
  <c r="BA519" i="3"/>
  <c r="AW519" i="3"/>
  <c r="AS519" i="3"/>
  <c r="AO519" i="3"/>
  <c r="AK519" i="3"/>
  <c r="AG519" i="3"/>
  <c r="AC519" i="3"/>
  <c r="Y519" i="3"/>
  <c r="U519" i="3"/>
  <c r="Q519" i="3"/>
  <c r="BG523" i="3"/>
  <c r="BC523" i="3"/>
  <c r="AY523" i="3"/>
  <c r="AU523" i="3"/>
  <c r="AQ523" i="3"/>
  <c r="AM523" i="3"/>
  <c r="AI523" i="3"/>
  <c r="AE523" i="3"/>
  <c r="AA523" i="3"/>
  <c r="W523" i="3"/>
  <c r="S523" i="3"/>
  <c r="O523" i="3"/>
  <c r="BH523" i="3"/>
  <c r="BD523" i="3"/>
  <c r="AZ523" i="3"/>
  <c r="AV523" i="3"/>
  <c r="AR523" i="3"/>
  <c r="AN523" i="3"/>
  <c r="AJ523" i="3"/>
  <c r="AF523" i="3"/>
  <c r="AB523" i="3"/>
  <c r="X523" i="3"/>
  <c r="T523" i="3"/>
  <c r="BI527" i="3"/>
  <c r="BE527" i="3"/>
  <c r="BA527" i="3"/>
  <c r="AW527" i="3"/>
  <c r="AS527" i="3"/>
  <c r="AO527" i="3"/>
  <c r="AK527" i="3"/>
  <c r="AG527" i="3"/>
  <c r="AC527" i="3"/>
  <c r="Y527" i="3"/>
  <c r="U527" i="3"/>
  <c r="Q527" i="3"/>
  <c r="M527" i="3"/>
  <c r="BF527" i="3"/>
  <c r="BB527" i="3"/>
  <c r="AX527" i="3"/>
  <c r="AT527" i="3"/>
  <c r="AP527" i="3"/>
  <c r="AL527" i="3"/>
  <c r="AH527" i="3"/>
  <c r="AD527" i="3"/>
  <c r="Z527" i="3"/>
  <c r="V527" i="3"/>
  <c r="R527" i="3"/>
  <c r="BH533" i="3"/>
  <c r="BD533" i="3"/>
  <c r="AZ533" i="3"/>
  <c r="AV533" i="3"/>
  <c r="AR533" i="3"/>
  <c r="AN533" i="3"/>
  <c r="AJ533" i="3"/>
  <c r="AF533" i="3"/>
  <c r="AB533" i="3"/>
  <c r="X533" i="3"/>
  <c r="T533" i="3"/>
  <c r="P533" i="3"/>
  <c r="BI533" i="3"/>
  <c r="BE533" i="3"/>
  <c r="BA533" i="3"/>
  <c r="AW533" i="3"/>
  <c r="AS533" i="3"/>
  <c r="AO533" i="3"/>
  <c r="AK533" i="3"/>
  <c r="AG533" i="3"/>
  <c r="AC533" i="3"/>
  <c r="Y533" i="3"/>
  <c r="U533" i="3"/>
  <c r="Q533" i="3"/>
  <c r="BM538" i="3"/>
  <c r="BK540" i="3"/>
  <c r="BM542" i="3"/>
  <c r="BK544" i="3"/>
  <c r="BM546" i="3"/>
  <c r="BI549" i="3"/>
  <c r="BE549" i="3"/>
  <c r="BA549" i="3"/>
  <c r="AW549" i="3"/>
  <c r="AS549" i="3"/>
  <c r="AO549" i="3"/>
  <c r="AK549" i="3"/>
  <c r="AG549" i="3"/>
  <c r="AC549" i="3"/>
  <c r="Y549" i="3"/>
  <c r="U549" i="3"/>
  <c r="Q549" i="3"/>
  <c r="M549" i="3"/>
  <c r="BF549" i="3"/>
  <c r="BB549" i="3"/>
  <c r="AX549" i="3"/>
  <c r="AT549" i="3"/>
  <c r="AP549" i="3"/>
  <c r="AL549" i="3"/>
  <c r="AH549" i="3"/>
  <c r="AD549" i="3"/>
  <c r="Z549" i="3"/>
  <c r="V549" i="3"/>
  <c r="R549" i="3"/>
  <c r="BM568" i="3"/>
  <c r="BK570" i="3"/>
  <c r="BM572" i="3"/>
  <c r="BH575" i="3"/>
  <c r="BD575" i="3"/>
  <c r="AZ575" i="3"/>
  <c r="AV575" i="3"/>
  <c r="AR575" i="3"/>
  <c r="AN575" i="3"/>
  <c r="AJ575" i="3"/>
  <c r="AF575" i="3"/>
  <c r="AB575" i="3"/>
  <c r="X575" i="3"/>
  <c r="T575" i="3"/>
  <c r="P575" i="3"/>
  <c r="BI575" i="3"/>
  <c r="BE575" i="3"/>
  <c r="BA575" i="3"/>
  <c r="AW575" i="3"/>
  <c r="AS575" i="3"/>
  <c r="AO575" i="3"/>
  <c r="AK575" i="3"/>
  <c r="AG575" i="3"/>
  <c r="AC575" i="3"/>
  <c r="Y575" i="3"/>
  <c r="U575" i="3"/>
  <c r="Q575" i="3"/>
  <c r="BG579" i="3"/>
  <c r="BC579" i="3"/>
  <c r="AY579" i="3"/>
  <c r="AU579" i="3"/>
  <c r="AQ579" i="3"/>
  <c r="AM579" i="3"/>
  <c r="AI579" i="3"/>
  <c r="AE579" i="3"/>
  <c r="AA579" i="3"/>
  <c r="W579" i="3"/>
  <c r="S579" i="3"/>
  <c r="O579" i="3"/>
  <c r="BH579" i="3"/>
  <c r="BD579" i="3"/>
  <c r="AZ579" i="3"/>
  <c r="AV579" i="3"/>
  <c r="AR579" i="3"/>
  <c r="AN579" i="3"/>
  <c r="AJ579" i="3"/>
  <c r="AF579" i="3"/>
  <c r="AB579" i="3"/>
  <c r="X579" i="3"/>
  <c r="T579" i="3"/>
  <c r="BI583" i="3"/>
  <c r="BE583" i="3"/>
  <c r="BA583" i="3"/>
  <c r="AW583" i="3"/>
  <c r="AS583" i="3"/>
  <c r="AO583" i="3"/>
  <c r="AK583" i="3"/>
  <c r="AG583" i="3"/>
  <c r="AC583" i="3"/>
  <c r="Y583" i="3"/>
  <c r="U583" i="3"/>
  <c r="Q583" i="3"/>
  <c r="M583" i="3"/>
  <c r="BF583" i="3"/>
  <c r="BB583" i="3"/>
  <c r="AX583" i="3"/>
  <c r="AT583" i="3"/>
  <c r="AP583" i="3"/>
  <c r="AL583" i="3"/>
  <c r="AH583" i="3"/>
  <c r="AD583" i="3"/>
  <c r="Z583" i="3"/>
  <c r="V583" i="3"/>
  <c r="R583" i="3"/>
  <c r="BF587" i="3"/>
  <c r="BB587" i="3"/>
  <c r="AX587" i="3"/>
  <c r="AT587" i="3"/>
  <c r="AP587" i="3"/>
  <c r="AL587" i="3"/>
  <c r="AH587" i="3"/>
  <c r="AD587" i="3"/>
  <c r="Z587" i="3"/>
  <c r="V587" i="3"/>
  <c r="R587" i="3"/>
  <c r="N587" i="3"/>
  <c r="BG587" i="3"/>
  <c r="BC587" i="3"/>
  <c r="AY587" i="3"/>
  <c r="AU587" i="3"/>
  <c r="AQ587" i="3"/>
  <c r="AM587" i="3"/>
  <c r="AI587" i="3"/>
  <c r="AE587" i="3"/>
  <c r="AA587" i="3"/>
  <c r="W587" i="3"/>
  <c r="S587" i="3"/>
  <c r="BI591" i="3"/>
  <c r="BE591" i="3"/>
  <c r="BA591" i="3"/>
  <c r="AW591" i="3"/>
  <c r="AS591" i="3"/>
  <c r="AO591" i="3"/>
  <c r="AK591" i="3"/>
  <c r="AG591" i="3"/>
  <c r="AC591" i="3"/>
  <c r="Y591" i="3"/>
  <c r="U591" i="3"/>
  <c r="Q591" i="3"/>
  <c r="M591" i="3"/>
  <c r="BF591" i="3"/>
  <c r="BB591" i="3"/>
  <c r="AX591" i="3"/>
  <c r="AT591" i="3"/>
  <c r="AP591" i="3"/>
  <c r="AL591" i="3"/>
  <c r="AH591" i="3"/>
  <c r="AD591" i="3"/>
  <c r="Z591" i="3"/>
  <c r="V591" i="3"/>
  <c r="R591" i="3"/>
  <c r="BG595" i="3"/>
  <c r="BC595" i="3"/>
  <c r="AY595" i="3"/>
  <c r="AU595" i="3"/>
  <c r="AQ595" i="3"/>
  <c r="AM595" i="3"/>
  <c r="AI595" i="3"/>
  <c r="AE595" i="3"/>
  <c r="AA595" i="3"/>
  <c r="W595" i="3"/>
  <c r="S595" i="3"/>
  <c r="O595" i="3"/>
  <c r="BH595" i="3"/>
  <c r="BD595" i="3"/>
  <c r="AZ595" i="3"/>
  <c r="AV595" i="3"/>
  <c r="AR595" i="3"/>
  <c r="AN595" i="3"/>
  <c r="AJ595" i="3"/>
  <c r="AF595" i="3"/>
  <c r="AB595" i="3"/>
  <c r="X595" i="3"/>
  <c r="T595" i="3"/>
  <c r="BI599" i="3"/>
  <c r="BE599" i="3"/>
  <c r="BA599" i="3"/>
  <c r="AW599" i="3"/>
  <c r="AS599" i="3"/>
  <c r="AO599" i="3"/>
  <c r="AK599" i="3"/>
  <c r="AG599" i="3"/>
  <c r="AC599" i="3"/>
  <c r="Y599" i="3"/>
  <c r="U599" i="3"/>
  <c r="Q599" i="3"/>
  <c r="M599" i="3"/>
  <c r="BF599" i="3"/>
  <c r="BB599" i="3"/>
  <c r="AX599" i="3"/>
  <c r="AT599" i="3"/>
  <c r="AP599" i="3"/>
  <c r="AL599" i="3"/>
  <c r="AH599" i="3"/>
  <c r="AD599" i="3"/>
  <c r="Z599" i="3"/>
  <c r="V599" i="3"/>
  <c r="R599" i="3"/>
  <c r="BM602" i="3"/>
  <c r="BM606" i="3"/>
  <c r="BF498" i="3"/>
  <c r="BB498" i="3"/>
  <c r="AX498" i="3"/>
  <c r="AT498" i="3"/>
  <c r="AP498" i="3"/>
  <c r="AL498" i="3"/>
  <c r="AH498" i="3"/>
  <c r="AD498" i="3"/>
  <c r="Z498" i="3"/>
  <c r="V498" i="3"/>
  <c r="R498" i="3"/>
  <c r="N498" i="3"/>
  <c r="BG498" i="3"/>
  <c r="BC498" i="3"/>
  <c r="AY498" i="3"/>
  <c r="AU498" i="3"/>
  <c r="AQ498" i="3"/>
  <c r="AM498" i="3"/>
  <c r="AI498" i="3"/>
  <c r="AE498" i="3"/>
  <c r="AA498" i="3"/>
  <c r="W498" i="3"/>
  <c r="S498" i="3"/>
  <c r="BH502" i="3"/>
  <c r="BD502" i="3"/>
  <c r="AZ502" i="3"/>
  <c r="AV502" i="3"/>
  <c r="AR502" i="3"/>
  <c r="AN502" i="3"/>
  <c r="AJ502" i="3"/>
  <c r="AF502" i="3"/>
  <c r="AB502" i="3"/>
  <c r="X502" i="3"/>
  <c r="T502" i="3"/>
  <c r="P502" i="3"/>
  <c r="BI502" i="3"/>
  <c r="BE502" i="3"/>
  <c r="BA502" i="3"/>
  <c r="AW502" i="3"/>
  <c r="AS502" i="3"/>
  <c r="AO502" i="3"/>
  <c r="AK502" i="3"/>
  <c r="AG502" i="3"/>
  <c r="AC502" i="3"/>
  <c r="Y502" i="3"/>
  <c r="U502" i="3"/>
  <c r="Q502" i="3"/>
  <c r="BG506" i="3"/>
  <c r="BC506" i="3"/>
  <c r="AY506" i="3"/>
  <c r="AU506" i="3"/>
  <c r="AQ506" i="3"/>
  <c r="AM506" i="3"/>
  <c r="AI506" i="3"/>
  <c r="AE506" i="3"/>
  <c r="AA506" i="3"/>
  <c r="W506" i="3"/>
  <c r="S506" i="3"/>
  <c r="O506" i="3"/>
  <c r="BH506" i="3"/>
  <c r="BD506" i="3"/>
  <c r="AZ506" i="3"/>
  <c r="AV506" i="3"/>
  <c r="AR506" i="3"/>
  <c r="AN506" i="3"/>
  <c r="AJ506" i="3"/>
  <c r="AF506" i="3"/>
  <c r="AB506" i="3"/>
  <c r="X506" i="3"/>
  <c r="T506" i="3"/>
  <c r="BI510" i="3"/>
  <c r="BE510" i="3"/>
  <c r="BA510" i="3"/>
  <c r="AW510" i="3"/>
  <c r="AS510" i="3"/>
  <c r="AO510" i="3"/>
  <c r="AK510" i="3"/>
  <c r="AG510" i="3"/>
  <c r="AC510" i="3"/>
  <c r="Y510" i="3"/>
  <c r="U510" i="3"/>
  <c r="Q510" i="3"/>
  <c r="M510" i="3"/>
  <c r="BF510" i="3"/>
  <c r="BB510" i="3"/>
  <c r="AX510" i="3"/>
  <c r="AT510" i="3"/>
  <c r="AP510" i="3"/>
  <c r="AL510" i="3"/>
  <c r="AH510" i="3"/>
  <c r="AD510" i="3"/>
  <c r="Z510" i="3"/>
  <c r="V510" i="3"/>
  <c r="R510" i="3"/>
  <c r="BF514" i="3"/>
  <c r="BB514" i="3"/>
  <c r="AX514" i="3"/>
  <c r="AT514" i="3"/>
  <c r="AP514" i="3"/>
  <c r="AL514" i="3"/>
  <c r="AH514" i="3"/>
  <c r="AD514" i="3"/>
  <c r="Z514" i="3"/>
  <c r="V514" i="3"/>
  <c r="R514" i="3"/>
  <c r="N514" i="3"/>
  <c r="BG514" i="3"/>
  <c r="BC514" i="3"/>
  <c r="AY514" i="3"/>
  <c r="AU514" i="3"/>
  <c r="AQ514" i="3"/>
  <c r="AM514" i="3"/>
  <c r="AI514" i="3"/>
  <c r="AE514" i="3"/>
  <c r="AA514" i="3"/>
  <c r="W514" i="3"/>
  <c r="S514" i="3"/>
  <c r="BG521" i="3"/>
  <c r="BC521" i="3"/>
  <c r="AY521" i="3"/>
  <c r="AU521" i="3"/>
  <c r="AQ521" i="3"/>
  <c r="AM521" i="3"/>
  <c r="AI521" i="3"/>
  <c r="AE521" i="3"/>
  <c r="AA521" i="3"/>
  <c r="W521" i="3"/>
  <c r="S521" i="3"/>
  <c r="O521" i="3"/>
  <c r="BH521" i="3"/>
  <c r="BD521" i="3"/>
  <c r="AZ521" i="3"/>
  <c r="AV521" i="3"/>
  <c r="AR521" i="3"/>
  <c r="AN521" i="3"/>
  <c r="AJ521" i="3"/>
  <c r="AF521" i="3"/>
  <c r="AB521" i="3"/>
  <c r="X521" i="3"/>
  <c r="T521" i="3"/>
  <c r="BH525" i="3"/>
  <c r="BD525" i="3"/>
  <c r="AZ525" i="3"/>
  <c r="AV525" i="3"/>
  <c r="AR525" i="3"/>
  <c r="AN525" i="3"/>
  <c r="AJ525" i="3"/>
  <c r="AF525" i="3"/>
  <c r="AB525" i="3"/>
  <c r="X525" i="3"/>
  <c r="T525" i="3"/>
  <c r="P525" i="3"/>
  <c r="BK525" i="3" s="1"/>
  <c r="BI525" i="3"/>
  <c r="BE525" i="3"/>
  <c r="BA525" i="3"/>
  <c r="AW525" i="3"/>
  <c r="AS525" i="3"/>
  <c r="AO525" i="3"/>
  <c r="AK525" i="3"/>
  <c r="AG525" i="3"/>
  <c r="AC525" i="3"/>
  <c r="Y525" i="3"/>
  <c r="U525" i="3"/>
  <c r="Q525" i="3"/>
  <c r="BJ529" i="3"/>
  <c r="BI531" i="3"/>
  <c r="BE531" i="3"/>
  <c r="BA531" i="3"/>
  <c r="AW531" i="3"/>
  <c r="AS531" i="3"/>
  <c r="AO531" i="3"/>
  <c r="AK531" i="3"/>
  <c r="AG531" i="3"/>
  <c r="AC531" i="3"/>
  <c r="Y531" i="3"/>
  <c r="U531" i="3"/>
  <c r="Q531" i="3"/>
  <c r="M531" i="3"/>
  <c r="BF531" i="3"/>
  <c r="BB531" i="3"/>
  <c r="AX531" i="3"/>
  <c r="AT531" i="3"/>
  <c r="AP531" i="3"/>
  <c r="AL531" i="3"/>
  <c r="AH531" i="3"/>
  <c r="AD531" i="3"/>
  <c r="Z531" i="3"/>
  <c r="V531" i="3"/>
  <c r="R531" i="3"/>
  <c r="BM537" i="3"/>
  <c r="BM541" i="3"/>
  <c r="BM545" i="3"/>
  <c r="BH547" i="3"/>
  <c r="BD547" i="3"/>
  <c r="AZ547" i="3"/>
  <c r="AV547" i="3"/>
  <c r="AR547" i="3"/>
  <c r="AN547" i="3"/>
  <c r="AJ547" i="3"/>
  <c r="AF547" i="3"/>
  <c r="AB547" i="3"/>
  <c r="X547" i="3"/>
  <c r="T547" i="3"/>
  <c r="P547" i="3"/>
  <c r="BK547" i="3" s="1"/>
  <c r="BI547" i="3"/>
  <c r="BE547" i="3"/>
  <c r="BA547" i="3"/>
  <c r="AW547" i="3"/>
  <c r="AS547" i="3"/>
  <c r="AO547" i="3"/>
  <c r="AK547" i="3"/>
  <c r="AG547" i="3"/>
  <c r="AC547" i="3"/>
  <c r="Y547" i="3"/>
  <c r="U547" i="3"/>
  <c r="Q547" i="3"/>
  <c r="BM567" i="3"/>
  <c r="BM571" i="3"/>
  <c r="BH573" i="3"/>
  <c r="BD573" i="3"/>
  <c r="AZ573" i="3"/>
  <c r="AV573" i="3"/>
  <c r="AR573" i="3"/>
  <c r="AN573" i="3"/>
  <c r="AJ573" i="3"/>
  <c r="AF573" i="3"/>
  <c r="AB573" i="3"/>
  <c r="X573" i="3"/>
  <c r="T573" i="3"/>
  <c r="P573" i="3"/>
  <c r="BK573" i="3" s="1"/>
  <c r="BI573" i="3"/>
  <c r="BE573" i="3"/>
  <c r="BA573" i="3"/>
  <c r="AW573" i="3"/>
  <c r="AS573" i="3"/>
  <c r="AO573" i="3"/>
  <c r="AK573" i="3"/>
  <c r="AG573" i="3"/>
  <c r="AC573" i="3"/>
  <c r="Y573" i="3"/>
  <c r="U573" i="3"/>
  <c r="Q573" i="3"/>
  <c r="BG577" i="3"/>
  <c r="BC577" i="3"/>
  <c r="AY577" i="3"/>
  <c r="AU577" i="3"/>
  <c r="AQ577" i="3"/>
  <c r="AM577" i="3"/>
  <c r="AI577" i="3"/>
  <c r="AE577" i="3"/>
  <c r="AA577" i="3"/>
  <c r="W577" i="3"/>
  <c r="S577" i="3"/>
  <c r="O577" i="3"/>
  <c r="BH577" i="3"/>
  <c r="BD577" i="3"/>
  <c r="AZ577" i="3"/>
  <c r="AV577" i="3"/>
  <c r="AR577" i="3"/>
  <c r="AN577" i="3"/>
  <c r="AJ577" i="3"/>
  <c r="AF577" i="3"/>
  <c r="AB577" i="3"/>
  <c r="X577" i="3"/>
  <c r="T577" i="3"/>
  <c r="BH581" i="3"/>
  <c r="BD581" i="3"/>
  <c r="AZ581" i="3"/>
  <c r="AV581" i="3"/>
  <c r="AR581" i="3"/>
  <c r="AN581" i="3"/>
  <c r="AJ581" i="3"/>
  <c r="AF581" i="3"/>
  <c r="AB581" i="3"/>
  <c r="X581" i="3"/>
  <c r="T581" i="3"/>
  <c r="P581" i="3"/>
  <c r="BI581" i="3"/>
  <c r="BE581" i="3"/>
  <c r="BA581" i="3"/>
  <c r="AW581" i="3"/>
  <c r="AS581" i="3"/>
  <c r="AO581" i="3"/>
  <c r="AK581" i="3"/>
  <c r="AG581" i="3"/>
  <c r="AC581" i="3"/>
  <c r="Y581" i="3"/>
  <c r="U581" i="3"/>
  <c r="Q581" i="3"/>
  <c r="BG585" i="3"/>
  <c r="BC585" i="3"/>
  <c r="AY585" i="3"/>
  <c r="AU585" i="3"/>
  <c r="AQ585" i="3"/>
  <c r="AM585" i="3"/>
  <c r="AI585" i="3"/>
  <c r="AE585" i="3"/>
  <c r="AA585" i="3"/>
  <c r="W585" i="3"/>
  <c r="S585" i="3"/>
  <c r="O585" i="3"/>
  <c r="BH585" i="3"/>
  <c r="BD585" i="3"/>
  <c r="AZ585" i="3"/>
  <c r="AV585" i="3"/>
  <c r="AR585" i="3"/>
  <c r="AN585" i="3"/>
  <c r="AJ585" i="3"/>
  <c r="AF585" i="3"/>
  <c r="AB585" i="3"/>
  <c r="X585" i="3"/>
  <c r="T585" i="3"/>
  <c r="BH589" i="3"/>
  <c r="BD589" i="3"/>
  <c r="AZ589" i="3"/>
  <c r="AV589" i="3"/>
  <c r="AR589" i="3"/>
  <c r="AN589" i="3"/>
  <c r="AJ589" i="3"/>
  <c r="AF589" i="3"/>
  <c r="AB589" i="3"/>
  <c r="X589" i="3"/>
  <c r="T589" i="3"/>
  <c r="P589" i="3"/>
  <c r="BK589" i="3" s="1"/>
  <c r="BI589" i="3"/>
  <c r="BE589" i="3"/>
  <c r="BA589" i="3"/>
  <c r="AW589" i="3"/>
  <c r="AS589" i="3"/>
  <c r="AO589" i="3"/>
  <c r="AK589" i="3"/>
  <c r="AG589" i="3"/>
  <c r="AC589" i="3"/>
  <c r="Y589" i="3"/>
  <c r="U589" i="3"/>
  <c r="Q589" i="3"/>
  <c r="BG593" i="3"/>
  <c r="BC593" i="3"/>
  <c r="AY593" i="3"/>
  <c r="AU593" i="3"/>
  <c r="AQ593" i="3"/>
  <c r="AM593" i="3"/>
  <c r="AI593" i="3"/>
  <c r="AE593" i="3"/>
  <c r="AA593" i="3"/>
  <c r="W593" i="3"/>
  <c r="BH593" i="3"/>
  <c r="BD593" i="3"/>
  <c r="AZ593" i="3"/>
  <c r="AV593" i="3"/>
  <c r="AR593" i="3"/>
  <c r="AN593" i="3"/>
  <c r="AJ593" i="3"/>
  <c r="AF593" i="3"/>
  <c r="AB593" i="3"/>
  <c r="X593" i="3"/>
  <c r="T593" i="3"/>
  <c r="P593" i="3"/>
  <c r="S593" i="3"/>
  <c r="BH597" i="3"/>
  <c r="BD597" i="3"/>
  <c r="AZ597" i="3"/>
  <c r="AV597" i="3"/>
  <c r="AR597" i="3"/>
  <c r="AN597" i="3"/>
  <c r="AJ597" i="3"/>
  <c r="AF597" i="3"/>
  <c r="AB597" i="3"/>
  <c r="X597" i="3"/>
  <c r="T597" i="3"/>
  <c r="P597" i="3"/>
  <c r="BI597" i="3"/>
  <c r="BE597" i="3"/>
  <c r="BA597" i="3"/>
  <c r="AW597" i="3"/>
  <c r="AS597" i="3"/>
  <c r="AO597" i="3"/>
  <c r="AK597" i="3"/>
  <c r="AG597" i="3"/>
  <c r="AC597" i="3"/>
  <c r="Y597" i="3"/>
  <c r="U597" i="3"/>
  <c r="Q597" i="3"/>
  <c r="BF601" i="3"/>
  <c r="BB601" i="3"/>
  <c r="AX601" i="3"/>
  <c r="AT601" i="3"/>
  <c r="AP601" i="3"/>
  <c r="AL601" i="3"/>
  <c r="AH601" i="3"/>
  <c r="AD601" i="3"/>
  <c r="Z601" i="3"/>
  <c r="V601" i="3"/>
  <c r="R601" i="3"/>
  <c r="N601" i="3"/>
  <c r="BG601" i="3"/>
  <c r="BC601" i="3"/>
  <c r="AY601" i="3"/>
  <c r="AU601" i="3"/>
  <c r="AQ601" i="3"/>
  <c r="AM601" i="3"/>
  <c r="AI601" i="3"/>
  <c r="AE601" i="3"/>
  <c r="AA601" i="3"/>
  <c r="W601" i="3"/>
  <c r="S601" i="3"/>
  <c r="BI603" i="3"/>
  <c r="BE603" i="3"/>
  <c r="BA603" i="3"/>
  <c r="AW603" i="3"/>
  <c r="AS603" i="3"/>
  <c r="AO603" i="3"/>
  <c r="AK603" i="3"/>
  <c r="AG603" i="3"/>
  <c r="AC603" i="3"/>
  <c r="Y603" i="3"/>
  <c r="U603" i="3"/>
  <c r="Q603" i="3"/>
  <c r="M603" i="3"/>
  <c r="BF603" i="3"/>
  <c r="BB603" i="3"/>
  <c r="AX603" i="3"/>
  <c r="AT603" i="3"/>
  <c r="AP603" i="3"/>
  <c r="AL603" i="3"/>
  <c r="AH603" i="3"/>
  <c r="AD603" i="3"/>
  <c r="Z603" i="3"/>
  <c r="V603" i="3"/>
  <c r="R603" i="3"/>
  <c r="BF605" i="3"/>
  <c r="BB605" i="3"/>
  <c r="AX605" i="3"/>
  <c r="AT605" i="3"/>
  <c r="AP605" i="3"/>
  <c r="AL605" i="3"/>
  <c r="AH605" i="3"/>
  <c r="AD605" i="3"/>
  <c r="Z605" i="3"/>
  <c r="V605" i="3"/>
  <c r="R605" i="3"/>
  <c r="N605" i="3"/>
  <c r="BG605" i="3"/>
  <c r="BC605" i="3"/>
  <c r="AY605" i="3"/>
  <c r="AU605" i="3"/>
  <c r="AQ605" i="3"/>
  <c r="AM605" i="3"/>
  <c r="AI605" i="3"/>
  <c r="AE605" i="3"/>
  <c r="AA605" i="3"/>
  <c r="W605" i="3"/>
  <c r="S605" i="3"/>
  <c r="BI607" i="3"/>
  <c r="BE607" i="3"/>
  <c r="BA607" i="3"/>
  <c r="AW607" i="3"/>
  <c r="AS607" i="3"/>
  <c r="AO607" i="3"/>
  <c r="AK607" i="3"/>
  <c r="AG607" i="3"/>
  <c r="AC607" i="3"/>
  <c r="Y607" i="3"/>
  <c r="U607" i="3"/>
  <c r="Q607" i="3"/>
  <c r="M607" i="3"/>
  <c r="BF607" i="3"/>
  <c r="BB607" i="3"/>
  <c r="AX607" i="3"/>
  <c r="AT607" i="3"/>
  <c r="AP607" i="3"/>
  <c r="AL607" i="3"/>
  <c r="AH607" i="3"/>
  <c r="AD607" i="3"/>
  <c r="Z607" i="3"/>
  <c r="V607" i="3"/>
  <c r="R607" i="3"/>
  <c r="BG609" i="3"/>
  <c r="BC609" i="3"/>
  <c r="AY609" i="3"/>
  <c r="AU609" i="3"/>
  <c r="AQ609" i="3"/>
  <c r="AM609" i="3"/>
  <c r="AI609" i="3"/>
  <c r="AE609" i="3"/>
  <c r="AA609" i="3"/>
  <c r="W609" i="3"/>
  <c r="S609" i="3"/>
  <c r="O609" i="3"/>
  <c r="BH609" i="3"/>
  <c r="BD609" i="3"/>
  <c r="AZ609" i="3"/>
  <c r="AV609" i="3"/>
  <c r="AR609" i="3"/>
  <c r="AN609" i="3"/>
  <c r="AJ609" i="3"/>
  <c r="AF609" i="3"/>
  <c r="AB609" i="3"/>
  <c r="X609" i="3"/>
  <c r="T609" i="3"/>
  <c r="BM608" i="3"/>
  <c r="S471" i="3" l="1"/>
  <c r="O471" i="3"/>
  <c r="BH477" i="3"/>
  <c r="AB477" i="3"/>
  <c r="AR477" i="3"/>
  <c r="BK485" i="3"/>
  <c r="BM485" i="3"/>
  <c r="BK487" i="3"/>
  <c r="BM487" i="3"/>
  <c r="AZ477" i="3"/>
  <c r="AJ477" i="3"/>
  <c r="T477" i="3"/>
  <c r="BJ603" i="3"/>
  <c r="BL601" i="3"/>
  <c r="BJ510" i="3"/>
  <c r="BJ599" i="3"/>
  <c r="BJ583" i="3"/>
  <c r="BJ549" i="3"/>
  <c r="BJ504" i="3"/>
  <c r="BL593" i="3"/>
  <c r="BN589" i="3"/>
  <c r="BN525" i="3"/>
  <c r="BJ481" i="3"/>
  <c r="BJ487" i="3"/>
  <c r="BJ607" i="3"/>
  <c r="BM605" i="3"/>
  <c r="BL605" i="3"/>
  <c r="BK597" i="3"/>
  <c r="BM593" i="3"/>
  <c r="BK581" i="3"/>
  <c r="BJ531" i="3"/>
  <c r="BM514" i="3"/>
  <c r="BL514" i="3"/>
  <c r="BN510" i="3"/>
  <c r="BM498" i="3"/>
  <c r="BL498" i="3"/>
  <c r="BJ591" i="3"/>
  <c r="BM587" i="3"/>
  <c r="BL587" i="3"/>
  <c r="BK575" i="3"/>
  <c r="BJ527" i="3"/>
  <c r="BK512" i="3"/>
  <c r="BM508" i="3"/>
  <c r="BL508" i="3"/>
  <c r="BN504" i="3"/>
  <c r="BJ494" i="3"/>
  <c r="BJ501" i="3"/>
  <c r="BJ479" i="3"/>
  <c r="BJ483" i="3"/>
  <c r="BD477" i="3"/>
  <c r="AV477" i="3"/>
  <c r="AN477" i="3"/>
  <c r="AF477" i="3"/>
  <c r="X477" i="3"/>
  <c r="P477" i="3"/>
  <c r="BJ485" i="3"/>
  <c r="BN491" i="3"/>
  <c r="BL496" i="3"/>
  <c r="BL607" i="3"/>
  <c r="BK605" i="3"/>
  <c r="BN605" i="3"/>
  <c r="BM603" i="3"/>
  <c r="BL597" i="3"/>
  <c r="BJ597" i="3"/>
  <c r="BK593" i="3"/>
  <c r="BN593" i="3"/>
  <c r="BJ593" i="3"/>
  <c r="BM589" i="3"/>
  <c r="BL581" i="3"/>
  <c r="BJ581" i="3"/>
  <c r="BJ577" i="3"/>
  <c r="BN577" i="3"/>
  <c r="BK577" i="3"/>
  <c r="BM573" i="3"/>
  <c r="BL547" i="3"/>
  <c r="BJ547" i="3"/>
  <c r="BL531" i="3"/>
  <c r="BM525" i="3"/>
  <c r="BK514" i="3"/>
  <c r="BM510" i="3"/>
  <c r="BN502" i="3"/>
  <c r="BJ502" i="3"/>
  <c r="BK498" i="3"/>
  <c r="BM599" i="3"/>
  <c r="BL591" i="3"/>
  <c r="BK587" i="3"/>
  <c r="BN587" i="3"/>
  <c r="BM583" i="3"/>
  <c r="BL575" i="3"/>
  <c r="BJ575" i="3"/>
  <c r="BM549" i="3"/>
  <c r="BL527" i="3"/>
  <c r="BJ523" i="3"/>
  <c r="BN523" i="3"/>
  <c r="BK523" i="3"/>
  <c r="BM519" i="3"/>
  <c r="BL516" i="3"/>
  <c r="BL512" i="3"/>
  <c r="BK508" i="3"/>
  <c r="BM504" i="3"/>
  <c r="BK494" i="3"/>
  <c r="BM501" i="3"/>
  <c r="BN581" i="3"/>
  <c r="BK479" i="3"/>
  <c r="BM479" i="3"/>
  <c r="BK481" i="3"/>
  <c r="BM481" i="3"/>
  <c r="BK483" i="3"/>
  <c r="BM483" i="3"/>
  <c r="BK489" i="3"/>
  <c r="BM489" i="3"/>
  <c r="BJ471" i="3"/>
  <c r="BM471" i="3"/>
  <c r="BL471" i="3"/>
  <c r="BL479" i="3"/>
  <c r="M480" i="3"/>
  <c r="Q480" i="3"/>
  <c r="U480" i="3"/>
  <c r="Y480" i="3"/>
  <c r="AC480" i="3"/>
  <c r="AG480" i="3"/>
  <c r="AK480" i="3"/>
  <c r="AO480" i="3"/>
  <c r="AS480" i="3"/>
  <c r="AW480" i="3"/>
  <c r="BA480" i="3"/>
  <c r="BE480" i="3"/>
  <c r="BI480" i="3"/>
  <c r="BL481" i="3"/>
  <c r="M482" i="3"/>
  <c r="Q482" i="3"/>
  <c r="U482" i="3"/>
  <c r="Y482" i="3"/>
  <c r="AC482" i="3"/>
  <c r="AG482" i="3"/>
  <c r="AK482" i="3"/>
  <c r="AO482" i="3"/>
  <c r="AS482" i="3"/>
  <c r="AW482" i="3"/>
  <c r="BA482" i="3"/>
  <c r="BE482" i="3"/>
  <c r="BI482" i="3"/>
  <c r="BL483" i="3"/>
  <c r="BN485" i="3"/>
  <c r="O486" i="3"/>
  <c r="S486" i="3"/>
  <c r="W486" i="3"/>
  <c r="AA486" i="3"/>
  <c r="AE486" i="3"/>
  <c r="AI486" i="3"/>
  <c r="AM486" i="3"/>
  <c r="AQ486" i="3"/>
  <c r="AU486" i="3"/>
  <c r="AY486" i="3"/>
  <c r="BC486" i="3"/>
  <c r="BG486" i="3"/>
  <c r="BN487" i="3"/>
  <c r="BL489" i="3"/>
  <c r="N490" i="3"/>
  <c r="R490" i="3"/>
  <c r="V490" i="3"/>
  <c r="Z490" i="3"/>
  <c r="AD490" i="3"/>
  <c r="AH490" i="3"/>
  <c r="AL490" i="3"/>
  <c r="AP490" i="3"/>
  <c r="AT490" i="3"/>
  <c r="AX490" i="3"/>
  <c r="BB490" i="3"/>
  <c r="BF490" i="3"/>
  <c r="BJ491" i="3"/>
  <c r="N492" i="3"/>
  <c r="R492" i="3"/>
  <c r="V492" i="3"/>
  <c r="Z492" i="3"/>
  <c r="AD492" i="3"/>
  <c r="AH492" i="3"/>
  <c r="AL492" i="3"/>
  <c r="AP492" i="3"/>
  <c r="AT492" i="3"/>
  <c r="AX492" i="3"/>
  <c r="BB492" i="3"/>
  <c r="BF492" i="3"/>
  <c r="BN473" i="3"/>
  <c r="BJ473" i="3"/>
  <c r="BL475" i="3"/>
  <c r="BM475" i="3"/>
  <c r="BK475" i="3"/>
  <c r="BF477" i="3"/>
  <c r="BB477" i="3"/>
  <c r="AX477" i="3"/>
  <c r="AT477" i="3"/>
  <c r="AP477" i="3"/>
  <c r="BJ477" i="3" s="1"/>
  <c r="AL477" i="3"/>
  <c r="AH477" i="3"/>
  <c r="AD477" i="3"/>
  <c r="Z477" i="3"/>
  <c r="BM477" i="3" s="1"/>
  <c r="V477" i="3"/>
  <c r="R477" i="3"/>
  <c r="BL477" i="3" s="1"/>
  <c r="BG474" i="3"/>
  <c r="BC474" i="3"/>
  <c r="AY474" i="3"/>
  <c r="AU474" i="3"/>
  <c r="AQ474" i="3"/>
  <c r="AM474" i="3"/>
  <c r="AI474" i="3"/>
  <c r="AE474" i="3"/>
  <c r="AA474" i="3"/>
  <c r="W474" i="3"/>
  <c r="S474" i="3"/>
  <c r="O474" i="3"/>
  <c r="BH474" i="3"/>
  <c r="BD474" i="3"/>
  <c r="AZ474" i="3"/>
  <c r="AV474" i="3"/>
  <c r="AR474" i="3"/>
  <c r="AN474" i="3"/>
  <c r="AJ474" i="3"/>
  <c r="AF474" i="3"/>
  <c r="AB474" i="3"/>
  <c r="X474" i="3"/>
  <c r="T474" i="3"/>
  <c r="P474" i="3"/>
  <c r="BI478" i="3"/>
  <c r="BC478" i="3"/>
  <c r="AU478" i="3"/>
  <c r="AM478" i="3"/>
  <c r="AE478" i="3"/>
  <c r="W478" i="3"/>
  <c r="O478" i="3"/>
  <c r="BE478" i="3"/>
  <c r="AW478" i="3"/>
  <c r="AO478" i="3"/>
  <c r="AG478" i="3"/>
  <c r="Y478" i="3"/>
  <c r="Q478" i="3"/>
  <c r="BF478" i="3"/>
  <c r="BB478" i="3"/>
  <c r="AX478" i="3"/>
  <c r="AT478" i="3"/>
  <c r="AP478" i="3"/>
  <c r="AL478" i="3"/>
  <c r="AH478" i="3"/>
  <c r="AD478" i="3"/>
  <c r="Z478" i="3"/>
  <c r="V478" i="3"/>
  <c r="R478" i="3"/>
  <c r="N478" i="3"/>
  <c r="N482" i="3"/>
  <c r="BG488" i="3"/>
  <c r="BC488" i="3"/>
  <c r="AY488" i="3"/>
  <c r="AU488" i="3"/>
  <c r="AQ488" i="3"/>
  <c r="AM488" i="3"/>
  <c r="AI488" i="3"/>
  <c r="AE488" i="3"/>
  <c r="AA488" i="3"/>
  <c r="W488" i="3"/>
  <c r="S488" i="3"/>
  <c r="O488" i="3"/>
  <c r="BH488" i="3"/>
  <c r="BD488" i="3"/>
  <c r="AZ488" i="3"/>
  <c r="AV488" i="3"/>
  <c r="AR488" i="3"/>
  <c r="AN488" i="3"/>
  <c r="AJ488" i="3"/>
  <c r="AF488" i="3"/>
  <c r="AB488" i="3"/>
  <c r="X488" i="3"/>
  <c r="T488" i="3"/>
  <c r="P488" i="3"/>
  <c r="M490" i="3"/>
  <c r="BI484" i="3"/>
  <c r="BE484" i="3"/>
  <c r="BA484" i="3"/>
  <c r="AW484" i="3"/>
  <c r="AS484" i="3"/>
  <c r="AO484" i="3"/>
  <c r="AK484" i="3"/>
  <c r="AG484" i="3"/>
  <c r="AC484" i="3"/>
  <c r="Y484" i="3"/>
  <c r="U484" i="3"/>
  <c r="Q484" i="3"/>
  <c r="M484" i="3"/>
  <c r="BF484" i="3"/>
  <c r="BB484" i="3"/>
  <c r="AX484" i="3"/>
  <c r="AT484" i="3"/>
  <c r="AP484" i="3"/>
  <c r="AL484" i="3"/>
  <c r="AH484" i="3"/>
  <c r="AD484" i="3"/>
  <c r="Z484" i="3"/>
  <c r="V484" i="3"/>
  <c r="R484" i="3"/>
  <c r="N484" i="3"/>
  <c r="BH472" i="3"/>
  <c r="BD472" i="3"/>
  <c r="AZ472" i="3"/>
  <c r="AV472" i="3"/>
  <c r="AR472" i="3"/>
  <c r="AN472" i="3"/>
  <c r="AJ472" i="3"/>
  <c r="AF472" i="3"/>
  <c r="AB472" i="3"/>
  <c r="X472" i="3"/>
  <c r="T472" i="3"/>
  <c r="P472" i="3"/>
  <c r="BI472" i="3"/>
  <c r="BE472" i="3"/>
  <c r="BA472" i="3"/>
  <c r="AW472" i="3"/>
  <c r="AS472" i="3"/>
  <c r="AO472" i="3"/>
  <c r="AK472" i="3"/>
  <c r="AG472" i="3"/>
  <c r="AC472" i="3"/>
  <c r="Y472" i="3"/>
  <c r="U472" i="3"/>
  <c r="Q472" i="3"/>
  <c r="M472" i="3"/>
  <c r="BC476" i="3"/>
  <c r="AU476" i="3"/>
  <c r="AM476" i="3"/>
  <c r="BI476" i="3"/>
  <c r="BA476" i="3"/>
  <c r="AS476" i="3"/>
  <c r="AK476" i="3"/>
  <c r="AE476" i="3"/>
  <c r="AA476" i="3"/>
  <c r="W476" i="3"/>
  <c r="S476" i="3"/>
  <c r="O476" i="3"/>
  <c r="BH476" i="3"/>
  <c r="BD476" i="3"/>
  <c r="AZ476" i="3"/>
  <c r="AV476" i="3"/>
  <c r="AR476" i="3"/>
  <c r="AN476" i="3"/>
  <c r="AJ476" i="3"/>
  <c r="AF476" i="3"/>
  <c r="AB476" i="3"/>
  <c r="X476" i="3"/>
  <c r="T476" i="3"/>
  <c r="P476" i="3"/>
  <c r="BL609" i="3"/>
  <c r="BK603" i="3"/>
  <c r="BN603" i="3"/>
  <c r="BJ601" i="3"/>
  <c r="BL585" i="3"/>
  <c r="BM577" i="3"/>
  <c r="BL521" i="3"/>
  <c r="BK510" i="3"/>
  <c r="BL506" i="3"/>
  <c r="BK599" i="3"/>
  <c r="BN599" i="3"/>
  <c r="BL595" i="3"/>
  <c r="BK583" i="3"/>
  <c r="BN583" i="3"/>
  <c r="BL579" i="3"/>
  <c r="BK549" i="3"/>
  <c r="BN549" i="3"/>
  <c r="BM523" i="3"/>
  <c r="BK504" i="3"/>
  <c r="BL500" i="3"/>
  <c r="BM609" i="3"/>
  <c r="BK607" i="3"/>
  <c r="BN607" i="3"/>
  <c r="BJ605" i="3"/>
  <c r="BM601" i="3"/>
  <c r="BM585" i="3"/>
  <c r="BL577" i="3"/>
  <c r="BN531" i="3"/>
  <c r="BK531" i="3"/>
  <c r="BM521" i="3"/>
  <c r="BN514" i="3"/>
  <c r="BJ514" i="3"/>
  <c r="BM506" i="3"/>
  <c r="BN498" i="3"/>
  <c r="BJ498" i="3"/>
  <c r="BM595" i="3"/>
  <c r="BK591" i="3"/>
  <c r="BN591" i="3"/>
  <c r="BJ587" i="3"/>
  <c r="BM579" i="3"/>
  <c r="BN527" i="3"/>
  <c r="BK527" i="3"/>
  <c r="BL523" i="3"/>
  <c r="BM516" i="3"/>
  <c r="BN508" i="3"/>
  <c r="BJ508" i="3"/>
  <c r="BM500" i="3"/>
  <c r="BN494" i="3"/>
  <c r="BN501" i="3"/>
  <c r="BK501" i="3"/>
  <c r="BM496" i="3"/>
  <c r="BJ609" i="3"/>
  <c r="BK609" i="3"/>
  <c r="BN609" i="3"/>
  <c r="BM607" i="3"/>
  <c r="BL603" i="3"/>
  <c r="BK601" i="3"/>
  <c r="BN601" i="3"/>
  <c r="BM597" i="3"/>
  <c r="BL589" i="3"/>
  <c r="BJ589" i="3"/>
  <c r="BJ585" i="3"/>
  <c r="BK585" i="3"/>
  <c r="BN585" i="3"/>
  <c r="BM581" i="3"/>
  <c r="BL573" i="3"/>
  <c r="BJ573" i="3"/>
  <c r="BM547" i="3"/>
  <c r="BM531" i="3"/>
  <c r="BL525" i="3"/>
  <c r="BJ525" i="3"/>
  <c r="BJ521" i="3"/>
  <c r="BN521" i="3"/>
  <c r="BK521" i="3"/>
  <c r="BL510" i="3"/>
  <c r="BN506" i="3"/>
  <c r="BJ506" i="3"/>
  <c r="BK506" i="3"/>
  <c r="BL599" i="3"/>
  <c r="BJ595" i="3"/>
  <c r="BK595" i="3"/>
  <c r="BN595" i="3"/>
  <c r="BM591" i="3"/>
  <c r="BL583" i="3"/>
  <c r="BJ579" i="3"/>
  <c r="BK579" i="3"/>
  <c r="BN579" i="3"/>
  <c r="BM575" i="3"/>
  <c r="BL549" i="3"/>
  <c r="BM527" i="3"/>
  <c r="BL519" i="3"/>
  <c r="BJ519" i="3"/>
  <c r="BN516" i="3"/>
  <c r="BJ516" i="3"/>
  <c r="BK516" i="3"/>
  <c r="BM512" i="3"/>
  <c r="BN512" i="3"/>
  <c r="BJ512" i="3"/>
  <c r="BL504" i="3"/>
  <c r="BN500" i="3"/>
  <c r="BJ500" i="3"/>
  <c r="BK500" i="3"/>
  <c r="BL494" i="3"/>
  <c r="BM494" i="3"/>
  <c r="BL501" i="3"/>
  <c r="BN496" i="3"/>
  <c r="BN597" i="3"/>
  <c r="BN573" i="3"/>
  <c r="BN547" i="3"/>
  <c r="BK496" i="3"/>
  <c r="BN477" i="3"/>
  <c r="BJ489" i="3"/>
  <c r="BK471" i="3"/>
  <c r="BN471" i="3"/>
  <c r="BN575" i="3"/>
  <c r="BN519" i="3"/>
  <c r="BN479" i="3"/>
  <c r="O480" i="3"/>
  <c r="S480" i="3"/>
  <c r="W480" i="3"/>
  <c r="AA480" i="3"/>
  <c r="AE480" i="3"/>
  <c r="AI480" i="3"/>
  <c r="AM480" i="3"/>
  <c r="AQ480" i="3"/>
  <c r="AU480" i="3"/>
  <c r="AY480" i="3"/>
  <c r="BC480" i="3"/>
  <c r="BG480" i="3"/>
  <c r="BN481" i="3"/>
  <c r="O482" i="3"/>
  <c r="S482" i="3"/>
  <c r="W482" i="3"/>
  <c r="AA482" i="3"/>
  <c r="AE482" i="3"/>
  <c r="AI482" i="3"/>
  <c r="AM482" i="3"/>
  <c r="AQ482" i="3"/>
  <c r="AU482" i="3"/>
  <c r="AY482" i="3"/>
  <c r="BC482" i="3"/>
  <c r="BN483" i="3"/>
  <c r="BL485" i="3"/>
  <c r="M486" i="3"/>
  <c r="Q486" i="3"/>
  <c r="U486" i="3"/>
  <c r="Y486" i="3"/>
  <c r="AC486" i="3"/>
  <c r="AG486" i="3"/>
  <c r="AK486" i="3"/>
  <c r="AO486" i="3"/>
  <c r="AS486" i="3"/>
  <c r="AW486" i="3"/>
  <c r="BA486" i="3"/>
  <c r="BE486" i="3"/>
  <c r="BI486" i="3"/>
  <c r="BL487" i="3"/>
  <c r="BN489" i="3"/>
  <c r="P490" i="3"/>
  <c r="T490" i="3"/>
  <c r="X490" i="3"/>
  <c r="AB490" i="3"/>
  <c r="AF490" i="3"/>
  <c r="AJ490" i="3"/>
  <c r="AN490" i="3"/>
  <c r="AR490" i="3"/>
  <c r="AV490" i="3"/>
  <c r="AZ490" i="3"/>
  <c r="BD490" i="3"/>
  <c r="BK491" i="3"/>
  <c r="BM491" i="3"/>
  <c r="P492" i="3"/>
  <c r="BK492" i="3" s="1"/>
  <c r="T492" i="3"/>
  <c r="X492" i="3"/>
  <c r="AB492" i="3"/>
  <c r="AF492" i="3"/>
  <c r="AJ492" i="3"/>
  <c r="AN492" i="3"/>
  <c r="AR492" i="3"/>
  <c r="AV492" i="3"/>
  <c r="AZ492" i="3"/>
  <c r="BD492" i="3"/>
  <c r="BH492" i="3"/>
  <c r="BL473" i="3"/>
  <c r="BM473" i="3"/>
  <c r="BK473" i="3"/>
  <c r="BN475" i="3"/>
  <c r="BJ475" i="3"/>
  <c r="BK477" i="3"/>
  <c r="BI474" i="3"/>
  <c r="BE474" i="3"/>
  <c r="BA474" i="3"/>
  <c r="AW474" i="3"/>
  <c r="AS474" i="3"/>
  <c r="AO474" i="3"/>
  <c r="AK474" i="3"/>
  <c r="AG474" i="3"/>
  <c r="AC474" i="3"/>
  <c r="Y474" i="3"/>
  <c r="U474" i="3"/>
  <c r="Q474" i="3"/>
  <c r="M474" i="3"/>
  <c r="BF474" i="3"/>
  <c r="BB474" i="3"/>
  <c r="AX474" i="3"/>
  <c r="AT474" i="3"/>
  <c r="AP474" i="3"/>
  <c r="AL474" i="3"/>
  <c r="AH474" i="3"/>
  <c r="AD474" i="3"/>
  <c r="Z474" i="3"/>
  <c r="V474" i="3"/>
  <c r="R474" i="3"/>
  <c r="BG478" i="3"/>
  <c r="AY478" i="3"/>
  <c r="AQ478" i="3"/>
  <c r="AI478" i="3"/>
  <c r="AA478" i="3"/>
  <c r="S478" i="3"/>
  <c r="BK478" i="3" s="1"/>
  <c r="BH478" i="3"/>
  <c r="BA478" i="3"/>
  <c r="AS478" i="3"/>
  <c r="AK478" i="3"/>
  <c r="AC478" i="3"/>
  <c r="U478" i="3"/>
  <c r="M478" i="3"/>
  <c r="BD478" i="3"/>
  <c r="AZ478" i="3"/>
  <c r="AV478" i="3"/>
  <c r="AR478" i="3"/>
  <c r="AN478" i="3"/>
  <c r="AJ478" i="3"/>
  <c r="AF478" i="3"/>
  <c r="AB478" i="3"/>
  <c r="X478" i="3"/>
  <c r="T478" i="3"/>
  <c r="BI488" i="3"/>
  <c r="BE488" i="3"/>
  <c r="BA488" i="3"/>
  <c r="AW488" i="3"/>
  <c r="AS488" i="3"/>
  <c r="AO488" i="3"/>
  <c r="AK488" i="3"/>
  <c r="AG488" i="3"/>
  <c r="AC488" i="3"/>
  <c r="Y488" i="3"/>
  <c r="U488" i="3"/>
  <c r="Q488" i="3"/>
  <c r="M488" i="3"/>
  <c r="BN488" i="3" s="1"/>
  <c r="BF488" i="3"/>
  <c r="BB488" i="3"/>
  <c r="AX488" i="3"/>
  <c r="AT488" i="3"/>
  <c r="AP488" i="3"/>
  <c r="AL488" i="3"/>
  <c r="AH488" i="3"/>
  <c r="AD488" i="3"/>
  <c r="Z488" i="3"/>
  <c r="V488" i="3"/>
  <c r="R488" i="3"/>
  <c r="BG484" i="3"/>
  <c r="BC484" i="3"/>
  <c r="AY484" i="3"/>
  <c r="AU484" i="3"/>
  <c r="AQ484" i="3"/>
  <c r="AM484" i="3"/>
  <c r="AI484" i="3"/>
  <c r="AE484" i="3"/>
  <c r="AA484" i="3"/>
  <c r="W484" i="3"/>
  <c r="S484" i="3"/>
  <c r="O484" i="3"/>
  <c r="BH484" i="3"/>
  <c r="BD484" i="3"/>
  <c r="AZ484" i="3"/>
  <c r="AV484" i="3"/>
  <c r="AR484" i="3"/>
  <c r="AN484" i="3"/>
  <c r="AJ484" i="3"/>
  <c r="AF484" i="3"/>
  <c r="AB484" i="3"/>
  <c r="X484" i="3"/>
  <c r="T484" i="3"/>
  <c r="BM484" i="3" s="1"/>
  <c r="BF472" i="3"/>
  <c r="BB472" i="3"/>
  <c r="AX472" i="3"/>
  <c r="AT472" i="3"/>
  <c r="AP472" i="3"/>
  <c r="AL472" i="3"/>
  <c r="AH472" i="3"/>
  <c r="AD472" i="3"/>
  <c r="Z472" i="3"/>
  <c r="V472" i="3"/>
  <c r="BK472" i="3" s="1"/>
  <c r="R472" i="3"/>
  <c r="N472" i="3"/>
  <c r="BG472" i="3"/>
  <c r="BC472" i="3"/>
  <c r="AY472" i="3"/>
  <c r="AU472" i="3"/>
  <c r="AQ472" i="3"/>
  <c r="AM472" i="3"/>
  <c r="AI472" i="3"/>
  <c r="AE472" i="3"/>
  <c r="AA472" i="3"/>
  <c r="W472" i="3"/>
  <c r="S472" i="3"/>
  <c r="BG476" i="3"/>
  <c r="AY476" i="3"/>
  <c r="AQ476" i="3"/>
  <c r="AI476" i="3"/>
  <c r="BE476" i="3"/>
  <c r="AW476" i="3"/>
  <c r="AO476" i="3"/>
  <c r="AG476" i="3"/>
  <c r="AC476" i="3"/>
  <c r="Y476" i="3"/>
  <c r="U476" i="3"/>
  <c r="Q476" i="3"/>
  <c r="M476" i="3"/>
  <c r="BN476" i="3" s="1"/>
  <c r="BF476" i="3"/>
  <c r="BB476" i="3"/>
  <c r="AX476" i="3"/>
  <c r="AT476" i="3"/>
  <c r="AP476" i="3"/>
  <c r="AL476" i="3"/>
  <c r="AH476" i="3"/>
  <c r="AD476" i="3"/>
  <c r="Z476" i="3"/>
  <c r="V476" i="3"/>
  <c r="R476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L356" i="3" s="1"/>
  <c r="E357" i="3"/>
  <c r="F357" i="3"/>
  <c r="G357" i="3"/>
  <c r="H357" i="3"/>
  <c r="I357" i="3"/>
  <c r="J357" i="3"/>
  <c r="E358" i="3"/>
  <c r="F358" i="3"/>
  <c r="K358" i="3" s="1"/>
  <c r="G358" i="3"/>
  <c r="H358" i="3"/>
  <c r="I358" i="3"/>
  <c r="J358" i="3"/>
  <c r="L358" i="3" s="1"/>
  <c r="E359" i="3"/>
  <c r="F359" i="3"/>
  <c r="G359" i="3"/>
  <c r="H359" i="3"/>
  <c r="I359" i="3"/>
  <c r="J359" i="3"/>
  <c r="E360" i="3"/>
  <c r="F360" i="3"/>
  <c r="G360" i="3"/>
  <c r="H360" i="3"/>
  <c r="I360" i="3"/>
  <c r="J360" i="3"/>
  <c r="L360" i="3" s="1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L368" i="3" s="1"/>
  <c r="E369" i="3"/>
  <c r="F369" i="3"/>
  <c r="G369" i="3"/>
  <c r="H369" i="3"/>
  <c r="I369" i="3"/>
  <c r="J369" i="3"/>
  <c r="E370" i="3"/>
  <c r="F370" i="3"/>
  <c r="G370" i="3"/>
  <c r="H370" i="3"/>
  <c r="I370" i="3"/>
  <c r="J370" i="3"/>
  <c r="L370" i="3" s="1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L376" i="3" s="1"/>
  <c r="E377" i="3"/>
  <c r="F377" i="3"/>
  <c r="G377" i="3"/>
  <c r="H377" i="3"/>
  <c r="I377" i="3"/>
  <c r="J377" i="3"/>
  <c r="E378" i="3"/>
  <c r="F378" i="3"/>
  <c r="G378" i="3"/>
  <c r="H378" i="3"/>
  <c r="I378" i="3"/>
  <c r="J378" i="3"/>
  <c r="L378" i="3" s="1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L384" i="3" s="1"/>
  <c r="E385" i="3"/>
  <c r="F385" i="3"/>
  <c r="G385" i="3"/>
  <c r="H385" i="3"/>
  <c r="I385" i="3"/>
  <c r="J385" i="3"/>
  <c r="E386" i="3"/>
  <c r="F386" i="3"/>
  <c r="G386" i="3"/>
  <c r="H386" i="3"/>
  <c r="I386" i="3"/>
  <c r="J386" i="3"/>
  <c r="L386" i="3" s="1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L392" i="3" s="1"/>
  <c r="E393" i="3"/>
  <c r="F393" i="3"/>
  <c r="G393" i="3"/>
  <c r="H393" i="3"/>
  <c r="I393" i="3"/>
  <c r="J393" i="3"/>
  <c r="E394" i="3"/>
  <c r="F394" i="3"/>
  <c r="G394" i="3"/>
  <c r="H394" i="3"/>
  <c r="I394" i="3"/>
  <c r="J394" i="3"/>
  <c r="L394" i="3" s="1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L400" i="3" s="1"/>
  <c r="E401" i="3"/>
  <c r="F401" i="3"/>
  <c r="G401" i="3"/>
  <c r="H401" i="3"/>
  <c r="I401" i="3"/>
  <c r="J401" i="3"/>
  <c r="E402" i="3"/>
  <c r="F402" i="3"/>
  <c r="G402" i="3"/>
  <c r="H402" i="3"/>
  <c r="I402" i="3"/>
  <c r="J402" i="3"/>
  <c r="L402" i="3" s="1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L416" i="3" s="1"/>
  <c r="E417" i="3"/>
  <c r="F417" i="3"/>
  <c r="G417" i="3"/>
  <c r="H417" i="3"/>
  <c r="I417" i="3"/>
  <c r="J417" i="3"/>
  <c r="E418" i="3"/>
  <c r="F418" i="3"/>
  <c r="G418" i="3"/>
  <c r="H418" i="3"/>
  <c r="I418" i="3"/>
  <c r="J418" i="3"/>
  <c r="L418" i="3" s="1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L424" i="3" s="1"/>
  <c r="E425" i="3"/>
  <c r="F425" i="3"/>
  <c r="G425" i="3"/>
  <c r="H425" i="3"/>
  <c r="I425" i="3"/>
  <c r="J425" i="3"/>
  <c r="E426" i="3"/>
  <c r="F426" i="3"/>
  <c r="G426" i="3"/>
  <c r="H426" i="3"/>
  <c r="I426" i="3"/>
  <c r="J426" i="3"/>
  <c r="L426" i="3" s="1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L432" i="3" s="1"/>
  <c r="E433" i="3"/>
  <c r="F433" i="3"/>
  <c r="G433" i="3"/>
  <c r="H433" i="3"/>
  <c r="I433" i="3"/>
  <c r="J433" i="3"/>
  <c r="E434" i="3"/>
  <c r="F434" i="3"/>
  <c r="G434" i="3"/>
  <c r="H434" i="3"/>
  <c r="I434" i="3"/>
  <c r="J434" i="3"/>
  <c r="L434" i="3" s="1"/>
  <c r="E435" i="3"/>
  <c r="F435" i="3"/>
  <c r="G435" i="3"/>
  <c r="H435" i="3"/>
  <c r="I435" i="3"/>
  <c r="J435" i="3"/>
  <c r="E436" i="3"/>
  <c r="F436" i="3"/>
  <c r="G436" i="3"/>
  <c r="H436" i="3"/>
  <c r="I436" i="3"/>
  <c r="J436" i="3"/>
  <c r="L436" i="3" s="1"/>
  <c r="E437" i="3"/>
  <c r="F437" i="3"/>
  <c r="K437" i="3" s="1"/>
  <c r="G437" i="3"/>
  <c r="H437" i="3"/>
  <c r="I437" i="3"/>
  <c r="J437" i="3"/>
  <c r="E438" i="3"/>
  <c r="F438" i="3"/>
  <c r="G438" i="3"/>
  <c r="H438" i="3"/>
  <c r="I438" i="3"/>
  <c r="J438" i="3"/>
  <c r="E439" i="3"/>
  <c r="F439" i="3"/>
  <c r="K439" i="3" s="1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K441" i="3"/>
  <c r="E442" i="3"/>
  <c r="F442" i="3"/>
  <c r="K442" i="3" s="1"/>
  <c r="G442" i="3"/>
  <c r="H442" i="3"/>
  <c r="I442" i="3"/>
  <c r="J442" i="3"/>
  <c r="E443" i="3"/>
  <c r="F443" i="3"/>
  <c r="K443" i="3" s="1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K445" i="3"/>
  <c r="E446" i="3"/>
  <c r="F446" i="3"/>
  <c r="G446" i="3"/>
  <c r="H446" i="3"/>
  <c r="I446" i="3"/>
  <c r="J446" i="3"/>
  <c r="E447" i="3"/>
  <c r="F447" i="3"/>
  <c r="K447" i="3" s="1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K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K451" i="3"/>
  <c r="E452" i="3"/>
  <c r="F452" i="3"/>
  <c r="G452" i="3"/>
  <c r="H452" i="3"/>
  <c r="I452" i="3"/>
  <c r="J452" i="3"/>
  <c r="E453" i="3"/>
  <c r="F453" i="3"/>
  <c r="K453" i="3" s="1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K455" i="3"/>
  <c r="E456" i="3"/>
  <c r="F456" i="3"/>
  <c r="G456" i="3"/>
  <c r="H456" i="3"/>
  <c r="I456" i="3"/>
  <c r="J456" i="3"/>
  <c r="E457" i="3"/>
  <c r="F457" i="3"/>
  <c r="K457" i="3" s="1"/>
  <c r="G457" i="3"/>
  <c r="H457" i="3"/>
  <c r="I457" i="3"/>
  <c r="J457" i="3"/>
  <c r="E458" i="3"/>
  <c r="F458" i="3"/>
  <c r="G458" i="3"/>
  <c r="H458" i="3"/>
  <c r="I458" i="3"/>
  <c r="J458" i="3"/>
  <c r="E459" i="3"/>
  <c r="F459" i="3"/>
  <c r="K459" i="3" s="1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K461" i="3"/>
  <c r="E462" i="3"/>
  <c r="F462" i="3"/>
  <c r="G462" i="3"/>
  <c r="H462" i="3"/>
  <c r="I462" i="3"/>
  <c r="J462" i="3"/>
  <c r="E463" i="3"/>
  <c r="F463" i="3"/>
  <c r="K463" i="3" s="1"/>
  <c r="G463" i="3"/>
  <c r="H463" i="3"/>
  <c r="I463" i="3"/>
  <c r="J463" i="3"/>
  <c r="E464" i="3"/>
  <c r="F464" i="3"/>
  <c r="G464" i="3"/>
  <c r="H464" i="3"/>
  <c r="I464" i="3"/>
  <c r="J464" i="3"/>
  <c r="E465" i="3"/>
  <c r="F465" i="3"/>
  <c r="K465" i="3" s="1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K468" i="3" s="1"/>
  <c r="G468" i="3"/>
  <c r="H468" i="3"/>
  <c r="I468" i="3"/>
  <c r="J468" i="3"/>
  <c r="E469" i="3"/>
  <c r="F469" i="3"/>
  <c r="K469" i="3" s="1"/>
  <c r="G469" i="3"/>
  <c r="H469" i="3"/>
  <c r="I469" i="3"/>
  <c r="J469" i="3"/>
  <c r="E470" i="3"/>
  <c r="F470" i="3"/>
  <c r="G470" i="3"/>
  <c r="H470" i="3"/>
  <c r="I470" i="3"/>
  <c r="J470" i="3"/>
  <c r="M465" i="3" l="1"/>
  <c r="K434" i="3"/>
  <c r="K433" i="3"/>
  <c r="L420" i="3"/>
  <c r="K418" i="3"/>
  <c r="K417" i="3"/>
  <c r="K394" i="3"/>
  <c r="K393" i="3"/>
  <c r="K378" i="3"/>
  <c r="K377" i="3"/>
  <c r="K466" i="3"/>
  <c r="L465" i="3"/>
  <c r="K462" i="3"/>
  <c r="L461" i="3"/>
  <c r="M461" i="3" s="1"/>
  <c r="K458" i="3"/>
  <c r="L457" i="3"/>
  <c r="K454" i="3"/>
  <c r="L453" i="3"/>
  <c r="K450" i="3"/>
  <c r="L449" i="3"/>
  <c r="K446" i="3"/>
  <c r="L445" i="3"/>
  <c r="L441" i="3"/>
  <c r="L428" i="3"/>
  <c r="K426" i="3"/>
  <c r="K425" i="3"/>
  <c r="L408" i="3"/>
  <c r="L404" i="3"/>
  <c r="K402" i="3"/>
  <c r="K401" i="3"/>
  <c r="K386" i="3"/>
  <c r="K385" i="3"/>
  <c r="L372" i="3"/>
  <c r="K370" i="3"/>
  <c r="K369" i="3"/>
  <c r="K357" i="3"/>
  <c r="L469" i="3"/>
  <c r="M469" i="3" s="1"/>
  <c r="L388" i="3"/>
  <c r="K438" i="3"/>
  <c r="K429" i="3"/>
  <c r="K421" i="3"/>
  <c r="L412" i="3"/>
  <c r="L410" i="3"/>
  <c r="K410" i="3"/>
  <c r="K409" i="3"/>
  <c r="L396" i="3"/>
  <c r="L380" i="3"/>
  <c r="L364" i="3"/>
  <c r="L362" i="3"/>
  <c r="K362" i="3"/>
  <c r="K361" i="3"/>
  <c r="BL490" i="3"/>
  <c r="BM482" i="3"/>
  <c r="K470" i="3"/>
  <c r="L467" i="3"/>
  <c r="K467" i="3"/>
  <c r="K464" i="3"/>
  <c r="L463" i="3"/>
  <c r="M463" i="3" s="1"/>
  <c r="K460" i="3"/>
  <c r="L459" i="3"/>
  <c r="N459" i="3" s="1"/>
  <c r="K456" i="3"/>
  <c r="L455" i="3"/>
  <c r="K452" i="3"/>
  <c r="L451" i="3"/>
  <c r="K448" i="3"/>
  <c r="L447" i="3"/>
  <c r="K444" i="3"/>
  <c r="L443" i="3"/>
  <c r="K440" i="3"/>
  <c r="L439" i="3"/>
  <c r="L354" i="3"/>
  <c r="K354" i="3"/>
  <c r="K353" i="3"/>
  <c r="BM486" i="3"/>
  <c r="BM480" i="3"/>
  <c r="L430" i="3"/>
  <c r="K430" i="3"/>
  <c r="L422" i="3"/>
  <c r="K422" i="3"/>
  <c r="L414" i="3"/>
  <c r="K414" i="3"/>
  <c r="K413" i="3"/>
  <c r="L406" i="3"/>
  <c r="K406" i="3"/>
  <c r="K405" i="3"/>
  <c r="L398" i="3"/>
  <c r="K398" i="3"/>
  <c r="K397" i="3"/>
  <c r="L390" i="3"/>
  <c r="K390" i="3"/>
  <c r="K389" i="3"/>
  <c r="L382" i="3"/>
  <c r="K382" i="3"/>
  <c r="K381" i="3"/>
  <c r="L374" i="3"/>
  <c r="K374" i="3"/>
  <c r="K373" i="3"/>
  <c r="L366" i="3"/>
  <c r="K366" i="3"/>
  <c r="K365" i="3"/>
  <c r="BJ486" i="3"/>
  <c r="BK480" i="3"/>
  <c r="BJ482" i="3"/>
  <c r="BK474" i="3"/>
  <c r="M467" i="3"/>
  <c r="O467" i="3"/>
  <c r="Q467" i="3"/>
  <c r="S467" i="3"/>
  <c r="U467" i="3"/>
  <c r="W467" i="3"/>
  <c r="Y467" i="3"/>
  <c r="AA467" i="3"/>
  <c r="AC467" i="3"/>
  <c r="AE467" i="3"/>
  <c r="AG467" i="3"/>
  <c r="AI467" i="3"/>
  <c r="AK467" i="3"/>
  <c r="AM467" i="3"/>
  <c r="AO467" i="3"/>
  <c r="AQ467" i="3"/>
  <c r="AS467" i="3"/>
  <c r="AU467" i="3"/>
  <c r="AW467" i="3"/>
  <c r="AY467" i="3"/>
  <c r="BA467" i="3"/>
  <c r="BC467" i="3"/>
  <c r="BE467" i="3"/>
  <c r="BG467" i="3"/>
  <c r="BI467" i="3"/>
  <c r="N467" i="3"/>
  <c r="P467" i="3"/>
  <c r="R467" i="3"/>
  <c r="T467" i="3"/>
  <c r="V467" i="3"/>
  <c r="X467" i="3"/>
  <c r="Z467" i="3"/>
  <c r="AB467" i="3"/>
  <c r="AD467" i="3"/>
  <c r="AF467" i="3"/>
  <c r="AH467" i="3"/>
  <c r="AJ467" i="3"/>
  <c r="AL467" i="3"/>
  <c r="AN467" i="3"/>
  <c r="AP467" i="3"/>
  <c r="AR467" i="3"/>
  <c r="AT467" i="3"/>
  <c r="AV467" i="3"/>
  <c r="AX467" i="3"/>
  <c r="AZ467" i="3"/>
  <c r="BB467" i="3"/>
  <c r="BD467" i="3"/>
  <c r="BF467" i="3"/>
  <c r="BH467" i="3"/>
  <c r="M457" i="3"/>
  <c r="O457" i="3"/>
  <c r="Q457" i="3"/>
  <c r="S457" i="3"/>
  <c r="U457" i="3"/>
  <c r="W457" i="3"/>
  <c r="Y457" i="3"/>
  <c r="AA457" i="3"/>
  <c r="AC457" i="3"/>
  <c r="AE457" i="3"/>
  <c r="AG457" i="3"/>
  <c r="AI457" i="3"/>
  <c r="AK457" i="3"/>
  <c r="AM457" i="3"/>
  <c r="AO457" i="3"/>
  <c r="AQ457" i="3"/>
  <c r="AS457" i="3"/>
  <c r="AU457" i="3"/>
  <c r="AW457" i="3"/>
  <c r="AY457" i="3"/>
  <c r="BA457" i="3"/>
  <c r="BC457" i="3"/>
  <c r="BE457" i="3"/>
  <c r="BG457" i="3"/>
  <c r="BI457" i="3"/>
  <c r="M455" i="3"/>
  <c r="O455" i="3"/>
  <c r="Q455" i="3"/>
  <c r="S455" i="3"/>
  <c r="U455" i="3"/>
  <c r="W455" i="3"/>
  <c r="Y455" i="3"/>
  <c r="AA455" i="3"/>
  <c r="AC455" i="3"/>
  <c r="AE455" i="3"/>
  <c r="AG455" i="3"/>
  <c r="AI455" i="3"/>
  <c r="AK455" i="3"/>
  <c r="AM455" i="3"/>
  <c r="AO455" i="3"/>
  <c r="AQ455" i="3"/>
  <c r="AS455" i="3"/>
  <c r="AU455" i="3"/>
  <c r="AW455" i="3"/>
  <c r="AY455" i="3"/>
  <c r="BA455" i="3"/>
  <c r="BC455" i="3"/>
  <c r="BE455" i="3"/>
  <c r="BG455" i="3"/>
  <c r="BI455" i="3"/>
  <c r="N453" i="3"/>
  <c r="P453" i="3"/>
  <c r="R453" i="3"/>
  <c r="T453" i="3"/>
  <c r="V453" i="3"/>
  <c r="X453" i="3"/>
  <c r="Z453" i="3"/>
  <c r="AB453" i="3"/>
  <c r="AD453" i="3"/>
  <c r="AF453" i="3"/>
  <c r="AH453" i="3"/>
  <c r="AJ453" i="3"/>
  <c r="AL453" i="3"/>
  <c r="AN453" i="3"/>
  <c r="AP453" i="3"/>
  <c r="AR453" i="3"/>
  <c r="AT453" i="3"/>
  <c r="AV453" i="3"/>
  <c r="AX453" i="3"/>
  <c r="AZ453" i="3"/>
  <c r="BB453" i="3"/>
  <c r="BD453" i="3"/>
  <c r="BF453" i="3"/>
  <c r="BH453" i="3"/>
  <c r="N451" i="3"/>
  <c r="P451" i="3"/>
  <c r="R451" i="3"/>
  <c r="T451" i="3"/>
  <c r="V451" i="3"/>
  <c r="X451" i="3"/>
  <c r="Z451" i="3"/>
  <c r="AB451" i="3"/>
  <c r="AD451" i="3"/>
  <c r="AF451" i="3"/>
  <c r="AH451" i="3"/>
  <c r="AJ451" i="3"/>
  <c r="AL451" i="3"/>
  <c r="AN451" i="3"/>
  <c r="AP451" i="3"/>
  <c r="AR451" i="3"/>
  <c r="AT451" i="3"/>
  <c r="AV451" i="3"/>
  <c r="AX451" i="3"/>
  <c r="AZ451" i="3"/>
  <c r="BB451" i="3"/>
  <c r="BD451" i="3"/>
  <c r="BF451" i="3"/>
  <c r="BH451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N447" i="3"/>
  <c r="P447" i="3"/>
  <c r="R447" i="3"/>
  <c r="T447" i="3"/>
  <c r="V447" i="3"/>
  <c r="X447" i="3"/>
  <c r="Z447" i="3"/>
  <c r="AB447" i="3"/>
  <c r="AD447" i="3"/>
  <c r="AF447" i="3"/>
  <c r="AH447" i="3"/>
  <c r="AJ447" i="3"/>
  <c r="AL447" i="3"/>
  <c r="AN447" i="3"/>
  <c r="AP447" i="3"/>
  <c r="AR447" i="3"/>
  <c r="AT447" i="3"/>
  <c r="AV447" i="3"/>
  <c r="AX447" i="3"/>
  <c r="AZ447" i="3"/>
  <c r="BB447" i="3"/>
  <c r="BD447" i="3"/>
  <c r="BF447" i="3"/>
  <c r="BH447" i="3"/>
  <c r="N445" i="3"/>
  <c r="P445" i="3"/>
  <c r="R445" i="3"/>
  <c r="T445" i="3"/>
  <c r="V445" i="3"/>
  <c r="X445" i="3"/>
  <c r="Z445" i="3"/>
  <c r="AB445" i="3"/>
  <c r="AD445" i="3"/>
  <c r="AF445" i="3"/>
  <c r="AH445" i="3"/>
  <c r="AJ445" i="3"/>
  <c r="AL445" i="3"/>
  <c r="AN445" i="3"/>
  <c r="AP445" i="3"/>
  <c r="AR445" i="3"/>
  <c r="AT445" i="3"/>
  <c r="AV445" i="3"/>
  <c r="AX445" i="3"/>
  <c r="AZ445" i="3"/>
  <c r="BB445" i="3"/>
  <c r="BD445" i="3"/>
  <c r="BF445" i="3"/>
  <c r="BH445" i="3"/>
  <c r="N443" i="3"/>
  <c r="P443" i="3"/>
  <c r="R443" i="3"/>
  <c r="T443" i="3"/>
  <c r="V443" i="3"/>
  <c r="X443" i="3"/>
  <c r="Z443" i="3"/>
  <c r="AB443" i="3"/>
  <c r="AD443" i="3"/>
  <c r="AF443" i="3"/>
  <c r="AH443" i="3"/>
  <c r="AJ443" i="3"/>
  <c r="AL443" i="3"/>
  <c r="AN443" i="3"/>
  <c r="AP443" i="3"/>
  <c r="AR443" i="3"/>
  <c r="AT443" i="3"/>
  <c r="AV443" i="3"/>
  <c r="AX443" i="3"/>
  <c r="AZ443" i="3"/>
  <c r="BB443" i="3"/>
  <c r="BD443" i="3"/>
  <c r="BF443" i="3"/>
  <c r="BH443" i="3"/>
  <c r="N441" i="3"/>
  <c r="P441" i="3"/>
  <c r="R441" i="3"/>
  <c r="T441" i="3"/>
  <c r="V441" i="3"/>
  <c r="X441" i="3"/>
  <c r="Z441" i="3"/>
  <c r="AB441" i="3"/>
  <c r="AD441" i="3"/>
  <c r="AF441" i="3"/>
  <c r="AH441" i="3"/>
  <c r="AJ441" i="3"/>
  <c r="AL441" i="3"/>
  <c r="AN441" i="3"/>
  <c r="AP441" i="3"/>
  <c r="AR441" i="3"/>
  <c r="AT441" i="3"/>
  <c r="AV441" i="3"/>
  <c r="AX441" i="3"/>
  <c r="AZ441" i="3"/>
  <c r="BB441" i="3"/>
  <c r="BD441" i="3"/>
  <c r="BF441" i="3"/>
  <c r="BH441" i="3"/>
  <c r="M439" i="3"/>
  <c r="O439" i="3"/>
  <c r="Q439" i="3"/>
  <c r="S439" i="3"/>
  <c r="U439" i="3"/>
  <c r="W439" i="3"/>
  <c r="Y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L437" i="3"/>
  <c r="N437" i="3" s="1"/>
  <c r="AR437" i="3"/>
  <c r="N434" i="3"/>
  <c r="P434" i="3"/>
  <c r="R434" i="3"/>
  <c r="T434" i="3"/>
  <c r="V434" i="3"/>
  <c r="X434" i="3"/>
  <c r="Z434" i="3"/>
  <c r="AB434" i="3"/>
  <c r="AD434" i="3"/>
  <c r="AF434" i="3"/>
  <c r="AH434" i="3"/>
  <c r="AJ434" i="3"/>
  <c r="AL434" i="3"/>
  <c r="AN434" i="3"/>
  <c r="AP434" i="3"/>
  <c r="AR434" i="3"/>
  <c r="AT434" i="3"/>
  <c r="AV434" i="3"/>
  <c r="AX434" i="3"/>
  <c r="AZ434" i="3"/>
  <c r="BB434" i="3"/>
  <c r="BD434" i="3"/>
  <c r="BF434" i="3"/>
  <c r="BH434" i="3"/>
  <c r="L433" i="3"/>
  <c r="M433" i="3" s="1"/>
  <c r="O433" i="3"/>
  <c r="S433" i="3"/>
  <c r="W433" i="3"/>
  <c r="AA433" i="3"/>
  <c r="AC433" i="3"/>
  <c r="AE433" i="3"/>
  <c r="AG433" i="3"/>
  <c r="AI433" i="3"/>
  <c r="AK433" i="3"/>
  <c r="AM433" i="3"/>
  <c r="AO433" i="3"/>
  <c r="AQ433" i="3"/>
  <c r="AS433" i="3"/>
  <c r="AU433" i="3"/>
  <c r="AW433" i="3"/>
  <c r="AY433" i="3"/>
  <c r="BA433" i="3"/>
  <c r="BC433" i="3"/>
  <c r="BE433" i="3"/>
  <c r="BG433" i="3"/>
  <c r="BI433" i="3"/>
  <c r="M430" i="3"/>
  <c r="O430" i="3"/>
  <c r="Q430" i="3"/>
  <c r="S430" i="3"/>
  <c r="U430" i="3"/>
  <c r="W430" i="3"/>
  <c r="Y430" i="3"/>
  <c r="AA430" i="3"/>
  <c r="AC430" i="3"/>
  <c r="AE430" i="3"/>
  <c r="AG430" i="3"/>
  <c r="AI430" i="3"/>
  <c r="AK430" i="3"/>
  <c r="AM430" i="3"/>
  <c r="AO430" i="3"/>
  <c r="AQ430" i="3"/>
  <c r="AS430" i="3"/>
  <c r="AU430" i="3"/>
  <c r="AW430" i="3"/>
  <c r="AY430" i="3"/>
  <c r="BA430" i="3"/>
  <c r="BC430" i="3"/>
  <c r="BE430" i="3"/>
  <c r="BG430" i="3"/>
  <c r="BI430" i="3"/>
  <c r="L429" i="3"/>
  <c r="N429" i="3" s="1"/>
  <c r="AB429" i="3"/>
  <c r="AR429" i="3"/>
  <c r="BH429" i="3"/>
  <c r="N426" i="3"/>
  <c r="P426" i="3"/>
  <c r="R426" i="3"/>
  <c r="T426" i="3"/>
  <c r="V426" i="3"/>
  <c r="X426" i="3"/>
  <c r="Z426" i="3"/>
  <c r="AB426" i="3"/>
  <c r="AD426" i="3"/>
  <c r="AF426" i="3"/>
  <c r="AH426" i="3"/>
  <c r="AJ426" i="3"/>
  <c r="AL426" i="3"/>
  <c r="AN426" i="3"/>
  <c r="AP426" i="3"/>
  <c r="AR426" i="3"/>
  <c r="AT426" i="3"/>
  <c r="AV426" i="3"/>
  <c r="AX426" i="3"/>
  <c r="AZ426" i="3"/>
  <c r="BB426" i="3"/>
  <c r="BD426" i="3"/>
  <c r="BF426" i="3"/>
  <c r="BH426" i="3"/>
  <c r="L425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2" i="3"/>
  <c r="P422" i="3"/>
  <c r="R422" i="3"/>
  <c r="T422" i="3"/>
  <c r="V422" i="3"/>
  <c r="X422" i="3"/>
  <c r="Z422" i="3"/>
  <c r="AB422" i="3"/>
  <c r="AD422" i="3"/>
  <c r="AF422" i="3"/>
  <c r="AH422" i="3"/>
  <c r="AJ422" i="3"/>
  <c r="AL422" i="3"/>
  <c r="AN422" i="3"/>
  <c r="AP422" i="3"/>
  <c r="AR422" i="3"/>
  <c r="AT422" i="3"/>
  <c r="AV422" i="3"/>
  <c r="AX422" i="3"/>
  <c r="AZ422" i="3"/>
  <c r="BB422" i="3"/>
  <c r="BD422" i="3"/>
  <c r="BF422" i="3"/>
  <c r="BH422" i="3"/>
  <c r="L421" i="3"/>
  <c r="N421" i="3"/>
  <c r="P421" i="3"/>
  <c r="R421" i="3"/>
  <c r="T421" i="3"/>
  <c r="V421" i="3"/>
  <c r="X421" i="3"/>
  <c r="Z421" i="3"/>
  <c r="AB421" i="3"/>
  <c r="AD421" i="3"/>
  <c r="AF421" i="3"/>
  <c r="AH421" i="3"/>
  <c r="AJ421" i="3"/>
  <c r="AL421" i="3"/>
  <c r="AN421" i="3"/>
  <c r="AP421" i="3"/>
  <c r="AR421" i="3"/>
  <c r="AT421" i="3"/>
  <c r="AV421" i="3"/>
  <c r="AX421" i="3"/>
  <c r="AZ421" i="3"/>
  <c r="BB421" i="3"/>
  <c r="BD421" i="3"/>
  <c r="BF421" i="3"/>
  <c r="BH421" i="3"/>
  <c r="N418" i="3"/>
  <c r="P418" i="3"/>
  <c r="R418" i="3"/>
  <c r="T418" i="3"/>
  <c r="V418" i="3"/>
  <c r="X418" i="3"/>
  <c r="Z418" i="3"/>
  <c r="AB418" i="3"/>
  <c r="AD418" i="3"/>
  <c r="AF418" i="3"/>
  <c r="AH418" i="3"/>
  <c r="AJ418" i="3"/>
  <c r="AL418" i="3"/>
  <c r="AN418" i="3"/>
  <c r="AP418" i="3"/>
  <c r="AR418" i="3"/>
  <c r="AT418" i="3"/>
  <c r="AV418" i="3"/>
  <c r="AX418" i="3"/>
  <c r="AZ418" i="3"/>
  <c r="BB418" i="3"/>
  <c r="BD418" i="3"/>
  <c r="BF418" i="3"/>
  <c r="BH418" i="3"/>
  <c r="L417" i="3"/>
  <c r="N417" i="3" s="1"/>
  <c r="AR417" i="3"/>
  <c r="N414" i="3"/>
  <c r="P414" i="3"/>
  <c r="R414" i="3"/>
  <c r="T414" i="3"/>
  <c r="V414" i="3"/>
  <c r="X414" i="3"/>
  <c r="Z414" i="3"/>
  <c r="AB414" i="3"/>
  <c r="AD414" i="3"/>
  <c r="AF414" i="3"/>
  <c r="AH414" i="3"/>
  <c r="AJ414" i="3"/>
  <c r="AL414" i="3"/>
  <c r="AN414" i="3"/>
  <c r="AP414" i="3"/>
  <c r="AR414" i="3"/>
  <c r="AT414" i="3"/>
  <c r="AV414" i="3"/>
  <c r="AX414" i="3"/>
  <c r="AZ414" i="3"/>
  <c r="BB414" i="3"/>
  <c r="BD414" i="3"/>
  <c r="BF414" i="3"/>
  <c r="BH414" i="3"/>
  <c r="L413" i="3"/>
  <c r="N413" i="3" s="1"/>
  <c r="P413" i="3"/>
  <c r="T413" i="3"/>
  <c r="X413" i="3"/>
  <c r="AB413" i="3"/>
  <c r="AF413" i="3"/>
  <c r="AJ413" i="3"/>
  <c r="AN413" i="3"/>
  <c r="AP413" i="3"/>
  <c r="AR413" i="3"/>
  <c r="AT413" i="3"/>
  <c r="AV413" i="3"/>
  <c r="AX413" i="3"/>
  <c r="AZ413" i="3"/>
  <c r="BB413" i="3"/>
  <c r="BD413" i="3"/>
  <c r="BF413" i="3"/>
  <c r="BH413" i="3"/>
  <c r="N410" i="3"/>
  <c r="P410" i="3"/>
  <c r="R410" i="3"/>
  <c r="T410" i="3"/>
  <c r="V410" i="3"/>
  <c r="X410" i="3"/>
  <c r="Z410" i="3"/>
  <c r="AB410" i="3"/>
  <c r="AD410" i="3"/>
  <c r="AF410" i="3"/>
  <c r="AH410" i="3"/>
  <c r="AJ410" i="3"/>
  <c r="AL410" i="3"/>
  <c r="AN410" i="3"/>
  <c r="AP410" i="3"/>
  <c r="AR410" i="3"/>
  <c r="AT410" i="3"/>
  <c r="AV410" i="3"/>
  <c r="AX410" i="3"/>
  <c r="AZ410" i="3"/>
  <c r="BB410" i="3"/>
  <c r="BD410" i="3"/>
  <c r="BF410" i="3"/>
  <c r="BH410" i="3"/>
  <c r="L409" i="3"/>
  <c r="N409" i="3" s="1"/>
  <c r="AB409" i="3"/>
  <c r="AR409" i="3"/>
  <c r="AZ409" i="3"/>
  <c r="BH409" i="3"/>
  <c r="N406" i="3"/>
  <c r="P406" i="3"/>
  <c r="R406" i="3"/>
  <c r="T406" i="3"/>
  <c r="V406" i="3"/>
  <c r="X406" i="3"/>
  <c r="Z406" i="3"/>
  <c r="AB406" i="3"/>
  <c r="AD406" i="3"/>
  <c r="AF406" i="3"/>
  <c r="AH406" i="3"/>
  <c r="AJ406" i="3"/>
  <c r="AL406" i="3"/>
  <c r="AN406" i="3"/>
  <c r="AP406" i="3"/>
  <c r="AR406" i="3"/>
  <c r="AT406" i="3"/>
  <c r="AV406" i="3"/>
  <c r="AX406" i="3"/>
  <c r="AZ406" i="3"/>
  <c r="BB406" i="3"/>
  <c r="BD406" i="3"/>
  <c r="BF406" i="3"/>
  <c r="BH406" i="3"/>
  <c r="L405" i="3"/>
  <c r="N405" i="3" s="1"/>
  <c r="P405" i="3"/>
  <c r="T405" i="3"/>
  <c r="X405" i="3"/>
  <c r="AB405" i="3"/>
  <c r="AF405" i="3"/>
  <c r="AJ405" i="3"/>
  <c r="AN405" i="3"/>
  <c r="AR405" i="3"/>
  <c r="AV405" i="3"/>
  <c r="AZ405" i="3"/>
  <c r="BD405" i="3"/>
  <c r="BH405" i="3"/>
  <c r="N402" i="3"/>
  <c r="P402" i="3"/>
  <c r="R402" i="3"/>
  <c r="T402" i="3"/>
  <c r="V402" i="3"/>
  <c r="X402" i="3"/>
  <c r="Z402" i="3"/>
  <c r="AB402" i="3"/>
  <c r="AD402" i="3"/>
  <c r="AF402" i="3"/>
  <c r="AH402" i="3"/>
  <c r="AJ402" i="3"/>
  <c r="AL402" i="3"/>
  <c r="AN402" i="3"/>
  <c r="AP402" i="3"/>
  <c r="AR402" i="3"/>
  <c r="AT402" i="3"/>
  <c r="AV402" i="3"/>
  <c r="AX402" i="3"/>
  <c r="AZ402" i="3"/>
  <c r="BB402" i="3"/>
  <c r="BD402" i="3"/>
  <c r="BF402" i="3"/>
  <c r="BH402" i="3"/>
  <c r="L401" i="3"/>
  <c r="N401" i="3" s="1"/>
  <c r="T401" i="3"/>
  <c r="AB401" i="3"/>
  <c r="AJ401" i="3"/>
  <c r="AR401" i="3"/>
  <c r="AZ401" i="3"/>
  <c r="BH401" i="3"/>
  <c r="N398" i="3"/>
  <c r="P398" i="3"/>
  <c r="R398" i="3"/>
  <c r="T398" i="3"/>
  <c r="V398" i="3"/>
  <c r="X398" i="3"/>
  <c r="Z398" i="3"/>
  <c r="AB398" i="3"/>
  <c r="AD398" i="3"/>
  <c r="AF398" i="3"/>
  <c r="AH398" i="3"/>
  <c r="AJ398" i="3"/>
  <c r="AL398" i="3"/>
  <c r="AN398" i="3"/>
  <c r="AP398" i="3"/>
  <c r="AR398" i="3"/>
  <c r="AT398" i="3"/>
  <c r="AV398" i="3"/>
  <c r="AX398" i="3"/>
  <c r="AZ398" i="3"/>
  <c r="BB398" i="3"/>
  <c r="BD398" i="3"/>
  <c r="BF398" i="3"/>
  <c r="BH398" i="3"/>
  <c r="L397" i="3"/>
  <c r="N397" i="3" s="1"/>
  <c r="P397" i="3"/>
  <c r="T397" i="3"/>
  <c r="X397" i="3"/>
  <c r="AB397" i="3"/>
  <c r="AF397" i="3"/>
  <c r="AJ397" i="3"/>
  <c r="AN397" i="3"/>
  <c r="AR397" i="3"/>
  <c r="AV397" i="3"/>
  <c r="AZ397" i="3"/>
  <c r="BD397" i="3"/>
  <c r="BH397" i="3"/>
  <c r="N394" i="3"/>
  <c r="P394" i="3"/>
  <c r="R394" i="3"/>
  <c r="T394" i="3"/>
  <c r="V394" i="3"/>
  <c r="X394" i="3"/>
  <c r="Z394" i="3"/>
  <c r="AB394" i="3"/>
  <c r="AD394" i="3"/>
  <c r="AF394" i="3"/>
  <c r="AH394" i="3"/>
  <c r="AJ394" i="3"/>
  <c r="AL394" i="3"/>
  <c r="AN394" i="3"/>
  <c r="AP394" i="3"/>
  <c r="AR394" i="3"/>
  <c r="AT394" i="3"/>
  <c r="AV394" i="3"/>
  <c r="AX394" i="3"/>
  <c r="AZ394" i="3"/>
  <c r="BB394" i="3"/>
  <c r="BD394" i="3"/>
  <c r="BF394" i="3"/>
  <c r="BH394" i="3"/>
  <c r="L393" i="3"/>
  <c r="M393" i="3" s="1"/>
  <c r="S393" i="3"/>
  <c r="AA393" i="3"/>
  <c r="AI393" i="3"/>
  <c r="AQ393" i="3"/>
  <c r="AY393" i="3"/>
  <c r="BG393" i="3"/>
  <c r="N390" i="3"/>
  <c r="P390" i="3"/>
  <c r="R390" i="3"/>
  <c r="T390" i="3"/>
  <c r="V390" i="3"/>
  <c r="X390" i="3"/>
  <c r="Z390" i="3"/>
  <c r="AB390" i="3"/>
  <c r="AD390" i="3"/>
  <c r="AF390" i="3"/>
  <c r="AH390" i="3"/>
  <c r="AJ390" i="3"/>
  <c r="AL390" i="3"/>
  <c r="AN390" i="3"/>
  <c r="AP390" i="3"/>
  <c r="AR390" i="3"/>
  <c r="AT390" i="3"/>
  <c r="AV390" i="3"/>
  <c r="AX390" i="3"/>
  <c r="AZ390" i="3"/>
  <c r="BB390" i="3"/>
  <c r="BD390" i="3"/>
  <c r="BF390" i="3"/>
  <c r="BH390" i="3"/>
  <c r="L389" i="3"/>
  <c r="M389" i="3" s="1"/>
  <c r="S389" i="3"/>
  <c r="AA389" i="3"/>
  <c r="AI389" i="3"/>
  <c r="AQ389" i="3"/>
  <c r="AY389" i="3"/>
  <c r="BG389" i="3"/>
  <c r="N386" i="3"/>
  <c r="P386" i="3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L385" i="3"/>
  <c r="M385" i="3" s="1"/>
  <c r="S385" i="3"/>
  <c r="AA385" i="3"/>
  <c r="AI385" i="3"/>
  <c r="AQ385" i="3"/>
  <c r="AY385" i="3"/>
  <c r="BG385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L381" i="3"/>
  <c r="N381" i="3" s="1"/>
  <c r="P381" i="3"/>
  <c r="T381" i="3"/>
  <c r="X381" i="3"/>
  <c r="AB381" i="3"/>
  <c r="AF381" i="3"/>
  <c r="AJ381" i="3"/>
  <c r="AN381" i="3"/>
  <c r="AR381" i="3"/>
  <c r="AV381" i="3"/>
  <c r="AZ381" i="3"/>
  <c r="BD381" i="3"/>
  <c r="BH381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L377" i="3"/>
  <c r="N377" i="3" s="1"/>
  <c r="P377" i="3"/>
  <c r="T377" i="3"/>
  <c r="X377" i="3"/>
  <c r="AB377" i="3"/>
  <c r="AF377" i="3"/>
  <c r="AJ377" i="3"/>
  <c r="AN377" i="3"/>
  <c r="AR377" i="3"/>
  <c r="AV377" i="3"/>
  <c r="AZ377" i="3"/>
  <c r="BD377" i="3"/>
  <c r="BH377" i="3"/>
  <c r="M374" i="3"/>
  <c r="O374" i="3"/>
  <c r="Q374" i="3"/>
  <c r="S374" i="3"/>
  <c r="U374" i="3"/>
  <c r="W374" i="3"/>
  <c r="Y374" i="3"/>
  <c r="AA374" i="3"/>
  <c r="AC374" i="3"/>
  <c r="AE374" i="3"/>
  <c r="AG374" i="3"/>
  <c r="AI374" i="3"/>
  <c r="AK374" i="3"/>
  <c r="AM374" i="3"/>
  <c r="AO374" i="3"/>
  <c r="AQ374" i="3"/>
  <c r="AS374" i="3"/>
  <c r="AU374" i="3"/>
  <c r="AW374" i="3"/>
  <c r="AY374" i="3"/>
  <c r="BA374" i="3"/>
  <c r="BC374" i="3"/>
  <c r="BE374" i="3"/>
  <c r="BG374" i="3"/>
  <c r="BI374" i="3"/>
  <c r="L373" i="3"/>
  <c r="N373" i="3" s="1"/>
  <c r="P373" i="3"/>
  <c r="T373" i="3"/>
  <c r="X373" i="3"/>
  <c r="AB373" i="3"/>
  <c r="AF373" i="3"/>
  <c r="AJ373" i="3"/>
  <c r="AN373" i="3"/>
  <c r="AR373" i="3"/>
  <c r="AV373" i="3"/>
  <c r="AZ373" i="3"/>
  <c r="BD373" i="3"/>
  <c r="BH373" i="3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L369" i="3"/>
  <c r="N369" i="3" s="1"/>
  <c r="P369" i="3"/>
  <c r="T369" i="3"/>
  <c r="X369" i="3"/>
  <c r="AB369" i="3"/>
  <c r="AF369" i="3"/>
  <c r="AJ369" i="3"/>
  <c r="AN369" i="3"/>
  <c r="AR369" i="3"/>
  <c r="AV369" i="3"/>
  <c r="AZ369" i="3"/>
  <c r="BD369" i="3"/>
  <c r="BH369" i="3"/>
  <c r="M366" i="3"/>
  <c r="O366" i="3"/>
  <c r="Q366" i="3"/>
  <c r="S366" i="3"/>
  <c r="U366" i="3"/>
  <c r="W366" i="3"/>
  <c r="Y366" i="3"/>
  <c r="AA366" i="3"/>
  <c r="AC366" i="3"/>
  <c r="AE366" i="3"/>
  <c r="AG366" i="3"/>
  <c r="AI366" i="3"/>
  <c r="AK366" i="3"/>
  <c r="AM366" i="3"/>
  <c r="AO366" i="3"/>
  <c r="AQ366" i="3"/>
  <c r="AS366" i="3"/>
  <c r="AU366" i="3"/>
  <c r="AW366" i="3"/>
  <c r="AY366" i="3"/>
  <c r="BA366" i="3"/>
  <c r="BC366" i="3"/>
  <c r="BE366" i="3"/>
  <c r="BG366" i="3"/>
  <c r="BI366" i="3"/>
  <c r="L365" i="3"/>
  <c r="N365" i="3" s="1"/>
  <c r="P365" i="3"/>
  <c r="T365" i="3"/>
  <c r="X365" i="3"/>
  <c r="AB365" i="3"/>
  <c r="AF365" i="3"/>
  <c r="AJ365" i="3"/>
  <c r="AN365" i="3"/>
  <c r="AR365" i="3"/>
  <c r="AV365" i="3"/>
  <c r="AZ365" i="3"/>
  <c r="BD365" i="3"/>
  <c r="BH365" i="3"/>
  <c r="N362" i="3"/>
  <c r="P362" i="3"/>
  <c r="R362" i="3"/>
  <c r="T362" i="3"/>
  <c r="V362" i="3"/>
  <c r="X362" i="3"/>
  <c r="Z362" i="3"/>
  <c r="AB362" i="3"/>
  <c r="AD362" i="3"/>
  <c r="AF362" i="3"/>
  <c r="AH362" i="3"/>
  <c r="AJ362" i="3"/>
  <c r="AL362" i="3"/>
  <c r="AN362" i="3"/>
  <c r="AP362" i="3"/>
  <c r="AR362" i="3"/>
  <c r="AT362" i="3"/>
  <c r="AV362" i="3"/>
  <c r="AX362" i="3"/>
  <c r="AZ362" i="3"/>
  <c r="BB362" i="3"/>
  <c r="BD362" i="3"/>
  <c r="BF362" i="3"/>
  <c r="BH362" i="3"/>
  <c r="L361" i="3"/>
  <c r="N361" i="3" s="1"/>
  <c r="X361" i="3"/>
  <c r="AF361" i="3"/>
  <c r="AN361" i="3"/>
  <c r="AV361" i="3"/>
  <c r="BD361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L357" i="3"/>
  <c r="N357" i="3" s="1"/>
  <c r="T357" i="3"/>
  <c r="AB357" i="3"/>
  <c r="AJ357" i="3"/>
  <c r="AR357" i="3"/>
  <c r="AZ357" i="3"/>
  <c r="BH357" i="3"/>
  <c r="N354" i="3"/>
  <c r="P354" i="3"/>
  <c r="R354" i="3"/>
  <c r="T354" i="3"/>
  <c r="V354" i="3"/>
  <c r="X354" i="3"/>
  <c r="Z354" i="3"/>
  <c r="AB354" i="3"/>
  <c r="AD354" i="3"/>
  <c r="AF354" i="3"/>
  <c r="AH354" i="3"/>
  <c r="AJ354" i="3"/>
  <c r="AL354" i="3"/>
  <c r="AN354" i="3"/>
  <c r="AP354" i="3"/>
  <c r="AR354" i="3"/>
  <c r="AT354" i="3"/>
  <c r="AV354" i="3"/>
  <c r="AX354" i="3"/>
  <c r="AZ354" i="3"/>
  <c r="BB354" i="3"/>
  <c r="BD354" i="3"/>
  <c r="BF354" i="3"/>
  <c r="BH354" i="3"/>
  <c r="L353" i="3"/>
  <c r="N353" i="3" s="1"/>
  <c r="P353" i="3"/>
  <c r="T353" i="3"/>
  <c r="X353" i="3"/>
  <c r="AB353" i="3"/>
  <c r="AF353" i="3"/>
  <c r="AJ353" i="3"/>
  <c r="AN353" i="3"/>
  <c r="AR353" i="3"/>
  <c r="AV353" i="3"/>
  <c r="AZ353" i="3"/>
  <c r="BD353" i="3"/>
  <c r="BH353" i="3"/>
  <c r="BH469" i="3"/>
  <c r="BF469" i="3"/>
  <c r="BD469" i="3"/>
  <c r="BB469" i="3"/>
  <c r="AZ469" i="3"/>
  <c r="AX469" i="3"/>
  <c r="AV469" i="3"/>
  <c r="AT469" i="3"/>
  <c r="AR469" i="3"/>
  <c r="AP469" i="3"/>
  <c r="AN469" i="3"/>
  <c r="AL469" i="3"/>
  <c r="AJ469" i="3"/>
  <c r="AH469" i="3"/>
  <c r="AF469" i="3"/>
  <c r="AD469" i="3"/>
  <c r="AB469" i="3"/>
  <c r="Z469" i="3"/>
  <c r="X469" i="3"/>
  <c r="V469" i="3"/>
  <c r="T469" i="3"/>
  <c r="R469" i="3"/>
  <c r="P469" i="3"/>
  <c r="N469" i="3"/>
  <c r="BH465" i="3"/>
  <c r="BF465" i="3"/>
  <c r="BD465" i="3"/>
  <c r="BB465" i="3"/>
  <c r="AZ465" i="3"/>
  <c r="AX465" i="3"/>
  <c r="AV465" i="3"/>
  <c r="AT465" i="3"/>
  <c r="AR465" i="3"/>
  <c r="AP465" i="3"/>
  <c r="AN465" i="3"/>
  <c r="AL465" i="3"/>
  <c r="AJ465" i="3"/>
  <c r="AH465" i="3"/>
  <c r="AF465" i="3"/>
  <c r="AD465" i="3"/>
  <c r="AB465" i="3"/>
  <c r="Z465" i="3"/>
  <c r="X465" i="3"/>
  <c r="V465" i="3"/>
  <c r="T465" i="3"/>
  <c r="R465" i="3"/>
  <c r="P465" i="3"/>
  <c r="N465" i="3"/>
  <c r="BH463" i="3"/>
  <c r="BF463" i="3"/>
  <c r="BD463" i="3"/>
  <c r="BB463" i="3"/>
  <c r="AZ463" i="3"/>
  <c r="AX463" i="3"/>
  <c r="AV463" i="3"/>
  <c r="AT463" i="3"/>
  <c r="AR463" i="3"/>
  <c r="AP463" i="3"/>
  <c r="AN463" i="3"/>
  <c r="AL463" i="3"/>
  <c r="AJ463" i="3"/>
  <c r="AH463" i="3"/>
  <c r="AF463" i="3"/>
  <c r="AD463" i="3"/>
  <c r="AB463" i="3"/>
  <c r="Z463" i="3"/>
  <c r="X463" i="3"/>
  <c r="V463" i="3"/>
  <c r="T463" i="3"/>
  <c r="R463" i="3"/>
  <c r="P463" i="3"/>
  <c r="N463" i="3"/>
  <c r="BH461" i="3"/>
  <c r="BF461" i="3"/>
  <c r="BD461" i="3"/>
  <c r="BB461" i="3"/>
  <c r="AZ461" i="3"/>
  <c r="AX461" i="3"/>
  <c r="AV461" i="3"/>
  <c r="AT461" i="3"/>
  <c r="AR461" i="3"/>
  <c r="AP461" i="3"/>
  <c r="AN461" i="3"/>
  <c r="AL461" i="3"/>
  <c r="AJ461" i="3"/>
  <c r="AH461" i="3"/>
  <c r="AF461" i="3"/>
  <c r="AD461" i="3"/>
  <c r="AB461" i="3"/>
  <c r="Z461" i="3"/>
  <c r="X461" i="3"/>
  <c r="V461" i="3"/>
  <c r="T461" i="3"/>
  <c r="R461" i="3"/>
  <c r="P461" i="3"/>
  <c r="N461" i="3"/>
  <c r="BI459" i="3"/>
  <c r="BG459" i="3"/>
  <c r="BE459" i="3"/>
  <c r="BC459" i="3"/>
  <c r="BA459" i="3"/>
  <c r="AY459" i="3"/>
  <c r="AW459" i="3"/>
  <c r="AU459" i="3"/>
  <c r="AS459" i="3"/>
  <c r="AQ459" i="3"/>
  <c r="AO459" i="3"/>
  <c r="AM459" i="3"/>
  <c r="AK459" i="3"/>
  <c r="AI459" i="3"/>
  <c r="AG459" i="3"/>
  <c r="AE459" i="3"/>
  <c r="AC459" i="3"/>
  <c r="AA459" i="3"/>
  <c r="Y459" i="3"/>
  <c r="W459" i="3"/>
  <c r="U459" i="3"/>
  <c r="S459" i="3"/>
  <c r="Q459" i="3"/>
  <c r="O459" i="3"/>
  <c r="M459" i="3"/>
  <c r="BF457" i="3"/>
  <c r="BB457" i="3"/>
  <c r="AX457" i="3"/>
  <c r="AT457" i="3"/>
  <c r="AP457" i="3"/>
  <c r="AL457" i="3"/>
  <c r="AH457" i="3"/>
  <c r="AD457" i="3"/>
  <c r="Z457" i="3"/>
  <c r="V457" i="3"/>
  <c r="R457" i="3"/>
  <c r="N457" i="3"/>
  <c r="BF455" i="3"/>
  <c r="BB455" i="3"/>
  <c r="AX455" i="3"/>
  <c r="AT455" i="3"/>
  <c r="AP455" i="3"/>
  <c r="AL455" i="3"/>
  <c r="AH455" i="3"/>
  <c r="AD455" i="3"/>
  <c r="Z455" i="3"/>
  <c r="V455" i="3"/>
  <c r="R455" i="3"/>
  <c r="N455" i="3"/>
  <c r="BI453" i="3"/>
  <c r="BE453" i="3"/>
  <c r="BA453" i="3"/>
  <c r="AW453" i="3"/>
  <c r="AS453" i="3"/>
  <c r="AO453" i="3"/>
  <c r="AK453" i="3"/>
  <c r="AG453" i="3"/>
  <c r="AC453" i="3"/>
  <c r="Y453" i="3"/>
  <c r="U453" i="3"/>
  <c r="Q453" i="3"/>
  <c r="M453" i="3"/>
  <c r="BI451" i="3"/>
  <c r="BE451" i="3"/>
  <c r="BA451" i="3"/>
  <c r="AW451" i="3"/>
  <c r="AS451" i="3"/>
  <c r="AO451" i="3"/>
  <c r="AK451" i="3"/>
  <c r="AG451" i="3"/>
  <c r="AC451" i="3"/>
  <c r="Y451" i="3"/>
  <c r="U451" i="3"/>
  <c r="Q451" i="3"/>
  <c r="M451" i="3"/>
  <c r="BI449" i="3"/>
  <c r="BE449" i="3"/>
  <c r="BA449" i="3"/>
  <c r="AW449" i="3"/>
  <c r="AS449" i="3"/>
  <c r="AO449" i="3"/>
  <c r="AK449" i="3"/>
  <c r="AG449" i="3"/>
  <c r="AC449" i="3"/>
  <c r="Y449" i="3"/>
  <c r="U449" i="3"/>
  <c r="Q449" i="3"/>
  <c r="M449" i="3"/>
  <c r="BI447" i="3"/>
  <c r="BE447" i="3"/>
  <c r="BA447" i="3"/>
  <c r="AW447" i="3"/>
  <c r="AS447" i="3"/>
  <c r="AO447" i="3"/>
  <c r="AK447" i="3"/>
  <c r="AG447" i="3"/>
  <c r="AC447" i="3"/>
  <c r="Y447" i="3"/>
  <c r="U447" i="3"/>
  <c r="Q447" i="3"/>
  <c r="M447" i="3"/>
  <c r="BI445" i="3"/>
  <c r="BE445" i="3"/>
  <c r="BA445" i="3"/>
  <c r="AW445" i="3"/>
  <c r="AS445" i="3"/>
  <c r="AO445" i="3"/>
  <c r="AK445" i="3"/>
  <c r="AG445" i="3"/>
  <c r="AC445" i="3"/>
  <c r="Y445" i="3"/>
  <c r="U445" i="3"/>
  <c r="Q445" i="3"/>
  <c r="M445" i="3"/>
  <c r="BI443" i="3"/>
  <c r="BE443" i="3"/>
  <c r="BA443" i="3"/>
  <c r="AW443" i="3"/>
  <c r="AS443" i="3"/>
  <c r="AO443" i="3"/>
  <c r="AK443" i="3"/>
  <c r="AG443" i="3"/>
  <c r="AC443" i="3"/>
  <c r="Y443" i="3"/>
  <c r="U443" i="3"/>
  <c r="Q443" i="3"/>
  <c r="M443" i="3"/>
  <c r="BG441" i="3"/>
  <c r="BC441" i="3"/>
  <c r="AY441" i="3"/>
  <c r="AU441" i="3"/>
  <c r="AQ441" i="3"/>
  <c r="AM441" i="3"/>
  <c r="AI441" i="3"/>
  <c r="AE441" i="3"/>
  <c r="AA441" i="3"/>
  <c r="W441" i="3"/>
  <c r="S441" i="3"/>
  <c r="O441" i="3"/>
  <c r="BH439" i="3"/>
  <c r="BD439" i="3"/>
  <c r="AZ439" i="3"/>
  <c r="AV439" i="3"/>
  <c r="AR439" i="3"/>
  <c r="AN439" i="3"/>
  <c r="AJ439" i="3"/>
  <c r="AF439" i="3"/>
  <c r="AB439" i="3"/>
  <c r="X439" i="3"/>
  <c r="T439" i="3"/>
  <c r="P439" i="3"/>
  <c r="BI437" i="3"/>
  <c r="BE437" i="3"/>
  <c r="BA437" i="3"/>
  <c r="AW437" i="3"/>
  <c r="AS437" i="3"/>
  <c r="AO437" i="3"/>
  <c r="AK437" i="3"/>
  <c r="AG437" i="3"/>
  <c r="AC437" i="3"/>
  <c r="Y437" i="3"/>
  <c r="U437" i="3"/>
  <c r="Q437" i="3"/>
  <c r="M437" i="3"/>
  <c r="BI434" i="3"/>
  <c r="BE434" i="3"/>
  <c r="BA434" i="3"/>
  <c r="AW434" i="3"/>
  <c r="AS434" i="3"/>
  <c r="AO434" i="3"/>
  <c r="AK434" i="3"/>
  <c r="AG434" i="3"/>
  <c r="AC434" i="3"/>
  <c r="Y434" i="3"/>
  <c r="U434" i="3"/>
  <c r="Q434" i="3"/>
  <c r="M434" i="3"/>
  <c r="BH433" i="3"/>
  <c r="BD433" i="3"/>
  <c r="AZ433" i="3"/>
  <c r="AV433" i="3"/>
  <c r="AR433" i="3"/>
  <c r="AN433" i="3"/>
  <c r="AJ433" i="3"/>
  <c r="AF433" i="3"/>
  <c r="AB433" i="3"/>
  <c r="X433" i="3"/>
  <c r="T433" i="3"/>
  <c r="P433" i="3"/>
  <c r="BF430" i="3"/>
  <c r="BB430" i="3"/>
  <c r="AX430" i="3"/>
  <c r="AT430" i="3"/>
  <c r="AP430" i="3"/>
  <c r="AL430" i="3"/>
  <c r="AH430" i="3"/>
  <c r="AD430" i="3"/>
  <c r="Z430" i="3"/>
  <c r="V430" i="3"/>
  <c r="R430" i="3"/>
  <c r="N430" i="3"/>
  <c r="BI429" i="3"/>
  <c r="BE429" i="3"/>
  <c r="BA429" i="3"/>
  <c r="AW429" i="3"/>
  <c r="AS429" i="3"/>
  <c r="AO429" i="3"/>
  <c r="AK429" i="3"/>
  <c r="AG429" i="3"/>
  <c r="AC429" i="3"/>
  <c r="Y429" i="3"/>
  <c r="U429" i="3"/>
  <c r="Q429" i="3"/>
  <c r="M429" i="3"/>
  <c r="BG426" i="3"/>
  <c r="BC426" i="3"/>
  <c r="AY426" i="3"/>
  <c r="AU426" i="3"/>
  <c r="AQ426" i="3"/>
  <c r="AM426" i="3"/>
  <c r="AI426" i="3"/>
  <c r="AE426" i="3"/>
  <c r="AA426" i="3"/>
  <c r="W426" i="3"/>
  <c r="S426" i="3"/>
  <c r="O426" i="3"/>
  <c r="BF425" i="3"/>
  <c r="BB425" i="3"/>
  <c r="AX425" i="3"/>
  <c r="AT425" i="3"/>
  <c r="AP425" i="3"/>
  <c r="AL425" i="3"/>
  <c r="AH425" i="3"/>
  <c r="AD425" i="3"/>
  <c r="Z425" i="3"/>
  <c r="V425" i="3"/>
  <c r="R425" i="3"/>
  <c r="N425" i="3"/>
  <c r="BI422" i="3"/>
  <c r="BE422" i="3"/>
  <c r="BA422" i="3"/>
  <c r="AW422" i="3"/>
  <c r="AS422" i="3"/>
  <c r="AO422" i="3"/>
  <c r="AK422" i="3"/>
  <c r="AG422" i="3"/>
  <c r="AC422" i="3"/>
  <c r="Y422" i="3"/>
  <c r="U422" i="3"/>
  <c r="Q422" i="3"/>
  <c r="M422" i="3"/>
  <c r="BG421" i="3"/>
  <c r="BC421" i="3"/>
  <c r="AY421" i="3"/>
  <c r="AU421" i="3"/>
  <c r="AQ421" i="3"/>
  <c r="AM421" i="3"/>
  <c r="AI421" i="3"/>
  <c r="AE421" i="3"/>
  <c r="AA421" i="3"/>
  <c r="W421" i="3"/>
  <c r="S421" i="3"/>
  <c r="O421" i="3"/>
  <c r="BG418" i="3"/>
  <c r="BC418" i="3"/>
  <c r="AY418" i="3"/>
  <c r="AU418" i="3"/>
  <c r="AQ418" i="3"/>
  <c r="AM418" i="3"/>
  <c r="AI418" i="3"/>
  <c r="AE418" i="3"/>
  <c r="AA418" i="3"/>
  <c r="W418" i="3"/>
  <c r="S418" i="3"/>
  <c r="O418" i="3"/>
  <c r="BI417" i="3"/>
  <c r="BE417" i="3"/>
  <c r="BA417" i="3"/>
  <c r="AW417" i="3"/>
  <c r="AS417" i="3"/>
  <c r="AO417" i="3"/>
  <c r="AK417" i="3"/>
  <c r="AG417" i="3"/>
  <c r="AC417" i="3"/>
  <c r="Y417" i="3"/>
  <c r="U417" i="3"/>
  <c r="Q417" i="3"/>
  <c r="M417" i="3"/>
  <c r="BI414" i="3"/>
  <c r="BE414" i="3"/>
  <c r="BA414" i="3"/>
  <c r="AW414" i="3"/>
  <c r="AS414" i="3"/>
  <c r="AO414" i="3"/>
  <c r="AK414" i="3"/>
  <c r="AG414" i="3"/>
  <c r="AC414" i="3"/>
  <c r="Y414" i="3"/>
  <c r="U414" i="3"/>
  <c r="Q414" i="3"/>
  <c r="M414" i="3"/>
  <c r="BG413" i="3"/>
  <c r="BC413" i="3"/>
  <c r="AY413" i="3"/>
  <c r="AU413" i="3"/>
  <c r="AQ413" i="3"/>
  <c r="AM413" i="3"/>
  <c r="AI413" i="3"/>
  <c r="AE413" i="3"/>
  <c r="AA413" i="3"/>
  <c r="W413" i="3"/>
  <c r="S413" i="3"/>
  <c r="O413" i="3"/>
  <c r="BG410" i="3"/>
  <c r="BC410" i="3"/>
  <c r="AY410" i="3"/>
  <c r="AU410" i="3"/>
  <c r="AQ410" i="3"/>
  <c r="AM410" i="3"/>
  <c r="AI410" i="3"/>
  <c r="AE410" i="3"/>
  <c r="AA410" i="3"/>
  <c r="W410" i="3"/>
  <c r="S410" i="3"/>
  <c r="O410" i="3"/>
  <c r="BI409" i="3"/>
  <c r="BE409" i="3"/>
  <c r="BA409" i="3"/>
  <c r="AW409" i="3"/>
  <c r="AS409" i="3"/>
  <c r="AO409" i="3"/>
  <c r="AK409" i="3"/>
  <c r="AG409" i="3"/>
  <c r="AC409" i="3"/>
  <c r="Y409" i="3"/>
  <c r="U409" i="3"/>
  <c r="Q409" i="3"/>
  <c r="M409" i="3"/>
  <c r="BI406" i="3"/>
  <c r="BE406" i="3"/>
  <c r="BA406" i="3"/>
  <c r="AW406" i="3"/>
  <c r="AS406" i="3"/>
  <c r="AO406" i="3"/>
  <c r="AK406" i="3"/>
  <c r="AG406" i="3"/>
  <c r="AC406" i="3"/>
  <c r="Y406" i="3"/>
  <c r="U406" i="3"/>
  <c r="Q406" i="3"/>
  <c r="M406" i="3"/>
  <c r="BG405" i="3"/>
  <c r="BC405" i="3"/>
  <c r="AY405" i="3"/>
  <c r="AU405" i="3"/>
  <c r="AQ405" i="3"/>
  <c r="AM405" i="3"/>
  <c r="AI405" i="3"/>
  <c r="AE405" i="3"/>
  <c r="AA405" i="3"/>
  <c r="W405" i="3"/>
  <c r="S405" i="3"/>
  <c r="O405" i="3"/>
  <c r="BG402" i="3"/>
  <c r="BC402" i="3"/>
  <c r="AY402" i="3"/>
  <c r="AU402" i="3"/>
  <c r="AQ402" i="3"/>
  <c r="AM402" i="3"/>
  <c r="AI402" i="3"/>
  <c r="AE402" i="3"/>
  <c r="AA402" i="3"/>
  <c r="W402" i="3"/>
  <c r="S402" i="3"/>
  <c r="O402" i="3"/>
  <c r="BI401" i="3"/>
  <c r="BE401" i="3"/>
  <c r="BA401" i="3"/>
  <c r="AW401" i="3"/>
  <c r="AS401" i="3"/>
  <c r="AO401" i="3"/>
  <c r="AK401" i="3"/>
  <c r="AG401" i="3"/>
  <c r="AC401" i="3"/>
  <c r="Y401" i="3"/>
  <c r="U401" i="3"/>
  <c r="Q401" i="3"/>
  <c r="M401" i="3"/>
  <c r="BI398" i="3"/>
  <c r="BE398" i="3"/>
  <c r="BA398" i="3"/>
  <c r="AW398" i="3"/>
  <c r="AS398" i="3"/>
  <c r="AO398" i="3"/>
  <c r="AK398" i="3"/>
  <c r="AG398" i="3"/>
  <c r="AC398" i="3"/>
  <c r="Y398" i="3"/>
  <c r="U398" i="3"/>
  <c r="Q398" i="3"/>
  <c r="M398" i="3"/>
  <c r="BG397" i="3"/>
  <c r="BC397" i="3"/>
  <c r="AY397" i="3"/>
  <c r="AU397" i="3"/>
  <c r="AQ397" i="3"/>
  <c r="AM397" i="3"/>
  <c r="AI397" i="3"/>
  <c r="AE397" i="3"/>
  <c r="AA397" i="3"/>
  <c r="W397" i="3"/>
  <c r="S397" i="3"/>
  <c r="O397" i="3"/>
  <c r="BG394" i="3"/>
  <c r="BC394" i="3"/>
  <c r="AY394" i="3"/>
  <c r="AU394" i="3"/>
  <c r="AQ394" i="3"/>
  <c r="AM394" i="3"/>
  <c r="AI394" i="3"/>
  <c r="AE394" i="3"/>
  <c r="AA394" i="3"/>
  <c r="W394" i="3"/>
  <c r="S394" i="3"/>
  <c r="O394" i="3"/>
  <c r="BF393" i="3"/>
  <c r="BB393" i="3"/>
  <c r="AX393" i="3"/>
  <c r="AT393" i="3"/>
  <c r="AP393" i="3"/>
  <c r="AL393" i="3"/>
  <c r="AH393" i="3"/>
  <c r="AD393" i="3"/>
  <c r="Z393" i="3"/>
  <c r="V393" i="3"/>
  <c r="R393" i="3"/>
  <c r="N393" i="3"/>
  <c r="BI390" i="3"/>
  <c r="BE390" i="3"/>
  <c r="BA390" i="3"/>
  <c r="AW390" i="3"/>
  <c r="AS390" i="3"/>
  <c r="AO390" i="3"/>
  <c r="AK390" i="3"/>
  <c r="AG390" i="3"/>
  <c r="AC390" i="3"/>
  <c r="Y390" i="3"/>
  <c r="U390" i="3"/>
  <c r="Q390" i="3"/>
  <c r="M390" i="3"/>
  <c r="BH389" i="3"/>
  <c r="BD389" i="3"/>
  <c r="AZ389" i="3"/>
  <c r="AV389" i="3"/>
  <c r="AR389" i="3"/>
  <c r="AN389" i="3"/>
  <c r="AJ389" i="3"/>
  <c r="AF389" i="3"/>
  <c r="AB389" i="3"/>
  <c r="X389" i="3"/>
  <c r="T389" i="3"/>
  <c r="P389" i="3"/>
  <c r="BG386" i="3"/>
  <c r="BC386" i="3"/>
  <c r="AY386" i="3"/>
  <c r="AU386" i="3"/>
  <c r="AQ386" i="3"/>
  <c r="AM386" i="3"/>
  <c r="AI386" i="3"/>
  <c r="AE386" i="3"/>
  <c r="AA386" i="3"/>
  <c r="W386" i="3"/>
  <c r="S386" i="3"/>
  <c r="O386" i="3"/>
  <c r="BF385" i="3"/>
  <c r="BB385" i="3"/>
  <c r="AX385" i="3"/>
  <c r="AT385" i="3"/>
  <c r="AP385" i="3"/>
  <c r="AL385" i="3"/>
  <c r="AH385" i="3"/>
  <c r="AD385" i="3"/>
  <c r="Z385" i="3"/>
  <c r="V385" i="3"/>
  <c r="R385" i="3"/>
  <c r="N385" i="3"/>
  <c r="BF382" i="3"/>
  <c r="BB382" i="3"/>
  <c r="AX382" i="3"/>
  <c r="AT382" i="3"/>
  <c r="AP382" i="3"/>
  <c r="AL382" i="3"/>
  <c r="AH382" i="3"/>
  <c r="AD382" i="3"/>
  <c r="Z382" i="3"/>
  <c r="V382" i="3"/>
  <c r="R382" i="3"/>
  <c r="N382" i="3"/>
  <c r="BI381" i="3"/>
  <c r="BE381" i="3"/>
  <c r="BA381" i="3"/>
  <c r="AW381" i="3"/>
  <c r="AS381" i="3"/>
  <c r="AO381" i="3"/>
  <c r="AK381" i="3"/>
  <c r="AG381" i="3"/>
  <c r="AC381" i="3"/>
  <c r="Y381" i="3"/>
  <c r="U381" i="3"/>
  <c r="Q381" i="3"/>
  <c r="M381" i="3"/>
  <c r="BF378" i="3"/>
  <c r="BB378" i="3"/>
  <c r="AX378" i="3"/>
  <c r="AT378" i="3"/>
  <c r="AP378" i="3"/>
  <c r="AL378" i="3"/>
  <c r="AH378" i="3"/>
  <c r="AD378" i="3"/>
  <c r="Z378" i="3"/>
  <c r="V378" i="3"/>
  <c r="R378" i="3"/>
  <c r="N378" i="3"/>
  <c r="BI377" i="3"/>
  <c r="BE377" i="3"/>
  <c r="BA377" i="3"/>
  <c r="AW377" i="3"/>
  <c r="AS377" i="3"/>
  <c r="AO377" i="3"/>
  <c r="AK377" i="3"/>
  <c r="AG377" i="3"/>
  <c r="AC377" i="3"/>
  <c r="Y377" i="3"/>
  <c r="U377" i="3"/>
  <c r="Q377" i="3"/>
  <c r="M377" i="3"/>
  <c r="BF374" i="3"/>
  <c r="BB374" i="3"/>
  <c r="AX374" i="3"/>
  <c r="AT374" i="3"/>
  <c r="AP374" i="3"/>
  <c r="AL374" i="3"/>
  <c r="AH374" i="3"/>
  <c r="AD374" i="3"/>
  <c r="Z374" i="3"/>
  <c r="V374" i="3"/>
  <c r="R374" i="3"/>
  <c r="N374" i="3"/>
  <c r="BI373" i="3"/>
  <c r="BE373" i="3"/>
  <c r="BA373" i="3"/>
  <c r="AW373" i="3"/>
  <c r="AS373" i="3"/>
  <c r="AO373" i="3"/>
  <c r="AK373" i="3"/>
  <c r="AG373" i="3"/>
  <c r="AC373" i="3"/>
  <c r="Y373" i="3"/>
  <c r="U373" i="3"/>
  <c r="Q373" i="3"/>
  <c r="M373" i="3"/>
  <c r="BF370" i="3"/>
  <c r="BB370" i="3"/>
  <c r="AX370" i="3"/>
  <c r="AT370" i="3"/>
  <c r="AP370" i="3"/>
  <c r="AL370" i="3"/>
  <c r="AH370" i="3"/>
  <c r="AD370" i="3"/>
  <c r="Z370" i="3"/>
  <c r="V370" i="3"/>
  <c r="R370" i="3"/>
  <c r="N370" i="3"/>
  <c r="BI369" i="3"/>
  <c r="BE369" i="3"/>
  <c r="BA369" i="3"/>
  <c r="AW369" i="3"/>
  <c r="AS369" i="3"/>
  <c r="AO369" i="3"/>
  <c r="AK369" i="3"/>
  <c r="AG369" i="3"/>
  <c r="AC369" i="3"/>
  <c r="Y369" i="3"/>
  <c r="U369" i="3"/>
  <c r="Q369" i="3"/>
  <c r="M369" i="3"/>
  <c r="BF366" i="3"/>
  <c r="BB366" i="3"/>
  <c r="AX366" i="3"/>
  <c r="AT366" i="3"/>
  <c r="AP366" i="3"/>
  <c r="AL366" i="3"/>
  <c r="AH366" i="3"/>
  <c r="AD366" i="3"/>
  <c r="Z366" i="3"/>
  <c r="V366" i="3"/>
  <c r="R366" i="3"/>
  <c r="N366" i="3"/>
  <c r="BI365" i="3"/>
  <c r="BE365" i="3"/>
  <c r="BA365" i="3"/>
  <c r="AW365" i="3"/>
  <c r="AS365" i="3"/>
  <c r="AO365" i="3"/>
  <c r="AK365" i="3"/>
  <c r="AG365" i="3"/>
  <c r="AC365" i="3"/>
  <c r="Y365" i="3"/>
  <c r="U365" i="3"/>
  <c r="Q365" i="3"/>
  <c r="M365" i="3"/>
  <c r="BI362" i="3"/>
  <c r="BE362" i="3"/>
  <c r="BA362" i="3"/>
  <c r="AW362" i="3"/>
  <c r="AS362" i="3"/>
  <c r="AO362" i="3"/>
  <c r="AK362" i="3"/>
  <c r="AG362" i="3"/>
  <c r="AC362" i="3"/>
  <c r="Y362" i="3"/>
  <c r="U362" i="3"/>
  <c r="Q362" i="3"/>
  <c r="M362" i="3"/>
  <c r="BI361" i="3"/>
  <c r="BE361" i="3"/>
  <c r="BA361" i="3"/>
  <c r="AW361" i="3"/>
  <c r="AS361" i="3"/>
  <c r="AO361" i="3"/>
  <c r="AK361" i="3"/>
  <c r="AG361" i="3"/>
  <c r="AC361" i="3"/>
  <c r="Y361" i="3"/>
  <c r="U361" i="3"/>
  <c r="Q361" i="3"/>
  <c r="M361" i="3"/>
  <c r="BI358" i="3"/>
  <c r="BE358" i="3"/>
  <c r="BA358" i="3"/>
  <c r="AW358" i="3"/>
  <c r="AS358" i="3"/>
  <c r="AO358" i="3"/>
  <c r="AK358" i="3"/>
  <c r="AG358" i="3"/>
  <c r="AC358" i="3"/>
  <c r="Y358" i="3"/>
  <c r="U358" i="3"/>
  <c r="Q358" i="3"/>
  <c r="M358" i="3"/>
  <c r="BI357" i="3"/>
  <c r="BE357" i="3"/>
  <c r="BA357" i="3"/>
  <c r="AW357" i="3"/>
  <c r="AS357" i="3"/>
  <c r="AO357" i="3"/>
  <c r="AK357" i="3"/>
  <c r="AG357" i="3"/>
  <c r="AC357" i="3"/>
  <c r="Y357" i="3"/>
  <c r="U357" i="3"/>
  <c r="Q357" i="3"/>
  <c r="M357" i="3"/>
  <c r="BI354" i="3"/>
  <c r="BE354" i="3"/>
  <c r="BA354" i="3"/>
  <c r="AW354" i="3"/>
  <c r="AS354" i="3"/>
  <c r="AO354" i="3"/>
  <c r="AK354" i="3"/>
  <c r="AG354" i="3"/>
  <c r="AC354" i="3"/>
  <c r="Y354" i="3"/>
  <c r="U354" i="3"/>
  <c r="Q354" i="3"/>
  <c r="M354" i="3"/>
  <c r="BI353" i="3"/>
  <c r="BE353" i="3"/>
  <c r="BA353" i="3"/>
  <c r="AW353" i="3"/>
  <c r="AS353" i="3"/>
  <c r="AO353" i="3"/>
  <c r="AK353" i="3"/>
  <c r="AG353" i="3"/>
  <c r="AC353" i="3"/>
  <c r="Y353" i="3"/>
  <c r="U353" i="3"/>
  <c r="Q353" i="3"/>
  <c r="M353" i="3"/>
  <c r="BJ472" i="3"/>
  <c r="BJ474" i="3"/>
  <c r="BM476" i="3"/>
  <c r="BJ484" i="3"/>
  <c r="BN484" i="3"/>
  <c r="BK488" i="3"/>
  <c r="BL488" i="3"/>
  <c r="BL474" i="3"/>
  <c r="BL492" i="3"/>
  <c r="BJ490" i="3"/>
  <c r="BL486" i="3"/>
  <c r="BJ480" i="3"/>
  <c r="BK484" i="3"/>
  <c r="L470" i="3"/>
  <c r="M470" i="3" s="1"/>
  <c r="L468" i="3"/>
  <c r="O468" i="3" s="1"/>
  <c r="L466" i="3"/>
  <c r="M466" i="3" s="1"/>
  <c r="L464" i="3"/>
  <c r="M464" i="3" s="1"/>
  <c r="L462" i="3"/>
  <c r="M462" i="3" s="1"/>
  <c r="L460" i="3"/>
  <c r="M460" i="3" s="1"/>
  <c r="L458" i="3"/>
  <c r="M458" i="3" s="1"/>
  <c r="L456" i="3"/>
  <c r="M456" i="3" s="1"/>
  <c r="L454" i="3"/>
  <c r="P454" i="3" s="1"/>
  <c r="L452" i="3"/>
  <c r="P452" i="3" s="1"/>
  <c r="L450" i="3"/>
  <c r="N450" i="3" s="1"/>
  <c r="L448" i="3"/>
  <c r="N448" i="3" s="1"/>
  <c r="L446" i="3"/>
  <c r="P446" i="3" s="1"/>
  <c r="L444" i="3"/>
  <c r="P444" i="3" s="1"/>
  <c r="L442" i="3"/>
  <c r="N442" i="3" s="1"/>
  <c r="L440" i="3"/>
  <c r="M440" i="3" s="1"/>
  <c r="L438" i="3"/>
  <c r="P438" i="3" s="1"/>
  <c r="K436" i="3"/>
  <c r="L435" i="3"/>
  <c r="K435" i="3"/>
  <c r="K432" i="3"/>
  <c r="L431" i="3"/>
  <c r="K431" i="3"/>
  <c r="K428" i="3"/>
  <c r="L427" i="3"/>
  <c r="K427" i="3"/>
  <c r="K424" i="3"/>
  <c r="L423" i="3"/>
  <c r="K423" i="3"/>
  <c r="K420" i="3"/>
  <c r="L419" i="3"/>
  <c r="K419" i="3"/>
  <c r="K416" i="3"/>
  <c r="L415" i="3"/>
  <c r="K415" i="3"/>
  <c r="K412" i="3"/>
  <c r="L411" i="3"/>
  <c r="K411" i="3"/>
  <c r="K408" i="3"/>
  <c r="L407" i="3"/>
  <c r="K407" i="3"/>
  <c r="K404" i="3"/>
  <c r="L403" i="3"/>
  <c r="K403" i="3"/>
  <c r="K400" i="3"/>
  <c r="L399" i="3"/>
  <c r="K399" i="3"/>
  <c r="K396" i="3"/>
  <c r="L395" i="3"/>
  <c r="K395" i="3"/>
  <c r="K392" i="3"/>
  <c r="L391" i="3"/>
  <c r="K391" i="3"/>
  <c r="K388" i="3"/>
  <c r="L387" i="3"/>
  <c r="K387" i="3"/>
  <c r="K384" i="3"/>
  <c r="L383" i="3"/>
  <c r="K383" i="3"/>
  <c r="K380" i="3"/>
  <c r="L379" i="3"/>
  <c r="K379" i="3"/>
  <c r="K376" i="3"/>
  <c r="L375" i="3"/>
  <c r="K375" i="3"/>
  <c r="K372" i="3"/>
  <c r="L371" i="3"/>
  <c r="K371" i="3"/>
  <c r="K368" i="3"/>
  <c r="L367" i="3"/>
  <c r="K367" i="3"/>
  <c r="K364" i="3"/>
  <c r="L363" i="3"/>
  <c r="K363" i="3"/>
  <c r="K360" i="3"/>
  <c r="L359" i="3"/>
  <c r="K359" i="3"/>
  <c r="K356" i="3"/>
  <c r="L355" i="3"/>
  <c r="K355" i="3"/>
  <c r="BI469" i="3"/>
  <c r="BG469" i="3"/>
  <c r="BE469" i="3"/>
  <c r="BC469" i="3"/>
  <c r="BA469" i="3"/>
  <c r="AY469" i="3"/>
  <c r="AW469" i="3"/>
  <c r="AU469" i="3"/>
  <c r="AS469" i="3"/>
  <c r="AQ469" i="3"/>
  <c r="AO469" i="3"/>
  <c r="AM469" i="3"/>
  <c r="AK469" i="3"/>
  <c r="AI469" i="3"/>
  <c r="AG469" i="3"/>
  <c r="AE469" i="3"/>
  <c r="AC469" i="3"/>
  <c r="AA469" i="3"/>
  <c r="Y469" i="3"/>
  <c r="W469" i="3"/>
  <c r="U469" i="3"/>
  <c r="S469" i="3"/>
  <c r="Q469" i="3"/>
  <c r="O469" i="3"/>
  <c r="BI465" i="3"/>
  <c r="BG465" i="3"/>
  <c r="BE465" i="3"/>
  <c r="BC465" i="3"/>
  <c r="BA465" i="3"/>
  <c r="AY465" i="3"/>
  <c r="AW465" i="3"/>
  <c r="AU465" i="3"/>
  <c r="AS465" i="3"/>
  <c r="AQ465" i="3"/>
  <c r="AO465" i="3"/>
  <c r="AM465" i="3"/>
  <c r="AK465" i="3"/>
  <c r="AI465" i="3"/>
  <c r="AG465" i="3"/>
  <c r="AE465" i="3"/>
  <c r="AC465" i="3"/>
  <c r="AA465" i="3"/>
  <c r="Y465" i="3"/>
  <c r="W465" i="3"/>
  <c r="U465" i="3"/>
  <c r="S465" i="3"/>
  <c r="Q465" i="3"/>
  <c r="O465" i="3"/>
  <c r="BI463" i="3"/>
  <c r="BG463" i="3"/>
  <c r="BE463" i="3"/>
  <c r="BC463" i="3"/>
  <c r="BA463" i="3"/>
  <c r="AY463" i="3"/>
  <c r="AW463" i="3"/>
  <c r="AU463" i="3"/>
  <c r="AS463" i="3"/>
  <c r="AQ463" i="3"/>
  <c r="AO463" i="3"/>
  <c r="AM463" i="3"/>
  <c r="AK463" i="3"/>
  <c r="AI463" i="3"/>
  <c r="AG463" i="3"/>
  <c r="AE463" i="3"/>
  <c r="AC463" i="3"/>
  <c r="AA463" i="3"/>
  <c r="Y463" i="3"/>
  <c r="W463" i="3"/>
  <c r="U463" i="3"/>
  <c r="S463" i="3"/>
  <c r="Q463" i="3"/>
  <c r="O463" i="3"/>
  <c r="BI461" i="3"/>
  <c r="BG461" i="3"/>
  <c r="BE461" i="3"/>
  <c r="BC461" i="3"/>
  <c r="BA461" i="3"/>
  <c r="AY461" i="3"/>
  <c r="AW461" i="3"/>
  <c r="AU461" i="3"/>
  <c r="AS461" i="3"/>
  <c r="AQ461" i="3"/>
  <c r="AO461" i="3"/>
  <c r="AM461" i="3"/>
  <c r="AK461" i="3"/>
  <c r="AI461" i="3"/>
  <c r="AG461" i="3"/>
  <c r="AE461" i="3"/>
  <c r="AC461" i="3"/>
  <c r="AA461" i="3"/>
  <c r="Y461" i="3"/>
  <c r="W461" i="3"/>
  <c r="U461" i="3"/>
  <c r="S461" i="3"/>
  <c r="Q461" i="3"/>
  <c r="O461" i="3"/>
  <c r="BH459" i="3"/>
  <c r="BF459" i="3"/>
  <c r="BD459" i="3"/>
  <c r="BB459" i="3"/>
  <c r="AZ459" i="3"/>
  <c r="AX459" i="3"/>
  <c r="AV459" i="3"/>
  <c r="AT459" i="3"/>
  <c r="AR459" i="3"/>
  <c r="AP459" i="3"/>
  <c r="AN459" i="3"/>
  <c r="AL459" i="3"/>
  <c r="AJ459" i="3"/>
  <c r="AH459" i="3"/>
  <c r="AF459" i="3"/>
  <c r="AD459" i="3"/>
  <c r="AB459" i="3"/>
  <c r="Z459" i="3"/>
  <c r="X459" i="3"/>
  <c r="V459" i="3"/>
  <c r="T459" i="3"/>
  <c r="R459" i="3"/>
  <c r="P459" i="3"/>
  <c r="BH457" i="3"/>
  <c r="BD457" i="3"/>
  <c r="AZ457" i="3"/>
  <c r="AV457" i="3"/>
  <c r="AR457" i="3"/>
  <c r="AN457" i="3"/>
  <c r="AJ457" i="3"/>
  <c r="AF457" i="3"/>
  <c r="AB457" i="3"/>
  <c r="X457" i="3"/>
  <c r="T457" i="3"/>
  <c r="P457" i="3"/>
  <c r="BK457" i="3" s="1"/>
  <c r="BH455" i="3"/>
  <c r="BD455" i="3"/>
  <c r="AZ455" i="3"/>
  <c r="AV455" i="3"/>
  <c r="AR455" i="3"/>
  <c r="AN455" i="3"/>
  <c r="AJ455" i="3"/>
  <c r="AF455" i="3"/>
  <c r="AB455" i="3"/>
  <c r="X455" i="3"/>
  <c r="T455" i="3"/>
  <c r="P455" i="3"/>
  <c r="BK455" i="3" s="1"/>
  <c r="BG453" i="3"/>
  <c r="BC453" i="3"/>
  <c r="AY453" i="3"/>
  <c r="AU453" i="3"/>
  <c r="AQ453" i="3"/>
  <c r="AM453" i="3"/>
  <c r="AI453" i="3"/>
  <c r="AE453" i="3"/>
  <c r="AA453" i="3"/>
  <c r="W453" i="3"/>
  <c r="S453" i="3"/>
  <c r="O453" i="3"/>
  <c r="BG451" i="3"/>
  <c r="BC451" i="3"/>
  <c r="AY451" i="3"/>
  <c r="AU451" i="3"/>
  <c r="AQ451" i="3"/>
  <c r="AM451" i="3"/>
  <c r="AI451" i="3"/>
  <c r="AE451" i="3"/>
  <c r="AA451" i="3"/>
  <c r="W451" i="3"/>
  <c r="S451" i="3"/>
  <c r="O451" i="3"/>
  <c r="BG449" i="3"/>
  <c r="BC449" i="3"/>
  <c r="AY449" i="3"/>
  <c r="AU449" i="3"/>
  <c r="AQ449" i="3"/>
  <c r="AM449" i="3"/>
  <c r="AI449" i="3"/>
  <c r="AE449" i="3"/>
  <c r="AA449" i="3"/>
  <c r="W449" i="3"/>
  <c r="S449" i="3"/>
  <c r="O449" i="3"/>
  <c r="BG447" i="3"/>
  <c r="BC447" i="3"/>
  <c r="AY447" i="3"/>
  <c r="AU447" i="3"/>
  <c r="AQ447" i="3"/>
  <c r="AM447" i="3"/>
  <c r="AI447" i="3"/>
  <c r="AE447" i="3"/>
  <c r="AA447" i="3"/>
  <c r="W447" i="3"/>
  <c r="S447" i="3"/>
  <c r="O447" i="3"/>
  <c r="BG445" i="3"/>
  <c r="BC445" i="3"/>
  <c r="AY445" i="3"/>
  <c r="AU445" i="3"/>
  <c r="AQ445" i="3"/>
  <c r="AM445" i="3"/>
  <c r="AI445" i="3"/>
  <c r="AE445" i="3"/>
  <c r="AA445" i="3"/>
  <c r="W445" i="3"/>
  <c r="S445" i="3"/>
  <c r="O445" i="3"/>
  <c r="BG443" i="3"/>
  <c r="BC443" i="3"/>
  <c r="AY443" i="3"/>
  <c r="AU443" i="3"/>
  <c r="AQ443" i="3"/>
  <c r="AM443" i="3"/>
  <c r="AI443" i="3"/>
  <c r="AE443" i="3"/>
  <c r="AA443" i="3"/>
  <c r="W443" i="3"/>
  <c r="S443" i="3"/>
  <c r="O443" i="3"/>
  <c r="BI441" i="3"/>
  <c r="BE441" i="3"/>
  <c r="BA441" i="3"/>
  <c r="AW441" i="3"/>
  <c r="AS441" i="3"/>
  <c r="AO441" i="3"/>
  <c r="AK441" i="3"/>
  <c r="AG441" i="3"/>
  <c r="AC441" i="3"/>
  <c r="Y441" i="3"/>
  <c r="U441" i="3"/>
  <c r="Q441" i="3"/>
  <c r="M441" i="3"/>
  <c r="BF439" i="3"/>
  <c r="BB439" i="3"/>
  <c r="AX439" i="3"/>
  <c r="AT439" i="3"/>
  <c r="AP439" i="3"/>
  <c r="AL439" i="3"/>
  <c r="AH439" i="3"/>
  <c r="AD439" i="3"/>
  <c r="Z439" i="3"/>
  <c r="V439" i="3"/>
  <c r="R439" i="3"/>
  <c r="N439" i="3"/>
  <c r="BG437" i="3"/>
  <c r="BC437" i="3"/>
  <c r="AY437" i="3"/>
  <c r="AU437" i="3"/>
  <c r="AQ437" i="3"/>
  <c r="AM437" i="3"/>
  <c r="AI437" i="3"/>
  <c r="AE437" i="3"/>
  <c r="AA437" i="3"/>
  <c r="W437" i="3"/>
  <c r="S437" i="3"/>
  <c r="O437" i="3"/>
  <c r="BG434" i="3"/>
  <c r="BC434" i="3"/>
  <c r="AY434" i="3"/>
  <c r="AU434" i="3"/>
  <c r="AQ434" i="3"/>
  <c r="AM434" i="3"/>
  <c r="AI434" i="3"/>
  <c r="AE434" i="3"/>
  <c r="AA434" i="3"/>
  <c r="W434" i="3"/>
  <c r="S434" i="3"/>
  <c r="O434" i="3"/>
  <c r="BF433" i="3"/>
  <c r="BB433" i="3"/>
  <c r="AX433" i="3"/>
  <c r="AT433" i="3"/>
  <c r="AP433" i="3"/>
  <c r="AL433" i="3"/>
  <c r="AH433" i="3"/>
  <c r="AD433" i="3"/>
  <c r="Z433" i="3"/>
  <c r="V433" i="3"/>
  <c r="R433" i="3"/>
  <c r="N433" i="3"/>
  <c r="BH430" i="3"/>
  <c r="BD430" i="3"/>
  <c r="AZ430" i="3"/>
  <c r="AV430" i="3"/>
  <c r="AR430" i="3"/>
  <c r="AN430" i="3"/>
  <c r="AJ430" i="3"/>
  <c r="AF430" i="3"/>
  <c r="AB430" i="3"/>
  <c r="X430" i="3"/>
  <c r="T430" i="3"/>
  <c r="P430" i="3"/>
  <c r="BG429" i="3"/>
  <c r="BC429" i="3"/>
  <c r="AY429" i="3"/>
  <c r="AU429" i="3"/>
  <c r="AQ429" i="3"/>
  <c r="AM429" i="3"/>
  <c r="AI429" i="3"/>
  <c r="AE429" i="3"/>
  <c r="AA429" i="3"/>
  <c r="W429" i="3"/>
  <c r="S429" i="3"/>
  <c r="O429" i="3"/>
  <c r="BI426" i="3"/>
  <c r="BE426" i="3"/>
  <c r="BA426" i="3"/>
  <c r="AW426" i="3"/>
  <c r="AS426" i="3"/>
  <c r="AO426" i="3"/>
  <c r="AK426" i="3"/>
  <c r="AG426" i="3"/>
  <c r="AC426" i="3"/>
  <c r="Y426" i="3"/>
  <c r="U426" i="3"/>
  <c r="Q426" i="3"/>
  <c r="M426" i="3"/>
  <c r="BH425" i="3"/>
  <c r="BD425" i="3"/>
  <c r="AZ425" i="3"/>
  <c r="AV425" i="3"/>
  <c r="AR425" i="3"/>
  <c r="AN425" i="3"/>
  <c r="AJ425" i="3"/>
  <c r="AF425" i="3"/>
  <c r="AB425" i="3"/>
  <c r="X425" i="3"/>
  <c r="T425" i="3"/>
  <c r="P425" i="3"/>
  <c r="BG422" i="3"/>
  <c r="BC422" i="3"/>
  <c r="AY422" i="3"/>
  <c r="AU422" i="3"/>
  <c r="AQ422" i="3"/>
  <c r="AM422" i="3"/>
  <c r="AI422" i="3"/>
  <c r="AE422" i="3"/>
  <c r="AA422" i="3"/>
  <c r="W422" i="3"/>
  <c r="S422" i="3"/>
  <c r="O422" i="3"/>
  <c r="BI421" i="3"/>
  <c r="BE421" i="3"/>
  <c r="BA421" i="3"/>
  <c r="AW421" i="3"/>
  <c r="AS421" i="3"/>
  <c r="AO421" i="3"/>
  <c r="AK421" i="3"/>
  <c r="AG421" i="3"/>
  <c r="AC421" i="3"/>
  <c r="Y421" i="3"/>
  <c r="U421" i="3"/>
  <c r="Q421" i="3"/>
  <c r="M421" i="3"/>
  <c r="BK421" i="3" s="1"/>
  <c r="BI418" i="3"/>
  <c r="BE418" i="3"/>
  <c r="BA418" i="3"/>
  <c r="AW418" i="3"/>
  <c r="AS418" i="3"/>
  <c r="AO418" i="3"/>
  <c r="AK418" i="3"/>
  <c r="AG418" i="3"/>
  <c r="AC418" i="3"/>
  <c r="Y418" i="3"/>
  <c r="U418" i="3"/>
  <c r="Q418" i="3"/>
  <c r="M418" i="3"/>
  <c r="BK418" i="3" s="1"/>
  <c r="BG417" i="3"/>
  <c r="BC417" i="3"/>
  <c r="AY417" i="3"/>
  <c r="AU417" i="3"/>
  <c r="AQ417" i="3"/>
  <c r="AM417" i="3"/>
  <c r="AI417" i="3"/>
  <c r="AE417" i="3"/>
  <c r="AA417" i="3"/>
  <c r="W417" i="3"/>
  <c r="S417" i="3"/>
  <c r="O417" i="3"/>
  <c r="BG414" i="3"/>
  <c r="BC414" i="3"/>
  <c r="AY414" i="3"/>
  <c r="AU414" i="3"/>
  <c r="AQ414" i="3"/>
  <c r="AM414" i="3"/>
  <c r="AI414" i="3"/>
  <c r="AE414" i="3"/>
  <c r="AA414" i="3"/>
  <c r="W414" i="3"/>
  <c r="S414" i="3"/>
  <c r="O414" i="3"/>
  <c r="BI413" i="3"/>
  <c r="BE413" i="3"/>
  <c r="BA413" i="3"/>
  <c r="AW413" i="3"/>
  <c r="AS413" i="3"/>
  <c r="AO413" i="3"/>
  <c r="AK413" i="3"/>
  <c r="AG413" i="3"/>
  <c r="AC413" i="3"/>
  <c r="Y413" i="3"/>
  <c r="U413" i="3"/>
  <c r="Q413" i="3"/>
  <c r="M413" i="3"/>
  <c r="BI410" i="3"/>
  <c r="BE410" i="3"/>
  <c r="BA410" i="3"/>
  <c r="AW410" i="3"/>
  <c r="AS410" i="3"/>
  <c r="AO410" i="3"/>
  <c r="AK410" i="3"/>
  <c r="AG410" i="3"/>
  <c r="AC410" i="3"/>
  <c r="Y410" i="3"/>
  <c r="U410" i="3"/>
  <c r="Q410" i="3"/>
  <c r="M410" i="3"/>
  <c r="BK410" i="3" s="1"/>
  <c r="BG409" i="3"/>
  <c r="BC409" i="3"/>
  <c r="AY409" i="3"/>
  <c r="AU409" i="3"/>
  <c r="AQ409" i="3"/>
  <c r="AM409" i="3"/>
  <c r="AI409" i="3"/>
  <c r="AE409" i="3"/>
  <c r="AA409" i="3"/>
  <c r="W409" i="3"/>
  <c r="S409" i="3"/>
  <c r="O409" i="3"/>
  <c r="BG406" i="3"/>
  <c r="BC406" i="3"/>
  <c r="AY406" i="3"/>
  <c r="AU406" i="3"/>
  <c r="AQ406" i="3"/>
  <c r="AM406" i="3"/>
  <c r="AI406" i="3"/>
  <c r="AE406" i="3"/>
  <c r="AA406" i="3"/>
  <c r="W406" i="3"/>
  <c r="S406" i="3"/>
  <c r="O406" i="3"/>
  <c r="BI405" i="3"/>
  <c r="BE405" i="3"/>
  <c r="BA405" i="3"/>
  <c r="AW405" i="3"/>
  <c r="AS405" i="3"/>
  <c r="AO405" i="3"/>
  <c r="AK405" i="3"/>
  <c r="AG405" i="3"/>
  <c r="AC405" i="3"/>
  <c r="Y405" i="3"/>
  <c r="U405" i="3"/>
  <c r="Q405" i="3"/>
  <c r="M405" i="3"/>
  <c r="BI402" i="3"/>
  <c r="BE402" i="3"/>
  <c r="BA402" i="3"/>
  <c r="AW402" i="3"/>
  <c r="AS402" i="3"/>
  <c r="AO402" i="3"/>
  <c r="AK402" i="3"/>
  <c r="AG402" i="3"/>
  <c r="AC402" i="3"/>
  <c r="Y402" i="3"/>
  <c r="U402" i="3"/>
  <c r="Q402" i="3"/>
  <c r="M402" i="3"/>
  <c r="BK402" i="3" s="1"/>
  <c r="BG401" i="3"/>
  <c r="BC401" i="3"/>
  <c r="AY401" i="3"/>
  <c r="AU401" i="3"/>
  <c r="AQ401" i="3"/>
  <c r="AM401" i="3"/>
  <c r="AI401" i="3"/>
  <c r="AE401" i="3"/>
  <c r="AA401" i="3"/>
  <c r="W401" i="3"/>
  <c r="S401" i="3"/>
  <c r="O401" i="3"/>
  <c r="BG398" i="3"/>
  <c r="BC398" i="3"/>
  <c r="AY398" i="3"/>
  <c r="AU398" i="3"/>
  <c r="AQ398" i="3"/>
  <c r="AM398" i="3"/>
  <c r="AI398" i="3"/>
  <c r="AE398" i="3"/>
  <c r="AA398" i="3"/>
  <c r="W398" i="3"/>
  <c r="S398" i="3"/>
  <c r="O398" i="3"/>
  <c r="BI397" i="3"/>
  <c r="BE397" i="3"/>
  <c r="BA397" i="3"/>
  <c r="AW397" i="3"/>
  <c r="AS397" i="3"/>
  <c r="AO397" i="3"/>
  <c r="AK397" i="3"/>
  <c r="AG397" i="3"/>
  <c r="AC397" i="3"/>
  <c r="Y397" i="3"/>
  <c r="U397" i="3"/>
  <c r="Q397" i="3"/>
  <c r="M397" i="3"/>
  <c r="BI394" i="3"/>
  <c r="BE394" i="3"/>
  <c r="BA394" i="3"/>
  <c r="AW394" i="3"/>
  <c r="AS394" i="3"/>
  <c r="AO394" i="3"/>
  <c r="AK394" i="3"/>
  <c r="AG394" i="3"/>
  <c r="AC394" i="3"/>
  <c r="Y394" i="3"/>
  <c r="U394" i="3"/>
  <c r="Q394" i="3"/>
  <c r="M394" i="3"/>
  <c r="BH393" i="3"/>
  <c r="BD393" i="3"/>
  <c r="AZ393" i="3"/>
  <c r="AV393" i="3"/>
  <c r="AR393" i="3"/>
  <c r="AN393" i="3"/>
  <c r="AJ393" i="3"/>
  <c r="AF393" i="3"/>
  <c r="AB393" i="3"/>
  <c r="X393" i="3"/>
  <c r="T393" i="3"/>
  <c r="P393" i="3"/>
  <c r="BG390" i="3"/>
  <c r="BC390" i="3"/>
  <c r="AY390" i="3"/>
  <c r="AU390" i="3"/>
  <c r="AQ390" i="3"/>
  <c r="AM390" i="3"/>
  <c r="AI390" i="3"/>
  <c r="AE390" i="3"/>
  <c r="AA390" i="3"/>
  <c r="W390" i="3"/>
  <c r="S390" i="3"/>
  <c r="O390" i="3"/>
  <c r="BF389" i="3"/>
  <c r="BB389" i="3"/>
  <c r="AX389" i="3"/>
  <c r="AT389" i="3"/>
  <c r="AP389" i="3"/>
  <c r="AL389" i="3"/>
  <c r="AH389" i="3"/>
  <c r="AD389" i="3"/>
  <c r="Z389" i="3"/>
  <c r="V389" i="3"/>
  <c r="R389" i="3"/>
  <c r="N389" i="3"/>
  <c r="BI386" i="3"/>
  <c r="BE386" i="3"/>
  <c r="BA386" i="3"/>
  <c r="AW386" i="3"/>
  <c r="AS386" i="3"/>
  <c r="AO386" i="3"/>
  <c r="AK386" i="3"/>
  <c r="AG386" i="3"/>
  <c r="AC386" i="3"/>
  <c r="Y386" i="3"/>
  <c r="U386" i="3"/>
  <c r="Q386" i="3"/>
  <c r="M386" i="3"/>
  <c r="BH385" i="3"/>
  <c r="BD385" i="3"/>
  <c r="AZ385" i="3"/>
  <c r="AV385" i="3"/>
  <c r="AR385" i="3"/>
  <c r="AN385" i="3"/>
  <c r="AJ385" i="3"/>
  <c r="AF385" i="3"/>
  <c r="AB385" i="3"/>
  <c r="X385" i="3"/>
  <c r="T385" i="3"/>
  <c r="P385" i="3"/>
  <c r="BH382" i="3"/>
  <c r="BD382" i="3"/>
  <c r="AZ382" i="3"/>
  <c r="AV382" i="3"/>
  <c r="AR382" i="3"/>
  <c r="AN382" i="3"/>
  <c r="AJ382" i="3"/>
  <c r="AF382" i="3"/>
  <c r="AB382" i="3"/>
  <c r="X382" i="3"/>
  <c r="T382" i="3"/>
  <c r="P382" i="3"/>
  <c r="BG381" i="3"/>
  <c r="BC381" i="3"/>
  <c r="AY381" i="3"/>
  <c r="AU381" i="3"/>
  <c r="AQ381" i="3"/>
  <c r="AM381" i="3"/>
  <c r="AI381" i="3"/>
  <c r="AE381" i="3"/>
  <c r="AA381" i="3"/>
  <c r="W381" i="3"/>
  <c r="S381" i="3"/>
  <c r="O381" i="3"/>
  <c r="BH378" i="3"/>
  <c r="BD378" i="3"/>
  <c r="AZ378" i="3"/>
  <c r="AV378" i="3"/>
  <c r="AR378" i="3"/>
  <c r="AN378" i="3"/>
  <c r="AJ378" i="3"/>
  <c r="AF378" i="3"/>
  <c r="AB378" i="3"/>
  <c r="X378" i="3"/>
  <c r="T378" i="3"/>
  <c r="P378" i="3"/>
  <c r="BG377" i="3"/>
  <c r="BC377" i="3"/>
  <c r="AY377" i="3"/>
  <c r="AU377" i="3"/>
  <c r="AQ377" i="3"/>
  <c r="AM377" i="3"/>
  <c r="AI377" i="3"/>
  <c r="AE377" i="3"/>
  <c r="AA377" i="3"/>
  <c r="W377" i="3"/>
  <c r="S377" i="3"/>
  <c r="O377" i="3"/>
  <c r="BH374" i="3"/>
  <c r="BD374" i="3"/>
  <c r="AZ374" i="3"/>
  <c r="AV374" i="3"/>
  <c r="AR374" i="3"/>
  <c r="AN374" i="3"/>
  <c r="AJ374" i="3"/>
  <c r="AF374" i="3"/>
  <c r="AB374" i="3"/>
  <c r="X374" i="3"/>
  <c r="T374" i="3"/>
  <c r="P374" i="3"/>
  <c r="BG373" i="3"/>
  <c r="BC373" i="3"/>
  <c r="AY373" i="3"/>
  <c r="AU373" i="3"/>
  <c r="AQ373" i="3"/>
  <c r="AM373" i="3"/>
  <c r="AI373" i="3"/>
  <c r="AE373" i="3"/>
  <c r="AA373" i="3"/>
  <c r="W373" i="3"/>
  <c r="S373" i="3"/>
  <c r="O373" i="3"/>
  <c r="BH370" i="3"/>
  <c r="BD370" i="3"/>
  <c r="AZ370" i="3"/>
  <c r="AV370" i="3"/>
  <c r="AR370" i="3"/>
  <c r="AN370" i="3"/>
  <c r="AJ370" i="3"/>
  <c r="AF370" i="3"/>
  <c r="AB370" i="3"/>
  <c r="X370" i="3"/>
  <c r="T370" i="3"/>
  <c r="P370" i="3"/>
  <c r="BG369" i="3"/>
  <c r="BC369" i="3"/>
  <c r="AY369" i="3"/>
  <c r="AU369" i="3"/>
  <c r="AQ369" i="3"/>
  <c r="AM369" i="3"/>
  <c r="AI369" i="3"/>
  <c r="AE369" i="3"/>
  <c r="AA369" i="3"/>
  <c r="W369" i="3"/>
  <c r="S369" i="3"/>
  <c r="O369" i="3"/>
  <c r="BH366" i="3"/>
  <c r="BD366" i="3"/>
  <c r="AZ366" i="3"/>
  <c r="AV366" i="3"/>
  <c r="AR366" i="3"/>
  <c r="AN366" i="3"/>
  <c r="AJ366" i="3"/>
  <c r="AF366" i="3"/>
  <c r="AB366" i="3"/>
  <c r="X366" i="3"/>
  <c r="T366" i="3"/>
  <c r="P366" i="3"/>
  <c r="BG365" i="3"/>
  <c r="BC365" i="3"/>
  <c r="AY365" i="3"/>
  <c r="AU365" i="3"/>
  <c r="AQ365" i="3"/>
  <c r="AM365" i="3"/>
  <c r="AI365" i="3"/>
  <c r="AE365" i="3"/>
  <c r="AA365" i="3"/>
  <c r="W365" i="3"/>
  <c r="S365" i="3"/>
  <c r="O365" i="3"/>
  <c r="BG362" i="3"/>
  <c r="BC362" i="3"/>
  <c r="AY362" i="3"/>
  <c r="AU362" i="3"/>
  <c r="AQ362" i="3"/>
  <c r="AM362" i="3"/>
  <c r="AI362" i="3"/>
  <c r="AE362" i="3"/>
  <c r="AA362" i="3"/>
  <c r="W362" i="3"/>
  <c r="S362" i="3"/>
  <c r="O362" i="3"/>
  <c r="BG361" i="3"/>
  <c r="BC361" i="3"/>
  <c r="AY361" i="3"/>
  <c r="AU361" i="3"/>
  <c r="AQ361" i="3"/>
  <c r="AM361" i="3"/>
  <c r="AI361" i="3"/>
  <c r="AE361" i="3"/>
  <c r="AA361" i="3"/>
  <c r="W361" i="3"/>
  <c r="S361" i="3"/>
  <c r="O361" i="3"/>
  <c r="BG358" i="3"/>
  <c r="BC358" i="3"/>
  <c r="AY358" i="3"/>
  <c r="AU358" i="3"/>
  <c r="AQ358" i="3"/>
  <c r="AM358" i="3"/>
  <c r="AI358" i="3"/>
  <c r="AE358" i="3"/>
  <c r="AA358" i="3"/>
  <c r="W358" i="3"/>
  <c r="S358" i="3"/>
  <c r="O358" i="3"/>
  <c r="BG357" i="3"/>
  <c r="BC357" i="3"/>
  <c r="AY357" i="3"/>
  <c r="AU357" i="3"/>
  <c r="AQ357" i="3"/>
  <c r="AM357" i="3"/>
  <c r="AI357" i="3"/>
  <c r="AE357" i="3"/>
  <c r="AA357" i="3"/>
  <c r="W357" i="3"/>
  <c r="S357" i="3"/>
  <c r="O357" i="3"/>
  <c r="BG354" i="3"/>
  <c r="BC354" i="3"/>
  <c r="AY354" i="3"/>
  <c r="AU354" i="3"/>
  <c r="AQ354" i="3"/>
  <c r="AM354" i="3"/>
  <c r="AI354" i="3"/>
  <c r="AE354" i="3"/>
  <c r="AA354" i="3"/>
  <c r="W354" i="3"/>
  <c r="S354" i="3"/>
  <c r="O354" i="3"/>
  <c r="BG353" i="3"/>
  <c r="BC353" i="3"/>
  <c r="AY353" i="3"/>
  <c r="AU353" i="3"/>
  <c r="AQ353" i="3"/>
  <c r="AM353" i="3"/>
  <c r="AI353" i="3"/>
  <c r="AE353" i="3"/>
  <c r="AA353" i="3"/>
  <c r="W353" i="3"/>
  <c r="S353" i="3"/>
  <c r="O353" i="3"/>
  <c r="BL472" i="3"/>
  <c r="BJ488" i="3"/>
  <c r="BM490" i="3"/>
  <c r="BN486" i="3"/>
  <c r="BK486" i="3"/>
  <c r="BK482" i="3"/>
  <c r="BL480" i="3"/>
  <c r="BN492" i="3"/>
  <c r="BJ476" i="3"/>
  <c r="BL484" i="3"/>
  <c r="BM478" i="3"/>
  <c r="BN478" i="3"/>
  <c r="BN474" i="3"/>
  <c r="BM492" i="3"/>
  <c r="BK490" i="3"/>
  <c r="BL482" i="3"/>
  <c r="BK476" i="3"/>
  <c r="BL476" i="3"/>
  <c r="BN472" i="3"/>
  <c r="BM472" i="3"/>
  <c r="BN490" i="3"/>
  <c r="BM488" i="3"/>
  <c r="BJ478" i="3"/>
  <c r="BL478" i="3"/>
  <c r="BM474" i="3"/>
  <c r="BJ492" i="3"/>
  <c r="BN482" i="3"/>
  <c r="BN480" i="3"/>
  <c r="BJ441" i="3"/>
  <c r="BL441" i="3"/>
  <c r="BN441" i="3"/>
  <c r="BJ439" i="3"/>
  <c r="BL439" i="3"/>
  <c r="BN439" i="3"/>
  <c r="BK441" i="3"/>
  <c r="BK439" i="3"/>
  <c r="BJ434" i="3"/>
  <c r="BL434" i="3"/>
  <c r="BN434" i="3"/>
  <c r="BJ430" i="3"/>
  <c r="BL430" i="3"/>
  <c r="BN430" i="3"/>
  <c r="BK430" i="3"/>
  <c r="BJ426" i="3"/>
  <c r="BL426" i="3"/>
  <c r="BN426" i="3"/>
  <c r="BJ422" i="3"/>
  <c r="BL422" i="3"/>
  <c r="BN422" i="3"/>
  <c r="BJ418" i="3"/>
  <c r="BL418" i="3"/>
  <c r="BN418" i="3"/>
  <c r="BJ414" i="3"/>
  <c r="BL414" i="3"/>
  <c r="BN414" i="3"/>
  <c r="BJ410" i="3"/>
  <c r="BL410" i="3"/>
  <c r="BN410" i="3"/>
  <c r="BJ406" i="3"/>
  <c r="BL406" i="3"/>
  <c r="BN406" i="3"/>
  <c r="BJ402" i="3"/>
  <c r="BL402" i="3"/>
  <c r="BN402" i="3"/>
  <c r="BJ398" i="3"/>
  <c r="BL398" i="3"/>
  <c r="BN398" i="3"/>
  <c r="BK426" i="3"/>
  <c r="BJ425" i="3"/>
  <c r="BL425" i="3"/>
  <c r="BN425" i="3"/>
  <c r="BJ421" i="3"/>
  <c r="BL421" i="3"/>
  <c r="BN421" i="3"/>
  <c r="BM394" i="3"/>
  <c r="BL394" i="3"/>
  <c r="BK394" i="3"/>
  <c r="BM390" i="3"/>
  <c r="BL390" i="3"/>
  <c r="BK390" i="3"/>
  <c r="BM386" i="3"/>
  <c r="BL386" i="3"/>
  <c r="BK386" i="3"/>
  <c r="BM382" i="3"/>
  <c r="BK382" i="3"/>
  <c r="BM378" i="3"/>
  <c r="BK378" i="3"/>
  <c r="BM374" i="3"/>
  <c r="BK374" i="3"/>
  <c r="BM370" i="3"/>
  <c r="BK370" i="3"/>
  <c r="BM366" i="3"/>
  <c r="BK366" i="3"/>
  <c r="BD357" i="3" l="1"/>
  <c r="AV357" i="3"/>
  <c r="AN357" i="3"/>
  <c r="AF357" i="3"/>
  <c r="X357" i="3"/>
  <c r="P357" i="3"/>
  <c r="BH361" i="3"/>
  <c r="AZ361" i="3"/>
  <c r="AR361" i="3"/>
  <c r="AJ361" i="3"/>
  <c r="AB361" i="3"/>
  <c r="T361" i="3"/>
  <c r="BC389" i="3"/>
  <c r="AU389" i="3"/>
  <c r="AM389" i="3"/>
  <c r="AE389" i="3"/>
  <c r="W389" i="3"/>
  <c r="O389" i="3"/>
  <c r="BF397" i="3"/>
  <c r="BB397" i="3"/>
  <c r="AX397" i="3"/>
  <c r="AT397" i="3"/>
  <c r="AP397" i="3"/>
  <c r="AL397" i="3"/>
  <c r="AH397" i="3"/>
  <c r="AD397" i="3"/>
  <c r="BJ397" i="3" s="1"/>
  <c r="Z397" i="3"/>
  <c r="V397" i="3"/>
  <c r="BK397" i="3" s="1"/>
  <c r="R397" i="3"/>
  <c r="BL397" i="3" s="1"/>
  <c r="BF405" i="3"/>
  <c r="BB405" i="3"/>
  <c r="AX405" i="3"/>
  <c r="AT405" i="3"/>
  <c r="AP405" i="3"/>
  <c r="AL405" i="3"/>
  <c r="AH405" i="3"/>
  <c r="AD405" i="3"/>
  <c r="BJ405" i="3" s="1"/>
  <c r="Z405" i="3"/>
  <c r="V405" i="3"/>
  <c r="BK405" i="3" s="1"/>
  <c r="R405" i="3"/>
  <c r="AL413" i="3"/>
  <c r="AH413" i="3"/>
  <c r="AD413" i="3"/>
  <c r="BJ413" i="3" s="1"/>
  <c r="Z413" i="3"/>
  <c r="V413" i="3"/>
  <c r="BK413" i="3" s="1"/>
  <c r="R413" i="3"/>
  <c r="BL413" i="3" s="1"/>
  <c r="BH417" i="3"/>
  <c r="AB417" i="3"/>
  <c r="Y433" i="3"/>
  <c r="U433" i="3"/>
  <c r="BL433" i="3" s="1"/>
  <c r="Q433" i="3"/>
  <c r="BJ433" i="3" s="1"/>
  <c r="BH437" i="3"/>
  <c r="AB437" i="3"/>
  <c r="AJ409" i="3"/>
  <c r="T409" i="3"/>
  <c r="AZ417" i="3"/>
  <c r="AJ417" i="3"/>
  <c r="T417" i="3"/>
  <c r="AZ429" i="3"/>
  <c r="AJ429" i="3"/>
  <c r="T429" i="3"/>
  <c r="AZ437" i="3"/>
  <c r="AJ437" i="3"/>
  <c r="T437" i="3"/>
  <c r="P361" i="3"/>
  <c r="BJ459" i="3"/>
  <c r="BL354" i="3"/>
  <c r="BL358" i="3"/>
  <c r="BL362" i="3"/>
  <c r="BM398" i="3"/>
  <c r="BM406" i="3"/>
  <c r="BM414" i="3"/>
  <c r="BM422" i="3"/>
  <c r="BM455" i="3"/>
  <c r="BM457" i="3"/>
  <c r="BL461" i="3"/>
  <c r="BL463" i="3"/>
  <c r="BL465" i="3"/>
  <c r="BL469" i="3"/>
  <c r="BN461" i="3"/>
  <c r="BN463" i="3"/>
  <c r="BN465" i="3"/>
  <c r="BF357" i="3"/>
  <c r="BB357" i="3"/>
  <c r="AX357" i="3"/>
  <c r="AT357" i="3"/>
  <c r="AP357" i="3"/>
  <c r="AL357" i="3"/>
  <c r="AH357" i="3"/>
  <c r="AD357" i="3"/>
  <c r="Z357" i="3"/>
  <c r="V357" i="3"/>
  <c r="R357" i="3"/>
  <c r="BL357" i="3" s="1"/>
  <c r="BF365" i="3"/>
  <c r="BB365" i="3"/>
  <c r="AX365" i="3"/>
  <c r="AT365" i="3"/>
  <c r="AP365" i="3"/>
  <c r="AL365" i="3"/>
  <c r="AH365" i="3"/>
  <c r="AD365" i="3"/>
  <c r="Z365" i="3"/>
  <c r="V365" i="3"/>
  <c r="R365" i="3"/>
  <c r="BF369" i="3"/>
  <c r="BB369" i="3"/>
  <c r="AX369" i="3"/>
  <c r="AT369" i="3"/>
  <c r="AP369" i="3"/>
  <c r="AL369" i="3"/>
  <c r="AH369" i="3"/>
  <c r="AD369" i="3"/>
  <c r="Z369" i="3"/>
  <c r="V369" i="3"/>
  <c r="R369" i="3"/>
  <c r="BF373" i="3"/>
  <c r="BB373" i="3"/>
  <c r="AX373" i="3"/>
  <c r="AT373" i="3"/>
  <c r="AP373" i="3"/>
  <c r="AL373" i="3"/>
  <c r="AH373" i="3"/>
  <c r="AD373" i="3"/>
  <c r="Z373" i="3"/>
  <c r="V373" i="3"/>
  <c r="R373" i="3"/>
  <c r="BF377" i="3"/>
  <c r="BB377" i="3"/>
  <c r="AX377" i="3"/>
  <c r="AT377" i="3"/>
  <c r="AP377" i="3"/>
  <c r="AL377" i="3"/>
  <c r="AH377" i="3"/>
  <c r="AD377" i="3"/>
  <c r="Z377" i="3"/>
  <c r="V377" i="3"/>
  <c r="R377" i="3"/>
  <c r="BF381" i="3"/>
  <c r="BB381" i="3"/>
  <c r="AX381" i="3"/>
  <c r="AT381" i="3"/>
  <c r="AP381" i="3"/>
  <c r="AL381" i="3"/>
  <c r="AH381" i="3"/>
  <c r="AD381" i="3"/>
  <c r="Z381" i="3"/>
  <c r="V381" i="3"/>
  <c r="R381" i="3"/>
  <c r="BC385" i="3"/>
  <c r="AU385" i="3"/>
  <c r="AM385" i="3"/>
  <c r="AE385" i="3"/>
  <c r="W385" i="3"/>
  <c r="O385" i="3"/>
  <c r="BC393" i="3"/>
  <c r="AU393" i="3"/>
  <c r="AM393" i="3"/>
  <c r="AE393" i="3"/>
  <c r="W393" i="3"/>
  <c r="O393" i="3"/>
  <c r="BD401" i="3"/>
  <c r="AV401" i="3"/>
  <c r="AN401" i="3"/>
  <c r="AF401" i="3"/>
  <c r="X401" i="3"/>
  <c r="P401" i="3"/>
  <c r="BD409" i="3"/>
  <c r="AV409" i="3"/>
  <c r="AN409" i="3"/>
  <c r="AF409" i="3"/>
  <c r="X409" i="3"/>
  <c r="P409" i="3"/>
  <c r="BD417" i="3"/>
  <c r="AV417" i="3"/>
  <c r="AN417" i="3"/>
  <c r="AF417" i="3"/>
  <c r="X417" i="3"/>
  <c r="P417" i="3"/>
  <c r="BD429" i="3"/>
  <c r="AV429" i="3"/>
  <c r="AN429" i="3"/>
  <c r="AF429" i="3"/>
  <c r="X429" i="3"/>
  <c r="P429" i="3"/>
  <c r="BD437" i="3"/>
  <c r="AV437" i="3"/>
  <c r="AN437" i="3"/>
  <c r="AF437" i="3"/>
  <c r="X437" i="3"/>
  <c r="P437" i="3"/>
  <c r="BM434" i="3"/>
  <c r="BL443" i="3"/>
  <c r="BL445" i="3"/>
  <c r="BL447" i="3"/>
  <c r="BL449" i="3"/>
  <c r="BL451" i="3"/>
  <c r="BL453" i="3"/>
  <c r="BK459" i="3"/>
  <c r="BM459" i="3"/>
  <c r="BL459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O359" i="3"/>
  <c r="S359" i="3"/>
  <c r="W359" i="3"/>
  <c r="AA359" i="3"/>
  <c r="AE359" i="3"/>
  <c r="AI359" i="3"/>
  <c r="AM359" i="3"/>
  <c r="AQ359" i="3"/>
  <c r="AU359" i="3"/>
  <c r="AY359" i="3"/>
  <c r="BC359" i="3"/>
  <c r="BG359" i="3"/>
  <c r="M359" i="3"/>
  <c r="Q359" i="3"/>
  <c r="U359" i="3"/>
  <c r="Y359" i="3"/>
  <c r="AC359" i="3"/>
  <c r="AG359" i="3"/>
  <c r="AK359" i="3"/>
  <c r="AO359" i="3"/>
  <c r="AS359" i="3"/>
  <c r="AW359" i="3"/>
  <c r="BA359" i="3"/>
  <c r="BE359" i="3"/>
  <c r="BI359" i="3"/>
  <c r="N360" i="3"/>
  <c r="BJ360" i="3" s="1"/>
  <c r="P360" i="3"/>
  <c r="R360" i="3"/>
  <c r="T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O360" i="3"/>
  <c r="BL360" i="3" s="1"/>
  <c r="S360" i="3"/>
  <c r="W360" i="3"/>
  <c r="AA360" i="3"/>
  <c r="AE360" i="3"/>
  <c r="AI360" i="3"/>
  <c r="AM360" i="3"/>
  <c r="AQ360" i="3"/>
  <c r="AU360" i="3"/>
  <c r="AY360" i="3"/>
  <c r="BC360" i="3"/>
  <c r="BG360" i="3"/>
  <c r="M360" i="3"/>
  <c r="BN360" i="3" s="1"/>
  <c r="Q360" i="3"/>
  <c r="U360" i="3"/>
  <c r="Y360" i="3"/>
  <c r="AC360" i="3"/>
  <c r="AG360" i="3"/>
  <c r="AK360" i="3"/>
  <c r="AO360" i="3"/>
  <c r="AS360" i="3"/>
  <c r="AW360" i="3"/>
  <c r="BA360" i="3"/>
  <c r="BE360" i="3"/>
  <c r="BI360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Q367" i="3"/>
  <c r="U367" i="3"/>
  <c r="Y367" i="3"/>
  <c r="AC367" i="3"/>
  <c r="AG367" i="3"/>
  <c r="AK367" i="3"/>
  <c r="AO367" i="3"/>
  <c r="AS367" i="3"/>
  <c r="AW367" i="3"/>
  <c r="BA367" i="3"/>
  <c r="BE367" i="3"/>
  <c r="BI367" i="3"/>
  <c r="O367" i="3"/>
  <c r="S367" i="3"/>
  <c r="W367" i="3"/>
  <c r="AA367" i="3"/>
  <c r="AE367" i="3"/>
  <c r="AI367" i="3"/>
  <c r="AM367" i="3"/>
  <c r="AQ367" i="3"/>
  <c r="AU367" i="3"/>
  <c r="AY367" i="3"/>
  <c r="BC367" i="3"/>
  <c r="BG367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68" i="3"/>
  <c r="R368" i="3"/>
  <c r="V368" i="3"/>
  <c r="Z368" i="3"/>
  <c r="AD368" i="3"/>
  <c r="AH368" i="3"/>
  <c r="AL368" i="3"/>
  <c r="AP368" i="3"/>
  <c r="AT368" i="3"/>
  <c r="AX368" i="3"/>
  <c r="BB368" i="3"/>
  <c r="BF368" i="3"/>
  <c r="P368" i="3"/>
  <c r="T368" i="3"/>
  <c r="X368" i="3"/>
  <c r="AB368" i="3"/>
  <c r="AF368" i="3"/>
  <c r="AJ368" i="3"/>
  <c r="AN368" i="3"/>
  <c r="AR368" i="3"/>
  <c r="AV368" i="3"/>
  <c r="AZ368" i="3"/>
  <c r="BD368" i="3"/>
  <c r="BH368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Q375" i="3"/>
  <c r="U375" i="3"/>
  <c r="Y375" i="3"/>
  <c r="AC375" i="3"/>
  <c r="AG375" i="3"/>
  <c r="AK375" i="3"/>
  <c r="AO375" i="3"/>
  <c r="AS375" i="3"/>
  <c r="AW375" i="3"/>
  <c r="BA375" i="3"/>
  <c r="BE375" i="3"/>
  <c r="BI375" i="3"/>
  <c r="O375" i="3"/>
  <c r="S375" i="3"/>
  <c r="W375" i="3"/>
  <c r="AA375" i="3"/>
  <c r="AE375" i="3"/>
  <c r="AI375" i="3"/>
  <c r="AM375" i="3"/>
  <c r="AQ375" i="3"/>
  <c r="AU375" i="3"/>
  <c r="AY375" i="3"/>
  <c r="BC375" i="3"/>
  <c r="BG375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N376" i="3"/>
  <c r="R376" i="3"/>
  <c r="V376" i="3"/>
  <c r="Z376" i="3"/>
  <c r="AD376" i="3"/>
  <c r="AH376" i="3"/>
  <c r="AL376" i="3"/>
  <c r="AP376" i="3"/>
  <c r="AT376" i="3"/>
  <c r="AX376" i="3"/>
  <c r="BB376" i="3"/>
  <c r="BF376" i="3"/>
  <c r="P376" i="3"/>
  <c r="T376" i="3"/>
  <c r="X376" i="3"/>
  <c r="AB376" i="3"/>
  <c r="AF376" i="3"/>
  <c r="AJ376" i="3"/>
  <c r="AN376" i="3"/>
  <c r="AR376" i="3"/>
  <c r="AV376" i="3"/>
  <c r="AZ376" i="3"/>
  <c r="BD376" i="3"/>
  <c r="BH376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3" i="3"/>
  <c r="Q383" i="3"/>
  <c r="U383" i="3"/>
  <c r="Y383" i="3"/>
  <c r="AC383" i="3"/>
  <c r="AG383" i="3"/>
  <c r="AK383" i="3"/>
  <c r="AO383" i="3"/>
  <c r="AS383" i="3"/>
  <c r="AW383" i="3"/>
  <c r="BA383" i="3"/>
  <c r="BE383" i="3"/>
  <c r="BI383" i="3"/>
  <c r="O383" i="3"/>
  <c r="S383" i="3"/>
  <c r="W383" i="3"/>
  <c r="AA383" i="3"/>
  <c r="AE383" i="3"/>
  <c r="AI383" i="3"/>
  <c r="AM383" i="3"/>
  <c r="AQ383" i="3"/>
  <c r="AU383" i="3"/>
  <c r="AY383" i="3"/>
  <c r="BC383" i="3"/>
  <c r="BG383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N384" i="3"/>
  <c r="R384" i="3"/>
  <c r="V384" i="3"/>
  <c r="Z384" i="3"/>
  <c r="AD384" i="3"/>
  <c r="AH384" i="3"/>
  <c r="AL384" i="3"/>
  <c r="AP384" i="3"/>
  <c r="AT384" i="3"/>
  <c r="AX384" i="3"/>
  <c r="BB384" i="3"/>
  <c r="BF384" i="3"/>
  <c r="P384" i="3"/>
  <c r="T384" i="3"/>
  <c r="X384" i="3"/>
  <c r="AB384" i="3"/>
  <c r="AF384" i="3"/>
  <c r="AJ384" i="3"/>
  <c r="AN384" i="3"/>
  <c r="AR384" i="3"/>
  <c r="AV384" i="3"/>
  <c r="AZ384" i="3"/>
  <c r="BD384" i="3"/>
  <c r="BH384" i="3"/>
  <c r="N391" i="3"/>
  <c r="P391" i="3"/>
  <c r="R391" i="3"/>
  <c r="T391" i="3"/>
  <c r="V391" i="3"/>
  <c r="X391" i="3"/>
  <c r="Z391" i="3"/>
  <c r="AB391" i="3"/>
  <c r="AD391" i="3"/>
  <c r="AF391" i="3"/>
  <c r="AH391" i="3"/>
  <c r="AJ391" i="3"/>
  <c r="AL391" i="3"/>
  <c r="AN391" i="3"/>
  <c r="AP391" i="3"/>
  <c r="AR391" i="3"/>
  <c r="AT391" i="3"/>
  <c r="AV391" i="3"/>
  <c r="AX391" i="3"/>
  <c r="AZ391" i="3"/>
  <c r="BB391" i="3"/>
  <c r="BD391" i="3"/>
  <c r="BF391" i="3"/>
  <c r="BH391" i="3"/>
  <c r="M391" i="3"/>
  <c r="Q391" i="3"/>
  <c r="U391" i="3"/>
  <c r="Y391" i="3"/>
  <c r="AC391" i="3"/>
  <c r="AG391" i="3"/>
  <c r="AK391" i="3"/>
  <c r="AO391" i="3"/>
  <c r="AS391" i="3"/>
  <c r="AW391" i="3"/>
  <c r="BA391" i="3"/>
  <c r="BE391" i="3"/>
  <c r="BI391" i="3"/>
  <c r="O391" i="3"/>
  <c r="S391" i="3"/>
  <c r="W391" i="3"/>
  <c r="AA391" i="3"/>
  <c r="AE391" i="3"/>
  <c r="AI391" i="3"/>
  <c r="AM391" i="3"/>
  <c r="AQ391" i="3"/>
  <c r="AU391" i="3"/>
  <c r="AY391" i="3"/>
  <c r="BC391" i="3"/>
  <c r="BG391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N392" i="3"/>
  <c r="R392" i="3"/>
  <c r="V392" i="3"/>
  <c r="Z392" i="3"/>
  <c r="AD392" i="3"/>
  <c r="AH392" i="3"/>
  <c r="AL392" i="3"/>
  <c r="AP392" i="3"/>
  <c r="AT392" i="3"/>
  <c r="AX392" i="3"/>
  <c r="BB392" i="3"/>
  <c r="BF392" i="3"/>
  <c r="P392" i="3"/>
  <c r="T392" i="3"/>
  <c r="X392" i="3"/>
  <c r="AB392" i="3"/>
  <c r="AF392" i="3"/>
  <c r="AJ392" i="3"/>
  <c r="AN392" i="3"/>
  <c r="AR392" i="3"/>
  <c r="AV392" i="3"/>
  <c r="AZ392" i="3"/>
  <c r="BD392" i="3"/>
  <c r="BH392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P399" i="3"/>
  <c r="T399" i="3"/>
  <c r="X399" i="3"/>
  <c r="AB399" i="3"/>
  <c r="AF399" i="3"/>
  <c r="AJ399" i="3"/>
  <c r="AN399" i="3"/>
  <c r="AR399" i="3"/>
  <c r="AV399" i="3"/>
  <c r="AZ399" i="3"/>
  <c r="BD399" i="3"/>
  <c r="BH399" i="3"/>
  <c r="N399" i="3"/>
  <c r="R399" i="3"/>
  <c r="V399" i="3"/>
  <c r="Z399" i="3"/>
  <c r="AD399" i="3"/>
  <c r="AH399" i="3"/>
  <c r="AL399" i="3"/>
  <c r="AP399" i="3"/>
  <c r="AT399" i="3"/>
  <c r="AX399" i="3"/>
  <c r="BB399" i="3"/>
  <c r="BF399" i="3"/>
  <c r="M400" i="3"/>
  <c r="O400" i="3"/>
  <c r="Q400" i="3"/>
  <c r="S400" i="3"/>
  <c r="U400" i="3"/>
  <c r="W400" i="3"/>
  <c r="Y400" i="3"/>
  <c r="AA400" i="3"/>
  <c r="AC400" i="3"/>
  <c r="AE400" i="3"/>
  <c r="AG400" i="3"/>
  <c r="AI400" i="3"/>
  <c r="AK400" i="3"/>
  <c r="AM400" i="3"/>
  <c r="AO400" i="3"/>
  <c r="AQ400" i="3"/>
  <c r="AS400" i="3"/>
  <c r="AU400" i="3"/>
  <c r="AW400" i="3"/>
  <c r="AY400" i="3"/>
  <c r="BA400" i="3"/>
  <c r="BC400" i="3"/>
  <c r="BE400" i="3"/>
  <c r="BG400" i="3"/>
  <c r="BI400" i="3"/>
  <c r="N400" i="3"/>
  <c r="R400" i="3"/>
  <c r="V400" i="3"/>
  <c r="Z400" i="3"/>
  <c r="AD400" i="3"/>
  <c r="AH400" i="3"/>
  <c r="AL400" i="3"/>
  <c r="AP400" i="3"/>
  <c r="AT400" i="3"/>
  <c r="AX400" i="3"/>
  <c r="BB400" i="3"/>
  <c r="BF400" i="3"/>
  <c r="P400" i="3"/>
  <c r="T400" i="3"/>
  <c r="X400" i="3"/>
  <c r="AB400" i="3"/>
  <c r="AF400" i="3"/>
  <c r="AJ400" i="3"/>
  <c r="AN400" i="3"/>
  <c r="AR400" i="3"/>
  <c r="AV400" i="3"/>
  <c r="AZ400" i="3"/>
  <c r="BD400" i="3"/>
  <c r="BH400" i="3"/>
  <c r="M407" i="3"/>
  <c r="O407" i="3"/>
  <c r="Q407" i="3"/>
  <c r="S407" i="3"/>
  <c r="U407" i="3"/>
  <c r="W407" i="3"/>
  <c r="Y407" i="3"/>
  <c r="AA407" i="3"/>
  <c r="AC407" i="3"/>
  <c r="AE407" i="3"/>
  <c r="AG407" i="3"/>
  <c r="AI407" i="3"/>
  <c r="AK407" i="3"/>
  <c r="AM407" i="3"/>
  <c r="AO407" i="3"/>
  <c r="AQ407" i="3"/>
  <c r="AS407" i="3"/>
  <c r="AU407" i="3"/>
  <c r="AW407" i="3"/>
  <c r="AY407" i="3"/>
  <c r="BA407" i="3"/>
  <c r="BC407" i="3"/>
  <c r="BE407" i="3"/>
  <c r="BG407" i="3"/>
  <c r="BI407" i="3"/>
  <c r="P407" i="3"/>
  <c r="T407" i="3"/>
  <c r="X407" i="3"/>
  <c r="AB407" i="3"/>
  <c r="AF407" i="3"/>
  <c r="AJ407" i="3"/>
  <c r="AN407" i="3"/>
  <c r="AR407" i="3"/>
  <c r="AV407" i="3"/>
  <c r="AZ407" i="3"/>
  <c r="BD407" i="3"/>
  <c r="BH407" i="3"/>
  <c r="N407" i="3"/>
  <c r="R407" i="3"/>
  <c r="V407" i="3"/>
  <c r="Z407" i="3"/>
  <c r="AD407" i="3"/>
  <c r="AH407" i="3"/>
  <c r="AL407" i="3"/>
  <c r="AP407" i="3"/>
  <c r="AT407" i="3"/>
  <c r="AX407" i="3"/>
  <c r="BB407" i="3"/>
  <c r="BF407" i="3"/>
  <c r="M408" i="3"/>
  <c r="O408" i="3"/>
  <c r="Q408" i="3"/>
  <c r="S408" i="3"/>
  <c r="U408" i="3"/>
  <c r="W408" i="3"/>
  <c r="Y408" i="3"/>
  <c r="AA408" i="3"/>
  <c r="AC408" i="3"/>
  <c r="AE408" i="3"/>
  <c r="AG408" i="3"/>
  <c r="AI408" i="3"/>
  <c r="AK408" i="3"/>
  <c r="AM408" i="3"/>
  <c r="AO408" i="3"/>
  <c r="AQ408" i="3"/>
  <c r="AS408" i="3"/>
  <c r="AU408" i="3"/>
  <c r="AW408" i="3"/>
  <c r="AY408" i="3"/>
  <c r="BA408" i="3"/>
  <c r="BC408" i="3"/>
  <c r="BE408" i="3"/>
  <c r="BG408" i="3"/>
  <c r="BI408" i="3"/>
  <c r="N408" i="3"/>
  <c r="R408" i="3"/>
  <c r="V408" i="3"/>
  <c r="Z408" i="3"/>
  <c r="AD408" i="3"/>
  <c r="AH408" i="3"/>
  <c r="AL408" i="3"/>
  <c r="AP408" i="3"/>
  <c r="AT408" i="3"/>
  <c r="AX408" i="3"/>
  <c r="BB408" i="3"/>
  <c r="BF408" i="3"/>
  <c r="P408" i="3"/>
  <c r="T408" i="3"/>
  <c r="X408" i="3"/>
  <c r="AB408" i="3"/>
  <c r="AF408" i="3"/>
  <c r="AJ408" i="3"/>
  <c r="AN408" i="3"/>
  <c r="AR408" i="3"/>
  <c r="AV408" i="3"/>
  <c r="AZ408" i="3"/>
  <c r="BD408" i="3"/>
  <c r="BH408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P415" i="3"/>
  <c r="T415" i="3"/>
  <c r="X415" i="3"/>
  <c r="AB415" i="3"/>
  <c r="AF415" i="3"/>
  <c r="AJ415" i="3"/>
  <c r="AN415" i="3"/>
  <c r="AR415" i="3"/>
  <c r="AV415" i="3"/>
  <c r="AZ415" i="3"/>
  <c r="BD415" i="3"/>
  <c r="BH415" i="3"/>
  <c r="N415" i="3"/>
  <c r="R415" i="3"/>
  <c r="V415" i="3"/>
  <c r="Z415" i="3"/>
  <c r="AD415" i="3"/>
  <c r="AH415" i="3"/>
  <c r="AL415" i="3"/>
  <c r="AP415" i="3"/>
  <c r="AT415" i="3"/>
  <c r="AX415" i="3"/>
  <c r="BB415" i="3"/>
  <c r="BF415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16" i="3"/>
  <c r="R416" i="3"/>
  <c r="V416" i="3"/>
  <c r="Z416" i="3"/>
  <c r="AD416" i="3"/>
  <c r="AH416" i="3"/>
  <c r="AL416" i="3"/>
  <c r="AP416" i="3"/>
  <c r="AT416" i="3"/>
  <c r="AX416" i="3"/>
  <c r="BB416" i="3"/>
  <c r="BF416" i="3"/>
  <c r="P416" i="3"/>
  <c r="T416" i="3"/>
  <c r="X416" i="3"/>
  <c r="AB416" i="3"/>
  <c r="AF416" i="3"/>
  <c r="AJ416" i="3"/>
  <c r="AN416" i="3"/>
  <c r="AR416" i="3"/>
  <c r="AV416" i="3"/>
  <c r="AZ416" i="3"/>
  <c r="BD416" i="3"/>
  <c r="BH416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M423" i="3"/>
  <c r="Q423" i="3"/>
  <c r="U423" i="3"/>
  <c r="Y423" i="3"/>
  <c r="AC423" i="3"/>
  <c r="AG423" i="3"/>
  <c r="AK423" i="3"/>
  <c r="AO423" i="3"/>
  <c r="AS423" i="3"/>
  <c r="AW423" i="3"/>
  <c r="BA423" i="3"/>
  <c r="BE423" i="3"/>
  <c r="BI423" i="3"/>
  <c r="O423" i="3"/>
  <c r="S423" i="3"/>
  <c r="W423" i="3"/>
  <c r="AA423" i="3"/>
  <c r="AE423" i="3"/>
  <c r="AI423" i="3"/>
  <c r="AM423" i="3"/>
  <c r="AQ423" i="3"/>
  <c r="AU423" i="3"/>
  <c r="AY423" i="3"/>
  <c r="BC423" i="3"/>
  <c r="BG423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N424" i="3"/>
  <c r="R424" i="3"/>
  <c r="V424" i="3"/>
  <c r="Z424" i="3"/>
  <c r="AD424" i="3"/>
  <c r="AH424" i="3"/>
  <c r="AL424" i="3"/>
  <c r="AP424" i="3"/>
  <c r="AT424" i="3"/>
  <c r="AX424" i="3"/>
  <c r="BB424" i="3"/>
  <c r="BF424" i="3"/>
  <c r="P424" i="3"/>
  <c r="T424" i="3"/>
  <c r="X424" i="3"/>
  <c r="AB424" i="3"/>
  <c r="AF424" i="3"/>
  <c r="AJ424" i="3"/>
  <c r="AN424" i="3"/>
  <c r="AR424" i="3"/>
  <c r="AV424" i="3"/>
  <c r="AZ424" i="3"/>
  <c r="BD424" i="3"/>
  <c r="BH424" i="3"/>
  <c r="M431" i="3"/>
  <c r="O431" i="3"/>
  <c r="Q431" i="3"/>
  <c r="S431" i="3"/>
  <c r="U431" i="3"/>
  <c r="W431" i="3"/>
  <c r="Y431" i="3"/>
  <c r="AA431" i="3"/>
  <c r="AC431" i="3"/>
  <c r="AE431" i="3"/>
  <c r="AG431" i="3"/>
  <c r="AI431" i="3"/>
  <c r="AK431" i="3"/>
  <c r="AM431" i="3"/>
  <c r="AO431" i="3"/>
  <c r="AQ431" i="3"/>
  <c r="AS431" i="3"/>
  <c r="AU431" i="3"/>
  <c r="AW431" i="3"/>
  <c r="AY431" i="3"/>
  <c r="BA431" i="3"/>
  <c r="BC431" i="3"/>
  <c r="BE431" i="3"/>
  <c r="BG431" i="3"/>
  <c r="BI431" i="3"/>
  <c r="N431" i="3"/>
  <c r="R431" i="3"/>
  <c r="V431" i="3"/>
  <c r="Z431" i="3"/>
  <c r="AD431" i="3"/>
  <c r="AH431" i="3"/>
  <c r="AL431" i="3"/>
  <c r="AP431" i="3"/>
  <c r="AT431" i="3"/>
  <c r="AX431" i="3"/>
  <c r="BB431" i="3"/>
  <c r="BF431" i="3"/>
  <c r="P431" i="3"/>
  <c r="T431" i="3"/>
  <c r="X431" i="3"/>
  <c r="AB431" i="3"/>
  <c r="AF431" i="3"/>
  <c r="AJ431" i="3"/>
  <c r="AN431" i="3"/>
  <c r="AR431" i="3"/>
  <c r="AV431" i="3"/>
  <c r="AZ431" i="3"/>
  <c r="BD431" i="3"/>
  <c r="BH431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O432" i="3"/>
  <c r="S432" i="3"/>
  <c r="W432" i="3"/>
  <c r="AA432" i="3"/>
  <c r="AE432" i="3"/>
  <c r="AI432" i="3"/>
  <c r="AM432" i="3"/>
  <c r="AQ432" i="3"/>
  <c r="AU432" i="3"/>
  <c r="AY432" i="3"/>
  <c r="BC432" i="3"/>
  <c r="BG432" i="3"/>
  <c r="M432" i="3"/>
  <c r="Q432" i="3"/>
  <c r="U432" i="3"/>
  <c r="Y432" i="3"/>
  <c r="AC432" i="3"/>
  <c r="AG432" i="3"/>
  <c r="AK432" i="3"/>
  <c r="AO432" i="3"/>
  <c r="AS432" i="3"/>
  <c r="AW432" i="3"/>
  <c r="BA432" i="3"/>
  <c r="BE432" i="3"/>
  <c r="BI432" i="3"/>
  <c r="BN357" i="3"/>
  <c r="BN365" i="3"/>
  <c r="BL366" i="3"/>
  <c r="BJ370" i="3"/>
  <c r="BN373" i="3"/>
  <c r="BL374" i="3"/>
  <c r="BJ378" i="3"/>
  <c r="BN381" i="3"/>
  <c r="BL382" i="3"/>
  <c r="BK398" i="3"/>
  <c r="BK406" i="3"/>
  <c r="BK414" i="3"/>
  <c r="BM426" i="3"/>
  <c r="BK434" i="3"/>
  <c r="BN443" i="3"/>
  <c r="BN447" i="3"/>
  <c r="BN451" i="3"/>
  <c r="BJ455" i="3"/>
  <c r="BJ457" i="3"/>
  <c r="BN459" i="3"/>
  <c r="BK461" i="3"/>
  <c r="BM461" i="3"/>
  <c r="BK463" i="3"/>
  <c r="BM463" i="3"/>
  <c r="BK465" i="3"/>
  <c r="BM465" i="3"/>
  <c r="BK469" i="3"/>
  <c r="BM469" i="3"/>
  <c r="BF353" i="3"/>
  <c r="BB353" i="3"/>
  <c r="AX353" i="3"/>
  <c r="AT353" i="3"/>
  <c r="AP353" i="3"/>
  <c r="AL353" i="3"/>
  <c r="AH353" i="3"/>
  <c r="AD353" i="3"/>
  <c r="BJ353" i="3" s="1"/>
  <c r="Z353" i="3"/>
  <c r="V353" i="3"/>
  <c r="R353" i="3"/>
  <c r="BN353" i="3" s="1"/>
  <c r="BM354" i="3"/>
  <c r="BK354" i="3"/>
  <c r="BM357" i="3"/>
  <c r="BK357" i="3"/>
  <c r="BJ358" i="3"/>
  <c r="BF361" i="3"/>
  <c r="BB361" i="3"/>
  <c r="AX361" i="3"/>
  <c r="AT361" i="3"/>
  <c r="AP361" i="3"/>
  <c r="AL361" i="3"/>
  <c r="AH361" i="3"/>
  <c r="AD361" i="3"/>
  <c r="BJ361" i="3" s="1"/>
  <c r="Z361" i="3"/>
  <c r="V361" i="3"/>
  <c r="R361" i="3"/>
  <c r="BN361" i="3" s="1"/>
  <c r="BM362" i="3"/>
  <c r="BK362" i="3"/>
  <c r="BL365" i="3"/>
  <c r="BI385" i="3"/>
  <c r="BE385" i="3"/>
  <c r="BA385" i="3"/>
  <c r="AW385" i="3"/>
  <c r="AS385" i="3"/>
  <c r="AO385" i="3"/>
  <c r="AK385" i="3"/>
  <c r="AG385" i="3"/>
  <c r="AC385" i="3"/>
  <c r="BK385" i="3" s="1"/>
  <c r="Y385" i="3"/>
  <c r="U385" i="3"/>
  <c r="Q385" i="3"/>
  <c r="BN385" i="3" s="1"/>
  <c r="BI389" i="3"/>
  <c r="BE389" i="3"/>
  <c r="BA389" i="3"/>
  <c r="AW389" i="3"/>
  <c r="AS389" i="3"/>
  <c r="AO389" i="3"/>
  <c r="AK389" i="3"/>
  <c r="AG389" i="3"/>
  <c r="AC389" i="3"/>
  <c r="BK389" i="3" s="1"/>
  <c r="Y389" i="3"/>
  <c r="U389" i="3"/>
  <c r="Q389" i="3"/>
  <c r="BN389" i="3" s="1"/>
  <c r="BI393" i="3"/>
  <c r="BE393" i="3"/>
  <c r="BA393" i="3"/>
  <c r="AW393" i="3"/>
  <c r="AS393" i="3"/>
  <c r="AO393" i="3"/>
  <c r="AK393" i="3"/>
  <c r="AG393" i="3"/>
  <c r="AC393" i="3"/>
  <c r="BK393" i="3" s="1"/>
  <c r="Y393" i="3"/>
  <c r="U393" i="3"/>
  <c r="Q393" i="3"/>
  <c r="BN393" i="3" s="1"/>
  <c r="BF401" i="3"/>
  <c r="BB401" i="3"/>
  <c r="AX401" i="3"/>
  <c r="AT401" i="3"/>
  <c r="AP401" i="3"/>
  <c r="AL401" i="3"/>
  <c r="AH401" i="3"/>
  <c r="AD401" i="3"/>
  <c r="BJ401" i="3" s="1"/>
  <c r="Z401" i="3"/>
  <c r="V401" i="3"/>
  <c r="R401" i="3"/>
  <c r="BF409" i="3"/>
  <c r="BB409" i="3"/>
  <c r="AX409" i="3"/>
  <c r="AT409" i="3"/>
  <c r="AP409" i="3"/>
  <c r="AL409" i="3"/>
  <c r="AH409" i="3"/>
  <c r="AD409" i="3"/>
  <c r="Z409" i="3"/>
  <c r="V409" i="3"/>
  <c r="R409" i="3"/>
  <c r="BL409" i="3" s="1"/>
  <c r="BF417" i="3"/>
  <c r="BB417" i="3"/>
  <c r="AX417" i="3"/>
  <c r="AT417" i="3"/>
  <c r="AP417" i="3"/>
  <c r="AL417" i="3"/>
  <c r="AH417" i="3"/>
  <c r="AD417" i="3"/>
  <c r="BJ417" i="3" s="1"/>
  <c r="Z417" i="3"/>
  <c r="V417" i="3"/>
  <c r="R417" i="3"/>
  <c r="BM425" i="3"/>
  <c r="BF429" i="3"/>
  <c r="BB429" i="3"/>
  <c r="AX429" i="3"/>
  <c r="AT429" i="3"/>
  <c r="AP429" i="3"/>
  <c r="AL429" i="3"/>
  <c r="AH429" i="3"/>
  <c r="AD429" i="3"/>
  <c r="BJ429" i="3" s="1"/>
  <c r="Z429" i="3"/>
  <c r="V429" i="3"/>
  <c r="BM429" i="3" s="1"/>
  <c r="R429" i="3"/>
  <c r="BM433" i="3"/>
  <c r="BF437" i="3"/>
  <c r="BB437" i="3"/>
  <c r="AX437" i="3"/>
  <c r="AT437" i="3"/>
  <c r="AP437" i="3"/>
  <c r="AL437" i="3"/>
  <c r="AH437" i="3"/>
  <c r="AD437" i="3"/>
  <c r="BJ437" i="3" s="1"/>
  <c r="Z437" i="3"/>
  <c r="V437" i="3"/>
  <c r="BK437" i="3" s="1"/>
  <c r="R437" i="3"/>
  <c r="BJ443" i="3"/>
  <c r="BJ445" i="3"/>
  <c r="BJ447" i="3"/>
  <c r="BJ449" i="3"/>
  <c r="BJ451" i="3"/>
  <c r="BJ453" i="3"/>
  <c r="BL455" i="3"/>
  <c r="BN457" i="3"/>
  <c r="BB440" i="3"/>
  <c r="AT440" i="3"/>
  <c r="AL440" i="3"/>
  <c r="AD440" i="3"/>
  <c r="V440" i="3"/>
  <c r="N440" i="3"/>
  <c r="BD440" i="3"/>
  <c r="AV440" i="3"/>
  <c r="AN440" i="3"/>
  <c r="AF440" i="3"/>
  <c r="X440" i="3"/>
  <c r="P440" i="3"/>
  <c r="BG440" i="3"/>
  <c r="BC440" i="3"/>
  <c r="AY440" i="3"/>
  <c r="AU440" i="3"/>
  <c r="AQ440" i="3"/>
  <c r="AM440" i="3"/>
  <c r="AI440" i="3"/>
  <c r="AE440" i="3"/>
  <c r="AA440" i="3"/>
  <c r="W440" i="3"/>
  <c r="S440" i="3"/>
  <c r="O440" i="3"/>
  <c r="BI444" i="3"/>
  <c r="BA444" i="3"/>
  <c r="AS444" i="3"/>
  <c r="AK444" i="3"/>
  <c r="AC444" i="3"/>
  <c r="U444" i="3"/>
  <c r="M444" i="3"/>
  <c r="BC444" i="3"/>
  <c r="AU444" i="3"/>
  <c r="AM444" i="3"/>
  <c r="AE444" i="3"/>
  <c r="W444" i="3"/>
  <c r="O444" i="3"/>
  <c r="BF444" i="3"/>
  <c r="BB444" i="3"/>
  <c r="AX444" i="3"/>
  <c r="AT444" i="3"/>
  <c r="AP444" i="3"/>
  <c r="AL444" i="3"/>
  <c r="AH444" i="3"/>
  <c r="AD444" i="3"/>
  <c r="Z444" i="3"/>
  <c r="V444" i="3"/>
  <c r="R444" i="3"/>
  <c r="N444" i="3"/>
  <c r="BE448" i="3"/>
  <c r="AW448" i="3"/>
  <c r="AO448" i="3"/>
  <c r="AG448" i="3"/>
  <c r="Y448" i="3"/>
  <c r="Q448" i="3"/>
  <c r="BG448" i="3"/>
  <c r="AY448" i="3"/>
  <c r="AQ448" i="3"/>
  <c r="AI448" i="3"/>
  <c r="AA448" i="3"/>
  <c r="S448" i="3"/>
  <c r="BH448" i="3"/>
  <c r="BD448" i="3"/>
  <c r="AZ448" i="3"/>
  <c r="AV448" i="3"/>
  <c r="AR448" i="3"/>
  <c r="AN448" i="3"/>
  <c r="AJ448" i="3"/>
  <c r="AF448" i="3"/>
  <c r="AB448" i="3"/>
  <c r="X448" i="3"/>
  <c r="T448" i="3"/>
  <c r="P448" i="3"/>
  <c r="BI452" i="3"/>
  <c r="BA452" i="3"/>
  <c r="AS452" i="3"/>
  <c r="AK452" i="3"/>
  <c r="AC452" i="3"/>
  <c r="U452" i="3"/>
  <c r="M452" i="3"/>
  <c r="BC452" i="3"/>
  <c r="AU452" i="3"/>
  <c r="AM452" i="3"/>
  <c r="AE452" i="3"/>
  <c r="W452" i="3"/>
  <c r="O452" i="3"/>
  <c r="BF452" i="3"/>
  <c r="BB452" i="3"/>
  <c r="AX452" i="3"/>
  <c r="AT452" i="3"/>
  <c r="AP452" i="3"/>
  <c r="AL452" i="3"/>
  <c r="AH452" i="3"/>
  <c r="AD452" i="3"/>
  <c r="Z452" i="3"/>
  <c r="V452" i="3"/>
  <c r="R452" i="3"/>
  <c r="N452" i="3"/>
  <c r="BB456" i="3"/>
  <c r="AT456" i="3"/>
  <c r="AL456" i="3"/>
  <c r="AD456" i="3"/>
  <c r="V456" i="3"/>
  <c r="N456" i="3"/>
  <c r="BD456" i="3"/>
  <c r="AV456" i="3"/>
  <c r="AN456" i="3"/>
  <c r="AF456" i="3"/>
  <c r="X456" i="3"/>
  <c r="P456" i="3"/>
  <c r="BG456" i="3"/>
  <c r="BC456" i="3"/>
  <c r="AY456" i="3"/>
  <c r="AU456" i="3"/>
  <c r="AQ456" i="3"/>
  <c r="AM456" i="3"/>
  <c r="AI456" i="3"/>
  <c r="AE456" i="3"/>
  <c r="AA456" i="3"/>
  <c r="W456" i="3"/>
  <c r="S456" i="3"/>
  <c r="O456" i="3"/>
  <c r="BF460" i="3"/>
  <c r="BB460" i="3"/>
  <c r="AX460" i="3"/>
  <c r="AT460" i="3"/>
  <c r="AP460" i="3"/>
  <c r="AL460" i="3"/>
  <c r="AH460" i="3"/>
  <c r="AD460" i="3"/>
  <c r="Z460" i="3"/>
  <c r="V460" i="3"/>
  <c r="R460" i="3"/>
  <c r="N460" i="3"/>
  <c r="BG460" i="3"/>
  <c r="BC460" i="3"/>
  <c r="AY460" i="3"/>
  <c r="AU460" i="3"/>
  <c r="AQ460" i="3"/>
  <c r="AM460" i="3"/>
  <c r="AI460" i="3"/>
  <c r="AE460" i="3"/>
  <c r="AA460" i="3"/>
  <c r="W460" i="3"/>
  <c r="S460" i="3"/>
  <c r="O460" i="3"/>
  <c r="BG438" i="3"/>
  <c r="AY438" i="3"/>
  <c r="AQ438" i="3"/>
  <c r="AI438" i="3"/>
  <c r="AA438" i="3"/>
  <c r="S438" i="3"/>
  <c r="BI438" i="3"/>
  <c r="BA438" i="3"/>
  <c r="AS438" i="3"/>
  <c r="AK438" i="3"/>
  <c r="AC438" i="3"/>
  <c r="U438" i="3"/>
  <c r="M438" i="3"/>
  <c r="BF438" i="3"/>
  <c r="BB438" i="3"/>
  <c r="AX438" i="3"/>
  <c r="AT438" i="3"/>
  <c r="AP438" i="3"/>
  <c r="AL438" i="3"/>
  <c r="AH438" i="3"/>
  <c r="AD438" i="3"/>
  <c r="Z438" i="3"/>
  <c r="V438" i="3"/>
  <c r="R438" i="3"/>
  <c r="N438" i="3"/>
  <c r="BE442" i="3"/>
  <c r="AW442" i="3"/>
  <c r="AO442" i="3"/>
  <c r="AG442" i="3"/>
  <c r="Y442" i="3"/>
  <c r="Q442" i="3"/>
  <c r="BG442" i="3"/>
  <c r="AY442" i="3"/>
  <c r="AQ442" i="3"/>
  <c r="AI442" i="3"/>
  <c r="AA442" i="3"/>
  <c r="S442" i="3"/>
  <c r="BH442" i="3"/>
  <c r="BD442" i="3"/>
  <c r="AZ442" i="3"/>
  <c r="AV442" i="3"/>
  <c r="AR442" i="3"/>
  <c r="AN442" i="3"/>
  <c r="AJ442" i="3"/>
  <c r="AF442" i="3"/>
  <c r="AB442" i="3"/>
  <c r="X442" i="3"/>
  <c r="T442" i="3"/>
  <c r="P442" i="3"/>
  <c r="BI446" i="3"/>
  <c r="BA446" i="3"/>
  <c r="AS446" i="3"/>
  <c r="AK446" i="3"/>
  <c r="AC446" i="3"/>
  <c r="U446" i="3"/>
  <c r="M446" i="3"/>
  <c r="BC446" i="3"/>
  <c r="AU446" i="3"/>
  <c r="AM446" i="3"/>
  <c r="AE446" i="3"/>
  <c r="W446" i="3"/>
  <c r="O446" i="3"/>
  <c r="BF446" i="3"/>
  <c r="BB446" i="3"/>
  <c r="AX446" i="3"/>
  <c r="AT446" i="3"/>
  <c r="AP446" i="3"/>
  <c r="AL446" i="3"/>
  <c r="AH446" i="3"/>
  <c r="AD446" i="3"/>
  <c r="Z446" i="3"/>
  <c r="V446" i="3"/>
  <c r="R446" i="3"/>
  <c r="N446" i="3"/>
  <c r="BE450" i="3"/>
  <c r="AW450" i="3"/>
  <c r="AO450" i="3"/>
  <c r="AG450" i="3"/>
  <c r="Y450" i="3"/>
  <c r="Q450" i="3"/>
  <c r="BG450" i="3"/>
  <c r="AY450" i="3"/>
  <c r="AQ450" i="3"/>
  <c r="AI450" i="3"/>
  <c r="AA450" i="3"/>
  <c r="S450" i="3"/>
  <c r="BH450" i="3"/>
  <c r="BD450" i="3"/>
  <c r="AZ450" i="3"/>
  <c r="AV450" i="3"/>
  <c r="AR450" i="3"/>
  <c r="AN450" i="3"/>
  <c r="AJ450" i="3"/>
  <c r="AF450" i="3"/>
  <c r="AB450" i="3"/>
  <c r="X450" i="3"/>
  <c r="T450" i="3"/>
  <c r="P450" i="3"/>
  <c r="BI454" i="3"/>
  <c r="BA454" i="3"/>
  <c r="AS454" i="3"/>
  <c r="AK454" i="3"/>
  <c r="AC454" i="3"/>
  <c r="U454" i="3"/>
  <c r="M454" i="3"/>
  <c r="BC454" i="3"/>
  <c r="AU454" i="3"/>
  <c r="AM454" i="3"/>
  <c r="AE454" i="3"/>
  <c r="W454" i="3"/>
  <c r="O454" i="3"/>
  <c r="BF454" i="3"/>
  <c r="BB454" i="3"/>
  <c r="AX454" i="3"/>
  <c r="AT454" i="3"/>
  <c r="AP454" i="3"/>
  <c r="AL454" i="3"/>
  <c r="AH454" i="3"/>
  <c r="AD454" i="3"/>
  <c r="Z454" i="3"/>
  <c r="V454" i="3"/>
  <c r="R454" i="3"/>
  <c r="N454" i="3"/>
  <c r="BB458" i="3"/>
  <c r="AT458" i="3"/>
  <c r="AL458" i="3"/>
  <c r="AD458" i="3"/>
  <c r="V458" i="3"/>
  <c r="N458" i="3"/>
  <c r="BD458" i="3"/>
  <c r="AV458" i="3"/>
  <c r="AN458" i="3"/>
  <c r="AF458" i="3"/>
  <c r="X458" i="3"/>
  <c r="P458" i="3"/>
  <c r="BG458" i="3"/>
  <c r="BC458" i="3"/>
  <c r="AY458" i="3"/>
  <c r="AU458" i="3"/>
  <c r="AQ458" i="3"/>
  <c r="AM458" i="3"/>
  <c r="AI458" i="3"/>
  <c r="AE458" i="3"/>
  <c r="AA458" i="3"/>
  <c r="W458" i="3"/>
  <c r="S458" i="3"/>
  <c r="O458" i="3"/>
  <c r="BF462" i="3"/>
  <c r="BB462" i="3"/>
  <c r="AX462" i="3"/>
  <c r="AT462" i="3"/>
  <c r="AP462" i="3"/>
  <c r="AL462" i="3"/>
  <c r="AH462" i="3"/>
  <c r="AD462" i="3"/>
  <c r="Z462" i="3"/>
  <c r="V462" i="3"/>
  <c r="R462" i="3"/>
  <c r="N462" i="3"/>
  <c r="BG462" i="3"/>
  <c r="BC462" i="3"/>
  <c r="AY462" i="3"/>
  <c r="AU462" i="3"/>
  <c r="AQ462" i="3"/>
  <c r="AM462" i="3"/>
  <c r="AI462" i="3"/>
  <c r="AE462" i="3"/>
  <c r="AA462" i="3"/>
  <c r="W462" i="3"/>
  <c r="S462" i="3"/>
  <c r="O462" i="3"/>
  <c r="BF466" i="3"/>
  <c r="BB466" i="3"/>
  <c r="AX466" i="3"/>
  <c r="AT466" i="3"/>
  <c r="AP466" i="3"/>
  <c r="AL466" i="3"/>
  <c r="AH466" i="3"/>
  <c r="AD466" i="3"/>
  <c r="Z466" i="3"/>
  <c r="V466" i="3"/>
  <c r="R466" i="3"/>
  <c r="N466" i="3"/>
  <c r="BG466" i="3"/>
  <c r="BC466" i="3"/>
  <c r="AY466" i="3"/>
  <c r="AU466" i="3"/>
  <c r="AQ466" i="3"/>
  <c r="AM466" i="3"/>
  <c r="AI466" i="3"/>
  <c r="AE466" i="3"/>
  <c r="AA466" i="3"/>
  <c r="W466" i="3"/>
  <c r="S466" i="3"/>
  <c r="O466" i="3"/>
  <c r="BH468" i="3"/>
  <c r="BD468" i="3"/>
  <c r="AZ468" i="3"/>
  <c r="AV468" i="3"/>
  <c r="AR468" i="3"/>
  <c r="AN468" i="3"/>
  <c r="AJ468" i="3"/>
  <c r="AF468" i="3"/>
  <c r="AB468" i="3"/>
  <c r="X468" i="3"/>
  <c r="T468" i="3"/>
  <c r="P468" i="3"/>
  <c r="BI468" i="3"/>
  <c r="BE468" i="3"/>
  <c r="BA468" i="3"/>
  <c r="AW468" i="3"/>
  <c r="AS468" i="3"/>
  <c r="AO468" i="3"/>
  <c r="AK468" i="3"/>
  <c r="AG468" i="3"/>
  <c r="AC468" i="3"/>
  <c r="Y468" i="3"/>
  <c r="U468" i="3"/>
  <c r="Q468" i="3"/>
  <c r="M468" i="3"/>
  <c r="BF464" i="3"/>
  <c r="BB464" i="3"/>
  <c r="AX464" i="3"/>
  <c r="AT464" i="3"/>
  <c r="AP464" i="3"/>
  <c r="AL464" i="3"/>
  <c r="AH464" i="3"/>
  <c r="AD464" i="3"/>
  <c r="Z464" i="3"/>
  <c r="V464" i="3"/>
  <c r="R464" i="3"/>
  <c r="N464" i="3"/>
  <c r="BG464" i="3"/>
  <c r="BC464" i="3"/>
  <c r="AY464" i="3"/>
  <c r="AU464" i="3"/>
  <c r="AQ464" i="3"/>
  <c r="AM464" i="3"/>
  <c r="AI464" i="3"/>
  <c r="AE464" i="3"/>
  <c r="AA464" i="3"/>
  <c r="W464" i="3"/>
  <c r="S464" i="3"/>
  <c r="O464" i="3"/>
  <c r="BM467" i="3"/>
  <c r="BK467" i="3"/>
  <c r="BN467" i="3"/>
  <c r="BF470" i="3"/>
  <c r="BB470" i="3"/>
  <c r="AX470" i="3"/>
  <c r="AT470" i="3"/>
  <c r="AP470" i="3"/>
  <c r="AL470" i="3"/>
  <c r="AH470" i="3"/>
  <c r="AD470" i="3"/>
  <c r="Z470" i="3"/>
  <c r="V470" i="3"/>
  <c r="R470" i="3"/>
  <c r="N470" i="3"/>
  <c r="BG470" i="3"/>
  <c r="BC470" i="3"/>
  <c r="AY470" i="3"/>
  <c r="AU470" i="3"/>
  <c r="AQ470" i="3"/>
  <c r="AM470" i="3"/>
  <c r="AI470" i="3"/>
  <c r="AE470" i="3"/>
  <c r="AA470" i="3"/>
  <c r="W470" i="3"/>
  <c r="S470" i="3"/>
  <c r="O470" i="3"/>
  <c r="BL353" i="3"/>
  <c r="BL361" i="3"/>
  <c r="BM401" i="3"/>
  <c r="BM409" i="3"/>
  <c r="BM417" i="3"/>
  <c r="BK422" i="3"/>
  <c r="N355" i="3"/>
  <c r="P355" i="3"/>
  <c r="R355" i="3"/>
  <c r="T355" i="3"/>
  <c r="V355" i="3"/>
  <c r="X355" i="3"/>
  <c r="Z355" i="3"/>
  <c r="AB355" i="3"/>
  <c r="AD355" i="3"/>
  <c r="AF355" i="3"/>
  <c r="AH355" i="3"/>
  <c r="AJ355" i="3"/>
  <c r="AL355" i="3"/>
  <c r="AN355" i="3"/>
  <c r="AP355" i="3"/>
  <c r="AR355" i="3"/>
  <c r="AT355" i="3"/>
  <c r="AV355" i="3"/>
  <c r="AX355" i="3"/>
  <c r="AZ355" i="3"/>
  <c r="BB355" i="3"/>
  <c r="BD355" i="3"/>
  <c r="BF355" i="3"/>
  <c r="BH355" i="3"/>
  <c r="O355" i="3"/>
  <c r="S355" i="3"/>
  <c r="W355" i="3"/>
  <c r="AA355" i="3"/>
  <c r="AE355" i="3"/>
  <c r="AI355" i="3"/>
  <c r="AM355" i="3"/>
  <c r="AQ355" i="3"/>
  <c r="AU355" i="3"/>
  <c r="AY355" i="3"/>
  <c r="BC355" i="3"/>
  <c r="BG355" i="3"/>
  <c r="M355" i="3"/>
  <c r="Q355" i="3"/>
  <c r="U355" i="3"/>
  <c r="Y355" i="3"/>
  <c r="AC355" i="3"/>
  <c r="AG355" i="3"/>
  <c r="AK355" i="3"/>
  <c r="AO355" i="3"/>
  <c r="AS355" i="3"/>
  <c r="AW355" i="3"/>
  <c r="BA355" i="3"/>
  <c r="BE355" i="3"/>
  <c r="BI355" i="3"/>
  <c r="N356" i="3"/>
  <c r="P356" i="3"/>
  <c r="R356" i="3"/>
  <c r="T356" i="3"/>
  <c r="V356" i="3"/>
  <c r="X356" i="3"/>
  <c r="Z356" i="3"/>
  <c r="AB356" i="3"/>
  <c r="AD356" i="3"/>
  <c r="AF356" i="3"/>
  <c r="AH356" i="3"/>
  <c r="AJ356" i="3"/>
  <c r="AL356" i="3"/>
  <c r="AN356" i="3"/>
  <c r="AP356" i="3"/>
  <c r="AR356" i="3"/>
  <c r="AT356" i="3"/>
  <c r="AV356" i="3"/>
  <c r="AX356" i="3"/>
  <c r="AZ356" i="3"/>
  <c r="BB356" i="3"/>
  <c r="BD356" i="3"/>
  <c r="BF356" i="3"/>
  <c r="BH356" i="3"/>
  <c r="O356" i="3"/>
  <c r="S356" i="3"/>
  <c r="W356" i="3"/>
  <c r="AA356" i="3"/>
  <c r="AE356" i="3"/>
  <c r="AI356" i="3"/>
  <c r="AM356" i="3"/>
  <c r="AQ356" i="3"/>
  <c r="AU356" i="3"/>
  <c r="AY356" i="3"/>
  <c r="BC356" i="3"/>
  <c r="BG356" i="3"/>
  <c r="M356" i="3"/>
  <c r="BN356" i="3" s="1"/>
  <c r="Q356" i="3"/>
  <c r="U356" i="3"/>
  <c r="Y356" i="3"/>
  <c r="AC356" i="3"/>
  <c r="AG356" i="3"/>
  <c r="AK356" i="3"/>
  <c r="AO356" i="3"/>
  <c r="AS356" i="3"/>
  <c r="AW356" i="3"/>
  <c r="BA356" i="3"/>
  <c r="BE356" i="3"/>
  <c r="BI356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O363" i="3"/>
  <c r="S363" i="3"/>
  <c r="W363" i="3"/>
  <c r="AA363" i="3"/>
  <c r="AE363" i="3"/>
  <c r="AI363" i="3"/>
  <c r="AM363" i="3"/>
  <c r="AQ363" i="3"/>
  <c r="AU363" i="3"/>
  <c r="AY363" i="3"/>
  <c r="BC363" i="3"/>
  <c r="BG363" i="3"/>
  <c r="M363" i="3"/>
  <c r="Q363" i="3"/>
  <c r="U363" i="3"/>
  <c r="Y363" i="3"/>
  <c r="AC363" i="3"/>
  <c r="AG363" i="3"/>
  <c r="AK363" i="3"/>
  <c r="AO363" i="3"/>
  <c r="AS363" i="3"/>
  <c r="AW363" i="3"/>
  <c r="BA363" i="3"/>
  <c r="BE363" i="3"/>
  <c r="BI363" i="3"/>
  <c r="N364" i="3"/>
  <c r="P364" i="3"/>
  <c r="R364" i="3"/>
  <c r="T364" i="3"/>
  <c r="V364" i="3"/>
  <c r="X364" i="3"/>
  <c r="Z364" i="3"/>
  <c r="AB364" i="3"/>
  <c r="AD364" i="3"/>
  <c r="AF364" i="3"/>
  <c r="AH364" i="3"/>
  <c r="AJ364" i="3"/>
  <c r="AL364" i="3"/>
  <c r="AN364" i="3"/>
  <c r="AP364" i="3"/>
  <c r="AR364" i="3"/>
  <c r="AT364" i="3"/>
  <c r="AV364" i="3"/>
  <c r="AX364" i="3"/>
  <c r="AZ364" i="3"/>
  <c r="BB364" i="3"/>
  <c r="BD364" i="3"/>
  <c r="BF364" i="3"/>
  <c r="BH364" i="3"/>
  <c r="O364" i="3"/>
  <c r="S364" i="3"/>
  <c r="W364" i="3"/>
  <c r="AA364" i="3"/>
  <c r="AE364" i="3"/>
  <c r="AI364" i="3"/>
  <c r="AM364" i="3"/>
  <c r="AQ364" i="3"/>
  <c r="AU364" i="3"/>
  <c r="AY364" i="3"/>
  <c r="BC364" i="3"/>
  <c r="BG364" i="3"/>
  <c r="M364" i="3"/>
  <c r="BN364" i="3" s="1"/>
  <c r="Q364" i="3"/>
  <c r="U364" i="3"/>
  <c r="Y364" i="3"/>
  <c r="AC364" i="3"/>
  <c r="AG364" i="3"/>
  <c r="AK364" i="3"/>
  <c r="AO364" i="3"/>
  <c r="AS364" i="3"/>
  <c r="AW364" i="3"/>
  <c r="BA364" i="3"/>
  <c r="BE364" i="3"/>
  <c r="BI364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1" i="3"/>
  <c r="Q371" i="3"/>
  <c r="U371" i="3"/>
  <c r="Y371" i="3"/>
  <c r="AC371" i="3"/>
  <c r="AG371" i="3"/>
  <c r="AK371" i="3"/>
  <c r="AO371" i="3"/>
  <c r="AS371" i="3"/>
  <c r="AW371" i="3"/>
  <c r="BA371" i="3"/>
  <c r="BE371" i="3"/>
  <c r="BI371" i="3"/>
  <c r="O371" i="3"/>
  <c r="S371" i="3"/>
  <c r="W371" i="3"/>
  <c r="AA371" i="3"/>
  <c r="AE371" i="3"/>
  <c r="AI371" i="3"/>
  <c r="AM371" i="3"/>
  <c r="AQ371" i="3"/>
  <c r="AU371" i="3"/>
  <c r="AY371" i="3"/>
  <c r="BC371" i="3"/>
  <c r="BG371" i="3"/>
  <c r="M372" i="3"/>
  <c r="O372" i="3"/>
  <c r="Q372" i="3"/>
  <c r="S372" i="3"/>
  <c r="U372" i="3"/>
  <c r="W372" i="3"/>
  <c r="Y372" i="3"/>
  <c r="AA372" i="3"/>
  <c r="AC372" i="3"/>
  <c r="AE372" i="3"/>
  <c r="AG372" i="3"/>
  <c r="AI372" i="3"/>
  <c r="AK372" i="3"/>
  <c r="AM372" i="3"/>
  <c r="AO372" i="3"/>
  <c r="AQ372" i="3"/>
  <c r="AS372" i="3"/>
  <c r="AU372" i="3"/>
  <c r="AW372" i="3"/>
  <c r="AY372" i="3"/>
  <c r="BA372" i="3"/>
  <c r="BC372" i="3"/>
  <c r="BE372" i="3"/>
  <c r="BG372" i="3"/>
  <c r="BI372" i="3"/>
  <c r="N372" i="3"/>
  <c r="R372" i="3"/>
  <c r="V372" i="3"/>
  <c r="Z372" i="3"/>
  <c r="AD372" i="3"/>
  <c r="AH372" i="3"/>
  <c r="AL372" i="3"/>
  <c r="AP372" i="3"/>
  <c r="AT372" i="3"/>
  <c r="AX372" i="3"/>
  <c r="BB372" i="3"/>
  <c r="BF372" i="3"/>
  <c r="P372" i="3"/>
  <c r="T372" i="3"/>
  <c r="X372" i="3"/>
  <c r="AB372" i="3"/>
  <c r="AF372" i="3"/>
  <c r="AJ372" i="3"/>
  <c r="AN372" i="3"/>
  <c r="AR372" i="3"/>
  <c r="AV372" i="3"/>
  <c r="AZ372" i="3"/>
  <c r="BD372" i="3"/>
  <c r="BH372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Q379" i="3"/>
  <c r="U379" i="3"/>
  <c r="Y379" i="3"/>
  <c r="AC379" i="3"/>
  <c r="AG379" i="3"/>
  <c r="AK379" i="3"/>
  <c r="AO379" i="3"/>
  <c r="AS379" i="3"/>
  <c r="AW379" i="3"/>
  <c r="BA379" i="3"/>
  <c r="BE379" i="3"/>
  <c r="BI379" i="3"/>
  <c r="O379" i="3"/>
  <c r="S379" i="3"/>
  <c r="W379" i="3"/>
  <c r="AA379" i="3"/>
  <c r="AE379" i="3"/>
  <c r="AI379" i="3"/>
  <c r="AM379" i="3"/>
  <c r="AQ379" i="3"/>
  <c r="AU379" i="3"/>
  <c r="AY379" i="3"/>
  <c r="BC379" i="3"/>
  <c r="BG379" i="3"/>
  <c r="M380" i="3"/>
  <c r="O380" i="3"/>
  <c r="Q380" i="3"/>
  <c r="S380" i="3"/>
  <c r="U380" i="3"/>
  <c r="W380" i="3"/>
  <c r="Y380" i="3"/>
  <c r="AA380" i="3"/>
  <c r="AC380" i="3"/>
  <c r="AE380" i="3"/>
  <c r="AG380" i="3"/>
  <c r="AI380" i="3"/>
  <c r="AK380" i="3"/>
  <c r="AM380" i="3"/>
  <c r="AO380" i="3"/>
  <c r="AQ380" i="3"/>
  <c r="AS380" i="3"/>
  <c r="AU380" i="3"/>
  <c r="AW380" i="3"/>
  <c r="AY380" i="3"/>
  <c r="BA380" i="3"/>
  <c r="BC380" i="3"/>
  <c r="BE380" i="3"/>
  <c r="BG380" i="3"/>
  <c r="BI380" i="3"/>
  <c r="N380" i="3"/>
  <c r="R380" i="3"/>
  <c r="V380" i="3"/>
  <c r="Z380" i="3"/>
  <c r="AD380" i="3"/>
  <c r="AH380" i="3"/>
  <c r="AL380" i="3"/>
  <c r="AP380" i="3"/>
  <c r="AT380" i="3"/>
  <c r="AX380" i="3"/>
  <c r="BB380" i="3"/>
  <c r="BF380" i="3"/>
  <c r="P380" i="3"/>
  <c r="T380" i="3"/>
  <c r="X380" i="3"/>
  <c r="AB380" i="3"/>
  <c r="AF380" i="3"/>
  <c r="AJ380" i="3"/>
  <c r="AN380" i="3"/>
  <c r="AR380" i="3"/>
  <c r="AV380" i="3"/>
  <c r="AZ380" i="3"/>
  <c r="BD380" i="3"/>
  <c r="BH380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AN387" i="3"/>
  <c r="AP387" i="3"/>
  <c r="AR387" i="3"/>
  <c r="AT387" i="3"/>
  <c r="AV387" i="3"/>
  <c r="AX387" i="3"/>
  <c r="AZ387" i="3"/>
  <c r="BB387" i="3"/>
  <c r="BD387" i="3"/>
  <c r="BF387" i="3"/>
  <c r="BH387" i="3"/>
  <c r="O387" i="3"/>
  <c r="S387" i="3"/>
  <c r="W387" i="3"/>
  <c r="AA387" i="3"/>
  <c r="AE387" i="3"/>
  <c r="AI387" i="3"/>
  <c r="AM387" i="3"/>
  <c r="AQ387" i="3"/>
  <c r="AU387" i="3"/>
  <c r="AY387" i="3"/>
  <c r="BC387" i="3"/>
  <c r="BG387" i="3"/>
  <c r="M387" i="3"/>
  <c r="Q387" i="3"/>
  <c r="U387" i="3"/>
  <c r="Y387" i="3"/>
  <c r="AC387" i="3"/>
  <c r="AG387" i="3"/>
  <c r="AK387" i="3"/>
  <c r="AO387" i="3"/>
  <c r="AS387" i="3"/>
  <c r="AW387" i="3"/>
  <c r="BA387" i="3"/>
  <c r="BE387" i="3"/>
  <c r="BI387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P388" i="3"/>
  <c r="T388" i="3"/>
  <c r="X388" i="3"/>
  <c r="AB388" i="3"/>
  <c r="AF388" i="3"/>
  <c r="AJ388" i="3"/>
  <c r="AN388" i="3"/>
  <c r="AR388" i="3"/>
  <c r="AV388" i="3"/>
  <c r="AZ388" i="3"/>
  <c r="BD388" i="3"/>
  <c r="BH388" i="3"/>
  <c r="N388" i="3"/>
  <c r="R388" i="3"/>
  <c r="V388" i="3"/>
  <c r="Z388" i="3"/>
  <c r="AD388" i="3"/>
  <c r="AH388" i="3"/>
  <c r="AL388" i="3"/>
  <c r="AP388" i="3"/>
  <c r="AT388" i="3"/>
  <c r="AX388" i="3"/>
  <c r="BB388" i="3"/>
  <c r="BF388" i="3"/>
  <c r="N395" i="3"/>
  <c r="P395" i="3"/>
  <c r="R395" i="3"/>
  <c r="T395" i="3"/>
  <c r="V395" i="3"/>
  <c r="X395" i="3"/>
  <c r="Z395" i="3"/>
  <c r="AB395" i="3"/>
  <c r="AD395" i="3"/>
  <c r="AF395" i="3"/>
  <c r="AH395" i="3"/>
  <c r="AJ395" i="3"/>
  <c r="AL395" i="3"/>
  <c r="AN395" i="3"/>
  <c r="AP395" i="3"/>
  <c r="AR395" i="3"/>
  <c r="AT395" i="3"/>
  <c r="AV395" i="3"/>
  <c r="AX395" i="3"/>
  <c r="AZ395" i="3"/>
  <c r="BB395" i="3"/>
  <c r="BD395" i="3"/>
  <c r="BF395" i="3"/>
  <c r="BH395" i="3"/>
  <c r="O395" i="3"/>
  <c r="S395" i="3"/>
  <c r="W395" i="3"/>
  <c r="AA395" i="3"/>
  <c r="AE395" i="3"/>
  <c r="AI395" i="3"/>
  <c r="AM395" i="3"/>
  <c r="AQ395" i="3"/>
  <c r="AU395" i="3"/>
  <c r="AY395" i="3"/>
  <c r="BC395" i="3"/>
  <c r="BG395" i="3"/>
  <c r="M395" i="3"/>
  <c r="Q395" i="3"/>
  <c r="U395" i="3"/>
  <c r="Y395" i="3"/>
  <c r="AC395" i="3"/>
  <c r="AG395" i="3"/>
  <c r="AK395" i="3"/>
  <c r="AO395" i="3"/>
  <c r="AS395" i="3"/>
  <c r="AW395" i="3"/>
  <c r="BA395" i="3"/>
  <c r="BE395" i="3"/>
  <c r="BI395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P396" i="3"/>
  <c r="T396" i="3"/>
  <c r="X396" i="3"/>
  <c r="AB396" i="3"/>
  <c r="AF396" i="3"/>
  <c r="AJ396" i="3"/>
  <c r="AN396" i="3"/>
  <c r="AR396" i="3"/>
  <c r="AV396" i="3"/>
  <c r="AZ396" i="3"/>
  <c r="BD396" i="3"/>
  <c r="BH396" i="3"/>
  <c r="N396" i="3"/>
  <c r="R396" i="3"/>
  <c r="V396" i="3"/>
  <c r="Z396" i="3"/>
  <c r="AD396" i="3"/>
  <c r="AH396" i="3"/>
  <c r="AL396" i="3"/>
  <c r="AP396" i="3"/>
  <c r="AT396" i="3"/>
  <c r="AX396" i="3"/>
  <c r="BB396" i="3"/>
  <c r="BF396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N403" i="3"/>
  <c r="R403" i="3"/>
  <c r="V403" i="3"/>
  <c r="Z403" i="3"/>
  <c r="AD403" i="3"/>
  <c r="AH403" i="3"/>
  <c r="AL403" i="3"/>
  <c r="AP403" i="3"/>
  <c r="AT403" i="3"/>
  <c r="AX403" i="3"/>
  <c r="BB403" i="3"/>
  <c r="BF403" i="3"/>
  <c r="P403" i="3"/>
  <c r="T403" i="3"/>
  <c r="X403" i="3"/>
  <c r="AB403" i="3"/>
  <c r="AF403" i="3"/>
  <c r="AJ403" i="3"/>
  <c r="AN403" i="3"/>
  <c r="AR403" i="3"/>
  <c r="AV403" i="3"/>
  <c r="AZ403" i="3"/>
  <c r="BD403" i="3"/>
  <c r="BH403" i="3"/>
  <c r="M404" i="3"/>
  <c r="O404" i="3"/>
  <c r="Q404" i="3"/>
  <c r="S404" i="3"/>
  <c r="U404" i="3"/>
  <c r="W404" i="3"/>
  <c r="Y404" i="3"/>
  <c r="AA404" i="3"/>
  <c r="AC404" i="3"/>
  <c r="AE404" i="3"/>
  <c r="AG404" i="3"/>
  <c r="AI404" i="3"/>
  <c r="AK404" i="3"/>
  <c r="AM404" i="3"/>
  <c r="AO404" i="3"/>
  <c r="AQ404" i="3"/>
  <c r="AS404" i="3"/>
  <c r="AU404" i="3"/>
  <c r="AW404" i="3"/>
  <c r="AY404" i="3"/>
  <c r="BA404" i="3"/>
  <c r="BC404" i="3"/>
  <c r="BE404" i="3"/>
  <c r="BG404" i="3"/>
  <c r="BI404" i="3"/>
  <c r="P404" i="3"/>
  <c r="T404" i="3"/>
  <c r="X404" i="3"/>
  <c r="AB404" i="3"/>
  <c r="AF404" i="3"/>
  <c r="AJ404" i="3"/>
  <c r="AN404" i="3"/>
  <c r="AR404" i="3"/>
  <c r="AV404" i="3"/>
  <c r="AZ404" i="3"/>
  <c r="BD404" i="3"/>
  <c r="BH404" i="3"/>
  <c r="N404" i="3"/>
  <c r="R404" i="3"/>
  <c r="V404" i="3"/>
  <c r="Z404" i="3"/>
  <c r="AD404" i="3"/>
  <c r="AH404" i="3"/>
  <c r="AL404" i="3"/>
  <c r="AP404" i="3"/>
  <c r="AT404" i="3"/>
  <c r="AX404" i="3"/>
  <c r="BB404" i="3"/>
  <c r="BF404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N411" i="3"/>
  <c r="R411" i="3"/>
  <c r="V411" i="3"/>
  <c r="Z411" i="3"/>
  <c r="AD411" i="3"/>
  <c r="AH411" i="3"/>
  <c r="AL411" i="3"/>
  <c r="AP411" i="3"/>
  <c r="AT411" i="3"/>
  <c r="AX411" i="3"/>
  <c r="BB411" i="3"/>
  <c r="BF411" i="3"/>
  <c r="P411" i="3"/>
  <c r="T411" i="3"/>
  <c r="X411" i="3"/>
  <c r="AB411" i="3"/>
  <c r="AF411" i="3"/>
  <c r="AJ411" i="3"/>
  <c r="AN411" i="3"/>
  <c r="AR411" i="3"/>
  <c r="AV411" i="3"/>
  <c r="AZ411" i="3"/>
  <c r="BD411" i="3"/>
  <c r="BH411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P412" i="3"/>
  <c r="T412" i="3"/>
  <c r="X412" i="3"/>
  <c r="AB412" i="3"/>
  <c r="AF412" i="3"/>
  <c r="AJ412" i="3"/>
  <c r="AN412" i="3"/>
  <c r="AR412" i="3"/>
  <c r="AV412" i="3"/>
  <c r="AZ412" i="3"/>
  <c r="BD412" i="3"/>
  <c r="BH412" i="3"/>
  <c r="N412" i="3"/>
  <c r="R412" i="3"/>
  <c r="V412" i="3"/>
  <c r="Z412" i="3"/>
  <c r="AD412" i="3"/>
  <c r="AH412" i="3"/>
  <c r="AL412" i="3"/>
  <c r="AP412" i="3"/>
  <c r="AT412" i="3"/>
  <c r="AX412" i="3"/>
  <c r="BB412" i="3"/>
  <c r="BF412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N419" i="3"/>
  <c r="R419" i="3"/>
  <c r="V419" i="3"/>
  <c r="Z419" i="3"/>
  <c r="AD419" i="3"/>
  <c r="AH419" i="3"/>
  <c r="AL419" i="3"/>
  <c r="AP419" i="3"/>
  <c r="AT419" i="3"/>
  <c r="AX419" i="3"/>
  <c r="BB419" i="3"/>
  <c r="BF419" i="3"/>
  <c r="P419" i="3"/>
  <c r="T419" i="3"/>
  <c r="X419" i="3"/>
  <c r="AB419" i="3"/>
  <c r="AF419" i="3"/>
  <c r="AJ419" i="3"/>
  <c r="AN419" i="3"/>
  <c r="AR419" i="3"/>
  <c r="AV419" i="3"/>
  <c r="AZ419" i="3"/>
  <c r="BD419" i="3"/>
  <c r="BH419" i="3"/>
  <c r="M420" i="3"/>
  <c r="O420" i="3"/>
  <c r="Q420" i="3"/>
  <c r="S420" i="3"/>
  <c r="U420" i="3"/>
  <c r="W420" i="3"/>
  <c r="Y420" i="3"/>
  <c r="AA420" i="3"/>
  <c r="AC420" i="3"/>
  <c r="AE420" i="3"/>
  <c r="AG420" i="3"/>
  <c r="AI420" i="3"/>
  <c r="AK420" i="3"/>
  <c r="AM420" i="3"/>
  <c r="AO420" i="3"/>
  <c r="AQ420" i="3"/>
  <c r="AS420" i="3"/>
  <c r="AU420" i="3"/>
  <c r="AW420" i="3"/>
  <c r="AY420" i="3"/>
  <c r="BA420" i="3"/>
  <c r="BC420" i="3"/>
  <c r="BE420" i="3"/>
  <c r="BG420" i="3"/>
  <c r="BI420" i="3"/>
  <c r="P420" i="3"/>
  <c r="T420" i="3"/>
  <c r="X420" i="3"/>
  <c r="AB420" i="3"/>
  <c r="AF420" i="3"/>
  <c r="AJ420" i="3"/>
  <c r="AN420" i="3"/>
  <c r="AR420" i="3"/>
  <c r="AV420" i="3"/>
  <c r="AZ420" i="3"/>
  <c r="BD420" i="3"/>
  <c r="BH420" i="3"/>
  <c r="N420" i="3"/>
  <c r="R420" i="3"/>
  <c r="V420" i="3"/>
  <c r="Z420" i="3"/>
  <c r="AD420" i="3"/>
  <c r="AH420" i="3"/>
  <c r="AL420" i="3"/>
  <c r="AP420" i="3"/>
  <c r="AT420" i="3"/>
  <c r="AX420" i="3"/>
  <c r="BB420" i="3"/>
  <c r="BF420" i="3"/>
  <c r="N427" i="3"/>
  <c r="P427" i="3"/>
  <c r="R427" i="3"/>
  <c r="T427" i="3"/>
  <c r="V427" i="3"/>
  <c r="X427" i="3"/>
  <c r="Z427" i="3"/>
  <c r="AB427" i="3"/>
  <c r="AD427" i="3"/>
  <c r="AF427" i="3"/>
  <c r="AH427" i="3"/>
  <c r="AJ427" i="3"/>
  <c r="AL427" i="3"/>
  <c r="AN427" i="3"/>
  <c r="AP427" i="3"/>
  <c r="AR427" i="3"/>
  <c r="AT427" i="3"/>
  <c r="AV427" i="3"/>
  <c r="AX427" i="3"/>
  <c r="AZ427" i="3"/>
  <c r="BB427" i="3"/>
  <c r="BD427" i="3"/>
  <c r="BF427" i="3"/>
  <c r="BH427" i="3"/>
  <c r="O427" i="3"/>
  <c r="S427" i="3"/>
  <c r="W427" i="3"/>
  <c r="AA427" i="3"/>
  <c r="AE427" i="3"/>
  <c r="AI427" i="3"/>
  <c r="AM427" i="3"/>
  <c r="AQ427" i="3"/>
  <c r="AU427" i="3"/>
  <c r="AY427" i="3"/>
  <c r="BC427" i="3"/>
  <c r="BG427" i="3"/>
  <c r="M427" i="3"/>
  <c r="Q427" i="3"/>
  <c r="U427" i="3"/>
  <c r="Y427" i="3"/>
  <c r="AC427" i="3"/>
  <c r="AG427" i="3"/>
  <c r="AK427" i="3"/>
  <c r="AO427" i="3"/>
  <c r="AS427" i="3"/>
  <c r="AW427" i="3"/>
  <c r="BA427" i="3"/>
  <c r="BE427" i="3"/>
  <c r="BI427" i="3"/>
  <c r="M428" i="3"/>
  <c r="O428" i="3"/>
  <c r="Q428" i="3"/>
  <c r="S428" i="3"/>
  <c r="U428" i="3"/>
  <c r="W428" i="3"/>
  <c r="Y428" i="3"/>
  <c r="AA428" i="3"/>
  <c r="AC428" i="3"/>
  <c r="AE428" i="3"/>
  <c r="AG428" i="3"/>
  <c r="AI428" i="3"/>
  <c r="AK428" i="3"/>
  <c r="AM428" i="3"/>
  <c r="AO428" i="3"/>
  <c r="AQ428" i="3"/>
  <c r="AS428" i="3"/>
  <c r="AU428" i="3"/>
  <c r="AW428" i="3"/>
  <c r="AY428" i="3"/>
  <c r="BA428" i="3"/>
  <c r="BC428" i="3"/>
  <c r="BE428" i="3"/>
  <c r="BG428" i="3"/>
  <c r="BI428" i="3"/>
  <c r="P428" i="3"/>
  <c r="T428" i="3"/>
  <c r="X428" i="3"/>
  <c r="AB428" i="3"/>
  <c r="AF428" i="3"/>
  <c r="AJ428" i="3"/>
  <c r="AN428" i="3"/>
  <c r="AR428" i="3"/>
  <c r="AV428" i="3"/>
  <c r="AZ428" i="3"/>
  <c r="BD428" i="3"/>
  <c r="BH428" i="3"/>
  <c r="N428" i="3"/>
  <c r="R428" i="3"/>
  <c r="V428" i="3"/>
  <c r="Z428" i="3"/>
  <c r="AD428" i="3"/>
  <c r="AH428" i="3"/>
  <c r="AL428" i="3"/>
  <c r="AP428" i="3"/>
  <c r="AT428" i="3"/>
  <c r="AX428" i="3"/>
  <c r="BB428" i="3"/>
  <c r="BF428" i="3"/>
  <c r="M435" i="3"/>
  <c r="O435" i="3"/>
  <c r="Q435" i="3"/>
  <c r="S435" i="3"/>
  <c r="U435" i="3"/>
  <c r="W435" i="3"/>
  <c r="Y435" i="3"/>
  <c r="AA435" i="3"/>
  <c r="AC435" i="3"/>
  <c r="AE435" i="3"/>
  <c r="AG435" i="3"/>
  <c r="AI435" i="3"/>
  <c r="AK435" i="3"/>
  <c r="AM435" i="3"/>
  <c r="AO435" i="3"/>
  <c r="AQ435" i="3"/>
  <c r="AS435" i="3"/>
  <c r="AU435" i="3"/>
  <c r="AW435" i="3"/>
  <c r="AY435" i="3"/>
  <c r="BA435" i="3"/>
  <c r="BC435" i="3"/>
  <c r="BE435" i="3"/>
  <c r="BG435" i="3"/>
  <c r="BI435" i="3"/>
  <c r="P435" i="3"/>
  <c r="T435" i="3"/>
  <c r="X435" i="3"/>
  <c r="AB435" i="3"/>
  <c r="AF435" i="3"/>
  <c r="AJ435" i="3"/>
  <c r="AN435" i="3"/>
  <c r="AR435" i="3"/>
  <c r="AV435" i="3"/>
  <c r="AZ435" i="3"/>
  <c r="BD435" i="3"/>
  <c r="BH435" i="3"/>
  <c r="N435" i="3"/>
  <c r="R435" i="3"/>
  <c r="V435" i="3"/>
  <c r="Z435" i="3"/>
  <c r="AD435" i="3"/>
  <c r="AH435" i="3"/>
  <c r="AL435" i="3"/>
  <c r="AP435" i="3"/>
  <c r="AT435" i="3"/>
  <c r="AX435" i="3"/>
  <c r="BB435" i="3"/>
  <c r="BF435" i="3"/>
  <c r="M436" i="3"/>
  <c r="O436" i="3"/>
  <c r="Q436" i="3"/>
  <c r="S436" i="3"/>
  <c r="U436" i="3"/>
  <c r="W436" i="3"/>
  <c r="Y436" i="3"/>
  <c r="AA436" i="3"/>
  <c r="AC436" i="3"/>
  <c r="AE436" i="3"/>
  <c r="AG436" i="3"/>
  <c r="AI436" i="3"/>
  <c r="AK436" i="3"/>
  <c r="AM436" i="3"/>
  <c r="AO436" i="3"/>
  <c r="AQ436" i="3"/>
  <c r="AS436" i="3"/>
  <c r="AU436" i="3"/>
  <c r="AW436" i="3"/>
  <c r="AY436" i="3"/>
  <c r="BA436" i="3"/>
  <c r="BC436" i="3"/>
  <c r="BE436" i="3"/>
  <c r="BG436" i="3"/>
  <c r="BI436" i="3"/>
  <c r="N436" i="3"/>
  <c r="R436" i="3"/>
  <c r="V436" i="3"/>
  <c r="Z436" i="3"/>
  <c r="AD436" i="3"/>
  <c r="AH436" i="3"/>
  <c r="AL436" i="3"/>
  <c r="AP436" i="3"/>
  <c r="AT436" i="3"/>
  <c r="AX436" i="3"/>
  <c r="BB436" i="3"/>
  <c r="BF436" i="3"/>
  <c r="P436" i="3"/>
  <c r="T436" i="3"/>
  <c r="X436" i="3"/>
  <c r="AB436" i="3"/>
  <c r="AF436" i="3"/>
  <c r="AJ436" i="3"/>
  <c r="AN436" i="3"/>
  <c r="AR436" i="3"/>
  <c r="AV436" i="3"/>
  <c r="AZ436" i="3"/>
  <c r="BD436" i="3"/>
  <c r="BH436" i="3"/>
  <c r="BN354" i="3"/>
  <c r="BN358" i="3"/>
  <c r="BN362" i="3"/>
  <c r="BJ366" i="3"/>
  <c r="BN369" i="3"/>
  <c r="BL370" i="3"/>
  <c r="BJ374" i="3"/>
  <c r="BN377" i="3"/>
  <c r="BL378" i="3"/>
  <c r="BJ382" i="3"/>
  <c r="BJ385" i="3"/>
  <c r="BM397" i="3"/>
  <c r="BK401" i="3"/>
  <c r="BM402" i="3"/>
  <c r="BM405" i="3"/>
  <c r="BK409" i="3"/>
  <c r="BM410" i="3"/>
  <c r="BM413" i="3"/>
  <c r="BK417" i="3"/>
  <c r="BM418" i="3"/>
  <c r="BM421" i="3"/>
  <c r="BK429" i="3"/>
  <c r="BM441" i="3"/>
  <c r="BN445" i="3"/>
  <c r="BN449" i="3"/>
  <c r="BN453" i="3"/>
  <c r="BJ461" i="3"/>
  <c r="BJ463" i="3"/>
  <c r="BJ465" i="3"/>
  <c r="BJ469" i="3"/>
  <c r="BM353" i="3"/>
  <c r="BK353" i="3"/>
  <c r="BJ354" i="3"/>
  <c r="BJ357" i="3"/>
  <c r="BM358" i="3"/>
  <c r="BK358" i="3"/>
  <c r="BM361" i="3"/>
  <c r="BK361" i="3"/>
  <c r="BJ362" i="3"/>
  <c r="BJ365" i="3"/>
  <c r="BN366" i="3"/>
  <c r="BL369" i="3"/>
  <c r="BJ369" i="3"/>
  <c r="BN370" i="3"/>
  <c r="BL373" i="3"/>
  <c r="BJ373" i="3"/>
  <c r="BN374" i="3"/>
  <c r="BL377" i="3"/>
  <c r="BJ377" i="3"/>
  <c r="BN378" i="3"/>
  <c r="BL381" i="3"/>
  <c r="BJ381" i="3"/>
  <c r="BN382" i="3"/>
  <c r="BN386" i="3"/>
  <c r="BJ386" i="3"/>
  <c r="BN390" i="3"/>
  <c r="BJ390" i="3"/>
  <c r="BN394" i="3"/>
  <c r="BJ394" i="3"/>
  <c r="BK425" i="3"/>
  <c r="BM430" i="3"/>
  <c r="BK433" i="3"/>
  <c r="BM439" i="3"/>
  <c r="BM443" i="3"/>
  <c r="BK443" i="3"/>
  <c r="BM445" i="3"/>
  <c r="BK445" i="3"/>
  <c r="BM447" i="3"/>
  <c r="BK447" i="3"/>
  <c r="BM449" i="3"/>
  <c r="BK449" i="3"/>
  <c r="BM451" i="3"/>
  <c r="BK451" i="3"/>
  <c r="BM453" i="3"/>
  <c r="BK453" i="3"/>
  <c r="BN455" i="3"/>
  <c r="BL457" i="3"/>
  <c r="BF440" i="3"/>
  <c r="AX440" i="3"/>
  <c r="AP440" i="3"/>
  <c r="AH440" i="3"/>
  <c r="Z440" i="3"/>
  <c r="R440" i="3"/>
  <c r="BH440" i="3"/>
  <c r="AZ440" i="3"/>
  <c r="AR440" i="3"/>
  <c r="AJ440" i="3"/>
  <c r="AB440" i="3"/>
  <c r="T440" i="3"/>
  <c r="BI440" i="3"/>
  <c r="BE440" i="3"/>
  <c r="BA440" i="3"/>
  <c r="AW440" i="3"/>
  <c r="AS440" i="3"/>
  <c r="AO440" i="3"/>
  <c r="AK440" i="3"/>
  <c r="AG440" i="3"/>
  <c r="AC440" i="3"/>
  <c r="Y440" i="3"/>
  <c r="U440" i="3"/>
  <c r="Q440" i="3"/>
  <c r="BE444" i="3"/>
  <c r="AW444" i="3"/>
  <c r="AO444" i="3"/>
  <c r="AG444" i="3"/>
  <c r="Y444" i="3"/>
  <c r="Q444" i="3"/>
  <c r="BG444" i="3"/>
  <c r="AY444" i="3"/>
  <c r="AQ444" i="3"/>
  <c r="AI444" i="3"/>
  <c r="AA444" i="3"/>
  <c r="S444" i="3"/>
  <c r="BH444" i="3"/>
  <c r="BD444" i="3"/>
  <c r="AZ444" i="3"/>
  <c r="AV444" i="3"/>
  <c r="AR444" i="3"/>
  <c r="AN444" i="3"/>
  <c r="AJ444" i="3"/>
  <c r="AF444" i="3"/>
  <c r="AB444" i="3"/>
  <c r="X444" i="3"/>
  <c r="T444" i="3"/>
  <c r="BI448" i="3"/>
  <c r="BA448" i="3"/>
  <c r="AS448" i="3"/>
  <c r="AK448" i="3"/>
  <c r="AC448" i="3"/>
  <c r="U448" i="3"/>
  <c r="M448" i="3"/>
  <c r="BC448" i="3"/>
  <c r="AU448" i="3"/>
  <c r="AM448" i="3"/>
  <c r="AE448" i="3"/>
  <c r="W448" i="3"/>
  <c r="O448" i="3"/>
  <c r="BF448" i="3"/>
  <c r="BB448" i="3"/>
  <c r="AX448" i="3"/>
  <c r="AT448" i="3"/>
  <c r="AP448" i="3"/>
  <c r="AL448" i="3"/>
  <c r="AH448" i="3"/>
  <c r="AD448" i="3"/>
  <c r="Z448" i="3"/>
  <c r="V448" i="3"/>
  <c r="R448" i="3"/>
  <c r="BE452" i="3"/>
  <c r="AW452" i="3"/>
  <c r="AO452" i="3"/>
  <c r="AG452" i="3"/>
  <c r="Y452" i="3"/>
  <c r="Q452" i="3"/>
  <c r="BG452" i="3"/>
  <c r="AY452" i="3"/>
  <c r="AQ452" i="3"/>
  <c r="AI452" i="3"/>
  <c r="AA452" i="3"/>
  <c r="S452" i="3"/>
  <c r="BH452" i="3"/>
  <c r="BD452" i="3"/>
  <c r="AZ452" i="3"/>
  <c r="AV452" i="3"/>
  <c r="AR452" i="3"/>
  <c r="AN452" i="3"/>
  <c r="AJ452" i="3"/>
  <c r="AF452" i="3"/>
  <c r="AB452" i="3"/>
  <c r="X452" i="3"/>
  <c r="T452" i="3"/>
  <c r="BF456" i="3"/>
  <c r="AX456" i="3"/>
  <c r="AP456" i="3"/>
  <c r="AH456" i="3"/>
  <c r="Z456" i="3"/>
  <c r="R456" i="3"/>
  <c r="BH456" i="3"/>
  <c r="AZ456" i="3"/>
  <c r="AR456" i="3"/>
  <c r="AJ456" i="3"/>
  <c r="AB456" i="3"/>
  <c r="T456" i="3"/>
  <c r="BI456" i="3"/>
  <c r="BE456" i="3"/>
  <c r="BA456" i="3"/>
  <c r="AW456" i="3"/>
  <c r="AS456" i="3"/>
  <c r="AO456" i="3"/>
  <c r="AK456" i="3"/>
  <c r="AG456" i="3"/>
  <c r="AC456" i="3"/>
  <c r="Y456" i="3"/>
  <c r="U456" i="3"/>
  <c r="Q456" i="3"/>
  <c r="BH460" i="3"/>
  <c r="BD460" i="3"/>
  <c r="AZ460" i="3"/>
  <c r="AV460" i="3"/>
  <c r="AR460" i="3"/>
  <c r="AN460" i="3"/>
  <c r="AJ460" i="3"/>
  <c r="AF460" i="3"/>
  <c r="AB460" i="3"/>
  <c r="X460" i="3"/>
  <c r="T460" i="3"/>
  <c r="P460" i="3"/>
  <c r="BI460" i="3"/>
  <c r="BE460" i="3"/>
  <c r="BA460" i="3"/>
  <c r="AW460" i="3"/>
  <c r="AS460" i="3"/>
  <c r="AO460" i="3"/>
  <c r="AK460" i="3"/>
  <c r="AG460" i="3"/>
  <c r="AC460" i="3"/>
  <c r="Y460" i="3"/>
  <c r="U460" i="3"/>
  <c r="Q460" i="3"/>
  <c r="BN469" i="3"/>
  <c r="BC438" i="3"/>
  <c r="AU438" i="3"/>
  <c r="AM438" i="3"/>
  <c r="AE438" i="3"/>
  <c r="W438" i="3"/>
  <c r="O438" i="3"/>
  <c r="BE438" i="3"/>
  <c r="AW438" i="3"/>
  <c r="AO438" i="3"/>
  <c r="AG438" i="3"/>
  <c r="Y438" i="3"/>
  <c r="Q438" i="3"/>
  <c r="BH438" i="3"/>
  <c r="BD438" i="3"/>
  <c r="AZ438" i="3"/>
  <c r="AV438" i="3"/>
  <c r="AR438" i="3"/>
  <c r="AN438" i="3"/>
  <c r="AJ438" i="3"/>
  <c r="AF438" i="3"/>
  <c r="AB438" i="3"/>
  <c r="X438" i="3"/>
  <c r="T438" i="3"/>
  <c r="BI442" i="3"/>
  <c r="BA442" i="3"/>
  <c r="AS442" i="3"/>
  <c r="AK442" i="3"/>
  <c r="AC442" i="3"/>
  <c r="U442" i="3"/>
  <c r="M442" i="3"/>
  <c r="BC442" i="3"/>
  <c r="AU442" i="3"/>
  <c r="AM442" i="3"/>
  <c r="AE442" i="3"/>
  <c r="W442" i="3"/>
  <c r="O442" i="3"/>
  <c r="BF442" i="3"/>
  <c r="BB442" i="3"/>
  <c r="AX442" i="3"/>
  <c r="AT442" i="3"/>
  <c r="AP442" i="3"/>
  <c r="AL442" i="3"/>
  <c r="AH442" i="3"/>
  <c r="AD442" i="3"/>
  <c r="Z442" i="3"/>
  <c r="V442" i="3"/>
  <c r="R442" i="3"/>
  <c r="BE446" i="3"/>
  <c r="AW446" i="3"/>
  <c r="AO446" i="3"/>
  <c r="AG446" i="3"/>
  <c r="Y446" i="3"/>
  <c r="Q446" i="3"/>
  <c r="BG446" i="3"/>
  <c r="AY446" i="3"/>
  <c r="AQ446" i="3"/>
  <c r="AI446" i="3"/>
  <c r="AA446" i="3"/>
  <c r="S446" i="3"/>
  <c r="BH446" i="3"/>
  <c r="BD446" i="3"/>
  <c r="AZ446" i="3"/>
  <c r="AV446" i="3"/>
  <c r="AR446" i="3"/>
  <c r="AN446" i="3"/>
  <c r="AJ446" i="3"/>
  <c r="AF446" i="3"/>
  <c r="AB446" i="3"/>
  <c r="X446" i="3"/>
  <c r="T446" i="3"/>
  <c r="BI450" i="3"/>
  <c r="BA450" i="3"/>
  <c r="AS450" i="3"/>
  <c r="AK450" i="3"/>
  <c r="AC450" i="3"/>
  <c r="U450" i="3"/>
  <c r="M450" i="3"/>
  <c r="BC450" i="3"/>
  <c r="AU450" i="3"/>
  <c r="AM450" i="3"/>
  <c r="AE450" i="3"/>
  <c r="W450" i="3"/>
  <c r="O450" i="3"/>
  <c r="BF450" i="3"/>
  <c r="BB450" i="3"/>
  <c r="AX450" i="3"/>
  <c r="AT450" i="3"/>
  <c r="AP450" i="3"/>
  <c r="AL450" i="3"/>
  <c r="AH450" i="3"/>
  <c r="AD450" i="3"/>
  <c r="Z450" i="3"/>
  <c r="V450" i="3"/>
  <c r="R450" i="3"/>
  <c r="BE454" i="3"/>
  <c r="AW454" i="3"/>
  <c r="AO454" i="3"/>
  <c r="AG454" i="3"/>
  <c r="Y454" i="3"/>
  <c r="Q454" i="3"/>
  <c r="BG454" i="3"/>
  <c r="AY454" i="3"/>
  <c r="AQ454" i="3"/>
  <c r="AI454" i="3"/>
  <c r="AA454" i="3"/>
  <c r="S454" i="3"/>
  <c r="BH454" i="3"/>
  <c r="BD454" i="3"/>
  <c r="AZ454" i="3"/>
  <c r="AV454" i="3"/>
  <c r="AR454" i="3"/>
  <c r="AN454" i="3"/>
  <c r="AJ454" i="3"/>
  <c r="AF454" i="3"/>
  <c r="AB454" i="3"/>
  <c r="X454" i="3"/>
  <c r="T454" i="3"/>
  <c r="BF458" i="3"/>
  <c r="AX458" i="3"/>
  <c r="AP458" i="3"/>
  <c r="AH458" i="3"/>
  <c r="Z458" i="3"/>
  <c r="R458" i="3"/>
  <c r="BH458" i="3"/>
  <c r="AZ458" i="3"/>
  <c r="AR458" i="3"/>
  <c r="AJ458" i="3"/>
  <c r="AB458" i="3"/>
  <c r="T458" i="3"/>
  <c r="BI458" i="3"/>
  <c r="BE458" i="3"/>
  <c r="BA458" i="3"/>
  <c r="AW458" i="3"/>
  <c r="AS458" i="3"/>
  <c r="AO458" i="3"/>
  <c r="AK458" i="3"/>
  <c r="AG458" i="3"/>
  <c r="AC458" i="3"/>
  <c r="Y458" i="3"/>
  <c r="U458" i="3"/>
  <c r="Q458" i="3"/>
  <c r="BH462" i="3"/>
  <c r="BD462" i="3"/>
  <c r="AZ462" i="3"/>
  <c r="AV462" i="3"/>
  <c r="AR462" i="3"/>
  <c r="AN462" i="3"/>
  <c r="AJ462" i="3"/>
  <c r="AF462" i="3"/>
  <c r="AB462" i="3"/>
  <c r="X462" i="3"/>
  <c r="T462" i="3"/>
  <c r="P462" i="3"/>
  <c r="BI462" i="3"/>
  <c r="BE462" i="3"/>
  <c r="BA462" i="3"/>
  <c r="AW462" i="3"/>
  <c r="AS462" i="3"/>
  <c r="AO462" i="3"/>
  <c r="AK462" i="3"/>
  <c r="AG462" i="3"/>
  <c r="AC462" i="3"/>
  <c r="Y462" i="3"/>
  <c r="U462" i="3"/>
  <c r="Q462" i="3"/>
  <c r="BH466" i="3"/>
  <c r="BD466" i="3"/>
  <c r="AZ466" i="3"/>
  <c r="AV466" i="3"/>
  <c r="AR466" i="3"/>
  <c r="AN466" i="3"/>
  <c r="AJ466" i="3"/>
  <c r="AF466" i="3"/>
  <c r="AB466" i="3"/>
  <c r="X466" i="3"/>
  <c r="T466" i="3"/>
  <c r="P466" i="3"/>
  <c r="BI466" i="3"/>
  <c r="BE466" i="3"/>
  <c r="BA466" i="3"/>
  <c r="AW466" i="3"/>
  <c r="AS466" i="3"/>
  <c r="AO466" i="3"/>
  <c r="AK466" i="3"/>
  <c r="AG466" i="3"/>
  <c r="AC466" i="3"/>
  <c r="Y466" i="3"/>
  <c r="U466" i="3"/>
  <c r="Q466" i="3"/>
  <c r="BF468" i="3"/>
  <c r="BB468" i="3"/>
  <c r="AX468" i="3"/>
  <c r="AT468" i="3"/>
  <c r="AP468" i="3"/>
  <c r="AL468" i="3"/>
  <c r="AH468" i="3"/>
  <c r="AD468" i="3"/>
  <c r="Z468" i="3"/>
  <c r="V468" i="3"/>
  <c r="R468" i="3"/>
  <c r="N468" i="3"/>
  <c r="BG468" i="3"/>
  <c r="BC468" i="3"/>
  <c r="AY468" i="3"/>
  <c r="AU468" i="3"/>
  <c r="AQ468" i="3"/>
  <c r="AM468" i="3"/>
  <c r="AI468" i="3"/>
  <c r="AE468" i="3"/>
  <c r="AA468" i="3"/>
  <c r="W468" i="3"/>
  <c r="S468" i="3"/>
  <c r="BH464" i="3"/>
  <c r="BD464" i="3"/>
  <c r="AZ464" i="3"/>
  <c r="AV464" i="3"/>
  <c r="AR464" i="3"/>
  <c r="AN464" i="3"/>
  <c r="AJ464" i="3"/>
  <c r="AF464" i="3"/>
  <c r="AB464" i="3"/>
  <c r="X464" i="3"/>
  <c r="T464" i="3"/>
  <c r="P464" i="3"/>
  <c r="BI464" i="3"/>
  <c r="BE464" i="3"/>
  <c r="BA464" i="3"/>
  <c r="AW464" i="3"/>
  <c r="AS464" i="3"/>
  <c r="AO464" i="3"/>
  <c r="AK464" i="3"/>
  <c r="AG464" i="3"/>
  <c r="AC464" i="3"/>
  <c r="Y464" i="3"/>
  <c r="U464" i="3"/>
  <c r="Q464" i="3"/>
  <c r="BJ467" i="3"/>
  <c r="BL467" i="3"/>
  <c r="BH470" i="3"/>
  <c r="BD470" i="3"/>
  <c r="AZ470" i="3"/>
  <c r="AV470" i="3"/>
  <c r="AR470" i="3"/>
  <c r="AN470" i="3"/>
  <c r="AJ470" i="3"/>
  <c r="AF470" i="3"/>
  <c r="AB470" i="3"/>
  <c r="X470" i="3"/>
  <c r="T470" i="3"/>
  <c r="P470" i="3"/>
  <c r="BI470" i="3"/>
  <c r="BE470" i="3"/>
  <c r="BA470" i="3"/>
  <c r="AW470" i="3"/>
  <c r="AS470" i="3"/>
  <c r="AO470" i="3"/>
  <c r="AK470" i="3"/>
  <c r="AG470" i="3"/>
  <c r="AC470" i="3"/>
  <c r="Y470" i="3"/>
  <c r="U470" i="3"/>
  <c r="Q470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BL405" i="3" l="1"/>
  <c r="BN413" i="3"/>
  <c r="BN397" i="3"/>
  <c r="BN433" i="3"/>
  <c r="BN405" i="3"/>
  <c r="BK470" i="3"/>
  <c r="BK464" i="3"/>
  <c r="BL468" i="3"/>
  <c r="BM446" i="3"/>
  <c r="BM444" i="3"/>
  <c r="BN466" i="3"/>
  <c r="BN458" i="3"/>
  <c r="BJ442" i="3"/>
  <c r="BJ448" i="3"/>
  <c r="BM377" i="3"/>
  <c r="BK377" i="3"/>
  <c r="BM369" i="3"/>
  <c r="BK369" i="3"/>
  <c r="BJ450" i="3"/>
  <c r="BK440" i="3"/>
  <c r="BJ409" i="3"/>
  <c r="BM381" i="3"/>
  <c r="BK381" i="3"/>
  <c r="BM373" i="3"/>
  <c r="BK373" i="3"/>
  <c r="BM365" i="3"/>
  <c r="BK365" i="3"/>
  <c r="BM466" i="3"/>
  <c r="BM470" i="3"/>
  <c r="BM464" i="3"/>
  <c r="BJ468" i="3"/>
  <c r="BK466" i="3"/>
  <c r="BK462" i="3"/>
  <c r="BM458" i="3"/>
  <c r="BM454" i="3"/>
  <c r="BL450" i="3"/>
  <c r="BN450" i="3"/>
  <c r="BK460" i="3"/>
  <c r="BM456" i="3"/>
  <c r="BM452" i="3"/>
  <c r="BL448" i="3"/>
  <c r="BN448" i="3"/>
  <c r="BJ436" i="3"/>
  <c r="BM436" i="3"/>
  <c r="BL436" i="3"/>
  <c r="BN435" i="3"/>
  <c r="BK435" i="3"/>
  <c r="BJ428" i="3"/>
  <c r="BM428" i="3"/>
  <c r="BL428" i="3"/>
  <c r="BK427" i="3"/>
  <c r="BN427" i="3"/>
  <c r="BL427" i="3"/>
  <c r="BJ427" i="3"/>
  <c r="BJ420" i="3"/>
  <c r="BM420" i="3"/>
  <c r="BL420" i="3"/>
  <c r="BK419" i="3"/>
  <c r="BN419" i="3"/>
  <c r="BJ412" i="3"/>
  <c r="BM412" i="3"/>
  <c r="BL412" i="3"/>
  <c r="BK411" i="3"/>
  <c r="BN411" i="3"/>
  <c r="BJ404" i="3"/>
  <c r="BM404" i="3"/>
  <c r="BL404" i="3"/>
  <c r="BK403" i="3"/>
  <c r="BN403" i="3"/>
  <c r="BJ396" i="3"/>
  <c r="BM396" i="3"/>
  <c r="BL396" i="3"/>
  <c r="BK395" i="3"/>
  <c r="BN395" i="3"/>
  <c r="BL395" i="3"/>
  <c r="BJ395" i="3"/>
  <c r="BN388" i="3"/>
  <c r="BJ388" i="3"/>
  <c r="BM388" i="3"/>
  <c r="BL388" i="3"/>
  <c r="BN387" i="3"/>
  <c r="BK387" i="3"/>
  <c r="BL387" i="3"/>
  <c r="BJ387" i="3"/>
  <c r="BJ380" i="3"/>
  <c r="BM380" i="3"/>
  <c r="BM379" i="3"/>
  <c r="BN379" i="3"/>
  <c r="BK379" i="3"/>
  <c r="BL379" i="3"/>
  <c r="BJ379" i="3"/>
  <c r="BJ372" i="3"/>
  <c r="BM372" i="3"/>
  <c r="BM371" i="3"/>
  <c r="BN371" i="3"/>
  <c r="BK371" i="3"/>
  <c r="BL371" i="3"/>
  <c r="BJ371" i="3"/>
  <c r="BM364" i="3"/>
  <c r="BK364" i="3"/>
  <c r="BN363" i="3"/>
  <c r="BL363" i="3"/>
  <c r="BJ363" i="3"/>
  <c r="BM356" i="3"/>
  <c r="BK356" i="3"/>
  <c r="BN355" i="3"/>
  <c r="BL355" i="3"/>
  <c r="BJ355" i="3"/>
  <c r="BL464" i="3"/>
  <c r="BJ464" i="3"/>
  <c r="BN468" i="3"/>
  <c r="BM468" i="3"/>
  <c r="BJ454" i="3"/>
  <c r="BK450" i="3"/>
  <c r="BJ446" i="3"/>
  <c r="BL446" i="3"/>
  <c r="BN446" i="3"/>
  <c r="BM442" i="3"/>
  <c r="BM438" i="3"/>
  <c r="BL460" i="3"/>
  <c r="BJ460" i="3"/>
  <c r="BL456" i="3"/>
  <c r="BK456" i="3"/>
  <c r="BJ456" i="3"/>
  <c r="BJ452" i="3"/>
  <c r="BL452" i="3"/>
  <c r="BN452" i="3"/>
  <c r="BM448" i="3"/>
  <c r="BL440" i="3"/>
  <c r="BJ440" i="3"/>
  <c r="BL437" i="3"/>
  <c r="BL429" i="3"/>
  <c r="BL417" i="3"/>
  <c r="BL401" i="3"/>
  <c r="BL393" i="3"/>
  <c r="BM393" i="3"/>
  <c r="BM389" i="3"/>
  <c r="BL389" i="3"/>
  <c r="BM385" i="3"/>
  <c r="BL385" i="3"/>
  <c r="BJ393" i="3"/>
  <c r="BN432" i="3"/>
  <c r="BK432" i="3"/>
  <c r="BL432" i="3"/>
  <c r="BJ432" i="3"/>
  <c r="BJ431" i="3"/>
  <c r="BM431" i="3"/>
  <c r="BL431" i="3"/>
  <c r="BN424" i="3"/>
  <c r="BK424" i="3"/>
  <c r="BL423" i="3"/>
  <c r="BK416" i="3"/>
  <c r="BN416" i="3"/>
  <c r="BJ415" i="3"/>
  <c r="BM415" i="3"/>
  <c r="BL415" i="3"/>
  <c r="BK408" i="3"/>
  <c r="BN408" i="3"/>
  <c r="BJ407" i="3"/>
  <c r="BM407" i="3"/>
  <c r="BL407" i="3"/>
  <c r="BK400" i="3"/>
  <c r="BN400" i="3"/>
  <c r="BJ399" i="3"/>
  <c r="BM399" i="3"/>
  <c r="BL399" i="3"/>
  <c r="BK392" i="3"/>
  <c r="BL391" i="3"/>
  <c r="BK384" i="3"/>
  <c r="BL376" i="3"/>
  <c r="BN376" i="3"/>
  <c r="BK376" i="3"/>
  <c r="BL368" i="3"/>
  <c r="BN368" i="3"/>
  <c r="BK368" i="3"/>
  <c r="BM359" i="3"/>
  <c r="BK359" i="3"/>
  <c r="BJ389" i="3"/>
  <c r="BN464" i="3"/>
  <c r="BN456" i="3"/>
  <c r="BN440" i="3"/>
  <c r="BM462" i="3"/>
  <c r="BL442" i="3"/>
  <c r="BN442" i="3"/>
  <c r="BL438" i="3"/>
  <c r="BM460" i="3"/>
  <c r="BK436" i="3"/>
  <c r="BN436" i="3"/>
  <c r="BJ435" i="3"/>
  <c r="BM435" i="3"/>
  <c r="BL435" i="3"/>
  <c r="BK428" i="3"/>
  <c r="BN428" i="3"/>
  <c r="BM427" i="3"/>
  <c r="BK420" i="3"/>
  <c r="BN420" i="3"/>
  <c r="BJ419" i="3"/>
  <c r="BM419" i="3"/>
  <c r="BL419" i="3"/>
  <c r="BK412" i="3"/>
  <c r="BN412" i="3"/>
  <c r="BJ411" i="3"/>
  <c r="BM411" i="3"/>
  <c r="BL411" i="3"/>
  <c r="BK404" i="3"/>
  <c r="BN404" i="3"/>
  <c r="BJ403" i="3"/>
  <c r="BM403" i="3"/>
  <c r="BL403" i="3"/>
  <c r="BK396" i="3"/>
  <c r="BN396" i="3"/>
  <c r="BM395" i="3"/>
  <c r="BK388" i="3"/>
  <c r="BM387" i="3"/>
  <c r="BL380" i="3"/>
  <c r="BN380" i="3"/>
  <c r="BK380" i="3"/>
  <c r="BL372" i="3"/>
  <c r="BN372" i="3"/>
  <c r="BK372" i="3"/>
  <c r="BL364" i="3"/>
  <c r="BJ364" i="3"/>
  <c r="BM363" i="3"/>
  <c r="BK363" i="3"/>
  <c r="BL356" i="3"/>
  <c r="BJ356" i="3"/>
  <c r="BM355" i="3"/>
  <c r="BK355" i="3"/>
  <c r="BL470" i="3"/>
  <c r="BJ470" i="3"/>
  <c r="BK468" i="3"/>
  <c r="BL466" i="3"/>
  <c r="BJ466" i="3"/>
  <c r="BL462" i="3"/>
  <c r="BJ462" i="3"/>
  <c r="BL458" i="3"/>
  <c r="BK458" i="3"/>
  <c r="BJ458" i="3"/>
  <c r="BL454" i="3"/>
  <c r="BN454" i="3"/>
  <c r="BM450" i="3"/>
  <c r="BK442" i="3"/>
  <c r="BJ438" i="3"/>
  <c r="BK438" i="3"/>
  <c r="BN438" i="3"/>
  <c r="BK448" i="3"/>
  <c r="BJ444" i="3"/>
  <c r="BL444" i="3"/>
  <c r="BN444" i="3"/>
  <c r="BM440" i="3"/>
  <c r="BM432" i="3"/>
  <c r="BK431" i="3"/>
  <c r="BN431" i="3"/>
  <c r="BJ424" i="3"/>
  <c r="BM424" i="3"/>
  <c r="BL424" i="3"/>
  <c r="BM423" i="3"/>
  <c r="BK423" i="3"/>
  <c r="BN423" i="3"/>
  <c r="BJ423" i="3"/>
  <c r="BJ416" i="3"/>
  <c r="BM416" i="3"/>
  <c r="BL416" i="3"/>
  <c r="BK415" i="3"/>
  <c r="BN415" i="3"/>
  <c r="BJ408" i="3"/>
  <c r="BM408" i="3"/>
  <c r="BL408" i="3"/>
  <c r="BK407" i="3"/>
  <c r="BN407" i="3"/>
  <c r="BJ400" i="3"/>
  <c r="BM400" i="3"/>
  <c r="BL400" i="3"/>
  <c r="BK399" i="3"/>
  <c r="BN399" i="3"/>
  <c r="BN392" i="3"/>
  <c r="BJ392" i="3"/>
  <c r="BM392" i="3"/>
  <c r="BL392" i="3"/>
  <c r="BM391" i="3"/>
  <c r="BN391" i="3"/>
  <c r="BK391" i="3"/>
  <c r="BJ391" i="3"/>
  <c r="BN384" i="3"/>
  <c r="BJ384" i="3"/>
  <c r="BM384" i="3"/>
  <c r="BL384" i="3"/>
  <c r="BM383" i="3"/>
  <c r="BN383" i="3"/>
  <c r="BK383" i="3"/>
  <c r="BL383" i="3"/>
  <c r="BJ383" i="3"/>
  <c r="BJ376" i="3"/>
  <c r="BM376" i="3"/>
  <c r="BM375" i="3"/>
  <c r="BN375" i="3"/>
  <c r="BK375" i="3"/>
  <c r="BL375" i="3"/>
  <c r="BJ375" i="3"/>
  <c r="BJ368" i="3"/>
  <c r="BM368" i="3"/>
  <c r="BM367" i="3"/>
  <c r="BN367" i="3"/>
  <c r="BK367" i="3"/>
  <c r="BL367" i="3"/>
  <c r="BJ367" i="3"/>
  <c r="BM360" i="3"/>
  <c r="BK360" i="3"/>
  <c r="BN359" i="3"/>
  <c r="BL359" i="3"/>
  <c r="BJ359" i="3"/>
  <c r="BM437" i="3"/>
  <c r="BN437" i="3"/>
  <c r="BN429" i="3"/>
  <c r="BN417" i="3"/>
  <c r="BN409" i="3"/>
  <c r="BN401" i="3"/>
  <c r="BN470" i="3"/>
  <c r="BN462" i="3"/>
  <c r="BK454" i="3"/>
  <c r="BK446" i="3"/>
  <c r="BN460" i="3"/>
  <c r="BK452" i="3"/>
  <c r="BK444" i="3"/>
  <c r="L352" i="3"/>
  <c r="K352" i="3"/>
  <c r="L351" i="3"/>
  <c r="K351" i="3"/>
  <c r="L350" i="3"/>
  <c r="K350" i="3"/>
  <c r="L349" i="3"/>
  <c r="K349" i="3"/>
  <c r="L348" i="3"/>
  <c r="K348" i="3"/>
  <c r="L347" i="3"/>
  <c r="K347" i="3"/>
  <c r="M347" i="3" l="1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R347" i="3"/>
  <c r="V347" i="3"/>
  <c r="Z347" i="3"/>
  <c r="AD347" i="3"/>
  <c r="AH347" i="3"/>
  <c r="AL347" i="3"/>
  <c r="AP347" i="3"/>
  <c r="AT347" i="3"/>
  <c r="AX347" i="3"/>
  <c r="BB347" i="3"/>
  <c r="BF347" i="3"/>
  <c r="P347" i="3"/>
  <c r="T347" i="3"/>
  <c r="X347" i="3"/>
  <c r="AB347" i="3"/>
  <c r="AF347" i="3"/>
  <c r="AJ347" i="3"/>
  <c r="AN347" i="3"/>
  <c r="AR347" i="3"/>
  <c r="AV347" i="3"/>
  <c r="AZ347" i="3"/>
  <c r="BD347" i="3"/>
  <c r="BH347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P348" i="3"/>
  <c r="T348" i="3"/>
  <c r="X348" i="3"/>
  <c r="AB348" i="3"/>
  <c r="AF348" i="3"/>
  <c r="AJ348" i="3"/>
  <c r="AN348" i="3"/>
  <c r="AR348" i="3"/>
  <c r="AV348" i="3"/>
  <c r="AZ348" i="3"/>
  <c r="BD348" i="3"/>
  <c r="BH348" i="3"/>
  <c r="N348" i="3"/>
  <c r="R348" i="3"/>
  <c r="V348" i="3"/>
  <c r="Z348" i="3"/>
  <c r="AD348" i="3"/>
  <c r="AH348" i="3"/>
  <c r="AL348" i="3"/>
  <c r="AP348" i="3"/>
  <c r="AT348" i="3"/>
  <c r="AX348" i="3"/>
  <c r="BB348" i="3"/>
  <c r="BF348" i="3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Q349" i="3"/>
  <c r="U349" i="3"/>
  <c r="Y349" i="3"/>
  <c r="AC349" i="3"/>
  <c r="AG349" i="3"/>
  <c r="AK349" i="3"/>
  <c r="AO349" i="3"/>
  <c r="AS349" i="3"/>
  <c r="AW349" i="3"/>
  <c r="BA349" i="3"/>
  <c r="BE349" i="3"/>
  <c r="BI349" i="3"/>
  <c r="O349" i="3"/>
  <c r="S349" i="3"/>
  <c r="W349" i="3"/>
  <c r="AA349" i="3"/>
  <c r="AE349" i="3"/>
  <c r="AI349" i="3"/>
  <c r="AM349" i="3"/>
  <c r="AQ349" i="3"/>
  <c r="AU349" i="3"/>
  <c r="AY349" i="3"/>
  <c r="BC349" i="3"/>
  <c r="BG349" i="3"/>
  <c r="N350" i="3"/>
  <c r="P350" i="3"/>
  <c r="R350" i="3"/>
  <c r="T350" i="3"/>
  <c r="V350" i="3"/>
  <c r="X350" i="3"/>
  <c r="Z350" i="3"/>
  <c r="AB350" i="3"/>
  <c r="AD350" i="3"/>
  <c r="O350" i="3"/>
  <c r="S350" i="3"/>
  <c r="W350" i="3"/>
  <c r="AA350" i="3"/>
  <c r="AE350" i="3"/>
  <c r="AG350" i="3"/>
  <c r="AI350" i="3"/>
  <c r="AK350" i="3"/>
  <c r="AM350" i="3"/>
  <c r="AO350" i="3"/>
  <c r="AQ350" i="3"/>
  <c r="AS350" i="3"/>
  <c r="AU350" i="3"/>
  <c r="AW350" i="3"/>
  <c r="AY350" i="3"/>
  <c r="BA350" i="3"/>
  <c r="BC350" i="3"/>
  <c r="BE350" i="3"/>
  <c r="BG350" i="3"/>
  <c r="BI350" i="3"/>
  <c r="M350" i="3"/>
  <c r="Q350" i="3"/>
  <c r="U350" i="3"/>
  <c r="Y350" i="3"/>
  <c r="AC350" i="3"/>
  <c r="AF350" i="3"/>
  <c r="AH350" i="3"/>
  <c r="AJ350" i="3"/>
  <c r="AL350" i="3"/>
  <c r="AN350" i="3"/>
  <c r="AP350" i="3"/>
  <c r="AR350" i="3"/>
  <c r="AT350" i="3"/>
  <c r="AX350" i="3"/>
  <c r="BB350" i="3"/>
  <c r="BF350" i="3"/>
  <c r="AV350" i="3"/>
  <c r="AZ350" i="3"/>
  <c r="BD350" i="3"/>
  <c r="BH350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O351" i="3"/>
  <c r="S351" i="3"/>
  <c r="W351" i="3"/>
  <c r="AA351" i="3"/>
  <c r="AE351" i="3"/>
  <c r="AI351" i="3"/>
  <c r="AM351" i="3"/>
  <c r="AQ351" i="3"/>
  <c r="AU351" i="3"/>
  <c r="AY351" i="3"/>
  <c r="BC351" i="3"/>
  <c r="BG351" i="3"/>
  <c r="M351" i="3"/>
  <c r="Q351" i="3"/>
  <c r="U351" i="3"/>
  <c r="Y351" i="3"/>
  <c r="AC351" i="3"/>
  <c r="AG351" i="3"/>
  <c r="AK351" i="3"/>
  <c r="AO351" i="3"/>
  <c r="AS351" i="3"/>
  <c r="AW351" i="3"/>
  <c r="BA351" i="3"/>
  <c r="BE351" i="3"/>
  <c r="BI351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M352" i="3"/>
  <c r="Q352" i="3"/>
  <c r="U352" i="3"/>
  <c r="Y352" i="3"/>
  <c r="AC352" i="3"/>
  <c r="AG352" i="3"/>
  <c r="AK352" i="3"/>
  <c r="AO352" i="3"/>
  <c r="AS352" i="3"/>
  <c r="AW352" i="3"/>
  <c r="BA352" i="3"/>
  <c r="BE352" i="3"/>
  <c r="BI352" i="3"/>
  <c r="O352" i="3"/>
  <c r="S352" i="3"/>
  <c r="W352" i="3"/>
  <c r="AA352" i="3"/>
  <c r="AE352" i="3"/>
  <c r="AI352" i="3"/>
  <c r="AM352" i="3"/>
  <c r="AQ352" i="3"/>
  <c r="AU352" i="3"/>
  <c r="AY352" i="3"/>
  <c r="BC352" i="3"/>
  <c r="BG352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K264" i="3" l="1"/>
  <c r="K244" i="3"/>
  <c r="K252" i="3"/>
  <c r="K296" i="3"/>
  <c r="K288" i="3"/>
  <c r="K280" i="3"/>
  <c r="K272" i="3"/>
  <c r="K236" i="3"/>
  <c r="K221" i="3"/>
  <c r="K292" i="3"/>
  <c r="K291" i="3"/>
  <c r="K276" i="3"/>
  <c r="K275" i="3"/>
  <c r="K259" i="3"/>
  <c r="K256" i="3"/>
  <c r="K240" i="3"/>
  <c r="K239" i="3"/>
  <c r="L342" i="3"/>
  <c r="L310" i="3"/>
  <c r="K300" i="3"/>
  <c r="K284" i="3"/>
  <c r="K283" i="3"/>
  <c r="K268" i="3"/>
  <c r="K267" i="3"/>
  <c r="K248" i="3"/>
  <c r="K247" i="3"/>
  <c r="K228" i="3"/>
  <c r="K224" i="3"/>
  <c r="BN350" i="3"/>
  <c r="K313" i="3"/>
  <c r="K311" i="3"/>
  <c r="K295" i="3"/>
  <c r="K287" i="3"/>
  <c r="K279" i="3"/>
  <c r="K271" i="3"/>
  <c r="K260" i="3"/>
  <c r="K251" i="3"/>
  <c r="K243" i="3"/>
  <c r="K232" i="3"/>
  <c r="K220" i="3"/>
  <c r="BM352" i="3"/>
  <c r="BN352" i="3"/>
  <c r="BK352" i="3"/>
  <c r="BL352" i="3"/>
  <c r="BJ352" i="3"/>
  <c r="BM351" i="3"/>
  <c r="BN351" i="3"/>
  <c r="BM350" i="3"/>
  <c r="BK350" i="3"/>
  <c r="BL350" i="3"/>
  <c r="BJ350" i="3"/>
  <c r="BL349" i="3"/>
  <c r="BM349" i="3"/>
  <c r="BN349" i="3"/>
  <c r="BL348" i="3"/>
  <c r="BN348" i="3"/>
  <c r="BN347" i="3"/>
  <c r="BJ347" i="3"/>
  <c r="BL347" i="3"/>
  <c r="BK351" i="3"/>
  <c r="BL351" i="3"/>
  <c r="BJ351" i="3"/>
  <c r="BK349" i="3"/>
  <c r="BJ349" i="3"/>
  <c r="BK348" i="3"/>
  <c r="BJ348" i="3"/>
  <c r="BM348" i="3"/>
  <c r="BM347" i="3"/>
  <c r="BK347" i="3"/>
  <c r="L341" i="3"/>
  <c r="L340" i="3"/>
  <c r="L339" i="3"/>
  <c r="L338" i="3"/>
  <c r="L337" i="3"/>
  <c r="L336" i="3"/>
  <c r="L335" i="3"/>
  <c r="L334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K303" i="3"/>
  <c r="K302" i="3"/>
  <c r="K301" i="3"/>
  <c r="L333" i="3"/>
  <c r="L332" i="3"/>
  <c r="L331" i="3"/>
  <c r="L330" i="3"/>
  <c r="L329" i="3"/>
  <c r="L328" i="3"/>
  <c r="L327" i="3"/>
  <c r="K263" i="3"/>
  <c r="K262" i="3"/>
  <c r="K261" i="3"/>
  <c r="K258" i="3"/>
  <c r="K257" i="3"/>
  <c r="K235" i="3"/>
  <c r="K234" i="3"/>
  <c r="K233" i="3"/>
  <c r="K227" i="3"/>
  <c r="K226" i="3"/>
  <c r="K225" i="3"/>
  <c r="L346" i="3"/>
  <c r="L345" i="3"/>
  <c r="K345" i="3"/>
  <c r="L344" i="3"/>
  <c r="L343" i="3"/>
  <c r="K343" i="3"/>
  <c r="L309" i="3"/>
  <c r="L308" i="3"/>
  <c r="L307" i="3"/>
  <c r="L306" i="3"/>
  <c r="L305" i="3"/>
  <c r="L304" i="3"/>
  <c r="K299" i="3"/>
  <c r="K298" i="3"/>
  <c r="K297" i="3"/>
  <c r="K294" i="3"/>
  <c r="K293" i="3"/>
  <c r="K290" i="3"/>
  <c r="K289" i="3"/>
  <c r="K286" i="3"/>
  <c r="K285" i="3"/>
  <c r="K282" i="3"/>
  <c r="K281" i="3"/>
  <c r="K278" i="3"/>
  <c r="K277" i="3"/>
  <c r="K274" i="3"/>
  <c r="K273" i="3"/>
  <c r="K270" i="3"/>
  <c r="K269" i="3"/>
  <c r="K266" i="3"/>
  <c r="K265" i="3"/>
  <c r="K255" i="3"/>
  <c r="K254" i="3"/>
  <c r="K253" i="3"/>
  <c r="K250" i="3"/>
  <c r="K249" i="3"/>
  <c r="K246" i="3"/>
  <c r="K245" i="3"/>
  <c r="K242" i="3"/>
  <c r="K241" i="3"/>
  <c r="K238" i="3"/>
  <c r="K237" i="3"/>
  <c r="K231" i="3"/>
  <c r="K230" i="3"/>
  <c r="K229" i="3"/>
  <c r="K223" i="3"/>
  <c r="K222" i="3"/>
  <c r="K219" i="3"/>
  <c r="K329" i="3"/>
  <c r="AX329" i="3" s="1"/>
  <c r="K327" i="3"/>
  <c r="K337" i="3"/>
  <c r="K335" i="3"/>
  <c r="K321" i="3"/>
  <c r="K319" i="3"/>
  <c r="K305" i="3"/>
  <c r="BE305" i="3" s="1"/>
  <c r="L298" i="3"/>
  <c r="L295" i="3"/>
  <c r="L293" i="3"/>
  <c r="L290" i="3"/>
  <c r="L287" i="3"/>
  <c r="L285" i="3"/>
  <c r="L282" i="3"/>
  <c r="L279" i="3"/>
  <c r="L277" i="3"/>
  <c r="L274" i="3"/>
  <c r="L271" i="3"/>
  <c r="L269" i="3"/>
  <c r="L266" i="3"/>
  <c r="L256" i="3"/>
  <c r="L254" i="3"/>
  <c r="L251" i="3"/>
  <c r="L249" i="3"/>
  <c r="L246" i="3"/>
  <c r="L243" i="3"/>
  <c r="L241" i="3"/>
  <c r="L238" i="3"/>
  <c r="L231" i="3"/>
  <c r="L229" i="3"/>
  <c r="L224" i="3"/>
  <c r="L222" i="3"/>
  <c r="L219" i="3"/>
  <c r="K341" i="3"/>
  <c r="K339" i="3"/>
  <c r="K333" i="3"/>
  <c r="K331" i="3"/>
  <c r="K325" i="3"/>
  <c r="K323" i="3"/>
  <c r="K317" i="3"/>
  <c r="K315" i="3"/>
  <c r="K309" i="3"/>
  <c r="K307" i="3"/>
  <c r="L303" i="3"/>
  <c r="AQ303" i="3" s="1"/>
  <c r="L302" i="3"/>
  <c r="L301" i="3"/>
  <c r="L296" i="3"/>
  <c r="L292" i="3"/>
  <c r="L288" i="3"/>
  <c r="L284" i="3"/>
  <c r="L280" i="3"/>
  <c r="L276" i="3"/>
  <c r="L272" i="3"/>
  <c r="L268" i="3"/>
  <c r="L264" i="3"/>
  <c r="Q264" i="3" s="1"/>
  <c r="L263" i="3"/>
  <c r="AF263" i="3" s="1"/>
  <c r="L262" i="3"/>
  <c r="L261" i="3"/>
  <c r="AA261" i="3" s="1"/>
  <c r="L259" i="3"/>
  <c r="L258" i="3"/>
  <c r="AK258" i="3" s="1"/>
  <c r="L257" i="3"/>
  <c r="L252" i="3"/>
  <c r="L248" i="3"/>
  <c r="L244" i="3"/>
  <c r="L240" i="3"/>
  <c r="L236" i="3"/>
  <c r="L235" i="3"/>
  <c r="L234" i="3"/>
  <c r="L233" i="3"/>
  <c r="L228" i="3"/>
  <c r="L227" i="3"/>
  <c r="L226" i="3"/>
  <c r="R226" i="3" s="1"/>
  <c r="L225" i="3"/>
  <c r="L221" i="3"/>
  <c r="R329" i="3"/>
  <c r="L300" i="3"/>
  <c r="L299" i="3"/>
  <c r="U299" i="3" s="1"/>
  <c r="L297" i="3"/>
  <c r="AA297" i="3" s="1"/>
  <c r="L294" i="3"/>
  <c r="L291" i="3"/>
  <c r="W291" i="3" s="1"/>
  <c r="L289" i="3"/>
  <c r="L286" i="3"/>
  <c r="L283" i="3"/>
  <c r="L281" i="3"/>
  <c r="BF281" i="3" s="1"/>
  <c r="L278" i="3"/>
  <c r="L275" i="3"/>
  <c r="L273" i="3"/>
  <c r="L270" i="3"/>
  <c r="L267" i="3"/>
  <c r="L265" i="3"/>
  <c r="L260" i="3"/>
  <c r="L255" i="3"/>
  <c r="L253" i="3"/>
  <c r="L250" i="3"/>
  <c r="L247" i="3"/>
  <c r="L245" i="3"/>
  <c r="L242" i="3"/>
  <c r="L239" i="3"/>
  <c r="O239" i="3" s="1"/>
  <c r="L237" i="3"/>
  <c r="L232" i="3"/>
  <c r="L230" i="3"/>
  <c r="L223" i="3"/>
  <c r="L220" i="3"/>
  <c r="AF281" i="3"/>
  <c r="BC233" i="3"/>
  <c r="BE303" i="3"/>
  <c r="AK299" i="3"/>
  <c r="R299" i="3"/>
  <c r="AX299" i="3"/>
  <c r="AI299" i="3"/>
  <c r="AR299" i="3"/>
  <c r="X299" i="3"/>
  <c r="W285" i="3"/>
  <c r="AM285" i="3"/>
  <c r="BC285" i="3"/>
  <c r="X285" i="3"/>
  <c r="AN285" i="3"/>
  <c r="BD285" i="3"/>
  <c r="U285" i="3"/>
  <c r="AK285" i="3"/>
  <c r="BA285" i="3"/>
  <c r="AD285" i="3"/>
  <c r="AX285" i="3"/>
  <c r="Z285" i="3"/>
  <c r="X269" i="3"/>
  <c r="AN269" i="3"/>
  <c r="BD269" i="3"/>
  <c r="U269" i="3"/>
  <c r="AK269" i="3"/>
  <c r="BA269" i="3"/>
  <c r="R269" i="3"/>
  <c r="AH269" i="3"/>
  <c r="AX269" i="3"/>
  <c r="AI269" i="3"/>
  <c r="BC269" i="3"/>
  <c r="O269" i="3"/>
  <c r="W249" i="3"/>
  <c r="Q246" i="3"/>
  <c r="AG246" i="3"/>
  <c r="AW246" i="3"/>
  <c r="N246" i="3"/>
  <c r="AD246" i="3"/>
  <c r="AT246" i="3"/>
  <c r="O246" i="3"/>
  <c r="AE246" i="3"/>
  <c r="AU246" i="3"/>
  <c r="T246" i="3"/>
  <c r="AN246" i="3"/>
  <c r="BH246" i="3"/>
  <c r="R231" i="3"/>
  <c r="AH231" i="3"/>
  <c r="AX231" i="3"/>
  <c r="S231" i="3"/>
  <c r="AI231" i="3"/>
  <c r="AY231" i="3"/>
  <c r="T231" i="3"/>
  <c r="AJ231" i="3"/>
  <c r="AZ231" i="3"/>
  <c r="AC231" i="3"/>
  <c r="AG231" i="3"/>
  <c r="U231" i="3"/>
  <c r="BA231" i="3"/>
  <c r="AO231" i="3"/>
  <c r="P229" i="3"/>
  <c r="AY219" i="3"/>
  <c r="AK301" i="3"/>
  <c r="AA262" i="3"/>
  <c r="AQ262" i="3"/>
  <c r="BG262" i="3"/>
  <c r="AB262" i="3"/>
  <c r="AR262" i="3"/>
  <c r="BH262" i="3"/>
  <c r="Y262" i="3"/>
  <c r="AO262" i="3"/>
  <c r="BE262" i="3"/>
  <c r="AT262" i="3"/>
  <c r="V262" i="3"/>
  <c r="BF262" i="3"/>
  <c r="W257" i="3"/>
  <c r="BA257" i="3"/>
  <c r="AB234" i="3"/>
  <c r="AW234" i="3"/>
  <c r="AU234" i="3"/>
  <c r="X227" i="3"/>
  <c r="AH227" i="3"/>
  <c r="M225" i="3"/>
  <c r="BI255" i="3"/>
  <c r="AW253" i="3"/>
  <c r="AO250" i="3"/>
  <c r="V250" i="3"/>
  <c r="BB250" i="3"/>
  <c r="AM250" i="3"/>
  <c r="AZ250" i="3"/>
  <c r="AF250" i="3"/>
  <c r="AD245" i="3"/>
  <c r="AA242" i="3"/>
  <c r="BG242" i="3"/>
  <c r="AR242" i="3"/>
  <c r="Y242" i="3"/>
  <c r="BE242" i="3"/>
  <c r="V242" i="3"/>
  <c r="AN237" i="3"/>
  <c r="BA237" i="3"/>
  <c r="AM237" i="3"/>
  <c r="AT230" i="3"/>
  <c r="AX223" i="3"/>
  <c r="BI223" i="3"/>
  <c r="BG315" i="3"/>
  <c r="AM335" i="3"/>
  <c r="BA335" i="3"/>
  <c r="S331" i="3"/>
  <c r="AA331" i="3"/>
  <c r="AI331" i="3"/>
  <c r="AQ331" i="3"/>
  <c r="AY331" i="3"/>
  <c r="BG331" i="3"/>
  <c r="T331" i="3"/>
  <c r="AB331" i="3"/>
  <c r="AJ331" i="3"/>
  <c r="AR331" i="3"/>
  <c r="AZ331" i="3"/>
  <c r="BH331" i="3"/>
  <c r="Q331" i="3"/>
  <c r="Y331" i="3"/>
  <c r="AG331" i="3"/>
  <c r="AO331" i="3"/>
  <c r="AS331" i="3"/>
  <c r="AW331" i="3"/>
  <c r="BA331" i="3"/>
  <c r="BE331" i="3"/>
  <c r="BI331" i="3"/>
  <c r="S327" i="3"/>
  <c r="AY327" i="3"/>
  <c r="AJ327" i="3"/>
  <c r="Q327" i="3"/>
  <c r="AW327" i="3"/>
  <c r="P323" i="3"/>
  <c r="T323" i="3"/>
  <c r="X323" i="3"/>
  <c r="AB323" i="3"/>
  <c r="AF323" i="3"/>
  <c r="AJ323" i="3"/>
  <c r="AN323" i="3"/>
  <c r="AR323" i="3"/>
  <c r="AV323" i="3"/>
  <c r="AZ323" i="3"/>
  <c r="BD323" i="3"/>
  <c r="BH323" i="3"/>
  <c r="M323" i="3"/>
  <c r="Q323" i="3"/>
  <c r="U323" i="3"/>
  <c r="Y323" i="3"/>
  <c r="AC323" i="3"/>
  <c r="AG323" i="3"/>
  <c r="AK323" i="3"/>
  <c r="AO323" i="3"/>
  <c r="AS323" i="3"/>
  <c r="AW323" i="3"/>
  <c r="BA323" i="3"/>
  <c r="BE323" i="3"/>
  <c r="BI323" i="3"/>
  <c r="N323" i="3"/>
  <c r="R323" i="3"/>
  <c r="V323" i="3"/>
  <c r="Z323" i="3"/>
  <c r="AD323" i="3"/>
  <c r="AH323" i="3"/>
  <c r="AL323" i="3"/>
  <c r="AP323" i="3"/>
  <c r="AT323" i="3"/>
  <c r="AX323" i="3"/>
  <c r="BB323" i="3"/>
  <c r="BF323" i="3"/>
  <c r="Z319" i="3"/>
  <c r="BF319" i="3"/>
  <c r="AQ319" i="3"/>
  <c r="AB319" i="3"/>
  <c r="BH319" i="3"/>
  <c r="P315" i="3"/>
  <c r="T315" i="3"/>
  <c r="X315" i="3"/>
  <c r="AB315" i="3"/>
  <c r="AF315" i="3"/>
  <c r="AJ315" i="3"/>
  <c r="AN315" i="3"/>
  <c r="AR315" i="3"/>
  <c r="AV315" i="3"/>
  <c r="AZ315" i="3"/>
  <c r="BD315" i="3"/>
  <c r="BH315" i="3"/>
  <c r="M315" i="3"/>
  <c r="Q315" i="3"/>
  <c r="U315" i="3"/>
  <c r="Y315" i="3"/>
  <c r="AC315" i="3"/>
  <c r="AG315" i="3"/>
  <c r="AK315" i="3"/>
  <c r="AO315" i="3"/>
  <c r="AS315" i="3"/>
  <c r="AW315" i="3"/>
  <c r="BA315" i="3"/>
  <c r="BE315" i="3"/>
  <c r="BI315" i="3"/>
  <c r="N315" i="3"/>
  <c r="R315" i="3"/>
  <c r="V315" i="3"/>
  <c r="Z315" i="3"/>
  <c r="AD315" i="3"/>
  <c r="AH315" i="3"/>
  <c r="AL315" i="3"/>
  <c r="AP315" i="3"/>
  <c r="AT315" i="3"/>
  <c r="AX315" i="3"/>
  <c r="BB315" i="3"/>
  <c r="BF315" i="3"/>
  <c r="M311" i="3"/>
  <c r="Q311" i="3"/>
  <c r="U311" i="3"/>
  <c r="Y311" i="3"/>
  <c r="AC311" i="3"/>
  <c r="AG311" i="3"/>
  <c r="AK311" i="3"/>
  <c r="AO311" i="3"/>
  <c r="AS311" i="3"/>
  <c r="AW311" i="3"/>
  <c r="BA311" i="3"/>
  <c r="BE311" i="3"/>
  <c r="BI311" i="3"/>
  <c r="O311" i="3"/>
  <c r="S311" i="3"/>
  <c r="W311" i="3"/>
  <c r="AA311" i="3"/>
  <c r="AE311" i="3"/>
  <c r="AI311" i="3"/>
  <c r="AM311" i="3"/>
  <c r="AQ311" i="3"/>
  <c r="AU311" i="3"/>
  <c r="AY311" i="3"/>
  <c r="BC311" i="3"/>
  <c r="BG311" i="3"/>
  <c r="P311" i="3"/>
  <c r="X311" i="3"/>
  <c r="AF311" i="3"/>
  <c r="AN311" i="3"/>
  <c r="AV311" i="3"/>
  <c r="BD311" i="3"/>
  <c r="R311" i="3"/>
  <c r="Z311" i="3"/>
  <c r="AH311" i="3"/>
  <c r="AP311" i="3"/>
  <c r="AX311" i="3"/>
  <c r="BF311" i="3"/>
  <c r="T311" i="3"/>
  <c r="AB311" i="3"/>
  <c r="AJ311" i="3"/>
  <c r="AR311" i="3"/>
  <c r="AZ311" i="3"/>
  <c r="BH311" i="3"/>
  <c r="M307" i="3"/>
  <c r="Q307" i="3"/>
  <c r="U307" i="3"/>
  <c r="Y307" i="3"/>
  <c r="AC307" i="3"/>
  <c r="AG307" i="3"/>
  <c r="AK307" i="3"/>
  <c r="AO307" i="3"/>
  <c r="AS307" i="3"/>
  <c r="AW307" i="3"/>
  <c r="BA307" i="3"/>
  <c r="BE307" i="3"/>
  <c r="BI307" i="3"/>
  <c r="N307" i="3"/>
  <c r="R307" i="3"/>
  <c r="V307" i="3"/>
  <c r="Z307" i="3"/>
  <c r="AD307" i="3"/>
  <c r="AH307" i="3"/>
  <c r="AL307" i="3"/>
  <c r="AP307" i="3"/>
  <c r="AT307" i="3"/>
  <c r="AX307" i="3"/>
  <c r="BB307" i="3"/>
  <c r="BF307" i="3"/>
  <c r="O307" i="3"/>
  <c r="S307" i="3"/>
  <c r="W307" i="3"/>
  <c r="AA307" i="3"/>
  <c r="AE307" i="3"/>
  <c r="AI307" i="3"/>
  <c r="AM307" i="3"/>
  <c r="AQ307" i="3"/>
  <c r="AU307" i="3"/>
  <c r="AY307" i="3"/>
  <c r="BC307" i="3"/>
  <c r="BG307" i="3"/>
  <c r="X307" i="3"/>
  <c r="AN307" i="3"/>
  <c r="BD307" i="3"/>
  <c r="AB307" i="3"/>
  <c r="AR307" i="3"/>
  <c r="BH307" i="3"/>
  <c r="P307" i="3"/>
  <c r="AF307" i="3"/>
  <c r="AV307" i="3"/>
  <c r="X300" i="3"/>
  <c r="AK300" i="3"/>
  <c r="M296" i="3"/>
  <c r="AS296" i="3"/>
  <c r="Z296" i="3"/>
  <c r="BF296" i="3"/>
  <c r="AQ296" i="3"/>
  <c r="X296" i="3"/>
  <c r="V292" i="3"/>
  <c r="BB292" i="3"/>
  <c r="W292" i="3"/>
  <c r="Y292" i="3"/>
  <c r="AA292" i="3"/>
  <c r="AO292" i="3"/>
  <c r="P288" i="3"/>
  <c r="T288" i="3"/>
  <c r="X288" i="3"/>
  <c r="AB288" i="3"/>
  <c r="AF288" i="3"/>
  <c r="AJ288" i="3"/>
  <c r="AN288" i="3"/>
  <c r="AR288" i="3"/>
  <c r="AV288" i="3"/>
  <c r="AZ288" i="3"/>
  <c r="BD288" i="3"/>
  <c r="BH288" i="3"/>
  <c r="M288" i="3"/>
  <c r="Q288" i="3"/>
  <c r="U288" i="3"/>
  <c r="Y288" i="3"/>
  <c r="AC288" i="3"/>
  <c r="AG288" i="3"/>
  <c r="AK288" i="3"/>
  <c r="AO288" i="3"/>
  <c r="AS288" i="3"/>
  <c r="AW288" i="3"/>
  <c r="BA288" i="3"/>
  <c r="BE288" i="3"/>
  <c r="BI288" i="3"/>
  <c r="N288" i="3"/>
  <c r="R288" i="3"/>
  <c r="V288" i="3"/>
  <c r="Z288" i="3"/>
  <c r="AD288" i="3"/>
  <c r="AH288" i="3"/>
  <c r="AL288" i="3"/>
  <c r="AP288" i="3"/>
  <c r="AT288" i="3"/>
  <c r="AX288" i="3"/>
  <c r="BB288" i="3"/>
  <c r="BF288" i="3"/>
  <c r="S288" i="3"/>
  <c r="AI288" i="3"/>
  <c r="AY288" i="3"/>
  <c r="W288" i="3"/>
  <c r="AM288" i="3"/>
  <c r="BC288" i="3"/>
  <c r="AA288" i="3"/>
  <c r="AQ288" i="3"/>
  <c r="BG288" i="3"/>
  <c r="O288" i="3"/>
  <c r="AE288" i="3"/>
  <c r="Y284" i="3"/>
  <c r="BE284" i="3"/>
  <c r="AL284" i="3"/>
  <c r="W284" i="3"/>
  <c r="BC284" i="3"/>
  <c r="AB284" i="3"/>
  <c r="V280" i="3"/>
  <c r="BB280" i="3"/>
  <c r="AM280" i="3"/>
  <c r="X280" i="3"/>
  <c r="BD280" i="3"/>
  <c r="Y280" i="3"/>
  <c r="X276" i="3"/>
  <c r="BD276" i="3"/>
  <c r="AK276" i="3"/>
  <c r="R276" i="3"/>
  <c r="AX276" i="3"/>
  <c r="AU276" i="3"/>
  <c r="O272" i="3"/>
  <c r="S272" i="3"/>
  <c r="W272" i="3"/>
  <c r="AA272" i="3"/>
  <c r="AE272" i="3"/>
  <c r="AI272" i="3"/>
  <c r="AM272" i="3"/>
  <c r="AQ272" i="3"/>
  <c r="AU272" i="3"/>
  <c r="AY272" i="3"/>
  <c r="BC272" i="3"/>
  <c r="BG272" i="3"/>
  <c r="P272" i="3"/>
  <c r="T272" i="3"/>
  <c r="X272" i="3"/>
  <c r="AB272" i="3"/>
  <c r="AF272" i="3"/>
  <c r="AJ272" i="3"/>
  <c r="AN272" i="3"/>
  <c r="AR272" i="3"/>
  <c r="AV272" i="3"/>
  <c r="AZ272" i="3"/>
  <c r="BD272" i="3"/>
  <c r="BH272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V272" i="3"/>
  <c r="AL272" i="3"/>
  <c r="BB272" i="3"/>
  <c r="Z272" i="3"/>
  <c r="AP272" i="3"/>
  <c r="BF272" i="3"/>
  <c r="N272" i="3"/>
  <c r="AD272" i="3"/>
  <c r="AT272" i="3"/>
  <c r="AX272" i="3"/>
  <c r="R272" i="3"/>
  <c r="W268" i="3"/>
  <c r="BC268" i="3"/>
  <c r="AN268" i="3"/>
  <c r="U268" i="3"/>
  <c r="BA268" i="3"/>
  <c r="BF268" i="3"/>
  <c r="M264" i="3"/>
  <c r="U264" i="3"/>
  <c r="AC264" i="3"/>
  <c r="AK264" i="3"/>
  <c r="AS264" i="3"/>
  <c r="BA264" i="3"/>
  <c r="BI264" i="3"/>
  <c r="R264" i="3"/>
  <c r="Z264" i="3"/>
  <c r="AH264" i="3"/>
  <c r="AP264" i="3"/>
  <c r="AX264" i="3"/>
  <c r="BF264" i="3"/>
  <c r="S264" i="3"/>
  <c r="AA264" i="3"/>
  <c r="AI264" i="3"/>
  <c r="AQ264" i="3"/>
  <c r="AY264" i="3"/>
  <c r="BG264" i="3"/>
  <c r="AN264" i="3"/>
  <c r="AB264" i="3"/>
  <c r="BH264" i="3"/>
  <c r="AF264" i="3"/>
  <c r="T264" i="3"/>
  <c r="AZ264" i="3"/>
  <c r="AK260" i="3"/>
  <c r="R260" i="3"/>
  <c r="AX260" i="3"/>
  <c r="BC260" i="3"/>
  <c r="AA260" i="3"/>
  <c r="AZ260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U256" i="3"/>
  <c r="AK256" i="3"/>
  <c r="BA256" i="3"/>
  <c r="Y256" i="3"/>
  <c r="AO256" i="3"/>
  <c r="BE256" i="3"/>
  <c r="M256" i="3"/>
  <c r="AC256" i="3"/>
  <c r="AS256" i="3"/>
  <c r="BI256" i="3"/>
  <c r="Q256" i="3"/>
  <c r="AG256" i="3"/>
  <c r="AW256" i="3"/>
  <c r="V252" i="3"/>
  <c r="BB252" i="3"/>
  <c r="AM252" i="3"/>
  <c r="X252" i="3"/>
  <c r="BD252" i="3"/>
  <c r="M252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AD248" i="3"/>
  <c r="AT248" i="3"/>
  <c r="R248" i="3"/>
  <c r="AH248" i="3"/>
  <c r="AX248" i="3"/>
  <c r="V248" i="3"/>
  <c r="AL248" i="3"/>
  <c r="BB248" i="3"/>
  <c r="AP248" i="3"/>
  <c r="BF248" i="3"/>
  <c r="Z248" i="3"/>
  <c r="AL244" i="3"/>
  <c r="S244" i="3"/>
  <c r="AI244" i="3"/>
  <c r="AY244" i="3"/>
  <c r="T244" i="3"/>
  <c r="AJ244" i="3"/>
  <c r="AZ244" i="3"/>
  <c r="AO244" i="3"/>
  <c r="AS244" i="3"/>
  <c r="AW244" i="3"/>
  <c r="P240" i="3"/>
  <c r="AF240" i="3"/>
  <c r="AV240" i="3"/>
  <c r="M240" i="3"/>
  <c r="AC240" i="3"/>
  <c r="AS240" i="3"/>
  <c r="BI240" i="3"/>
  <c r="Z240" i="3"/>
  <c r="AP240" i="3"/>
  <c r="BF240" i="3"/>
  <c r="W240" i="3"/>
  <c r="AQ240" i="3"/>
  <c r="AU240" i="3"/>
  <c r="Z236" i="3"/>
  <c r="AP236" i="3"/>
  <c r="BF236" i="3"/>
  <c r="AA236" i="3"/>
  <c r="AQ236" i="3"/>
  <c r="BG236" i="3"/>
  <c r="AB236" i="3"/>
  <c r="AR236" i="3"/>
  <c r="BH236" i="3"/>
  <c r="M236" i="3"/>
  <c r="Q236" i="3"/>
  <c r="AK236" i="3"/>
  <c r="P232" i="3"/>
  <c r="X232" i="3"/>
  <c r="AF232" i="3"/>
  <c r="AN232" i="3"/>
  <c r="AV232" i="3"/>
  <c r="BD232" i="3"/>
  <c r="M232" i="3"/>
  <c r="U232" i="3"/>
  <c r="AC232" i="3"/>
  <c r="AK232" i="3"/>
  <c r="AS232" i="3"/>
  <c r="BA232" i="3"/>
  <c r="BI232" i="3"/>
  <c r="R232" i="3"/>
  <c r="Z232" i="3"/>
  <c r="AH232" i="3"/>
  <c r="AP232" i="3"/>
  <c r="AX232" i="3"/>
  <c r="BF232" i="3"/>
  <c r="AQ232" i="3"/>
  <c r="O232" i="3"/>
  <c r="AU232" i="3"/>
  <c r="AI232" i="3"/>
  <c r="W232" i="3"/>
  <c r="BC232" i="3"/>
  <c r="T228" i="3"/>
  <c r="AJ228" i="3"/>
  <c r="AZ228" i="3"/>
  <c r="Q228" i="3"/>
  <c r="AG228" i="3"/>
  <c r="AW228" i="3"/>
  <c r="N228" i="3"/>
  <c r="AD228" i="3"/>
  <c r="AT228" i="3"/>
  <c r="S228" i="3"/>
  <c r="AM228" i="3"/>
  <c r="BG228" i="3"/>
  <c r="O224" i="3"/>
  <c r="AE224" i="3"/>
  <c r="AU224" i="3"/>
  <c r="T224" i="3"/>
  <c r="AJ224" i="3"/>
  <c r="AZ224" i="3"/>
  <c r="V224" i="3"/>
  <c r="BB224" i="3"/>
  <c r="AG224" i="3"/>
  <c r="R224" i="3"/>
  <c r="AX224" i="3"/>
  <c r="U224" i="3"/>
  <c r="AK224" i="3"/>
  <c r="AA220" i="3"/>
  <c r="AQ220" i="3"/>
  <c r="BG220" i="3"/>
  <c r="AB220" i="3"/>
  <c r="AR220" i="3"/>
  <c r="BH220" i="3"/>
  <c r="Y220" i="3"/>
  <c r="AO220" i="3"/>
  <c r="BE220" i="3"/>
  <c r="BF220" i="3"/>
  <c r="R220" i="3"/>
  <c r="BB220" i="3"/>
  <c r="AZ343" i="3"/>
  <c r="AJ343" i="3"/>
  <c r="T343" i="3"/>
  <c r="AH272" i="3"/>
  <c r="K344" i="3"/>
  <c r="K340" i="3"/>
  <c r="K336" i="3"/>
  <c r="K332" i="3"/>
  <c r="K328" i="3"/>
  <c r="K324" i="3"/>
  <c r="K320" i="3"/>
  <c r="K316" i="3"/>
  <c r="K312" i="3"/>
  <c r="K308" i="3"/>
  <c r="K304" i="3"/>
  <c r="X221" i="3"/>
  <c r="AN221" i="3"/>
  <c r="BD221" i="3"/>
  <c r="U221" i="3"/>
  <c r="AK221" i="3"/>
  <c r="BA221" i="3"/>
  <c r="R221" i="3"/>
  <c r="AH221" i="3"/>
  <c r="AX221" i="3"/>
  <c r="AM221" i="3"/>
  <c r="BG221" i="3"/>
  <c r="AY221" i="3"/>
  <c r="BB345" i="3"/>
  <c r="AL345" i="3"/>
  <c r="V345" i="3"/>
  <c r="BC343" i="3"/>
  <c r="AM343" i="3"/>
  <c r="W343" i="3"/>
  <c r="BC341" i="3"/>
  <c r="AM341" i="3"/>
  <c r="W341" i="3"/>
  <c r="BE339" i="3"/>
  <c r="AO339" i="3"/>
  <c r="Y339" i="3"/>
  <c r="BI337" i="3"/>
  <c r="AS337" i="3"/>
  <c r="AC337" i="3"/>
  <c r="BF335" i="3"/>
  <c r="Z335" i="3"/>
  <c r="AP333" i="3"/>
  <c r="BB331" i="3"/>
  <c r="AL331" i="3"/>
  <c r="V331" i="3"/>
  <c r="AT329" i="3"/>
  <c r="AD329" i="3"/>
  <c r="V327" i="3"/>
  <c r="AY323" i="3"/>
  <c r="AI323" i="3"/>
  <c r="S323" i="3"/>
  <c r="BD321" i="3"/>
  <c r="AN321" i="3"/>
  <c r="AC319" i="3"/>
  <c r="BC315" i="3"/>
  <c r="AM315" i="3"/>
  <c r="W315" i="3"/>
  <c r="AL311" i="3"/>
  <c r="T307" i="3"/>
  <c r="AX295" i="3"/>
  <c r="AZ335" i="3"/>
  <c r="AT311" i="3"/>
  <c r="N311" i="3"/>
  <c r="AJ307" i="3"/>
  <c r="S333" i="3"/>
  <c r="AI333" i="3"/>
  <c r="AY333" i="3"/>
  <c r="Q333" i="3"/>
  <c r="AG333" i="3"/>
  <c r="AW333" i="3"/>
  <c r="O329" i="3"/>
  <c r="S329" i="3"/>
  <c r="W329" i="3"/>
  <c r="AA329" i="3"/>
  <c r="AE329" i="3"/>
  <c r="AI329" i="3"/>
  <c r="AM329" i="3"/>
  <c r="AQ329" i="3"/>
  <c r="AU329" i="3"/>
  <c r="AY329" i="3"/>
  <c r="BC329" i="3"/>
  <c r="BG329" i="3"/>
  <c r="P329" i="3"/>
  <c r="T329" i="3"/>
  <c r="X329" i="3"/>
  <c r="AB329" i="3"/>
  <c r="AF329" i="3"/>
  <c r="AJ329" i="3"/>
  <c r="AN329" i="3"/>
  <c r="AR329" i="3"/>
  <c r="AV329" i="3"/>
  <c r="AZ329" i="3"/>
  <c r="BD329" i="3"/>
  <c r="BH329" i="3"/>
  <c r="M329" i="3"/>
  <c r="Q329" i="3"/>
  <c r="U329" i="3"/>
  <c r="Y329" i="3"/>
  <c r="AC329" i="3"/>
  <c r="AG329" i="3"/>
  <c r="AK329" i="3"/>
  <c r="AO329" i="3"/>
  <c r="AS329" i="3"/>
  <c r="AW329" i="3"/>
  <c r="BA329" i="3"/>
  <c r="BE329" i="3"/>
  <c r="BI329" i="3"/>
  <c r="AA325" i="3"/>
  <c r="AQ325" i="3"/>
  <c r="BG325" i="3"/>
  <c r="AB325" i="3"/>
  <c r="AR325" i="3"/>
  <c r="BH325" i="3"/>
  <c r="Y325" i="3"/>
  <c r="AO325" i="3"/>
  <c r="BE325" i="3"/>
  <c r="M321" i="3"/>
  <c r="Q321" i="3"/>
  <c r="U321" i="3"/>
  <c r="Y321" i="3"/>
  <c r="AC321" i="3"/>
  <c r="AG321" i="3"/>
  <c r="AK321" i="3"/>
  <c r="AO321" i="3"/>
  <c r="AS321" i="3"/>
  <c r="AW321" i="3"/>
  <c r="BA321" i="3"/>
  <c r="BE321" i="3"/>
  <c r="BI321" i="3"/>
  <c r="N321" i="3"/>
  <c r="R321" i="3"/>
  <c r="V321" i="3"/>
  <c r="Z321" i="3"/>
  <c r="AD321" i="3"/>
  <c r="AH321" i="3"/>
  <c r="AL321" i="3"/>
  <c r="AP321" i="3"/>
  <c r="AT321" i="3"/>
  <c r="AX321" i="3"/>
  <c r="BB321" i="3"/>
  <c r="BF321" i="3"/>
  <c r="O321" i="3"/>
  <c r="S321" i="3"/>
  <c r="W321" i="3"/>
  <c r="AA321" i="3"/>
  <c r="AE321" i="3"/>
  <c r="AI321" i="3"/>
  <c r="AM321" i="3"/>
  <c r="AQ321" i="3"/>
  <c r="AU321" i="3"/>
  <c r="AY321" i="3"/>
  <c r="BC321" i="3"/>
  <c r="BG321" i="3"/>
  <c r="S317" i="3"/>
  <c r="AI317" i="3"/>
  <c r="AY317" i="3"/>
  <c r="T317" i="3"/>
  <c r="AJ317" i="3"/>
  <c r="AZ317" i="3"/>
  <c r="Q317" i="3"/>
  <c r="AG317" i="3"/>
  <c r="AW317" i="3"/>
  <c r="P313" i="3"/>
  <c r="AF313" i="3"/>
  <c r="M313" i="3"/>
  <c r="AH313" i="3"/>
  <c r="BA313" i="3"/>
  <c r="S313" i="3"/>
  <c r="AO313" i="3"/>
  <c r="BF313" i="3"/>
  <c r="AE313" i="3"/>
  <c r="AY313" i="3"/>
  <c r="Q309" i="3"/>
  <c r="AG309" i="3"/>
  <c r="AW309" i="3"/>
  <c r="N309" i="3"/>
  <c r="AD309" i="3"/>
  <c r="AT309" i="3"/>
  <c r="S309" i="3"/>
  <c r="AI309" i="3"/>
  <c r="AY309" i="3"/>
  <c r="AF309" i="3"/>
  <c r="AJ309" i="3"/>
  <c r="BD309" i="3"/>
  <c r="N305" i="3"/>
  <c r="R305" i="3"/>
  <c r="V305" i="3"/>
  <c r="Z305" i="3"/>
  <c r="AD305" i="3"/>
  <c r="AH305" i="3"/>
  <c r="AL305" i="3"/>
  <c r="AP305" i="3"/>
  <c r="AT305" i="3"/>
  <c r="AX305" i="3"/>
  <c r="BB305" i="3"/>
  <c r="BF305" i="3"/>
  <c r="O305" i="3"/>
  <c r="S305" i="3"/>
  <c r="W305" i="3"/>
  <c r="AA305" i="3"/>
  <c r="AE305" i="3"/>
  <c r="AI305" i="3"/>
  <c r="AM305" i="3"/>
  <c r="AQ305" i="3"/>
  <c r="AU305" i="3"/>
  <c r="AY305" i="3"/>
  <c r="BC305" i="3"/>
  <c r="BG305" i="3"/>
  <c r="P305" i="3"/>
  <c r="T305" i="3"/>
  <c r="X305" i="3"/>
  <c r="AB305" i="3"/>
  <c r="AF305" i="3"/>
  <c r="AJ305" i="3"/>
  <c r="AN305" i="3"/>
  <c r="AR305" i="3"/>
  <c r="AV305" i="3"/>
  <c r="AZ305" i="3"/>
  <c r="BD305" i="3"/>
  <c r="BH305" i="3"/>
  <c r="M305" i="3"/>
  <c r="AC305" i="3"/>
  <c r="AS305" i="3"/>
  <c r="BI305" i="3"/>
  <c r="Q305" i="3"/>
  <c r="AG305" i="3"/>
  <c r="AW305" i="3"/>
  <c r="U305" i="3"/>
  <c r="AK305" i="3"/>
  <c r="BA305" i="3"/>
  <c r="AW345" i="3"/>
  <c r="AG345" i="3"/>
  <c r="Q345" i="3"/>
  <c r="AX343" i="3"/>
  <c r="AH343" i="3"/>
  <c r="R343" i="3"/>
  <c r="AX341" i="3"/>
  <c r="AH341" i="3"/>
  <c r="R341" i="3"/>
  <c r="AZ339" i="3"/>
  <c r="AJ339" i="3"/>
  <c r="T339" i="3"/>
  <c r="AZ337" i="3"/>
  <c r="AJ337" i="3"/>
  <c r="T337" i="3"/>
  <c r="AF335" i="3"/>
  <c r="AV333" i="3"/>
  <c r="P333" i="3"/>
  <c r="AX331" i="3"/>
  <c r="AH331" i="3"/>
  <c r="R331" i="3"/>
  <c r="BF329" i="3"/>
  <c r="AP329" i="3"/>
  <c r="Z329" i="3"/>
  <c r="BF325" i="3"/>
  <c r="AU323" i="3"/>
  <c r="AE323" i="3"/>
  <c r="O323" i="3"/>
  <c r="AZ321" i="3"/>
  <c r="AJ321" i="3"/>
  <c r="T321" i="3"/>
  <c r="AO319" i="3"/>
  <c r="N317" i="3"/>
  <c r="AY315" i="3"/>
  <c r="AI315" i="3"/>
  <c r="S315" i="3"/>
  <c r="BD313" i="3"/>
  <c r="AD311" i="3"/>
  <c r="AO305" i="3"/>
  <c r="AJ292" i="3"/>
  <c r="AT339" i="3"/>
  <c r="AD339" i="3"/>
  <c r="N339" i="3"/>
  <c r="BF331" i="3"/>
  <c r="AP331" i="3"/>
  <c r="Z331" i="3"/>
  <c r="AM323" i="3"/>
  <c r="AW319" i="3"/>
  <c r="S337" i="3"/>
  <c r="K346" i="3"/>
  <c r="K342" i="3"/>
  <c r="K338" i="3"/>
  <c r="K334" i="3"/>
  <c r="K330" i="3"/>
  <c r="K326" i="3"/>
  <c r="K322" i="3"/>
  <c r="K318" i="3"/>
  <c r="K314" i="3"/>
  <c r="K310" i="3"/>
  <c r="K306" i="3"/>
  <c r="O295" i="3"/>
  <c r="AE295" i="3"/>
  <c r="AU295" i="3"/>
  <c r="P295" i="3"/>
  <c r="AF295" i="3"/>
  <c r="AV295" i="3"/>
  <c r="M295" i="3"/>
  <c r="AC295" i="3"/>
  <c r="AS295" i="3"/>
  <c r="BI295" i="3"/>
  <c r="Z295" i="3"/>
  <c r="AD295" i="3"/>
  <c r="P291" i="3"/>
  <c r="T291" i="3"/>
  <c r="X291" i="3"/>
  <c r="AB291" i="3"/>
  <c r="AF291" i="3"/>
  <c r="AJ291" i="3"/>
  <c r="AN291" i="3"/>
  <c r="AR291" i="3"/>
  <c r="AV291" i="3"/>
  <c r="AZ291" i="3"/>
  <c r="BD291" i="3"/>
  <c r="BH291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Q291" i="3"/>
  <c r="Y291" i="3"/>
  <c r="AG291" i="3"/>
  <c r="AO291" i="3"/>
  <c r="AW291" i="3"/>
  <c r="BE291" i="3"/>
  <c r="S291" i="3"/>
  <c r="AA291" i="3"/>
  <c r="AI291" i="3"/>
  <c r="AQ291" i="3"/>
  <c r="AY291" i="3"/>
  <c r="BG291" i="3"/>
  <c r="M291" i="3"/>
  <c r="U291" i="3"/>
  <c r="AC291" i="3"/>
  <c r="AK291" i="3"/>
  <c r="AS291" i="3"/>
  <c r="BA291" i="3"/>
  <c r="BI291" i="3"/>
  <c r="AE291" i="3"/>
  <c r="AM291" i="3"/>
  <c r="O291" i="3"/>
  <c r="AU291" i="3"/>
  <c r="R287" i="3"/>
  <c r="AH287" i="3"/>
  <c r="AX287" i="3"/>
  <c r="S287" i="3"/>
  <c r="AI287" i="3"/>
  <c r="AY287" i="3"/>
  <c r="T287" i="3"/>
  <c r="AJ287" i="3"/>
  <c r="AZ287" i="3"/>
  <c r="AK287" i="3"/>
  <c r="BE287" i="3"/>
  <c r="BI287" i="3"/>
  <c r="AA283" i="3"/>
  <c r="BG283" i="3"/>
  <c r="AR283" i="3"/>
  <c r="Y283" i="3"/>
  <c r="BE283" i="3"/>
  <c r="R283" i="3"/>
  <c r="Q279" i="3"/>
  <c r="AG279" i="3"/>
  <c r="AW279" i="3"/>
  <c r="N279" i="3"/>
  <c r="AD279" i="3"/>
  <c r="AT279" i="3"/>
  <c r="O279" i="3"/>
  <c r="AE279" i="3"/>
  <c r="AU279" i="3"/>
  <c r="T279" i="3"/>
  <c r="AN279" i="3"/>
  <c r="BH279" i="3"/>
  <c r="O275" i="3"/>
  <c r="S275" i="3"/>
  <c r="W275" i="3"/>
  <c r="AA275" i="3"/>
  <c r="AE275" i="3"/>
  <c r="AI275" i="3"/>
  <c r="AM275" i="3"/>
  <c r="AQ275" i="3"/>
  <c r="AU275" i="3"/>
  <c r="AY275" i="3"/>
  <c r="BC275" i="3"/>
  <c r="BG275" i="3"/>
  <c r="P275" i="3"/>
  <c r="T275" i="3"/>
  <c r="X275" i="3"/>
  <c r="AB275" i="3"/>
  <c r="AF275" i="3"/>
  <c r="AJ275" i="3"/>
  <c r="AN275" i="3"/>
  <c r="AR275" i="3"/>
  <c r="AV275" i="3"/>
  <c r="AZ275" i="3"/>
  <c r="BD275" i="3"/>
  <c r="BH275" i="3"/>
  <c r="M275" i="3"/>
  <c r="Q275" i="3"/>
  <c r="U275" i="3"/>
  <c r="Y275" i="3"/>
  <c r="AC275" i="3"/>
  <c r="AG275" i="3"/>
  <c r="AK275" i="3"/>
  <c r="AO275" i="3"/>
  <c r="AS275" i="3"/>
  <c r="AW275" i="3"/>
  <c r="BA275" i="3"/>
  <c r="BE275" i="3"/>
  <c r="BI275" i="3"/>
  <c r="N275" i="3"/>
  <c r="AD275" i="3"/>
  <c r="AT275" i="3"/>
  <c r="R275" i="3"/>
  <c r="AH275" i="3"/>
  <c r="AX275" i="3"/>
  <c r="V275" i="3"/>
  <c r="AL275" i="3"/>
  <c r="BB275" i="3"/>
  <c r="Z275" i="3"/>
  <c r="AP275" i="3"/>
  <c r="BF275" i="3"/>
  <c r="Z271" i="3"/>
  <c r="AP271" i="3"/>
  <c r="BF271" i="3"/>
  <c r="AA271" i="3"/>
  <c r="AQ271" i="3"/>
  <c r="BG271" i="3"/>
  <c r="AB271" i="3"/>
  <c r="AR271" i="3"/>
  <c r="BH271" i="3"/>
  <c r="M271" i="3"/>
  <c r="Q271" i="3"/>
  <c r="BA271" i="3"/>
  <c r="Z267" i="3"/>
  <c r="AP267" i="3"/>
  <c r="BF267" i="3"/>
  <c r="AA267" i="3"/>
  <c r="AQ267" i="3"/>
  <c r="BG267" i="3"/>
  <c r="AB267" i="3"/>
  <c r="AR267" i="3"/>
  <c r="BH267" i="3"/>
  <c r="M267" i="3"/>
  <c r="Q267" i="3"/>
  <c r="BA267" i="3"/>
  <c r="AB259" i="3"/>
  <c r="AR259" i="3"/>
  <c r="BH259" i="3"/>
  <c r="Y259" i="3"/>
  <c r="AO259" i="3"/>
  <c r="BE259" i="3"/>
  <c r="AH259" i="3"/>
  <c r="AX259" i="3"/>
  <c r="S259" i="3"/>
  <c r="AI259" i="3"/>
  <c r="AY259" i="3"/>
  <c r="N259" i="3"/>
  <c r="AD259" i="3"/>
  <c r="AT259" i="3"/>
  <c r="W259" i="3"/>
  <c r="AE259" i="3"/>
  <c r="O259" i="3"/>
  <c r="M251" i="3"/>
  <c r="N251" i="3"/>
  <c r="R251" i="3"/>
  <c r="V251" i="3"/>
  <c r="Z251" i="3"/>
  <c r="AD251" i="3"/>
  <c r="AH251" i="3"/>
  <c r="O251" i="3"/>
  <c r="S251" i="3"/>
  <c r="W251" i="3"/>
  <c r="AA251" i="3"/>
  <c r="AE251" i="3"/>
  <c r="AI251" i="3"/>
  <c r="P251" i="3"/>
  <c r="X251" i="3"/>
  <c r="AF251" i="3"/>
  <c r="AL251" i="3"/>
  <c r="AP251" i="3"/>
  <c r="AT251" i="3"/>
  <c r="AX251" i="3"/>
  <c r="BB251" i="3"/>
  <c r="BF251" i="3"/>
  <c r="Q251" i="3"/>
  <c r="Y251" i="3"/>
  <c r="AG251" i="3"/>
  <c r="AM251" i="3"/>
  <c r="AQ251" i="3"/>
  <c r="AU251" i="3"/>
  <c r="AY251" i="3"/>
  <c r="BC251" i="3"/>
  <c r="BG251" i="3"/>
  <c r="T251" i="3"/>
  <c r="AB251" i="3"/>
  <c r="AJ251" i="3"/>
  <c r="AN251" i="3"/>
  <c r="AR251" i="3"/>
  <c r="AV251" i="3"/>
  <c r="AZ251" i="3"/>
  <c r="BD251" i="3"/>
  <c r="BH251" i="3"/>
  <c r="AO251" i="3"/>
  <c r="BE251" i="3"/>
  <c r="U251" i="3"/>
  <c r="AS251" i="3"/>
  <c r="BI251" i="3"/>
  <c r="AC251" i="3"/>
  <c r="AW251" i="3"/>
  <c r="AK251" i="3"/>
  <c r="BA251" i="3"/>
  <c r="S247" i="3"/>
  <c r="AA247" i="3"/>
  <c r="AI247" i="3"/>
  <c r="AQ247" i="3"/>
  <c r="AY247" i="3"/>
  <c r="BG247" i="3"/>
  <c r="T247" i="3"/>
  <c r="AB247" i="3"/>
  <c r="AJ247" i="3"/>
  <c r="AR247" i="3"/>
  <c r="AZ247" i="3"/>
  <c r="BH247" i="3"/>
  <c r="Q247" i="3"/>
  <c r="Y247" i="3"/>
  <c r="AG247" i="3"/>
  <c r="AO247" i="3"/>
  <c r="AW247" i="3"/>
  <c r="BE247" i="3"/>
  <c r="R247" i="3"/>
  <c r="AX247" i="3"/>
  <c r="AL247" i="3"/>
  <c r="Z247" i="3"/>
  <c r="BF247" i="3"/>
  <c r="AT247" i="3"/>
  <c r="M243" i="3"/>
  <c r="U243" i="3"/>
  <c r="AC243" i="3"/>
  <c r="AK243" i="3"/>
  <c r="AS243" i="3"/>
  <c r="BA243" i="3"/>
  <c r="BI243" i="3"/>
  <c r="R243" i="3"/>
  <c r="Z243" i="3"/>
  <c r="AH243" i="3"/>
  <c r="AP243" i="3"/>
  <c r="AX243" i="3"/>
  <c r="BF243" i="3"/>
  <c r="S243" i="3"/>
  <c r="AA243" i="3"/>
  <c r="AI243" i="3"/>
  <c r="AQ243" i="3"/>
  <c r="AY243" i="3"/>
  <c r="BG243" i="3"/>
  <c r="AR243" i="3"/>
  <c r="P243" i="3"/>
  <c r="AV243" i="3"/>
  <c r="AJ243" i="3"/>
  <c r="AN243" i="3"/>
  <c r="X243" i="3"/>
  <c r="S239" i="3"/>
  <c r="AA239" i="3"/>
  <c r="AI239" i="3"/>
  <c r="AQ239" i="3"/>
  <c r="P239" i="3"/>
  <c r="X239" i="3"/>
  <c r="AF239" i="3"/>
  <c r="AN239" i="3"/>
  <c r="AV239" i="3"/>
  <c r="BD239" i="3"/>
  <c r="Q239" i="3"/>
  <c r="Y239" i="3"/>
  <c r="AG239" i="3"/>
  <c r="AO239" i="3"/>
  <c r="AW239" i="3"/>
  <c r="BE239" i="3"/>
  <c r="R239" i="3"/>
  <c r="AX239" i="3"/>
  <c r="V239" i="3"/>
  <c r="AY239" i="3"/>
  <c r="Z239" i="3"/>
  <c r="BB239" i="3"/>
  <c r="AT239" i="3"/>
  <c r="N239" i="3"/>
  <c r="BD345" i="3"/>
  <c r="AV345" i="3"/>
  <c r="AN345" i="3"/>
  <c r="AF345" i="3"/>
  <c r="X345" i="3"/>
  <c r="BI343" i="3"/>
  <c r="BA343" i="3"/>
  <c r="AS343" i="3"/>
  <c r="AK343" i="3"/>
  <c r="AC343" i="3"/>
  <c r="U343" i="3"/>
  <c r="BI341" i="3"/>
  <c r="BA341" i="3"/>
  <c r="AS341" i="3"/>
  <c r="AK341" i="3"/>
  <c r="AC341" i="3"/>
  <c r="U341" i="3"/>
  <c r="BG339" i="3"/>
  <c r="AY339" i="3"/>
  <c r="AQ339" i="3"/>
  <c r="AI339" i="3"/>
  <c r="AA339" i="3"/>
  <c r="S339" i="3"/>
  <c r="BC337" i="3"/>
  <c r="AU337" i="3"/>
  <c r="AM337" i="3"/>
  <c r="AE337" i="3"/>
  <c r="W337" i="3"/>
  <c r="M337" i="3"/>
  <c r="AT335" i="3"/>
  <c r="AD335" i="3"/>
  <c r="N335" i="3"/>
  <c r="AT333" i="3"/>
  <c r="AD333" i="3"/>
  <c r="N333" i="3"/>
  <c r="AT331" i="3"/>
  <c r="AD331" i="3"/>
  <c r="N331" i="3"/>
  <c r="BB329" i="3"/>
  <c r="AL329" i="3"/>
  <c r="V329" i="3"/>
  <c r="AD327" i="3"/>
  <c r="BB325" i="3"/>
  <c r="V325" i="3"/>
  <c r="BG323" i="3"/>
  <c r="AQ323" i="3"/>
  <c r="AA323" i="3"/>
  <c r="AV321" i="3"/>
  <c r="AF321" i="3"/>
  <c r="P321" i="3"/>
  <c r="AK319" i="3"/>
  <c r="BF317" i="3"/>
  <c r="Z317" i="3"/>
  <c r="AU315" i="3"/>
  <c r="AE315" i="3"/>
  <c r="O315" i="3"/>
  <c r="AZ313" i="3"/>
  <c r="BB311" i="3"/>
  <c r="V311" i="3"/>
  <c r="AZ307" i="3"/>
  <c r="Y305" i="3"/>
  <c r="V300" i="3"/>
  <c r="R295" i="3"/>
  <c r="BC291" i="3"/>
  <c r="AU288" i="3"/>
  <c r="BK272" i="3"/>
  <c r="Z278" i="3" l="1"/>
  <c r="N286" i="3"/>
  <c r="Q243" i="3"/>
  <c r="O247" i="3"/>
  <c r="T221" i="3"/>
  <c r="AB221" i="3"/>
  <c r="AJ221" i="3"/>
  <c r="BL221" i="3" s="1"/>
  <c r="AR221" i="3"/>
  <c r="AZ221" i="3"/>
  <c r="BH221" i="3"/>
  <c r="Q221" i="3"/>
  <c r="Y221" i="3"/>
  <c r="AG221" i="3"/>
  <c r="AO221" i="3"/>
  <c r="AW221" i="3"/>
  <c r="BE221" i="3"/>
  <c r="N221" i="3"/>
  <c r="BJ221" i="3" s="1"/>
  <c r="V221" i="3"/>
  <c r="AD221" i="3"/>
  <c r="AL221" i="3"/>
  <c r="AT221" i="3"/>
  <c r="BB221" i="3"/>
  <c r="W221" i="3"/>
  <c r="BC221" i="3"/>
  <c r="AQ221" i="3"/>
  <c r="O221" i="3"/>
  <c r="AU221" i="3"/>
  <c r="S221" i="3"/>
  <c r="P228" i="3"/>
  <c r="X228" i="3"/>
  <c r="AF228" i="3"/>
  <c r="AN228" i="3"/>
  <c r="AV228" i="3"/>
  <c r="BD228" i="3"/>
  <c r="M228" i="3"/>
  <c r="BK228" i="3" s="1"/>
  <c r="U228" i="3"/>
  <c r="AC228" i="3"/>
  <c r="AK228" i="3"/>
  <c r="AS228" i="3"/>
  <c r="BA228" i="3"/>
  <c r="BI228" i="3"/>
  <c r="R228" i="3"/>
  <c r="Z228" i="3"/>
  <c r="AH228" i="3"/>
  <c r="AP228" i="3"/>
  <c r="AX228" i="3"/>
  <c r="BF228" i="3"/>
  <c r="AI228" i="3"/>
  <c r="W228" i="3"/>
  <c r="BC228" i="3"/>
  <c r="AQ228" i="3"/>
  <c r="AU228" i="3"/>
  <c r="AE228" i="3"/>
  <c r="R252" i="3"/>
  <c r="Z252" i="3"/>
  <c r="AH252" i="3"/>
  <c r="AP252" i="3"/>
  <c r="AX252" i="3"/>
  <c r="BF252" i="3"/>
  <c r="S252" i="3"/>
  <c r="AA252" i="3"/>
  <c r="AI252" i="3"/>
  <c r="AQ252" i="3"/>
  <c r="AY252" i="3"/>
  <c r="BG252" i="3"/>
  <c r="T252" i="3"/>
  <c r="AB252" i="3"/>
  <c r="AJ252" i="3"/>
  <c r="AR252" i="3"/>
  <c r="AZ252" i="3"/>
  <c r="BH252" i="3"/>
  <c r="AK252" i="3"/>
  <c r="Y252" i="3"/>
  <c r="BE252" i="3"/>
  <c r="AC252" i="3"/>
  <c r="BI252" i="3"/>
  <c r="AG252" i="3"/>
  <c r="N252" i="3"/>
  <c r="AD252" i="3"/>
  <c r="AT252" i="3"/>
  <c r="O252" i="3"/>
  <c r="BN252" i="3" s="1"/>
  <c r="AE252" i="3"/>
  <c r="AU252" i="3"/>
  <c r="P252" i="3"/>
  <c r="AF252" i="3"/>
  <c r="AV252" i="3"/>
  <c r="U252" i="3"/>
  <c r="BM252" i="3" s="1"/>
  <c r="AO252" i="3"/>
  <c r="AS252" i="3"/>
  <c r="AW252" i="3"/>
  <c r="S268" i="3"/>
  <c r="AA268" i="3"/>
  <c r="AI268" i="3"/>
  <c r="AQ268" i="3"/>
  <c r="AY268" i="3"/>
  <c r="BG268" i="3"/>
  <c r="T268" i="3"/>
  <c r="AB268" i="3"/>
  <c r="AJ268" i="3"/>
  <c r="AR268" i="3"/>
  <c r="AZ268" i="3"/>
  <c r="BH268" i="3"/>
  <c r="Q268" i="3"/>
  <c r="Y268" i="3"/>
  <c r="AG268" i="3"/>
  <c r="AO268" i="3"/>
  <c r="AW268" i="3"/>
  <c r="BE268" i="3"/>
  <c r="V268" i="3"/>
  <c r="BB268" i="3"/>
  <c r="AP268" i="3"/>
  <c r="N268" i="3"/>
  <c r="AT268" i="3"/>
  <c r="R268" i="3"/>
  <c r="O268" i="3"/>
  <c r="BL268" i="3" s="1"/>
  <c r="AE268" i="3"/>
  <c r="AU268" i="3"/>
  <c r="P268" i="3"/>
  <c r="AF268" i="3"/>
  <c r="AV268" i="3"/>
  <c r="M268" i="3"/>
  <c r="AC268" i="3"/>
  <c r="AS268" i="3"/>
  <c r="BI268" i="3"/>
  <c r="Z268" i="3"/>
  <c r="AD268" i="3"/>
  <c r="AH268" i="3"/>
  <c r="M284" i="3"/>
  <c r="U284" i="3"/>
  <c r="AC284" i="3"/>
  <c r="AK284" i="3"/>
  <c r="AS284" i="3"/>
  <c r="BA284" i="3"/>
  <c r="BI284" i="3"/>
  <c r="R284" i="3"/>
  <c r="Z284" i="3"/>
  <c r="AH284" i="3"/>
  <c r="AP284" i="3"/>
  <c r="AX284" i="3"/>
  <c r="BF284" i="3"/>
  <c r="S284" i="3"/>
  <c r="AA284" i="3"/>
  <c r="AI284" i="3"/>
  <c r="AQ284" i="3"/>
  <c r="AY284" i="3"/>
  <c r="BG284" i="3"/>
  <c r="AJ284" i="3"/>
  <c r="X284" i="3"/>
  <c r="BD284" i="3"/>
  <c r="AR284" i="3"/>
  <c r="P284" i="3"/>
  <c r="BK284" i="3" s="1"/>
  <c r="AV284" i="3"/>
  <c r="Q284" i="3"/>
  <c r="AG284" i="3"/>
  <c r="AW284" i="3"/>
  <c r="N284" i="3"/>
  <c r="AD284" i="3"/>
  <c r="AT284" i="3"/>
  <c r="O284" i="3"/>
  <c r="AE284" i="3"/>
  <c r="AU284" i="3"/>
  <c r="T284" i="3"/>
  <c r="AN284" i="3"/>
  <c r="BH284" i="3"/>
  <c r="M309" i="3"/>
  <c r="BN309" i="3" s="1"/>
  <c r="U309" i="3"/>
  <c r="AC309" i="3"/>
  <c r="AK309" i="3"/>
  <c r="AS309" i="3"/>
  <c r="BA309" i="3"/>
  <c r="BI309" i="3"/>
  <c r="R309" i="3"/>
  <c r="Z309" i="3"/>
  <c r="AH309" i="3"/>
  <c r="AP309" i="3"/>
  <c r="AX309" i="3"/>
  <c r="O309" i="3"/>
  <c r="W309" i="3"/>
  <c r="AE309" i="3"/>
  <c r="AM309" i="3"/>
  <c r="AU309" i="3"/>
  <c r="BC309" i="3"/>
  <c r="P309" i="3"/>
  <c r="AV309" i="3"/>
  <c r="T309" i="3"/>
  <c r="AZ309" i="3"/>
  <c r="AN309" i="3"/>
  <c r="BB317" i="3"/>
  <c r="AH317" i="3"/>
  <c r="O317" i="3"/>
  <c r="W317" i="3"/>
  <c r="AE317" i="3"/>
  <c r="AM317" i="3"/>
  <c r="AU317" i="3"/>
  <c r="BC317" i="3"/>
  <c r="P317" i="3"/>
  <c r="X317" i="3"/>
  <c r="AF317" i="3"/>
  <c r="AN317" i="3"/>
  <c r="AV317" i="3"/>
  <c r="BD317" i="3"/>
  <c r="M317" i="3"/>
  <c r="U317" i="3"/>
  <c r="BM317" i="3" s="1"/>
  <c r="AC317" i="3"/>
  <c r="AK317" i="3"/>
  <c r="AS317" i="3"/>
  <c r="BA317" i="3"/>
  <c r="BI317" i="3"/>
  <c r="AD317" i="3"/>
  <c r="AT325" i="3"/>
  <c r="O325" i="3"/>
  <c r="W325" i="3"/>
  <c r="AE325" i="3"/>
  <c r="AM325" i="3"/>
  <c r="AU325" i="3"/>
  <c r="BC325" i="3"/>
  <c r="P325" i="3"/>
  <c r="X325" i="3"/>
  <c r="AF325" i="3"/>
  <c r="AN325" i="3"/>
  <c r="AV325" i="3"/>
  <c r="BD325" i="3"/>
  <c r="M325" i="3"/>
  <c r="BN325" i="3" s="1"/>
  <c r="U325" i="3"/>
  <c r="AC325" i="3"/>
  <c r="AK325" i="3"/>
  <c r="AS325" i="3"/>
  <c r="BA325" i="3"/>
  <c r="BI325" i="3"/>
  <c r="AP325" i="3"/>
  <c r="AR333" i="3"/>
  <c r="AX333" i="3"/>
  <c r="AH333" i="3"/>
  <c r="O333" i="3"/>
  <c r="W333" i="3"/>
  <c r="AE333" i="3"/>
  <c r="AM333" i="3"/>
  <c r="AU333" i="3"/>
  <c r="BC333" i="3"/>
  <c r="M333" i="3"/>
  <c r="U333" i="3"/>
  <c r="AC333" i="3"/>
  <c r="AK333" i="3"/>
  <c r="AS333" i="3"/>
  <c r="BA333" i="3"/>
  <c r="BI333" i="3"/>
  <c r="BD333" i="3"/>
  <c r="AN333" i="3"/>
  <c r="X333" i="3"/>
  <c r="T341" i="3"/>
  <c r="BG341" i="3"/>
  <c r="AY341" i="3"/>
  <c r="AQ341" i="3"/>
  <c r="AI341" i="3"/>
  <c r="AA341" i="3"/>
  <c r="S341" i="3"/>
  <c r="BB341" i="3"/>
  <c r="AT341" i="3"/>
  <c r="AL341" i="3"/>
  <c r="AD341" i="3"/>
  <c r="V341" i="3"/>
  <c r="BK341" i="3" s="1"/>
  <c r="N341" i="3"/>
  <c r="M222" i="3"/>
  <c r="AS222" i="3"/>
  <c r="Z222" i="3"/>
  <c r="BF222" i="3"/>
  <c r="AQ222" i="3"/>
  <c r="X222" i="3"/>
  <c r="AV222" i="3"/>
  <c r="AC222" i="3"/>
  <c r="AP222" i="3"/>
  <c r="BG222" i="3"/>
  <c r="BI222" i="3"/>
  <c r="AR222" i="3"/>
  <c r="O229" i="3"/>
  <c r="AU229" i="3"/>
  <c r="AF229" i="3"/>
  <c r="Q229" i="3"/>
  <c r="AH229" i="3"/>
  <c r="BA229" i="3"/>
  <c r="AE229" i="3"/>
  <c r="AV229" i="3"/>
  <c r="U229" i="3"/>
  <c r="AW229" i="3"/>
  <c r="AT229" i="3"/>
  <c r="N238" i="3"/>
  <c r="BC238" i="3"/>
  <c r="W238" i="3"/>
  <c r="AB238" i="3"/>
  <c r="AQ254" i="3"/>
  <c r="AT254" i="3"/>
  <c r="BH254" i="3"/>
  <c r="N271" i="3"/>
  <c r="BJ271" i="3" s="1"/>
  <c r="V271" i="3"/>
  <c r="AD271" i="3"/>
  <c r="AL271" i="3"/>
  <c r="AT271" i="3"/>
  <c r="BB271" i="3"/>
  <c r="O271" i="3"/>
  <c r="W271" i="3"/>
  <c r="AE271" i="3"/>
  <c r="AM271" i="3"/>
  <c r="AU271" i="3"/>
  <c r="BC271" i="3"/>
  <c r="P271" i="3"/>
  <c r="X271" i="3"/>
  <c r="AF271" i="3"/>
  <c r="AN271" i="3"/>
  <c r="AV271" i="3"/>
  <c r="BD271" i="3"/>
  <c r="Y271" i="3"/>
  <c r="BE271" i="3"/>
  <c r="AC271" i="3"/>
  <c r="BI271" i="3"/>
  <c r="AG271" i="3"/>
  <c r="AK271" i="3"/>
  <c r="BI277" i="3"/>
  <c r="BB277" i="3"/>
  <c r="N287" i="3"/>
  <c r="BN287" i="3" s="1"/>
  <c r="V287" i="3"/>
  <c r="AD287" i="3"/>
  <c r="AL287" i="3"/>
  <c r="AT287" i="3"/>
  <c r="BB287" i="3"/>
  <c r="O287" i="3"/>
  <c r="BL287" i="3" s="1"/>
  <c r="W287" i="3"/>
  <c r="AE287" i="3"/>
  <c r="AM287" i="3"/>
  <c r="AU287" i="3"/>
  <c r="BC287" i="3"/>
  <c r="P287" i="3"/>
  <c r="X287" i="3"/>
  <c r="AF287" i="3"/>
  <c r="AN287" i="3"/>
  <c r="AV287" i="3"/>
  <c r="BD287" i="3"/>
  <c r="U287" i="3"/>
  <c r="BM287" i="3" s="1"/>
  <c r="BA287" i="3"/>
  <c r="AO287" i="3"/>
  <c r="M287" i="3"/>
  <c r="AS287" i="3"/>
  <c r="AW287" i="3"/>
  <c r="BH293" i="3"/>
  <c r="M293" i="3"/>
  <c r="N319" i="3"/>
  <c r="BJ319" i="3" s="1"/>
  <c r="V319" i="3"/>
  <c r="AD319" i="3"/>
  <c r="AL319" i="3"/>
  <c r="AT319" i="3"/>
  <c r="BB319" i="3"/>
  <c r="O319" i="3"/>
  <c r="W319" i="3"/>
  <c r="AE319" i="3"/>
  <c r="AM319" i="3"/>
  <c r="AU319" i="3"/>
  <c r="BC319" i="3"/>
  <c r="P319" i="3"/>
  <c r="X319" i="3"/>
  <c r="AF319" i="3"/>
  <c r="AN319" i="3"/>
  <c r="AV319" i="3"/>
  <c r="BD319" i="3"/>
  <c r="R319" i="3"/>
  <c r="AH319" i="3"/>
  <c r="AX319" i="3"/>
  <c r="S319" i="3"/>
  <c r="AI319" i="3"/>
  <c r="AY319" i="3"/>
  <c r="T319" i="3"/>
  <c r="AJ319" i="3"/>
  <c r="AZ319" i="3"/>
  <c r="AS319" i="3"/>
  <c r="M319" i="3"/>
  <c r="BN319" i="3" s="1"/>
  <c r="BE319" i="3"/>
  <c r="Y319" i="3"/>
  <c r="AG319" i="3"/>
  <c r="O335" i="3"/>
  <c r="AE335" i="3"/>
  <c r="AU335" i="3"/>
  <c r="M335" i="3"/>
  <c r="AC335" i="3"/>
  <c r="AS335" i="3"/>
  <c r="BI335" i="3"/>
  <c r="W335" i="3"/>
  <c r="BC335" i="3"/>
  <c r="AK335" i="3"/>
  <c r="AX335" i="3"/>
  <c r="AH335" i="3"/>
  <c r="R335" i="3"/>
  <c r="AJ335" i="3"/>
  <c r="BD335" i="3"/>
  <c r="AN335" i="3"/>
  <c r="X335" i="3"/>
  <c r="BH335" i="3"/>
  <c r="AB335" i="3"/>
  <c r="AP327" i="3"/>
  <c r="O327" i="3"/>
  <c r="W327" i="3"/>
  <c r="AE327" i="3"/>
  <c r="AM327" i="3"/>
  <c r="AU327" i="3"/>
  <c r="BC327" i="3"/>
  <c r="P327" i="3"/>
  <c r="X327" i="3"/>
  <c r="AF327" i="3"/>
  <c r="AN327" i="3"/>
  <c r="AV327" i="3"/>
  <c r="BD327" i="3"/>
  <c r="M327" i="3"/>
  <c r="BN327" i="3" s="1"/>
  <c r="U327" i="3"/>
  <c r="AC327" i="3"/>
  <c r="AK327" i="3"/>
  <c r="AS327" i="3"/>
  <c r="BA327" i="3"/>
  <c r="BI327" i="3"/>
  <c r="BF327" i="3"/>
  <c r="AA327" i="3"/>
  <c r="AQ327" i="3"/>
  <c r="BG327" i="3"/>
  <c r="AB327" i="3"/>
  <c r="AR327" i="3"/>
  <c r="BH327" i="3"/>
  <c r="Y327" i="3"/>
  <c r="AO327" i="3"/>
  <c r="BE327" i="3"/>
  <c r="AL327" i="3"/>
  <c r="AX327" i="3"/>
  <c r="R327" i="3"/>
  <c r="Z219" i="3"/>
  <c r="AP219" i="3"/>
  <c r="BF219" i="3"/>
  <c r="AA219" i="3"/>
  <c r="AQ219" i="3"/>
  <c r="BG219" i="3"/>
  <c r="AB219" i="3"/>
  <c r="AR219" i="3"/>
  <c r="BH219" i="3"/>
  <c r="BI219" i="3"/>
  <c r="U219" i="3"/>
  <c r="AO219" i="3"/>
  <c r="R219" i="3"/>
  <c r="BL219" i="3" s="1"/>
  <c r="AX219" i="3"/>
  <c r="AI219" i="3"/>
  <c r="T219" i="3"/>
  <c r="AZ219" i="3"/>
  <c r="AG219" i="3"/>
  <c r="S219" i="3"/>
  <c r="AJ219" i="3"/>
  <c r="BA219" i="3"/>
  <c r="AH219" i="3"/>
  <c r="AC219" i="3"/>
  <c r="Q223" i="3"/>
  <c r="AG223" i="3"/>
  <c r="AW223" i="3"/>
  <c r="Z223" i="3"/>
  <c r="AP223" i="3"/>
  <c r="BF223" i="3"/>
  <c r="AA223" i="3"/>
  <c r="AQ223" i="3"/>
  <c r="BG223" i="3"/>
  <c r="BE223" i="3"/>
  <c r="AO223" i="3"/>
  <c r="AH223" i="3"/>
  <c r="S223" i="3"/>
  <c r="AY223" i="3"/>
  <c r="AJ223" i="3"/>
  <c r="AN223" i="3"/>
  <c r="AR223" i="3"/>
  <c r="R223" i="3"/>
  <c r="AI223" i="3"/>
  <c r="BH223" i="3"/>
  <c r="Q230" i="3"/>
  <c r="AW230" i="3"/>
  <c r="AD230" i="3"/>
  <c r="O230" i="3"/>
  <c r="AU230" i="3"/>
  <c r="AJ230" i="3"/>
  <c r="N230" i="3"/>
  <c r="AE230" i="3"/>
  <c r="BD230" i="3"/>
  <c r="AG230" i="3"/>
  <c r="P230" i="3"/>
  <c r="T237" i="3"/>
  <c r="AB237" i="3"/>
  <c r="AJ237" i="3"/>
  <c r="AR237" i="3"/>
  <c r="AZ237" i="3"/>
  <c r="BH237" i="3"/>
  <c r="Q237" i="3"/>
  <c r="Y237" i="3"/>
  <c r="AG237" i="3"/>
  <c r="AO237" i="3"/>
  <c r="AW237" i="3"/>
  <c r="BE237" i="3"/>
  <c r="N237" i="3"/>
  <c r="V237" i="3"/>
  <c r="AD237" i="3"/>
  <c r="AL237" i="3"/>
  <c r="AT237" i="3"/>
  <c r="BB237" i="3"/>
  <c r="W237" i="3"/>
  <c r="BC237" i="3"/>
  <c r="AQ237" i="3"/>
  <c r="O237" i="3"/>
  <c r="AU237" i="3"/>
  <c r="AI237" i="3"/>
  <c r="P237" i="3"/>
  <c r="AF237" i="3"/>
  <c r="AV237" i="3"/>
  <c r="M237" i="3"/>
  <c r="AC237" i="3"/>
  <c r="AS237" i="3"/>
  <c r="BI237" i="3"/>
  <c r="Z237" i="3"/>
  <c r="AP237" i="3"/>
  <c r="BF237" i="3"/>
  <c r="AA237" i="3"/>
  <c r="AE237" i="3"/>
  <c r="AY237" i="3"/>
  <c r="X237" i="3"/>
  <c r="BD237" i="3"/>
  <c r="AK237" i="3"/>
  <c r="R237" i="3"/>
  <c r="AX237" i="3"/>
  <c r="BG237" i="3"/>
  <c r="AD241" i="3"/>
  <c r="O241" i="3"/>
  <c r="AU241" i="3"/>
  <c r="AF241" i="3"/>
  <c r="Q241" i="3"/>
  <c r="BE241" i="3"/>
  <c r="AT241" i="3"/>
  <c r="P241" i="3"/>
  <c r="AK241" i="3"/>
  <c r="N241" i="3"/>
  <c r="BN241" i="3" s="1"/>
  <c r="AV241" i="3"/>
  <c r="BI241" i="3"/>
  <c r="X245" i="3"/>
  <c r="AR245" i="3"/>
  <c r="BH245" i="3"/>
  <c r="Y245" i="3"/>
  <c r="AO245" i="3"/>
  <c r="BE245" i="3"/>
  <c r="V245" i="3"/>
  <c r="AL245" i="3"/>
  <c r="BB245" i="3"/>
  <c r="BC245" i="3"/>
  <c r="O245" i="3"/>
  <c r="AI245" i="3"/>
  <c r="AZ245" i="3"/>
  <c r="AG245" i="3"/>
  <c r="N245" i="3"/>
  <c r="AT245" i="3"/>
  <c r="AQ245" i="3"/>
  <c r="AJ245" i="3"/>
  <c r="AW245" i="3"/>
  <c r="W245" i="3"/>
  <c r="AM249" i="3"/>
  <c r="X249" i="3"/>
  <c r="BD249" i="3"/>
  <c r="AK249" i="3"/>
  <c r="AP249" i="3"/>
  <c r="BB249" i="3"/>
  <c r="BC249" i="3"/>
  <c r="U249" i="3"/>
  <c r="AT249" i="3"/>
  <c r="AN249" i="3"/>
  <c r="BA249" i="3"/>
  <c r="V253" i="3"/>
  <c r="BB253" i="3"/>
  <c r="AM253" i="3"/>
  <c r="X253" i="3"/>
  <c r="BD253" i="3"/>
  <c r="Y253" i="3"/>
  <c r="W253" i="3"/>
  <c r="AN253" i="3"/>
  <c r="AS253" i="3"/>
  <c r="BC253" i="3"/>
  <c r="AF255" i="3"/>
  <c r="M255" i="3"/>
  <c r="AS255" i="3"/>
  <c r="Z255" i="3"/>
  <c r="BF255" i="3"/>
  <c r="AI255" i="3"/>
  <c r="P255" i="3"/>
  <c r="AC255" i="3"/>
  <c r="AP255" i="3"/>
  <c r="AM255" i="3"/>
  <c r="AV255" i="3"/>
  <c r="O255" i="3"/>
  <c r="Q266" i="3"/>
  <c r="AU266" i="3"/>
  <c r="AD266" i="3"/>
  <c r="AJ266" i="3"/>
  <c r="Y274" i="3"/>
  <c r="AL274" i="3"/>
  <c r="BC274" i="3"/>
  <c r="W274" i="3"/>
  <c r="BE274" i="3"/>
  <c r="X274" i="3"/>
  <c r="Y282" i="3"/>
  <c r="BC282" i="3"/>
  <c r="AA290" i="3"/>
  <c r="AO290" i="3"/>
  <c r="AT290" i="3"/>
  <c r="BG290" i="3"/>
  <c r="R290" i="3"/>
  <c r="AJ290" i="3"/>
  <c r="U294" i="3"/>
  <c r="S294" i="3"/>
  <c r="AJ298" i="3"/>
  <c r="O298" i="3"/>
  <c r="AW298" i="3"/>
  <c r="BD343" i="3"/>
  <c r="AV343" i="3"/>
  <c r="AN343" i="3"/>
  <c r="AF343" i="3"/>
  <c r="X343" i="3"/>
  <c r="P343" i="3"/>
  <c r="BK343" i="3" s="1"/>
  <c r="BG343" i="3"/>
  <c r="AY343" i="3"/>
  <c r="AQ343" i="3"/>
  <c r="AI343" i="3"/>
  <c r="AA343" i="3"/>
  <c r="S343" i="3"/>
  <c r="BM343" i="3" s="1"/>
  <c r="BB343" i="3"/>
  <c r="AT343" i="3"/>
  <c r="AL343" i="3"/>
  <c r="AD343" i="3"/>
  <c r="V343" i="3"/>
  <c r="N343" i="3"/>
  <c r="BN343" i="3" s="1"/>
  <c r="BF345" i="3"/>
  <c r="AX345" i="3"/>
  <c r="AP345" i="3"/>
  <c r="AH345" i="3"/>
  <c r="Z345" i="3"/>
  <c r="R345" i="3"/>
  <c r="BI345" i="3"/>
  <c r="BA345" i="3"/>
  <c r="AS345" i="3"/>
  <c r="AK345" i="3"/>
  <c r="AC345" i="3"/>
  <c r="U345" i="3"/>
  <c r="M345" i="3"/>
  <c r="Z225" i="3"/>
  <c r="AP225" i="3"/>
  <c r="AA225" i="3"/>
  <c r="AV225" i="3"/>
  <c r="Q225" i="3"/>
  <c r="AM225" i="3"/>
  <c r="BE225" i="3"/>
  <c r="X225" i="3"/>
  <c r="AS225" i="3"/>
  <c r="T225" i="3"/>
  <c r="AU225" i="3"/>
  <c r="AJ225" i="3"/>
  <c r="R225" i="3"/>
  <c r="P225" i="3"/>
  <c r="BD225" i="3"/>
  <c r="AW225" i="3"/>
  <c r="AI225" i="3"/>
  <c r="BG225" i="3"/>
  <c r="AH225" i="3"/>
  <c r="AB225" i="3"/>
  <c r="BB225" i="3"/>
  <c r="O227" i="3"/>
  <c r="AE227" i="3"/>
  <c r="AU227" i="3"/>
  <c r="P227" i="3"/>
  <c r="AF227" i="3"/>
  <c r="AV227" i="3"/>
  <c r="M227" i="3"/>
  <c r="AC227" i="3"/>
  <c r="AS227" i="3"/>
  <c r="BI227" i="3"/>
  <c r="Z227" i="3"/>
  <c r="AD227" i="3"/>
  <c r="R227" i="3"/>
  <c r="W227" i="3"/>
  <c r="BC227" i="3"/>
  <c r="AN227" i="3"/>
  <c r="U227" i="3"/>
  <c r="BA227" i="3"/>
  <c r="BF227" i="3"/>
  <c r="AM227" i="3"/>
  <c r="BD227" i="3"/>
  <c r="AL227" i="3"/>
  <c r="S234" i="3"/>
  <c r="BM234" i="3" s="1"/>
  <c r="AA234" i="3"/>
  <c r="P234" i="3"/>
  <c r="X234" i="3"/>
  <c r="AF234" i="3"/>
  <c r="AN234" i="3"/>
  <c r="AV234" i="3"/>
  <c r="M234" i="3"/>
  <c r="BK234" i="3" s="1"/>
  <c r="U234" i="3"/>
  <c r="AC234" i="3"/>
  <c r="AK234" i="3"/>
  <c r="AS234" i="3"/>
  <c r="BA234" i="3"/>
  <c r="AI234" i="3"/>
  <c r="AY234" i="3"/>
  <c r="BI234" i="3"/>
  <c r="AL234" i="3"/>
  <c r="BB234" i="3"/>
  <c r="N234" i="3"/>
  <c r="AM234" i="3"/>
  <c r="BC234" i="3"/>
  <c r="AP234" i="3"/>
  <c r="R234" i="3"/>
  <c r="AH234" i="3"/>
  <c r="W234" i="3"/>
  <c r="T234" i="3"/>
  <c r="AJ234" i="3"/>
  <c r="AZ234" i="3"/>
  <c r="Y234" i="3"/>
  <c r="AO234" i="3"/>
  <c r="V234" i="3"/>
  <c r="BE234" i="3"/>
  <c r="AT234" i="3"/>
  <c r="AD234" i="3"/>
  <c r="BG234" i="3"/>
  <c r="BD234" i="3"/>
  <c r="AE234" i="3"/>
  <c r="AR234" i="3"/>
  <c r="AG234" i="3"/>
  <c r="AQ234" i="3"/>
  <c r="BF234" i="3"/>
  <c r="AX234" i="3"/>
  <c r="O257" i="3"/>
  <c r="AE257" i="3"/>
  <c r="AU257" i="3"/>
  <c r="P257" i="3"/>
  <c r="BN257" i="3" s="1"/>
  <c r="AF257" i="3"/>
  <c r="AV257" i="3"/>
  <c r="M257" i="3"/>
  <c r="AC257" i="3"/>
  <c r="AS257" i="3"/>
  <c r="BI257" i="3"/>
  <c r="V257" i="3"/>
  <c r="AP257" i="3"/>
  <c r="AT257" i="3"/>
  <c r="AM257" i="3"/>
  <c r="X257" i="3"/>
  <c r="BD257" i="3"/>
  <c r="AK257" i="3"/>
  <c r="AH257" i="3"/>
  <c r="N257" i="3"/>
  <c r="BC257" i="3"/>
  <c r="U257" i="3"/>
  <c r="BB257" i="3"/>
  <c r="Z263" i="3"/>
  <c r="T301" i="3"/>
  <c r="AB301" i="3"/>
  <c r="AJ301" i="3"/>
  <c r="AR301" i="3"/>
  <c r="AZ301" i="3"/>
  <c r="BH301" i="3"/>
  <c r="Q301" i="3"/>
  <c r="Y301" i="3"/>
  <c r="AG301" i="3"/>
  <c r="AO301" i="3"/>
  <c r="AW301" i="3"/>
  <c r="BE301" i="3"/>
  <c r="N301" i="3"/>
  <c r="BN301" i="3" s="1"/>
  <c r="V301" i="3"/>
  <c r="AD301" i="3"/>
  <c r="AL301" i="3"/>
  <c r="AT301" i="3"/>
  <c r="BB301" i="3"/>
  <c r="W301" i="3"/>
  <c r="BC301" i="3"/>
  <c r="AQ301" i="3"/>
  <c r="O301" i="3"/>
  <c r="AU301" i="3"/>
  <c r="AY301" i="3"/>
  <c r="P301" i="3"/>
  <c r="AF301" i="3"/>
  <c r="AV301" i="3"/>
  <c r="M301" i="3"/>
  <c r="AC301" i="3"/>
  <c r="AS301" i="3"/>
  <c r="BI301" i="3"/>
  <c r="Z301" i="3"/>
  <c r="AP301" i="3"/>
  <c r="BF301" i="3"/>
  <c r="AA301" i="3"/>
  <c r="AE301" i="3"/>
  <c r="S301" i="3"/>
  <c r="AN301" i="3"/>
  <c r="U301" i="3"/>
  <c r="BA301" i="3"/>
  <c r="AH301" i="3"/>
  <c r="AM301" i="3"/>
  <c r="AI301" i="3"/>
  <c r="BD301" i="3"/>
  <c r="R301" i="3"/>
  <c r="BG301" i="3"/>
  <c r="BG303" i="3"/>
  <c r="Y303" i="3"/>
  <c r="Z303" i="3"/>
  <c r="AR303" i="3"/>
  <c r="AA303" i="3"/>
  <c r="Q337" i="3"/>
  <c r="N337" i="3"/>
  <c r="BN337" i="3" s="1"/>
  <c r="BE337" i="3"/>
  <c r="AW337" i="3"/>
  <c r="AO337" i="3"/>
  <c r="AG337" i="3"/>
  <c r="Y337" i="3"/>
  <c r="P337" i="3"/>
  <c r="BK337" i="3" s="1"/>
  <c r="BD337" i="3"/>
  <c r="AV337" i="3"/>
  <c r="AN337" i="3"/>
  <c r="AF337" i="3"/>
  <c r="X337" i="3"/>
  <c r="O337" i="3"/>
  <c r="BI339" i="3"/>
  <c r="BA339" i="3"/>
  <c r="AS339" i="3"/>
  <c r="AK339" i="3"/>
  <c r="AC339" i="3"/>
  <c r="U339" i="3"/>
  <c r="BM339" i="3" s="1"/>
  <c r="M339" i="3"/>
  <c r="BF339" i="3"/>
  <c r="BD339" i="3"/>
  <c r="AV339" i="3"/>
  <c r="AN339" i="3"/>
  <c r="AF339" i="3"/>
  <c r="X339" i="3"/>
  <c r="P339" i="3"/>
  <c r="AX339" i="3"/>
  <c r="AP339" i="3"/>
  <c r="AH339" i="3"/>
  <c r="Z339" i="3"/>
  <c r="R339" i="3"/>
  <c r="O220" i="3"/>
  <c r="BL220" i="3" s="1"/>
  <c r="W220" i="3"/>
  <c r="AE220" i="3"/>
  <c r="AM220" i="3"/>
  <c r="AU220" i="3"/>
  <c r="BC220" i="3"/>
  <c r="P220" i="3"/>
  <c r="X220" i="3"/>
  <c r="AF220" i="3"/>
  <c r="AN220" i="3"/>
  <c r="AV220" i="3"/>
  <c r="BD220" i="3"/>
  <c r="M220" i="3"/>
  <c r="BK220" i="3" s="1"/>
  <c r="U220" i="3"/>
  <c r="AC220" i="3"/>
  <c r="AK220" i="3"/>
  <c r="AS220" i="3"/>
  <c r="BA220" i="3"/>
  <c r="BI220" i="3"/>
  <c r="AP220" i="3"/>
  <c r="N220" i="3"/>
  <c r="AT220" i="3"/>
  <c r="AH220" i="3"/>
  <c r="AL220" i="3"/>
  <c r="V220" i="3"/>
  <c r="Q260" i="3"/>
  <c r="Y260" i="3"/>
  <c r="AG260" i="3"/>
  <c r="AO260" i="3"/>
  <c r="AW260" i="3"/>
  <c r="BE260" i="3"/>
  <c r="N260" i="3"/>
  <c r="V260" i="3"/>
  <c r="AD260" i="3"/>
  <c r="AL260" i="3"/>
  <c r="AT260" i="3"/>
  <c r="BB260" i="3"/>
  <c r="O260" i="3"/>
  <c r="AE260" i="3"/>
  <c r="AU260" i="3"/>
  <c r="P260" i="3"/>
  <c r="BN260" i="3" s="1"/>
  <c r="AF260" i="3"/>
  <c r="AV260" i="3"/>
  <c r="S260" i="3"/>
  <c r="AI260" i="3"/>
  <c r="AY260" i="3"/>
  <c r="AJ260" i="3"/>
  <c r="T260" i="3"/>
  <c r="AB260" i="3"/>
  <c r="M260" i="3"/>
  <c r="AC260" i="3"/>
  <c r="AS260" i="3"/>
  <c r="BI260" i="3"/>
  <c r="Z260" i="3"/>
  <c r="AP260" i="3"/>
  <c r="BF260" i="3"/>
  <c r="AM260" i="3"/>
  <c r="X260" i="3"/>
  <c r="BD260" i="3"/>
  <c r="AQ260" i="3"/>
  <c r="AR260" i="3"/>
  <c r="BH260" i="3"/>
  <c r="M279" i="3"/>
  <c r="BK279" i="3" s="1"/>
  <c r="U279" i="3"/>
  <c r="AC279" i="3"/>
  <c r="AK279" i="3"/>
  <c r="AS279" i="3"/>
  <c r="BA279" i="3"/>
  <c r="BI279" i="3"/>
  <c r="R279" i="3"/>
  <c r="Z279" i="3"/>
  <c r="AH279" i="3"/>
  <c r="AP279" i="3"/>
  <c r="AX279" i="3"/>
  <c r="BF279" i="3"/>
  <c r="S279" i="3"/>
  <c r="AA279" i="3"/>
  <c r="AI279" i="3"/>
  <c r="AQ279" i="3"/>
  <c r="AY279" i="3"/>
  <c r="BG279" i="3"/>
  <c r="AJ279" i="3"/>
  <c r="X279" i="3"/>
  <c r="BJ279" i="3" s="1"/>
  <c r="BD279" i="3"/>
  <c r="AR279" i="3"/>
  <c r="P279" i="3"/>
  <c r="AV279" i="3"/>
  <c r="S295" i="3"/>
  <c r="AA295" i="3"/>
  <c r="AI295" i="3"/>
  <c r="AQ295" i="3"/>
  <c r="AY295" i="3"/>
  <c r="BG295" i="3"/>
  <c r="T295" i="3"/>
  <c r="AB295" i="3"/>
  <c r="AJ295" i="3"/>
  <c r="AR295" i="3"/>
  <c r="AZ295" i="3"/>
  <c r="BH295" i="3"/>
  <c r="Q295" i="3"/>
  <c r="Y295" i="3"/>
  <c r="AG295" i="3"/>
  <c r="AO295" i="3"/>
  <c r="AW295" i="3"/>
  <c r="BE295" i="3"/>
  <c r="V295" i="3"/>
  <c r="BB295" i="3"/>
  <c r="AP295" i="3"/>
  <c r="N295" i="3"/>
  <c r="BN295" i="3" s="1"/>
  <c r="AT295" i="3"/>
  <c r="BH313" i="3"/>
  <c r="T313" i="3"/>
  <c r="AB313" i="3"/>
  <c r="AJ313" i="3"/>
  <c r="AR313" i="3"/>
  <c r="R313" i="3"/>
  <c r="AC313" i="3"/>
  <c r="AM313" i="3"/>
  <c r="AW313" i="3"/>
  <c r="BE313" i="3"/>
  <c r="N313" i="3"/>
  <c r="BN313" i="3" s="1"/>
  <c r="Y313" i="3"/>
  <c r="AI313" i="3"/>
  <c r="AT313" i="3"/>
  <c r="BB313" i="3"/>
  <c r="O313" i="3"/>
  <c r="Z313" i="3"/>
  <c r="AK313" i="3"/>
  <c r="AU313" i="3"/>
  <c r="BC313" i="3"/>
  <c r="AL313" i="3"/>
  <c r="S224" i="3"/>
  <c r="AA224" i="3"/>
  <c r="AI224" i="3"/>
  <c r="AQ224" i="3"/>
  <c r="AY224" i="3"/>
  <c r="P224" i="3"/>
  <c r="X224" i="3"/>
  <c r="AF224" i="3"/>
  <c r="AN224" i="3"/>
  <c r="AV224" i="3"/>
  <c r="BD224" i="3"/>
  <c r="N224" i="3"/>
  <c r="AD224" i="3"/>
  <c r="AT224" i="3"/>
  <c r="BI224" i="3"/>
  <c r="Y224" i="3"/>
  <c r="AO224" i="3"/>
  <c r="BE224" i="3"/>
  <c r="Z224" i="3"/>
  <c r="AP224" i="3"/>
  <c r="BF224" i="3"/>
  <c r="AS224" i="3"/>
  <c r="BA224" i="3"/>
  <c r="BG224" i="3"/>
  <c r="N267" i="3"/>
  <c r="V267" i="3"/>
  <c r="AD267" i="3"/>
  <c r="AL267" i="3"/>
  <c r="AT267" i="3"/>
  <c r="BB267" i="3"/>
  <c r="O267" i="3"/>
  <c r="W267" i="3"/>
  <c r="AE267" i="3"/>
  <c r="AM267" i="3"/>
  <c r="AU267" i="3"/>
  <c r="BC267" i="3"/>
  <c r="P267" i="3"/>
  <c r="X267" i="3"/>
  <c r="AF267" i="3"/>
  <c r="AN267" i="3"/>
  <c r="AV267" i="3"/>
  <c r="BD267" i="3"/>
  <c r="Y267" i="3"/>
  <c r="BE267" i="3"/>
  <c r="AC267" i="3"/>
  <c r="BI267" i="3"/>
  <c r="AG267" i="3"/>
  <c r="AK267" i="3"/>
  <c r="S283" i="3"/>
  <c r="AI283" i="3"/>
  <c r="AY283" i="3"/>
  <c r="T283" i="3"/>
  <c r="AJ283" i="3"/>
  <c r="AZ283" i="3"/>
  <c r="Q283" i="3"/>
  <c r="AG283" i="3"/>
  <c r="AW283" i="3"/>
  <c r="Z283" i="3"/>
  <c r="AD283" i="3"/>
  <c r="AX283" i="3"/>
  <c r="O300" i="3"/>
  <c r="AE300" i="3"/>
  <c r="AU300" i="3"/>
  <c r="P300" i="3"/>
  <c r="AF300" i="3"/>
  <c r="AV300" i="3"/>
  <c r="M300" i="3"/>
  <c r="AC300" i="3"/>
  <c r="AS300" i="3"/>
  <c r="BI300" i="3"/>
  <c r="N300" i="3"/>
  <c r="AH300" i="3"/>
  <c r="W300" i="3"/>
  <c r="BC300" i="3"/>
  <c r="AN300" i="3"/>
  <c r="U300" i="3"/>
  <c r="BA300" i="3"/>
  <c r="AT300" i="3"/>
  <c r="BB300" i="3"/>
  <c r="T240" i="3"/>
  <c r="AB240" i="3"/>
  <c r="AJ240" i="3"/>
  <c r="AR240" i="3"/>
  <c r="AZ240" i="3"/>
  <c r="BH240" i="3"/>
  <c r="Q240" i="3"/>
  <c r="Y240" i="3"/>
  <c r="AG240" i="3"/>
  <c r="AO240" i="3"/>
  <c r="AW240" i="3"/>
  <c r="BE240" i="3"/>
  <c r="N240" i="3"/>
  <c r="BJ240" i="3" s="1"/>
  <c r="V240" i="3"/>
  <c r="AD240" i="3"/>
  <c r="AL240" i="3"/>
  <c r="AT240" i="3"/>
  <c r="BB240" i="3"/>
  <c r="S240" i="3"/>
  <c r="BM240" i="3" s="1"/>
  <c r="AY240" i="3"/>
  <c r="AM240" i="3"/>
  <c r="AA240" i="3"/>
  <c r="BG240" i="3"/>
  <c r="AE240" i="3"/>
  <c r="P259" i="3"/>
  <c r="X259" i="3"/>
  <c r="AF259" i="3"/>
  <c r="AN259" i="3"/>
  <c r="AV259" i="3"/>
  <c r="BD259" i="3"/>
  <c r="M259" i="3"/>
  <c r="BN259" i="3" s="1"/>
  <c r="U259" i="3"/>
  <c r="AC259" i="3"/>
  <c r="AK259" i="3"/>
  <c r="AS259" i="3"/>
  <c r="BA259" i="3"/>
  <c r="BI259" i="3"/>
  <c r="Z259" i="3"/>
  <c r="T276" i="3"/>
  <c r="AB276" i="3"/>
  <c r="AJ276" i="3"/>
  <c r="AR276" i="3"/>
  <c r="AZ276" i="3"/>
  <c r="BH276" i="3"/>
  <c r="Q276" i="3"/>
  <c r="Y276" i="3"/>
  <c r="AG276" i="3"/>
  <c r="AO276" i="3"/>
  <c r="AW276" i="3"/>
  <c r="BE276" i="3"/>
  <c r="N276" i="3"/>
  <c r="BJ276" i="3" s="1"/>
  <c r="V276" i="3"/>
  <c r="AD276" i="3"/>
  <c r="AL276" i="3"/>
  <c r="AT276" i="3"/>
  <c r="BB276" i="3"/>
  <c r="AA276" i="3"/>
  <c r="BG276" i="3"/>
  <c r="AE276" i="3"/>
  <c r="S276" i="3"/>
  <c r="AY276" i="3"/>
  <c r="BC276" i="3"/>
  <c r="P276" i="3"/>
  <c r="AF276" i="3"/>
  <c r="AV276" i="3"/>
  <c r="M276" i="3"/>
  <c r="AC276" i="3"/>
  <c r="AS276" i="3"/>
  <c r="BI276" i="3"/>
  <c r="Z276" i="3"/>
  <c r="AP276" i="3"/>
  <c r="BF276" i="3"/>
  <c r="O276" i="3"/>
  <c r="AI276" i="3"/>
  <c r="R292" i="3"/>
  <c r="Z292" i="3"/>
  <c r="AH292" i="3"/>
  <c r="AP292" i="3"/>
  <c r="AX292" i="3"/>
  <c r="BF292" i="3"/>
  <c r="T292" i="3"/>
  <c r="AB292" i="3"/>
  <c r="O292" i="3"/>
  <c r="AE292" i="3"/>
  <c r="AQ292" i="3"/>
  <c r="BA292" i="3"/>
  <c r="Q292" i="3"/>
  <c r="BJ292" i="3" s="1"/>
  <c r="AG292" i="3"/>
  <c r="AR292" i="3"/>
  <c r="BC292" i="3"/>
  <c r="S292" i="3"/>
  <c r="AI292" i="3"/>
  <c r="AS292" i="3"/>
  <c r="BD292" i="3"/>
  <c r="M292" i="3"/>
  <c r="BN292" i="3" s="1"/>
  <c r="U292" i="3"/>
  <c r="AC292" i="3"/>
  <c r="N292" i="3"/>
  <c r="AD292" i="3"/>
  <c r="AT292" i="3"/>
  <c r="P292" i="3"/>
  <c r="AF292" i="3"/>
  <c r="AK292" i="3"/>
  <c r="BG292" i="3"/>
  <c r="AM292" i="3"/>
  <c r="BH292" i="3"/>
  <c r="AN292" i="3"/>
  <c r="BI292" i="3"/>
  <c r="AU292" i="3"/>
  <c r="BE292" i="3"/>
  <c r="N236" i="3"/>
  <c r="BN236" i="3" s="1"/>
  <c r="V236" i="3"/>
  <c r="AD236" i="3"/>
  <c r="AL236" i="3"/>
  <c r="AT236" i="3"/>
  <c r="BB236" i="3"/>
  <c r="O236" i="3"/>
  <c r="W236" i="3"/>
  <c r="AE236" i="3"/>
  <c r="AM236" i="3"/>
  <c r="AU236" i="3"/>
  <c r="BC236" i="3"/>
  <c r="P236" i="3"/>
  <c r="BK236" i="3" s="1"/>
  <c r="X236" i="3"/>
  <c r="AF236" i="3"/>
  <c r="AN236" i="3"/>
  <c r="AV236" i="3"/>
  <c r="BD236" i="3"/>
  <c r="Y236" i="3"/>
  <c r="BE236" i="3"/>
  <c r="AC236" i="3"/>
  <c r="BI236" i="3"/>
  <c r="AG236" i="3"/>
  <c r="U236" i="3"/>
  <c r="BA236" i="3"/>
  <c r="R280" i="3"/>
  <c r="Z280" i="3"/>
  <c r="AH280" i="3"/>
  <c r="AP280" i="3"/>
  <c r="AX280" i="3"/>
  <c r="BF280" i="3"/>
  <c r="S280" i="3"/>
  <c r="AA280" i="3"/>
  <c r="AI280" i="3"/>
  <c r="AQ280" i="3"/>
  <c r="AY280" i="3"/>
  <c r="BG280" i="3"/>
  <c r="T280" i="3"/>
  <c r="AB280" i="3"/>
  <c r="AJ280" i="3"/>
  <c r="AR280" i="3"/>
  <c r="AZ280" i="3"/>
  <c r="BH280" i="3"/>
  <c r="AG280" i="3"/>
  <c r="U280" i="3"/>
  <c r="BA280" i="3"/>
  <c r="AO280" i="3"/>
  <c r="AC280" i="3"/>
  <c r="BI280" i="3"/>
  <c r="N280" i="3"/>
  <c r="AD280" i="3"/>
  <c r="AT280" i="3"/>
  <c r="O280" i="3"/>
  <c r="AE280" i="3"/>
  <c r="AU280" i="3"/>
  <c r="P280" i="3"/>
  <c r="AF280" i="3"/>
  <c r="AV280" i="3"/>
  <c r="Q280" i="3"/>
  <c r="BJ280" i="3" s="1"/>
  <c r="AK280" i="3"/>
  <c r="BE280" i="3"/>
  <c r="M280" i="3"/>
  <c r="Q296" i="3"/>
  <c r="Y296" i="3"/>
  <c r="AG296" i="3"/>
  <c r="AO296" i="3"/>
  <c r="AW296" i="3"/>
  <c r="BE296" i="3"/>
  <c r="N296" i="3"/>
  <c r="BJ296" i="3" s="1"/>
  <c r="V296" i="3"/>
  <c r="AD296" i="3"/>
  <c r="AL296" i="3"/>
  <c r="AT296" i="3"/>
  <c r="BB296" i="3"/>
  <c r="O296" i="3"/>
  <c r="W296" i="3"/>
  <c r="AE296" i="3"/>
  <c r="AM296" i="3"/>
  <c r="AU296" i="3"/>
  <c r="BC296" i="3"/>
  <c r="T296" i="3"/>
  <c r="AZ296" i="3"/>
  <c r="AN296" i="3"/>
  <c r="AB296" i="3"/>
  <c r="BH296" i="3"/>
  <c r="U296" i="3"/>
  <c r="AK296" i="3"/>
  <c r="BA296" i="3"/>
  <c r="R296" i="3"/>
  <c r="AH296" i="3"/>
  <c r="AX296" i="3"/>
  <c r="S296" i="3"/>
  <c r="AI296" i="3"/>
  <c r="AY296" i="3"/>
  <c r="AJ296" i="3"/>
  <c r="BD296" i="3"/>
  <c r="AV296" i="3"/>
  <c r="R244" i="3"/>
  <c r="Z244" i="3"/>
  <c r="AH244" i="3"/>
  <c r="AP244" i="3"/>
  <c r="AX244" i="3"/>
  <c r="BF244" i="3"/>
  <c r="N244" i="3"/>
  <c r="AD244" i="3"/>
  <c r="AT244" i="3"/>
  <c r="O244" i="3"/>
  <c r="BL244" i="3" s="1"/>
  <c r="W244" i="3"/>
  <c r="AE244" i="3"/>
  <c r="AM244" i="3"/>
  <c r="AU244" i="3"/>
  <c r="BC244" i="3"/>
  <c r="P244" i="3"/>
  <c r="X244" i="3"/>
  <c r="AF244" i="3"/>
  <c r="AN244" i="3"/>
  <c r="AV244" i="3"/>
  <c r="BD244" i="3"/>
  <c r="Y244" i="3"/>
  <c r="BM244" i="3" s="1"/>
  <c r="BE244" i="3"/>
  <c r="AC244" i="3"/>
  <c r="BI244" i="3"/>
  <c r="AG244" i="3"/>
  <c r="BA244" i="3"/>
  <c r="AK244" i="3"/>
  <c r="BB283" i="3"/>
  <c r="AF296" i="3"/>
  <c r="AG313" i="3"/>
  <c r="AP317" i="3"/>
  <c r="U319" i="3"/>
  <c r="BA319" i="3"/>
  <c r="AL325" i="3"/>
  <c r="N327" i="3"/>
  <c r="BJ327" i="3" s="1"/>
  <c r="AT327" i="3"/>
  <c r="V333" i="3"/>
  <c r="AL333" i="3"/>
  <c r="BB333" i="3"/>
  <c r="V335" i="3"/>
  <c r="AL335" i="3"/>
  <c r="BB335" i="3"/>
  <c r="R337" i="3"/>
  <c r="AA337" i="3"/>
  <c r="AI337" i="3"/>
  <c r="AQ337" i="3"/>
  <c r="AY337" i="3"/>
  <c r="BG337" i="3"/>
  <c r="W339" i="3"/>
  <c r="BJ339" i="3" s="1"/>
  <c r="AE339" i="3"/>
  <c r="AM339" i="3"/>
  <c r="AU339" i="3"/>
  <c r="BC339" i="3"/>
  <c r="Q341" i="3"/>
  <c r="Y341" i="3"/>
  <c r="AG341" i="3"/>
  <c r="AO341" i="3"/>
  <c r="AW341" i="3"/>
  <c r="BE341" i="3"/>
  <c r="Q343" i="3"/>
  <c r="Y343" i="3"/>
  <c r="AG343" i="3"/>
  <c r="AO343" i="3"/>
  <c r="AW343" i="3"/>
  <c r="BE343" i="3"/>
  <c r="T345" i="3"/>
  <c r="AB345" i="3"/>
  <c r="AJ345" i="3"/>
  <c r="AR345" i="3"/>
  <c r="AZ345" i="3"/>
  <c r="BH345" i="3"/>
  <c r="BD243" i="3"/>
  <c r="AZ243" i="3"/>
  <c r="T243" i="3"/>
  <c r="AF243" i="3"/>
  <c r="BH243" i="3"/>
  <c r="AB243" i="3"/>
  <c r="BM243" i="3" s="1"/>
  <c r="BC243" i="3"/>
  <c r="AU243" i="3"/>
  <c r="AM243" i="3"/>
  <c r="AE243" i="3"/>
  <c r="W243" i="3"/>
  <c r="O243" i="3"/>
  <c r="BB243" i="3"/>
  <c r="AT243" i="3"/>
  <c r="AL243" i="3"/>
  <c r="AD243" i="3"/>
  <c r="V243" i="3"/>
  <c r="N243" i="3"/>
  <c r="BN243" i="3" s="1"/>
  <c r="BE243" i="3"/>
  <c r="AW243" i="3"/>
  <c r="AO243" i="3"/>
  <c r="AG243" i="3"/>
  <c r="Y243" i="3"/>
  <c r="N247" i="3"/>
  <c r="AD247" i="3"/>
  <c r="AP247" i="3"/>
  <c r="BB247" i="3"/>
  <c r="V247" i="3"/>
  <c r="AH247" i="3"/>
  <c r="BI247" i="3"/>
  <c r="BA247" i="3"/>
  <c r="AS247" i="3"/>
  <c r="BL247" i="3" s="1"/>
  <c r="AK247" i="3"/>
  <c r="AC247" i="3"/>
  <c r="U247" i="3"/>
  <c r="M247" i="3"/>
  <c r="BN247" i="3" s="1"/>
  <c r="BD247" i="3"/>
  <c r="AV247" i="3"/>
  <c r="AN247" i="3"/>
  <c r="AF247" i="3"/>
  <c r="X247" i="3"/>
  <c r="P247" i="3"/>
  <c r="BC247" i="3"/>
  <c r="AU247" i="3"/>
  <c r="AM247" i="3"/>
  <c r="AE247" i="3"/>
  <c r="W247" i="3"/>
  <c r="AU259" i="3"/>
  <c r="AM259" i="3"/>
  <c r="BC259" i="3"/>
  <c r="BB259" i="3"/>
  <c r="AL259" i="3"/>
  <c r="V259" i="3"/>
  <c r="BG259" i="3"/>
  <c r="AQ259" i="3"/>
  <c r="AA259" i="3"/>
  <c r="BM259" i="3" s="1"/>
  <c r="BF259" i="3"/>
  <c r="AP259" i="3"/>
  <c r="R259" i="3"/>
  <c r="AW259" i="3"/>
  <c r="AG259" i="3"/>
  <c r="Q259" i="3"/>
  <c r="BJ259" i="3" s="1"/>
  <c r="AZ259" i="3"/>
  <c r="AJ259" i="3"/>
  <c r="T259" i="3"/>
  <c r="AW267" i="3"/>
  <c r="AS267" i="3"/>
  <c r="AO267" i="3"/>
  <c r="AZ267" i="3"/>
  <c r="AJ267" i="3"/>
  <c r="T267" i="3"/>
  <c r="AY267" i="3"/>
  <c r="AI267" i="3"/>
  <c r="S267" i="3"/>
  <c r="BK267" i="3" s="1"/>
  <c r="AX267" i="3"/>
  <c r="AH267" i="3"/>
  <c r="BL267" i="3" s="1"/>
  <c r="R267" i="3"/>
  <c r="AW271" i="3"/>
  <c r="AS271" i="3"/>
  <c r="AO271" i="3"/>
  <c r="AZ271" i="3"/>
  <c r="AJ271" i="3"/>
  <c r="T271" i="3"/>
  <c r="AY271" i="3"/>
  <c r="AI271" i="3"/>
  <c r="S271" i="3"/>
  <c r="AX271" i="3"/>
  <c r="AH271" i="3"/>
  <c r="R271" i="3"/>
  <c r="AF279" i="3"/>
  <c r="AB279" i="3"/>
  <c r="AZ279" i="3"/>
  <c r="BC279" i="3"/>
  <c r="AM279" i="3"/>
  <c r="W279" i="3"/>
  <c r="BB279" i="3"/>
  <c r="AL279" i="3"/>
  <c r="V279" i="3"/>
  <c r="BM279" i="3" s="1"/>
  <c r="BE279" i="3"/>
  <c r="AO279" i="3"/>
  <c r="Y279" i="3"/>
  <c r="AL283" i="3"/>
  <c r="BF283" i="3"/>
  <c r="AO283" i="3"/>
  <c r="BH283" i="3"/>
  <c r="AB283" i="3"/>
  <c r="AQ283" i="3"/>
  <c r="Q287" i="3"/>
  <c r="AC287" i="3"/>
  <c r="Y287" i="3"/>
  <c r="BH287" i="3"/>
  <c r="AR287" i="3"/>
  <c r="AB287" i="3"/>
  <c r="BG287" i="3"/>
  <c r="AQ287" i="3"/>
  <c r="AA287" i="3"/>
  <c r="BF287" i="3"/>
  <c r="AP287" i="3"/>
  <c r="Z287" i="3"/>
  <c r="BF295" i="3"/>
  <c r="AL295" i="3"/>
  <c r="BA295" i="3"/>
  <c r="AK295" i="3"/>
  <c r="U295" i="3"/>
  <c r="BM295" i="3" s="1"/>
  <c r="BD295" i="3"/>
  <c r="AN295" i="3"/>
  <c r="X295" i="3"/>
  <c r="BC295" i="3"/>
  <c r="AM295" i="3"/>
  <c r="W295" i="3"/>
  <c r="Q319" i="3"/>
  <c r="AR335" i="3"/>
  <c r="V339" i="3"/>
  <c r="AL339" i="3"/>
  <c r="BB339" i="3"/>
  <c r="AL300" i="3"/>
  <c r="AB309" i="3"/>
  <c r="Q313" i="3"/>
  <c r="AT317" i="3"/>
  <c r="Z325" i="3"/>
  <c r="AH327" i="3"/>
  <c r="AF333" i="3"/>
  <c r="P335" i="3"/>
  <c r="AV335" i="3"/>
  <c r="AB337" i="3"/>
  <c r="AR337" i="3"/>
  <c r="BH337" i="3"/>
  <c r="AB339" i="3"/>
  <c r="AR339" i="3"/>
  <c r="BH339" i="3"/>
  <c r="Z341" i="3"/>
  <c r="AP341" i="3"/>
  <c r="BF341" i="3"/>
  <c r="Z343" i="3"/>
  <c r="AP343" i="3"/>
  <c r="BF343" i="3"/>
  <c r="Y345" i="3"/>
  <c r="AO345" i="3"/>
  <c r="BE345" i="3"/>
  <c r="X309" i="3"/>
  <c r="BH309" i="3"/>
  <c r="BG309" i="3"/>
  <c r="AQ309" i="3"/>
  <c r="AA309" i="3"/>
  <c r="BB309" i="3"/>
  <c r="AL309" i="3"/>
  <c r="V309" i="3"/>
  <c r="BE309" i="3"/>
  <c r="AO309" i="3"/>
  <c r="Y309" i="3"/>
  <c r="BG313" i="3"/>
  <c r="AP313" i="3"/>
  <c r="U313" i="3"/>
  <c r="AX313" i="3"/>
  <c r="AD313" i="3"/>
  <c r="BI313" i="3"/>
  <c r="AS313" i="3"/>
  <c r="W313" i="3"/>
  <c r="AN313" i="3"/>
  <c r="X313" i="3"/>
  <c r="BE317" i="3"/>
  <c r="AO317" i="3"/>
  <c r="Y317" i="3"/>
  <c r="BH317" i="3"/>
  <c r="AR317" i="3"/>
  <c r="AB317" i="3"/>
  <c r="BG317" i="3"/>
  <c r="AQ317" i="3"/>
  <c r="AA317" i="3"/>
  <c r="AW325" i="3"/>
  <c r="AG325" i="3"/>
  <c r="Q325" i="3"/>
  <c r="AZ325" i="3"/>
  <c r="AJ325" i="3"/>
  <c r="T325" i="3"/>
  <c r="AY325" i="3"/>
  <c r="AI325" i="3"/>
  <c r="S325" i="3"/>
  <c r="BE333" i="3"/>
  <c r="AO333" i="3"/>
  <c r="Y333" i="3"/>
  <c r="BG333" i="3"/>
  <c r="AQ333" i="3"/>
  <c r="AA333" i="3"/>
  <c r="P296" i="3"/>
  <c r="T335" i="3"/>
  <c r="W276" i="3"/>
  <c r="AQ313" i="3"/>
  <c r="AX317" i="3"/>
  <c r="BI319" i="3"/>
  <c r="AD325" i="3"/>
  <c r="BB327" i="3"/>
  <c r="Z333" i="3"/>
  <c r="BF333" i="3"/>
  <c r="AP335" i="3"/>
  <c r="U337" i="3"/>
  <c r="AK337" i="3"/>
  <c r="BA337" i="3"/>
  <c r="Q339" i="3"/>
  <c r="AG339" i="3"/>
  <c r="AW339" i="3"/>
  <c r="O341" i="3"/>
  <c r="AE341" i="3"/>
  <c r="AU341" i="3"/>
  <c r="O343" i="3"/>
  <c r="AE343" i="3"/>
  <c r="AU343" i="3"/>
  <c r="N345" i="3"/>
  <c r="AD345" i="3"/>
  <c r="AT345" i="3"/>
  <c r="AI221" i="3"/>
  <c r="AE221" i="3"/>
  <c r="AA221" i="3"/>
  <c r="BF221" i="3"/>
  <c r="AP221" i="3"/>
  <c r="Z221" i="3"/>
  <c r="BI221" i="3"/>
  <c r="AS221" i="3"/>
  <c r="AC221" i="3"/>
  <c r="M221" i="3"/>
  <c r="BK221" i="3" s="1"/>
  <c r="AV221" i="3"/>
  <c r="AF221" i="3"/>
  <c r="P221" i="3"/>
  <c r="AB343" i="3"/>
  <c r="AR343" i="3"/>
  <c r="BH343" i="3"/>
  <c r="AX220" i="3"/>
  <c r="AD220" i="3"/>
  <c r="Z220" i="3"/>
  <c r="AW220" i="3"/>
  <c r="AG220" i="3"/>
  <c r="Q220" i="3"/>
  <c r="AZ220" i="3"/>
  <c r="AJ220" i="3"/>
  <c r="T220" i="3"/>
  <c r="AY220" i="3"/>
  <c r="AI220" i="3"/>
  <c r="S220" i="3"/>
  <c r="BM220" i="3" s="1"/>
  <c r="AC224" i="3"/>
  <c r="M224" i="3"/>
  <c r="BN224" i="3" s="1"/>
  <c r="AH224" i="3"/>
  <c r="AW224" i="3"/>
  <c r="Q224" i="3"/>
  <c r="AL224" i="3"/>
  <c r="BH224" i="3"/>
  <c r="AR224" i="3"/>
  <c r="AB224" i="3"/>
  <c r="BC224" i="3"/>
  <c r="AM224" i="3"/>
  <c r="W224" i="3"/>
  <c r="O228" i="3"/>
  <c r="AA228" i="3"/>
  <c r="AY228" i="3"/>
  <c r="BB228" i="3"/>
  <c r="AL228" i="3"/>
  <c r="V228" i="3"/>
  <c r="BE228" i="3"/>
  <c r="AO228" i="3"/>
  <c r="Y228" i="3"/>
  <c r="BH228" i="3"/>
  <c r="AR228" i="3"/>
  <c r="AB228" i="3"/>
  <c r="AW236" i="3"/>
  <c r="AS236" i="3"/>
  <c r="AO236" i="3"/>
  <c r="AZ236" i="3"/>
  <c r="AJ236" i="3"/>
  <c r="T236" i="3"/>
  <c r="BM236" i="3" s="1"/>
  <c r="AY236" i="3"/>
  <c r="AI236" i="3"/>
  <c r="S236" i="3"/>
  <c r="AX236" i="3"/>
  <c r="AH236" i="3"/>
  <c r="R236" i="3"/>
  <c r="O240" i="3"/>
  <c r="BC240" i="3"/>
  <c r="AI240" i="3"/>
  <c r="AX240" i="3"/>
  <c r="AH240" i="3"/>
  <c r="R240" i="3"/>
  <c r="BA240" i="3"/>
  <c r="AK240" i="3"/>
  <c r="U240" i="3"/>
  <c r="BD240" i="3"/>
  <c r="AN240" i="3"/>
  <c r="X240" i="3"/>
  <c r="U244" i="3"/>
  <c r="Q244" i="3"/>
  <c r="M244" i="3"/>
  <c r="BH244" i="3"/>
  <c r="AR244" i="3"/>
  <c r="AB244" i="3"/>
  <c r="BG244" i="3"/>
  <c r="AQ244" i="3"/>
  <c r="AA244" i="3"/>
  <c r="BB244" i="3"/>
  <c r="V244" i="3"/>
  <c r="Q252" i="3"/>
  <c r="BA252" i="3"/>
  <c r="AN252" i="3"/>
  <c r="BC252" i="3"/>
  <c r="W252" i="3"/>
  <c r="AL252" i="3"/>
  <c r="BG260" i="3"/>
  <c r="AN260" i="3"/>
  <c r="W260" i="3"/>
  <c r="AH260" i="3"/>
  <c r="BA260" i="3"/>
  <c r="U260" i="3"/>
  <c r="AX268" i="3"/>
  <c r="AL268" i="3"/>
  <c r="AK268" i="3"/>
  <c r="BD268" i="3"/>
  <c r="X268" i="3"/>
  <c r="AM268" i="3"/>
  <c r="AM276" i="3"/>
  <c r="AQ276" i="3"/>
  <c r="AH276" i="3"/>
  <c r="BA276" i="3"/>
  <c r="U276" i="3"/>
  <c r="AN276" i="3"/>
  <c r="AS280" i="3"/>
  <c r="AW280" i="3"/>
  <c r="AN280" i="3"/>
  <c r="BC280" i="3"/>
  <c r="W280" i="3"/>
  <c r="AL280" i="3"/>
  <c r="BK280" i="3" s="1"/>
  <c r="AF284" i="3"/>
  <c r="AZ284" i="3"/>
  <c r="AM284" i="3"/>
  <c r="BB284" i="3"/>
  <c r="V284" i="3"/>
  <c r="AO284" i="3"/>
  <c r="AZ292" i="3"/>
  <c r="AY292" i="3"/>
  <c r="AW292" i="3"/>
  <c r="AV292" i="3"/>
  <c r="X292" i="3"/>
  <c r="AL292" i="3"/>
  <c r="AR296" i="3"/>
  <c r="BG296" i="3"/>
  <c r="AA296" i="3"/>
  <c r="AP296" i="3"/>
  <c r="BI296" i="3"/>
  <c r="AC296" i="3"/>
  <c r="AP300" i="3"/>
  <c r="BD300" i="3"/>
  <c r="AM300" i="3"/>
  <c r="AR319" i="3"/>
  <c r="BG319" i="3"/>
  <c r="AA319" i="3"/>
  <c r="AP319" i="3"/>
  <c r="AG327" i="3"/>
  <c r="AZ327" i="3"/>
  <c r="T327" i="3"/>
  <c r="AI327" i="3"/>
  <c r="U335" i="3"/>
  <c r="AF223" i="3"/>
  <c r="Y223" i="3"/>
  <c r="S237" i="3"/>
  <c r="BM237" i="3" s="1"/>
  <c r="AH237" i="3"/>
  <c r="U237" i="3"/>
  <c r="AU245" i="3"/>
  <c r="Q245" i="3"/>
  <c r="AL253" i="3"/>
  <c r="AY225" i="3"/>
  <c r="AK225" i="3"/>
  <c r="AK227" i="3"/>
  <c r="BH234" i="3"/>
  <c r="Z234" i="3"/>
  <c r="Q234" i="3"/>
  <c r="O234" i="3"/>
  <c r="AN257" i="3"/>
  <c r="AX301" i="3"/>
  <c r="X301" i="3"/>
  <c r="AA222" i="3"/>
  <c r="AE241" i="3"/>
  <c r="AL282" i="3"/>
  <c r="M223" i="3"/>
  <c r="BG270" i="3"/>
  <c r="AE286" i="3"/>
  <c r="AJ294" i="3"/>
  <c r="AV286" i="3"/>
  <c r="AC297" i="3"/>
  <c r="BD261" i="3"/>
  <c r="BL260" i="3"/>
  <c r="AB226" i="3"/>
  <c r="AO261" i="3"/>
  <c r="BJ234" i="3"/>
  <c r="AV299" i="3"/>
  <c r="AY299" i="3"/>
  <c r="S299" i="3"/>
  <c r="AH299" i="3"/>
  <c r="BA299" i="3"/>
  <c r="BF226" i="3"/>
  <c r="AX258" i="3"/>
  <c r="M261" i="3"/>
  <c r="AI263" i="3"/>
  <c r="M263" i="3"/>
  <c r="BL234" i="3"/>
  <c r="BG345" i="3"/>
  <c r="BK268" i="3"/>
  <c r="AT303" i="3"/>
  <c r="AX303" i="3"/>
  <c r="AO303" i="3"/>
  <c r="BH303" i="3"/>
  <c r="AB303" i="3"/>
  <c r="AZ226" i="3"/>
  <c r="AQ226" i="3"/>
  <c r="AR258" i="3"/>
  <c r="AY261" i="3"/>
  <c r="AC261" i="3"/>
  <c r="BF263" i="3"/>
  <c r="AS263" i="3"/>
  <c r="AU278" i="3"/>
  <c r="M281" i="3"/>
  <c r="AS281" i="3"/>
  <c r="AK226" i="3"/>
  <c r="AP226" i="3"/>
  <c r="AA226" i="3"/>
  <c r="BG226" i="3"/>
  <c r="AF226" i="3"/>
  <c r="R258" i="3"/>
  <c r="AI258" i="3"/>
  <c r="X258" i="3"/>
  <c r="AZ341" i="3"/>
  <c r="AJ341" i="3"/>
  <c r="AW266" i="3"/>
  <c r="O266" i="3"/>
  <c r="P266" i="3"/>
  <c r="BD266" i="3"/>
  <c r="AP270" i="3"/>
  <c r="BD270" i="3"/>
  <c r="AO274" i="3"/>
  <c r="V274" i="3"/>
  <c r="BB274" i="3"/>
  <c r="AM274" i="3"/>
  <c r="AV274" i="3"/>
  <c r="AR274" i="3"/>
  <c r="BE282" i="3"/>
  <c r="W282" i="3"/>
  <c r="T282" i="3"/>
  <c r="AG286" i="3"/>
  <c r="AT286" i="3"/>
  <c r="X286" i="3"/>
  <c r="AQ290" i="3"/>
  <c r="Y290" i="3"/>
  <c r="BE290" i="3"/>
  <c r="N290" i="3"/>
  <c r="AF290" i="3"/>
  <c r="AH290" i="3"/>
  <c r="AH294" i="3"/>
  <c r="AY294" i="3"/>
  <c r="AO294" i="3"/>
  <c r="Q298" i="3"/>
  <c r="AD298" i="3"/>
  <c r="BC298" i="3"/>
  <c r="V261" i="3"/>
  <c r="BE261" i="3"/>
  <c r="AT261" i="3"/>
  <c r="AI261" i="3"/>
  <c r="AJ261" i="3"/>
  <c r="AF261" i="3"/>
  <c r="P263" i="3"/>
  <c r="AV263" i="3"/>
  <c r="AC263" i="3"/>
  <c r="BI263" i="3"/>
  <c r="AP263" i="3"/>
  <c r="O263" i="3"/>
  <c r="AM263" i="3"/>
  <c r="S303" i="3"/>
  <c r="AI303" i="3"/>
  <c r="AY303" i="3"/>
  <c r="T303" i="3"/>
  <c r="AJ303" i="3"/>
  <c r="AZ303" i="3"/>
  <c r="Q303" i="3"/>
  <c r="AG303" i="3"/>
  <c r="AW303" i="3"/>
  <c r="R303" i="3"/>
  <c r="AL303" i="3"/>
  <c r="BF303" i="3"/>
  <c r="U230" i="3"/>
  <c r="Z253" i="3"/>
  <c r="U267" i="3"/>
  <c r="M278" i="3"/>
  <c r="O283" i="3"/>
  <c r="S300" i="3"/>
  <c r="O339" i="3"/>
  <c r="N219" i="3"/>
  <c r="BN219" i="3" s="1"/>
  <c r="AH295" i="3"/>
  <c r="V337" i="3"/>
  <c r="U222" i="3"/>
  <c r="W229" i="3"/>
  <c r="M343" i="3"/>
  <c r="BJ309" i="3"/>
  <c r="BN307" i="3"/>
  <c r="BN237" i="3"/>
  <c r="AQ242" i="3"/>
  <c r="Y250" i="3"/>
  <c r="BD265" i="3"/>
  <c r="BE273" i="3"/>
  <c r="Y233" i="3"/>
  <c r="AP235" i="3"/>
  <c r="S262" i="3"/>
  <c r="Z327" i="3"/>
  <c r="BH333" i="3"/>
  <c r="AF302" i="3"/>
  <c r="N325" i="3"/>
  <c r="AG287" i="3"/>
  <c r="BL272" i="3"/>
  <c r="BK296" i="3"/>
  <c r="AM281" i="3"/>
  <c r="Z281" i="3"/>
  <c r="R241" i="3"/>
  <c r="Z241" i="3"/>
  <c r="AH241" i="3"/>
  <c r="AP241" i="3"/>
  <c r="AX241" i="3"/>
  <c r="BF241" i="3"/>
  <c r="S241" i="3"/>
  <c r="AA241" i="3"/>
  <c r="AI241" i="3"/>
  <c r="AQ241" i="3"/>
  <c r="AY241" i="3"/>
  <c r="BG241" i="3"/>
  <c r="T241" i="3"/>
  <c r="AB241" i="3"/>
  <c r="AJ241" i="3"/>
  <c r="AR241" i="3"/>
  <c r="AZ241" i="3"/>
  <c r="BH241" i="3"/>
  <c r="AG241" i="3"/>
  <c r="U241" i="3"/>
  <c r="BA241" i="3"/>
  <c r="AO241" i="3"/>
  <c r="M241" i="3"/>
  <c r="AS241" i="3"/>
  <c r="M274" i="3"/>
  <c r="U274" i="3"/>
  <c r="AC274" i="3"/>
  <c r="AK274" i="3"/>
  <c r="AS274" i="3"/>
  <c r="BA274" i="3"/>
  <c r="BI274" i="3"/>
  <c r="R274" i="3"/>
  <c r="Z274" i="3"/>
  <c r="AH274" i="3"/>
  <c r="AP274" i="3"/>
  <c r="AX274" i="3"/>
  <c r="BF274" i="3"/>
  <c r="S274" i="3"/>
  <c r="AA274" i="3"/>
  <c r="AI274" i="3"/>
  <c r="AQ274" i="3"/>
  <c r="AY274" i="3"/>
  <c r="BG274" i="3"/>
  <c r="AF274" i="3"/>
  <c r="T274" i="3"/>
  <c r="AZ274" i="3"/>
  <c r="AN274" i="3"/>
  <c r="AB274" i="3"/>
  <c r="BH274" i="3"/>
  <c r="O290" i="3"/>
  <c r="W290" i="3"/>
  <c r="AE290" i="3"/>
  <c r="AM290" i="3"/>
  <c r="AU290" i="3"/>
  <c r="BC290" i="3"/>
  <c r="M290" i="3"/>
  <c r="U290" i="3"/>
  <c r="AC290" i="3"/>
  <c r="AK290" i="3"/>
  <c r="AS290" i="3"/>
  <c r="BA290" i="3"/>
  <c r="BI290" i="3"/>
  <c r="AB290" i="3"/>
  <c r="AR290" i="3"/>
  <c r="BH290" i="3"/>
  <c r="V290" i="3"/>
  <c r="AL290" i="3"/>
  <c r="BB290" i="3"/>
  <c r="X290" i="3"/>
  <c r="AN290" i="3"/>
  <c r="BD290" i="3"/>
  <c r="AX290" i="3"/>
  <c r="BF290" i="3"/>
  <c r="AP290" i="3"/>
  <c r="AB321" i="3"/>
  <c r="AR321" i="3"/>
  <c r="BL321" i="3" s="1"/>
  <c r="AL337" i="3"/>
  <c r="BB337" i="3"/>
  <c r="AD337" i="3"/>
  <c r="AX337" i="3"/>
  <c r="N231" i="3"/>
  <c r="V231" i="3"/>
  <c r="BM231" i="3" s="1"/>
  <c r="AD231" i="3"/>
  <c r="AL231" i="3"/>
  <c r="AT231" i="3"/>
  <c r="BB231" i="3"/>
  <c r="O231" i="3"/>
  <c r="W231" i="3"/>
  <c r="AE231" i="3"/>
  <c r="AM231" i="3"/>
  <c r="AU231" i="3"/>
  <c r="BC231" i="3"/>
  <c r="P231" i="3"/>
  <c r="X231" i="3"/>
  <c r="AF231" i="3"/>
  <c r="AN231" i="3"/>
  <c r="AV231" i="3"/>
  <c r="BD231" i="3"/>
  <c r="M231" i="3"/>
  <c r="AS231" i="3"/>
  <c r="Q231" i="3"/>
  <c r="Q238" i="3"/>
  <c r="AW238" i="3"/>
  <c r="AD238" i="3"/>
  <c r="O238" i="3"/>
  <c r="AE238" i="3"/>
  <c r="AU238" i="3"/>
  <c r="T238" i="3"/>
  <c r="AN238" i="3"/>
  <c r="BH238" i="3"/>
  <c r="M246" i="3"/>
  <c r="U246" i="3"/>
  <c r="AC246" i="3"/>
  <c r="AK246" i="3"/>
  <c r="AS246" i="3"/>
  <c r="BA246" i="3"/>
  <c r="BI246" i="3"/>
  <c r="R246" i="3"/>
  <c r="Z246" i="3"/>
  <c r="AH246" i="3"/>
  <c r="AP246" i="3"/>
  <c r="AX246" i="3"/>
  <c r="BF246" i="3"/>
  <c r="S246" i="3"/>
  <c r="AA246" i="3"/>
  <c r="AI246" i="3"/>
  <c r="AQ246" i="3"/>
  <c r="AY246" i="3"/>
  <c r="BG246" i="3"/>
  <c r="AJ246" i="3"/>
  <c r="X246" i="3"/>
  <c r="BD246" i="3"/>
  <c r="AR246" i="3"/>
  <c r="P246" i="3"/>
  <c r="AV246" i="3"/>
  <c r="AA254" i="3"/>
  <c r="BG254" i="3"/>
  <c r="AR254" i="3"/>
  <c r="Y254" i="3"/>
  <c r="BE254" i="3"/>
  <c r="V254" i="3"/>
  <c r="T269" i="3"/>
  <c r="AB269" i="3"/>
  <c r="AJ269" i="3"/>
  <c r="AR269" i="3"/>
  <c r="AZ269" i="3"/>
  <c r="BH269" i="3"/>
  <c r="Q269" i="3"/>
  <c r="Y269" i="3"/>
  <c r="AG269" i="3"/>
  <c r="AO269" i="3"/>
  <c r="AW269" i="3"/>
  <c r="BE269" i="3"/>
  <c r="N269" i="3"/>
  <c r="BJ269" i="3" s="1"/>
  <c r="V269" i="3"/>
  <c r="AD269" i="3"/>
  <c r="AL269" i="3"/>
  <c r="AT269" i="3"/>
  <c r="BB269" i="3"/>
  <c r="S269" i="3"/>
  <c r="BM269" i="3" s="1"/>
  <c r="AY269" i="3"/>
  <c r="AM269" i="3"/>
  <c r="AA269" i="3"/>
  <c r="BG269" i="3"/>
  <c r="AE269" i="3"/>
  <c r="V277" i="3"/>
  <c r="AM277" i="3"/>
  <c r="BD277" i="3"/>
  <c r="T281" i="3"/>
  <c r="X281" i="3"/>
  <c r="AN281" i="3"/>
  <c r="BD281" i="3"/>
  <c r="U281" i="3"/>
  <c r="AK281" i="3"/>
  <c r="BA281" i="3"/>
  <c r="R281" i="3"/>
  <c r="AH281" i="3"/>
  <c r="AX281" i="3"/>
  <c r="AE281" i="3"/>
  <c r="AY281" i="3"/>
  <c r="AQ281" i="3"/>
  <c r="S285" i="3"/>
  <c r="AA285" i="3"/>
  <c r="AI285" i="3"/>
  <c r="AQ285" i="3"/>
  <c r="AY285" i="3"/>
  <c r="BG285" i="3"/>
  <c r="T285" i="3"/>
  <c r="AB285" i="3"/>
  <c r="AJ285" i="3"/>
  <c r="AR285" i="3"/>
  <c r="AZ285" i="3"/>
  <c r="BH285" i="3"/>
  <c r="Q285" i="3"/>
  <c r="Y285" i="3"/>
  <c r="AG285" i="3"/>
  <c r="AO285" i="3"/>
  <c r="AW285" i="3"/>
  <c r="BE285" i="3"/>
  <c r="N285" i="3"/>
  <c r="AT285" i="3"/>
  <c r="AH285" i="3"/>
  <c r="V285" i="3"/>
  <c r="BB285" i="3"/>
  <c r="AP285" i="3"/>
  <c r="AE293" i="3"/>
  <c r="BD293" i="3"/>
  <c r="AP293" i="3"/>
  <c r="AP297" i="3"/>
  <c r="BG297" i="3"/>
  <c r="U297" i="3"/>
  <c r="Q299" i="3"/>
  <c r="Y299" i="3"/>
  <c r="AG299" i="3"/>
  <c r="AO299" i="3"/>
  <c r="AW299" i="3"/>
  <c r="BE299" i="3"/>
  <c r="N299" i="3"/>
  <c r="V299" i="3"/>
  <c r="AD299" i="3"/>
  <c r="AL299" i="3"/>
  <c r="AT299" i="3"/>
  <c r="BB299" i="3"/>
  <c r="O299" i="3"/>
  <c r="W299" i="3"/>
  <c r="AE299" i="3"/>
  <c r="AM299" i="3"/>
  <c r="AU299" i="3"/>
  <c r="BC299" i="3"/>
  <c r="AB299" i="3"/>
  <c r="BH299" i="3"/>
  <c r="AF299" i="3"/>
  <c r="T299" i="3"/>
  <c r="AZ299" i="3"/>
  <c r="BD299" i="3"/>
  <c r="W345" i="3"/>
  <c r="AA345" i="3"/>
  <c r="O345" i="3"/>
  <c r="BN345" i="3" s="1"/>
  <c r="AY345" i="3"/>
  <c r="M226" i="3"/>
  <c r="AC226" i="3"/>
  <c r="AS226" i="3"/>
  <c r="BI226" i="3"/>
  <c r="Z226" i="3"/>
  <c r="AL226" i="3"/>
  <c r="AT226" i="3"/>
  <c r="BB226" i="3"/>
  <c r="O226" i="3"/>
  <c r="W226" i="3"/>
  <c r="AE226" i="3"/>
  <c r="AM226" i="3"/>
  <c r="AU226" i="3"/>
  <c r="BC226" i="3"/>
  <c r="X226" i="3"/>
  <c r="BD226" i="3"/>
  <c r="AR226" i="3"/>
  <c r="P226" i="3"/>
  <c r="AV226" i="3"/>
  <c r="AJ226" i="3"/>
  <c r="Q258" i="3"/>
  <c r="M258" i="3"/>
  <c r="AC258" i="3"/>
  <c r="AS258" i="3"/>
  <c r="BI258" i="3"/>
  <c r="Z258" i="3"/>
  <c r="AP258" i="3"/>
  <c r="BF258" i="3"/>
  <c r="AA258" i="3"/>
  <c r="AQ258" i="3"/>
  <c r="BG258" i="3"/>
  <c r="P258" i="3"/>
  <c r="AJ258" i="3"/>
  <c r="BD258" i="3"/>
  <c r="AA313" i="3"/>
  <c r="BL313" i="3" s="1"/>
  <c r="AV313" i="3"/>
  <c r="BN220" i="3"/>
  <c r="AX300" i="3"/>
  <c r="R300" i="3"/>
  <c r="AD300" i="3"/>
  <c r="BF300" i="3"/>
  <c r="Z300" i="3"/>
  <c r="BE300" i="3"/>
  <c r="AW300" i="3"/>
  <c r="AO300" i="3"/>
  <c r="AG300" i="3"/>
  <c r="Y300" i="3"/>
  <c r="Q300" i="3"/>
  <c r="BN300" i="3" s="1"/>
  <c r="BH300" i="3"/>
  <c r="AZ300" i="3"/>
  <c r="AR300" i="3"/>
  <c r="AJ300" i="3"/>
  <c r="AB300" i="3"/>
  <c r="T300" i="3"/>
  <c r="BG300" i="3"/>
  <c r="AY300" i="3"/>
  <c r="AQ300" i="3"/>
  <c r="AI300" i="3"/>
  <c r="AA300" i="3"/>
  <c r="AP242" i="3"/>
  <c r="AT242" i="3"/>
  <c r="AO242" i="3"/>
  <c r="BH242" i="3"/>
  <c r="AB242" i="3"/>
  <c r="AB250" i="3"/>
  <c r="BC250" i="3"/>
  <c r="W250" i="3"/>
  <c r="AL250" i="3"/>
  <c r="BE250" i="3"/>
  <c r="BB262" i="3"/>
  <c r="AH262" i="3"/>
  <c r="N262" i="3"/>
  <c r="AW262" i="3"/>
  <c r="AG262" i="3"/>
  <c r="Q262" i="3"/>
  <c r="AZ262" i="3"/>
  <c r="AJ262" i="3"/>
  <c r="T262" i="3"/>
  <c r="AY262" i="3"/>
  <c r="AI262" i="3"/>
  <c r="BE219" i="3"/>
  <c r="Y219" i="3"/>
  <c r="AK219" i="3"/>
  <c r="AW219" i="3"/>
  <c r="Q219" i="3"/>
  <c r="AS219" i="3"/>
  <c r="M219" i="3"/>
  <c r="BD219" i="3"/>
  <c r="AV219" i="3"/>
  <c r="AN219" i="3"/>
  <c r="AF219" i="3"/>
  <c r="X219" i="3"/>
  <c r="P219" i="3"/>
  <c r="BC219" i="3"/>
  <c r="AU219" i="3"/>
  <c r="AM219" i="3"/>
  <c r="AE219" i="3"/>
  <c r="W219" i="3"/>
  <c r="O219" i="3"/>
  <c r="BB219" i="3"/>
  <c r="AT219" i="3"/>
  <c r="AL219" i="3"/>
  <c r="AD219" i="3"/>
  <c r="V219" i="3"/>
  <c r="P222" i="3"/>
  <c r="BD222" i="3"/>
  <c r="AJ222" i="3"/>
  <c r="AY222" i="3"/>
  <c r="AI222" i="3"/>
  <c r="S222" i="3"/>
  <c r="AX222" i="3"/>
  <c r="AH222" i="3"/>
  <c r="R222" i="3"/>
  <c r="BA222" i="3"/>
  <c r="AK222" i="3"/>
  <c r="BB229" i="3"/>
  <c r="AL229" i="3"/>
  <c r="AK229" i="3"/>
  <c r="AX229" i="3"/>
  <c r="R229" i="3"/>
  <c r="AG229" i="3"/>
  <c r="BD229" i="3"/>
  <c r="AN229" i="3"/>
  <c r="X229" i="3"/>
  <c r="BC229" i="3"/>
  <c r="AM229" i="3"/>
  <c r="BE231" i="3"/>
  <c r="Y231" i="3"/>
  <c r="AK231" i="3"/>
  <c r="AW231" i="3"/>
  <c r="BI231" i="3"/>
  <c r="BH231" i="3"/>
  <c r="AR231" i="3"/>
  <c r="AB231" i="3"/>
  <c r="BG231" i="3"/>
  <c r="AQ231" i="3"/>
  <c r="AA231" i="3"/>
  <c r="BF231" i="3"/>
  <c r="AP231" i="3"/>
  <c r="Z231" i="3"/>
  <c r="AV238" i="3"/>
  <c r="AZ238" i="3"/>
  <c r="AM238" i="3"/>
  <c r="AT238" i="3"/>
  <c r="AG238" i="3"/>
  <c r="AC241" i="3"/>
  <c r="Y241" i="3"/>
  <c r="AW241" i="3"/>
  <c r="BD241" i="3"/>
  <c r="AN241" i="3"/>
  <c r="X241" i="3"/>
  <c r="BC241" i="3"/>
  <c r="AM241" i="3"/>
  <c r="W241" i="3"/>
  <c r="BB241" i="3"/>
  <c r="AL241" i="3"/>
  <c r="V241" i="3"/>
  <c r="AF246" i="3"/>
  <c r="AB246" i="3"/>
  <c r="AZ246" i="3"/>
  <c r="BC246" i="3"/>
  <c r="AM246" i="3"/>
  <c r="W246" i="3"/>
  <c r="BB246" i="3"/>
  <c r="AL246" i="3"/>
  <c r="V246" i="3"/>
  <c r="BK246" i="3" s="1"/>
  <c r="BE246" i="3"/>
  <c r="AO246" i="3"/>
  <c r="Y246" i="3"/>
  <c r="BF254" i="3"/>
  <c r="AO254" i="3"/>
  <c r="AB254" i="3"/>
  <c r="AU269" i="3"/>
  <c r="AQ269" i="3"/>
  <c r="W269" i="3"/>
  <c r="BF269" i="3"/>
  <c r="AP269" i="3"/>
  <c r="Z269" i="3"/>
  <c r="BI269" i="3"/>
  <c r="AS269" i="3"/>
  <c r="AC269" i="3"/>
  <c r="M269" i="3"/>
  <c r="AV269" i="3"/>
  <c r="AF269" i="3"/>
  <c r="P269" i="3"/>
  <c r="BD274" i="3"/>
  <c r="AJ274" i="3"/>
  <c r="P274" i="3"/>
  <c r="BK274" i="3" s="1"/>
  <c r="AU274" i="3"/>
  <c r="AE274" i="3"/>
  <c r="O274" i="3"/>
  <c r="AT274" i="3"/>
  <c r="AD274" i="3"/>
  <c r="N274" i="3"/>
  <c r="AW274" i="3"/>
  <c r="AG274" i="3"/>
  <c r="Q274" i="3"/>
  <c r="X277" i="3"/>
  <c r="BF285" i="3"/>
  <c r="AL285" i="3"/>
  <c r="R285" i="3"/>
  <c r="BI285" i="3"/>
  <c r="AS285" i="3"/>
  <c r="AC285" i="3"/>
  <c r="M285" i="3"/>
  <c r="AV285" i="3"/>
  <c r="AF285" i="3"/>
  <c r="P285" i="3"/>
  <c r="BK285" i="3" s="1"/>
  <c r="AU285" i="3"/>
  <c r="AE285" i="3"/>
  <c r="O285" i="3"/>
  <c r="Z290" i="3"/>
  <c r="AV290" i="3"/>
  <c r="P290" i="3"/>
  <c r="AD290" i="3"/>
  <c r="AZ290" i="3"/>
  <c r="T290" i="3"/>
  <c r="AW290" i="3"/>
  <c r="AG290" i="3"/>
  <c r="Q290" i="3"/>
  <c r="AY290" i="3"/>
  <c r="AI290" i="3"/>
  <c r="S290" i="3"/>
  <c r="AT293" i="3"/>
  <c r="AR297" i="3"/>
  <c r="AN299" i="3"/>
  <c r="AJ299" i="3"/>
  <c r="P299" i="3"/>
  <c r="BG299" i="3"/>
  <c r="AQ299" i="3"/>
  <c r="AA299" i="3"/>
  <c r="BF299" i="3"/>
  <c r="AP299" i="3"/>
  <c r="Z299" i="3"/>
  <c r="BI299" i="3"/>
  <c r="AS299" i="3"/>
  <c r="AC299" i="3"/>
  <c r="M299" i="3"/>
  <c r="BN299" i="3" s="1"/>
  <c r="T226" i="3"/>
  <c r="BH226" i="3"/>
  <c r="AN226" i="3"/>
  <c r="AY226" i="3"/>
  <c r="AI226" i="3"/>
  <c r="S226" i="3"/>
  <c r="AX226" i="3"/>
  <c r="AH226" i="3"/>
  <c r="BA226" i="3"/>
  <c r="U226" i="3"/>
  <c r="AV258" i="3"/>
  <c r="AY258" i="3"/>
  <c r="S258" i="3"/>
  <c r="AH258" i="3"/>
  <c r="BA258" i="3"/>
  <c r="U258" i="3"/>
  <c r="AA281" i="3"/>
  <c r="S281" i="3"/>
  <c r="AP281" i="3"/>
  <c r="BI281" i="3"/>
  <c r="AC281" i="3"/>
  <c r="AV281" i="3"/>
  <c r="P281" i="3"/>
  <c r="T232" i="3"/>
  <c r="AG270" i="3"/>
  <c r="AA270" i="3"/>
  <c r="AR270" i="3"/>
  <c r="U286" i="3"/>
  <c r="Q286" i="3"/>
  <c r="AW286" i="3"/>
  <c r="AD286" i="3"/>
  <c r="O286" i="3"/>
  <c r="AU286" i="3"/>
  <c r="AR286" i="3"/>
  <c r="P345" i="3"/>
  <c r="AU345" i="3"/>
  <c r="AM345" i="3"/>
  <c r="AP337" i="3"/>
  <c r="BJ337" i="3" s="1"/>
  <c r="Q226" i="3"/>
  <c r="V258" i="3"/>
  <c r="O261" i="3"/>
  <c r="S261" i="3"/>
  <c r="BK261" i="3" s="1"/>
  <c r="P261" i="3"/>
  <c r="AG261" i="3"/>
  <c r="AW261" i="3"/>
  <c r="R261" i="3"/>
  <c r="AL261" i="3"/>
  <c r="BB261" i="3"/>
  <c r="Y261" i="3"/>
  <c r="AQ261" i="3"/>
  <c r="BG261" i="3"/>
  <c r="U261" i="3"/>
  <c r="AR261" i="3"/>
  <c r="T263" i="3"/>
  <c r="BM263" i="3" s="1"/>
  <c r="X263" i="3"/>
  <c r="AN263" i="3"/>
  <c r="BD263" i="3"/>
  <c r="U263" i="3"/>
  <c r="AK263" i="3"/>
  <c r="BA263" i="3"/>
  <c r="R263" i="3"/>
  <c r="AH263" i="3"/>
  <c r="AX263" i="3"/>
  <c r="AQ263" i="3"/>
  <c r="AU263" i="3"/>
  <c r="BC263" i="3"/>
  <c r="O303" i="3"/>
  <c r="W303" i="3"/>
  <c r="AE303" i="3"/>
  <c r="AM303" i="3"/>
  <c r="AU303" i="3"/>
  <c r="BC303" i="3"/>
  <c r="P303" i="3"/>
  <c r="X303" i="3"/>
  <c r="AF303" i="3"/>
  <c r="AN303" i="3"/>
  <c r="AV303" i="3"/>
  <c r="BD303" i="3"/>
  <c r="M303" i="3"/>
  <c r="U303" i="3"/>
  <c r="AC303" i="3"/>
  <c r="AK303" i="3"/>
  <c r="AS303" i="3"/>
  <c r="BA303" i="3"/>
  <c r="BI303" i="3"/>
  <c r="AH303" i="3"/>
  <c r="V303" i="3"/>
  <c r="BB303" i="3"/>
  <c r="AP303" i="3"/>
  <c r="N303" i="3"/>
  <c r="BJ303" i="3" s="1"/>
  <c r="AD303" i="3"/>
  <c r="BF309" i="3"/>
  <c r="AR309" i="3"/>
  <c r="AL317" i="3"/>
  <c r="V317" i="3"/>
  <c r="R317" i="3"/>
  <c r="BL317" i="3" s="1"/>
  <c r="AH325" i="3"/>
  <c r="AX325" i="3"/>
  <c r="T333" i="3"/>
  <c r="AZ333" i="3"/>
  <c r="X341" i="3"/>
  <c r="AN341" i="3"/>
  <c r="AR341" i="3"/>
  <c r="AF341" i="3"/>
  <c r="M341" i="3"/>
  <c r="U271" i="3"/>
  <c r="BM271" i="3" s="1"/>
  <c r="AJ264" i="3"/>
  <c r="AV264" i="3"/>
  <c r="P264" i="3"/>
  <c r="AR264" i="3"/>
  <c r="BD264" i="3"/>
  <c r="X264" i="3"/>
  <c r="BC264" i="3"/>
  <c r="AU264" i="3"/>
  <c r="AM264" i="3"/>
  <c r="AE264" i="3"/>
  <c r="W264" i="3"/>
  <c r="O264" i="3"/>
  <c r="BB264" i="3"/>
  <c r="AT264" i="3"/>
  <c r="AL264" i="3"/>
  <c r="AD264" i="3"/>
  <c r="V264" i="3"/>
  <c r="N264" i="3"/>
  <c r="BE264" i="3"/>
  <c r="AW264" i="3"/>
  <c r="AO264" i="3"/>
  <c r="AG264" i="3"/>
  <c r="Y264" i="3"/>
  <c r="BL292" i="3"/>
  <c r="AD226" i="3"/>
  <c r="V226" i="3"/>
  <c r="N226" i="3"/>
  <c r="BE226" i="3"/>
  <c r="BL226" i="3" s="1"/>
  <c r="AW226" i="3"/>
  <c r="AO226" i="3"/>
  <c r="AG226" i="3"/>
  <c r="Y226" i="3"/>
  <c r="AN258" i="3"/>
  <c r="AZ258" i="3"/>
  <c r="T258" i="3"/>
  <c r="AF258" i="3"/>
  <c r="BH258" i="3"/>
  <c r="AB258" i="3"/>
  <c r="BC258" i="3"/>
  <c r="AU258" i="3"/>
  <c r="AM258" i="3"/>
  <c r="AE258" i="3"/>
  <c r="W258" i="3"/>
  <c r="O258" i="3"/>
  <c r="BN258" i="3" s="1"/>
  <c r="BB258" i="3"/>
  <c r="AT258" i="3"/>
  <c r="AL258" i="3"/>
  <c r="AD258" i="3"/>
  <c r="N258" i="3"/>
  <c r="BE258" i="3"/>
  <c r="AW258" i="3"/>
  <c r="AO258" i="3"/>
  <c r="AG258" i="3"/>
  <c r="Y258" i="3"/>
  <c r="AV261" i="3"/>
  <c r="BH261" i="3"/>
  <c r="Z261" i="3"/>
  <c r="AN261" i="3"/>
  <c r="AZ261" i="3"/>
  <c r="N261" i="3"/>
  <c r="BC261" i="3"/>
  <c r="AU261" i="3"/>
  <c r="AM261" i="3"/>
  <c r="AD261" i="3"/>
  <c r="T261" i="3"/>
  <c r="BF261" i="3"/>
  <c r="AX261" i="3"/>
  <c r="AP261" i="3"/>
  <c r="AH261" i="3"/>
  <c r="X261" i="3"/>
  <c r="BI261" i="3"/>
  <c r="BA261" i="3"/>
  <c r="AS261" i="3"/>
  <c r="AK261" i="3"/>
  <c r="AB261" i="3"/>
  <c r="Q261" i="3"/>
  <c r="AE261" i="3"/>
  <c r="W261" i="3"/>
  <c r="W263" i="3"/>
  <c r="AY263" i="3"/>
  <c r="S263" i="3"/>
  <c r="AE263" i="3"/>
  <c r="BG263" i="3"/>
  <c r="AA263" i="3"/>
  <c r="BB263" i="3"/>
  <c r="AT263" i="3"/>
  <c r="AL263" i="3"/>
  <c r="AD263" i="3"/>
  <c r="V263" i="3"/>
  <c r="N263" i="3"/>
  <c r="BE263" i="3"/>
  <c r="AW263" i="3"/>
  <c r="AO263" i="3"/>
  <c r="AG263" i="3"/>
  <c r="Y263" i="3"/>
  <c r="Q263" i="3"/>
  <c r="BH263" i="3"/>
  <c r="AZ263" i="3"/>
  <c r="AR263" i="3"/>
  <c r="AJ263" i="3"/>
  <c r="AB263" i="3"/>
  <c r="BG281" i="3"/>
  <c r="BC281" i="3"/>
  <c r="W281" i="3"/>
  <c r="AI281" i="3"/>
  <c r="AU281" i="3"/>
  <c r="O281" i="3"/>
  <c r="BB281" i="3"/>
  <c r="AT281" i="3"/>
  <c r="AL281" i="3"/>
  <c r="AD281" i="3"/>
  <c r="V281" i="3"/>
  <c r="BK281" i="3" s="1"/>
  <c r="N281" i="3"/>
  <c r="BE281" i="3"/>
  <c r="AW281" i="3"/>
  <c r="AO281" i="3"/>
  <c r="AG281" i="3"/>
  <c r="Y281" i="3"/>
  <c r="Q281" i="3"/>
  <c r="BH281" i="3"/>
  <c r="AZ281" i="3"/>
  <c r="AR281" i="3"/>
  <c r="AJ281" i="3"/>
  <c r="AB281" i="3"/>
  <c r="O242" i="3"/>
  <c r="M289" i="3"/>
  <c r="R333" i="3"/>
  <c r="V313" i="3"/>
  <c r="BK313" i="3" s="1"/>
  <c r="N329" i="3"/>
  <c r="BJ329" i="3" s="1"/>
  <c r="X321" i="3"/>
  <c r="AH329" i="3"/>
  <c r="BM329" i="3" s="1"/>
  <c r="AI345" i="3"/>
  <c r="BL345" i="3" s="1"/>
  <c r="AE345" i="3"/>
  <c r="S345" i="3"/>
  <c r="BK345" i="3" s="1"/>
  <c r="AQ345" i="3"/>
  <c r="BC345" i="3"/>
  <c r="BJ345" i="3" s="1"/>
  <c r="AH337" i="3"/>
  <c r="AT337" i="3"/>
  <c r="BL337" i="3" s="1"/>
  <c r="BF337" i="3"/>
  <c r="Z337" i="3"/>
  <c r="R325" i="3"/>
  <c r="AV341" i="3"/>
  <c r="P341" i="3"/>
  <c r="BH341" i="3"/>
  <c r="AB341" i="3"/>
  <c r="BD341" i="3"/>
  <c r="AJ333" i="3"/>
  <c r="AB333" i="3"/>
  <c r="BL333" i="3" s="1"/>
  <c r="BH321" i="3"/>
  <c r="AR273" i="3"/>
  <c r="AY273" i="3"/>
  <c r="Q294" i="3"/>
  <c r="BJ294" i="3" s="1"/>
  <c r="AX294" i="3"/>
  <c r="AI294" i="3"/>
  <c r="T294" i="3"/>
  <c r="AZ294" i="3"/>
  <c r="BI294" i="3"/>
  <c r="Z297" i="3"/>
  <c r="BF297" i="3"/>
  <c r="AQ297" i="3"/>
  <c r="AB297" i="3"/>
  <c r="BH297" i="3"/>
  <c r="AO297" i="3"/>
  <c r="AL233" i="3"/>
  <c r="AZ233" i="3"/>
  <c r="AC235" i="3"/>
  <c r="BG235" i="3"/>
  <c r="O302" i="3"/>
  <c r="AS302" i="3"/>
  <c r="Y238" i="3"/>
  <c r="AO238" i="3"/>
  <c r="BE238" i="3"/>
  <c r="V238" i="3"/>
  <c r="AL238" i="3"/>
  <c r="BB238" i="3"/>
  <c r="O249" i="3"/>
  <c r="BL249" i="3" s="1"/>
  <c r="AE249" i="3"/>
  <c r="AU249" i="3"/>
  <c r="P249" i="3"/>
  <c r="AF249" i="3"/>
  <c r="AV249" i="3"/>
  <c r="M249" i="3"/>
  <c r="BK249" i="3" s="1"/>
  <c r="AC249" i="3"/>
  <c r="AS249" i="3"/>
  <c r="BI249" i="3"/>
  <c r="N249" i="3"/>
  <c r="BJ249" i="3" s="1"/>
  <c r="AH249" i="3"/>
  <c r="AL249" i="3"/>
  <c r="S254" i="3"/>
  <c r="AI254" i="3"/>
  <c r="AY254" i="3"/>
  <c r="T254" i="3"/>
  <c r="AJ254" i="3"/>
  <c r="AZ254" i="3"/>
  <c r="Q254" i="3"/>
  <c r="AG254" i="3"/>
  <c r="AW254" i="3"/>
  <c r="N254" i="3"/>
  <c r="AH254" i="3"/>
  <c r="BB254" i="3"/>
  <c r="AG266" i="3"/>
  <c r="N266" i="3"/>
  <c r="AT266" i="3"/>
  <c r="AE266" i="3"/>
  <c r="AB266" i="3"/>
  <c r="AV266" i="3"/>
  <c r="X266" i="3"/>
  <c r="AL277" i="3"/>
  <c r="W277" i="3"/>
  <c r="BC277" i="3"/>
  <c r="AN277" i="3"/>
  <c r="BE277" i="3"/>
  <c r="BA277" i="3"/>
  <c r="AO282" i="3"/>
  <c r="V282" i="3"/>
  <c r="BB282" i="3"/>
  <c r="AM282" i="3"/>
  <c r="BH282" i="3"/>
  <c r="X282" i="3"/>
  <c r="O293" i="3"/>
  <c r="AU293" i="3"/>
  <c r="AH293" i="3"/>
  <c r="Y293" i="3"/>
  <c r="U293" i="3"/>
  <c r="AG293" i="3"/>
  <c r="AB293" i="3"/>
  <c r="T298" i="3"/>
  <c r="AZ298" i="3"/>
  <c r="AG298" i="3"/>
  <c r="N298" i="3"/>
  <c r="AT298" i="3"/>
  <c r="AI298" i="3"/>
  <c r="AQ289" i="3"/>
  <c r="BL237" i="3"/>
  <c r="N225" i="3"/>
  <c r="V225" i="3"/>
  <c r="AD225" i="3"/>
  <c r="AL225" i="3"/>
  <c r="AT225" i="3"/>
  <c r="U225" i="3"/>
  <c r="AF225" i="3"/>
  <c r="AQ225" i="3"/>
  <c r="AZ225" i="3"/>
  <c r="BH225" i="3"/>
  <c r="W225" i="3"/>
  <c r="AG225" i="3"/>
  <c r="AR225" i="3"/>
  <c r="BA225" i="3"/>
  <c r="BI225" i="3"/>
  <c r="S225" i="3"/>
  <c r="AC225" i="3"/>
  <c r="BK225" i="3" s="1"/>
  <c r="AN225" i="3"/>
  <c r="AX225" i="3"/>
  <c r="BF225" i="3"/>
  <c r="AO225" i="3"/>
  <c r="Y225" i="3"/>
  <c r="AE225" i="3"/>
  <c r="O225" i="3"/>
  <c r="BC225" i="3"/>
  <c r="S227" i="3"/>
  <c r="AA227" i="3"/>
  <c r="AI227" i="3"/>
  <c r="AQ227" i="3"/>
  <c r="AY227" i="3"/>
  <c r="BG227" i="3"/>
  <c r="T227" i="3"/>
  <c r="AB227" i="3"/>
  <c r="AJ227" i="3"/>
  <c r="AR227" i="3"/>
  <c r="AZ227" i="3"/>
  <c r="BH227" i="3"/>
  <c r="Q227" i="3"/>
  <c r="Y227" i="3"/>
  <c r="AG227" i="3"/>
  <c r="AO227" i="3"/>
  <c r="AW227" i="3"/>
  <c r="BE227" i="3"/>
  <c r="V227" i="3"/>
  <c r="BB227" i="3"/>
  <c r="AP227" i="3"/>
  <c r="N227" i="3"/>
  <c r="BN227" i="3" s="1"/>
  <c r="AT227" i="3"/>
  <c r="AX227" i="3"/>
  <c r="M233" i="3"/>
  <c r="U233" i="3"/>
  <c r="AC233" i="3"/>
  <c r="AK233" i="3"/>
  <c r="AS233" i="3"/>
  <c r="BA233" i="3"/>
  <c r="BI233" i="3"/>
  <c r="R233" i="3"/>
  <c r="Z233" i="3"/>
  <c r="AH233" i="3"/>
  <c r="AP233" i="3"/>
  <c r="AX233" i="3"/>
  <c r="BF233" i="3"/>
  <c r="S233" i="3"/>
  <c r="BK233" i="3" s="1"/>
  <c r="AA233" i="3"/>
  <c r="AI233" i="3"/>
  <c r="AQ233" i="3"/>
  <c r="AY233" i="3"/>
  <c r="BG233" i="3"/>
  <c r="AN233" i="3"/>
  <c r="AB233" i="3"/>
  <c r="BH233" i="3"/>
  <c r="Q233" i="3"/>
  <c r="AG233" i="3"/>
  <c r="AW233" i="3"/>
  <c r="N233" i="3"/>
  <c r="AD233" i="3"/>
  <c r="AT233" i="3"/>
  <c r="O233" i="3"/>
  <c r="AE233" i="3"/>
  <c r="AU233" i="3"/>
  <c r="X233" i="3"/>
  <c r="AR233" i="3"/>
  <c r="AF233" i="3"/>
  <c r="AJ233" i="3"/>
  <c r="T233" i="3"/>
  <c r="AO233" i="3"/>
  <c r="V233" i="3"/>
  <c r="BB233" i="3"/>
  <c r="AM233" i="3"/>
  <c r="BD233" i="3"/>
  <c r="AV233" i="3"/>
  <c r="Q235" i="3"/>
  <c r="Y235" i="3"/>
  <c r="AG235" i="3"/>
  <c r="AO235" i="3"/>
  <c r="AW235" i="3"/>
  <c r="BE235" i="3"/>
  <c r="N235" i="3"/>
  <c r="V235" i="3"/>
  <c r="AD235" i="3"/>
  <c r="AL235" i="3"/>
  <c r="AT235" i="3"/>
  <c r="BB235" i="3"/>
  <c r="O235" i="3"/>
  <c r="W235" i="3"/>
  <c r="AE235" i="3"/>
  <c r="AM235" i="3"/>
  <c r="AU235" i="3"/>
  <c r="BC235" i="3"/>
  <c r="AB235" i="3"/>
  <c r="BH235" i="3"/>
  <c r="AF235" i="3"/>
  <c r="T235" i="3"/>
  <c r="AZ235" i="3"/>
  <c r="X235" i="3"/>
  <c r="U235" i="3"/>
  <c r="AK235" i="3"/>
  <c r="BA235" i="3"/>
  <c r="R235" i="3"/>
  <c r="AH235" i="3"/>
  <c r="AX235" i="3"/>
  <c r="S235" i="3"/>
  <c r="AI235" i="3"/>
  <c r="AY235" i="3"/>
  <c r="AR235" i="3"/>
  <c r="AV235" i="3"/>
  <c r="BD235" i="3"/>
  <c r="M235" i="3"/>
  <c r="AS235" i="3"/>
  <c r="Z235" i="3"/>
  <c r="BF235" i="3"/>
  <c r="AQ235" i="3"/>
  <c r="P235" i="3"/>
  <c r="BK235" i="3" s="1"/>
  <c r="AN235" i="3"/>
  <c r="S257" i="3"/>
  <c r="AA257" i="3"/>
  <c r="AI257" i="3"/>
  <c r="AQ257" i="3"/>
  <c r="AY257" i="3"/>
  <c r="BG257" i="3"/>
  <c r="T257" i="3"/>
  <c r="AB257" i="3"/>
  <c r="AJ257" i="3"/>
  <c r="AR257" i="3"/>
  <c r="AZ257" i="3"/>
  <c r="BH257" i="3"/>
  <c r="Q257" i="3"/>
  <c r="Y257" i="3"/>
  <c r="AG257" i="3"/>
  <c r="AO257" i="3"/>
  <c r="AW257" i="3"/>
  <c r="BE257" i="3"/>
  <c r="R257" i="3"/>
  <c r="AX257" i="3"/>
  <c r="AL257" i="3"/>
  <c r="Z257" i="3"/>
  <c r="BF257" i="3"/>
  <c r="AD257" i="3"/>
  <c r="O262" i="3"/>
  <c r="W262" i="3"/>
  <c r="AE262" i="3"/>
  <c r="AM262" i="3"/>
  <c r="AU262" i="3"/>
  <c r="BC262" i="3"/>
  <c r="P262" i="3"/>
  <c r="X262" i="3"/>
  <c r="AF262" i="3"/>
  <c r="AN262" i="3"/>
  <c r="AV262" i="3"/>
  <c r="BD262" i="3"/>
  <c r="M262" i="3"/>
  <c r="U262" i="3"/>
  <c r="AC262" i="3"/>
  <c r="AK262" i="3"/>
  <c r="AS262" i="3"/>
  <c r="BA262" i="3"/>
  <c r="BI262" i="3"/>
  <c r="AD262" i="3"/>
  <c r="R262" i="3"/>
  <c r="AX262" i="3"/>
  <c r="AL262" i="3"/>
  <c r="AP262" i="3"/>
  <c r="Z262" i="3"/>
  <c r="R302" i="3"/>
  <c r="Z302" i="3"/>
  <c r="AH302" i="3"/>
  <c r="AP302" i="3"/>
  <c r="AX302" i="3"/>
  <c r="BF302" i="3"/>
  <c r="S302" i="3"/>
  <c r="AA302" i="3"/>
  <c r="AI302" i="3"/>
  <c r="AQ302" i="3"/>
  <c r="AY302" i="3"/>
  <c r="BG302" i="3"/>
  <c r="T302" i="3"/>
  <c r="AB302" i="3"/>
  <c r="AJ302" i="3"/>
  <c r="AR302" i="3"/>
  <c r="AZ302" i="3"/>
  <c r="BH302" i="3"/>
  <c r="AK302" i="3"/>
  <c r="Y302" i="3"/>
  <c r="BE302" i="3"/>
  <c r="AC302" i="3"/>
  <c r="BI302" i="3"/>
  <c r="AG302" i="3"/>
  <c r="V302" i="3"/>
  <c r="AL302" i="3"/>
  <c r="BB302" i="3"/>
  <c r="W302" i="3"/>
  <c r="AM302" i="3"/>
  <c r="BC302" i="3"/>
  <c r="X302" i="3"/>
  <c r="AN302" i="3"/>
  <c r="BD302" i="3"/>
  <c r="BA302" i="3"/>
  <c r="M302" i="3"/>
  <c r="AW302" i="3"/>
  <c r="N302" i="3"/>
  <c r="AT302" i="3"/>
  <c r="AE302" i="3"/>
  <c r="P302" i="3"/>
  <c r="AV302" i="3"/>
  <c r="AO302" i="3"/>
  <c r="Q302" i="3"/>
  <c r="AA315" i="3"/>
  <c r="BL315" i="3" s="1"/>
  <c r="AQ315" i="3"/>
  <c r="W323" i="3"/>
  <c r="BC323" i="3"/>
  <c r="O331" i="3"/>
  <c r="BL331" i="3" s="1"/>
  <c r="W331" i="3"/>
  <c r="AE331" i="3"/>
  <c r="AM331" i="3"/>
  <c r="AU331" i="3"/>
  <c r="BC331" i="3"/>
  <c r="P331" i="3"/>
  <c r="X331" i="3"/>
  <c r="AF331" i="3"/>
  <c r="AN331" i="3"/>
  <c r="AV331" i="3"/>
  <c r="BD331" i="3"/>
  <c r="M331" i="3"/>
  <c r="U331" i="3"/>
  <c r="AC331" i="3"/>
  <c r="BM331" i="3" s="1"/>
  <c r="AK331" i="3"/>
  <c r="Q222" i="3"/>
  <c r="Y222" i="3"/>
  <c r="AG222" i="3"/>
  <c r="AO222" i="3"/>
  <c r="AW222" i="3"/>
  <c r="BE222" i="3"/>
  <c r="N222" i="3"/>
  <c r="V222" i="3"/>
  <c r="AD222" i="3"/>
  <c r="AL222" i="3"/>
  <c r="AT222" i="3"/>
  <c r="BB222" i="3"/>
  <c r="O222" i="3"/>
  <c r="W222" i="3"/>
  <c r="AE222" i="3"/>
  <c r="AM222" i="3"/>
  <c r="AU222" i="3"/>
  <c r="BC222" i="3"/>
  <c r="T222" i="3"/>
  <c r="AZ222" i="3"/>
  <c r="AN222" i="3"/>
  <c r="AB222" i="3"/>
  <c r="BH222" i="3"/>
  <c r="AF222" i="3"/>
  <c r="N229" i="3"/>
  <c r="S229" i="3"/>
  <c r="AA229" i="3"/>
  <c r="AI229" i="3"/>
  <c r="AQ229" i="3"/>
  <c r="AY229" i="3"/>
  <c r="BG229" i="3"/>
  <c r="T229" i="3"/>
  <c r="AB229" i="3"/>
  <c r="AJ229" i="3"/>
  <c r="AR229" i="3"/>
  <c r="AZ229" i="3"/>
  <c r="BH229" i="3"/>
  <c r="Y229" i="3"/>
  <c r="AO229" i="3"/>
  <c r="BE229" i="3"/>
  <c r="Z229" i="3"/>
  <c r="AP229" i="3"/>
  <c r="BF229" i="3"/>
  <c r="AC229" i="3"/>
  <c r="AS229" i="3"/>
  <c r="BI229" i="3"/>
  <c r="M229" i="3"/>
  <c r="BK229" i="3" s="1"/>
  <c r="V229" i="3"/>
  <c r="AD229" i="3"/>
  <c r="M238" i="3"/>
  <c r="U238" i="3"/>
  <c r="AC238" i="3"/>
  <c r="AK238" i="3"/>
  <c r="AS238" i="3"/>
  <c r="BA238" i="3"/>
  <c r="BI238" i="3"/>
  <c r="R238" i="3"/>
  <c r="Z238" i="3"/>
  <c r="AH238" i="3"/>
  <c r="AP238" i="3"/>
  <c r="AX238" i="3"/>
  <c r="BF238" i="3"/>
  <c r="S238" i="3"/>
  <c r="AA238" i="3"/>
  <c r="AI238" i="3"/>
  <c r="AQ238" i="3"/>
  <c r="AY238" i="3"/>
  <c r="BG238" i="3"/>
  <c r="AJ238" i="3"/>
  <c r="X238" i="3"/>
  <c r="BD238" i="3"/>
  <c r="AR238" i="3"/>
  <c r="AF238" i="3"/>
  <c r="P238" i="3"/>
  <c r="S249" i="3"/>
  <c r="BM249" i="3" s="1"/>
  <c r="AA249" i="3"/>
  <c r="AI249" i="3"/>
  <c r="AQ249" i="3"/>
  <c r="AY249" i="3"/>
  <c r="BG249" i="3"/>
  <c r="T249" i="3"/>
  <c r="AB249" i="3"/>
  <c r="AJ249" i="3"/>
  <c r="AR249" i="3"/>
  <c r="AZ249" i="3"/>
  <c r="BH249" i="3"/>
  <c r="Q249" i="3"/>
  <c r="Y249" i="3"/>
  <c r="AG249" i="3"/>
  <c r="AO249" i="3"/>
  <c r="AW249" i="3"/>
  <c r="BE249" i="3"/>
  <c r="Z249" i="3"/>
  <c r="BF249" i="3"/>
  <c r="AD249" i="3"/>
  <c r="R249" i="3"/>
  <c r="AX249" i="3"/>
  <c r="V249" i="3"/>
  <c r="O254" i="3"/>
  <c r="W254" i="3"/>
  <c r="AE254" i="3"/>
  <c r="AM254" i="3"/>
  <c r="AU254" i="3"/>
  <c r="BC254" i="3"/>
  <c r="P254" i="3"/>
  <c r="X254" i="3"/>
  <c r="AF254" i="3"/>
  <c r="AN254" i="3"/>
  <c r="AV254" i="3"/>
  <c r="BD254" i="3"/>
  <c r="M254" i="3"/>
  <c r="U254" i="3"/>
  <c r="AC254" i="3"/>
  <c r="AK254" i="3"/>
  <c r="AS254" i="3"/>
  <c r="BA254" i="3"/>
  <c r="BI254" i="3"/>
  <c r="AD254" i="3"/>
  <c r="R254" i="3"/>
  <c r="AX254" i="3"/>
  <c r="AL254" i="3"/>
  <c r="AP254" i="3"/>
  <c r="Z254" i="3"/>
  <c r="M266" i="3"/>
  <c r="U266" i="3"/>
  <c r="AC266" i="3"/>
  <c r="AK266" i="3"/>
  <c r="AS266" i="3"/>
  <c r="BA266" i="3"/>
  <c r="BI266" i="3"/>
  <c r="R266" i="3"/>
  <c r="Z266" i="3"/>
  <c r="AH266" i="3"/>
  <c r="AP266" i="3"/>
  <c r="AX266" i="3"/>
  <c r="BF266" i="3"/>
  <c r="S266" i="3"/>
  <c r="AA266" i="3"/>
  <c r="AI266" i="3"/>
  <c r="AQ266" i="3"/>
  <c r="AY266" i="3"/>
  <c r="BG266" i="3"/>
  <c r="AR266" i="3"/>
  <c r="Y266" i="3"/>
  <c r="AO266" i="3"/>
  <c r="BE266" i="3"/>
  <c r="V266" i="3"/>
  <c r="AL266" i="3"/>
  <c r="BB266" i="3"/>
  <c r="W266" i="3"/>
  <c r="AM266" i="3"/>
  <c r="BC266" i="3"/>
  <c r="BH266" i="3"/>
  <c r="AF266" i="3"/>
  <c r="T266" i="3"/>
  <c r="AZ266" i="3"/>
  <c r="AN266" i="3"/>
  <c r="R277" i="3"/>
  <c r="Z277" i="3"/>
  <c r="AH277" i="3"/>
  <c r="AP277" i="3"/>
  <c r="AX277" i="3"/>
  <c r="BF277" i="3"/>
  <c r="S277" i="3"/>
  <c r="AA277" i="3"/>
  <c r="AI277" i="3"/>
  <c r="AQ277" i="3"/>
  <c r="AY277" i="3"/>
  <c r="BG277" i="3"/>
  <c r="T277" i="3"/>
  <c r="AB277" i="3"/>
  <c r="AJ277" i="3"/>
  <c r="AR277" i="3"/>
  <c r="AZ277" i="3"/>
  <c r="BH277" i="3"/>
  <c r="AO277" i="3"/>
  <c r="M277" i="3"/>
  <c r="AS277" i="3"/>
  <c r="Q277" i="3"/>
  <c r="BJ277" i="3" s="1"/>
  <c r="AW277" i="3"/>
  <c r="U277" i="3"/>
  <c r="N277" i="3"/>
  <c r="AD277" i="3"/>
  <c r="AT277" i="3"/>
  <c r="O277" i="3"/>
  <c r="AE277" i="3"/>
  <c r="AU277" i="3"/>
  <c r="P277" i="3"/>
  <c r="AF277" i="3"/>
  <c r="AV277" i="3"/>
  <c r="Y277" i="3"/>
  <c r="AC277" i="3"/>
  <c r="AG277" i="3"/>
  <c r="AK277" i="3"/>
  <c r="M282" i="3"/>
  <c r="U282" i="3"/>
  <c r="AC282" i="3"/>
  <c r="AK282" i="3"/>
  <c r="AS282" i="3"/>
  <c r="BA282" i="3"/>
  <c r="BI282" i="3"/>
  <c r="R282" i="3"/>
  <c r="Z282" i="3"/>
  <c r="AH282" i="3"/>
  <c r="AP282" i="3"/>
  <c r="AX282" i="3"/>
  <c r="BF282" i="3"/>
  <c r="S282" i="3"/>
  <c r="AA282" i="3"/>
  <c r="AI282" i="3"/>
  <c r="AQ282" i="3"/>
  <c r="AY282" i="3"/>
  <c r="BG282" i="3"/>
  <c r="AR282" i="3"/>
  <c r="P282" i="3"/>
  <c r="AV282" i="3"/>
  <c r="AJ282" i="3"/>
  <c r="BD282" i="3"/>
  <c r="AN282" i="3"/>
  <c r="Q282" i="3"/>
  <c r="AG282" i="3"/>
  <c r="AW282" i="3"/>
  <c r="N282" i="3"/>
  <c r="AD282" i="3"/>
  <c r="AT282" i="3"/>
  <c r="O282" i="3"/>
  <c r="AE282" i="3"/>
  <c r="AU282" i="3"/>
  <c r="AB282" i="3"/>
  <c r="AF282" i="3"/>
  <c r="AZ282" i="3"/>
  <c r="S293" i="3"/>
  <c r="AA293" i="3"/>
  <c r="AI293" i="3"/>
  <c r="AQ293" i="3"/>
  <c r="AY293" i="3"/>
  <c r="BG293" i="3"/>
  <c r="R293" i="3"/>
  <c r="AC293" i="3"/>
  <c r="AN293" i="3"/>
  <c r="AX293" i="3"/>
  <c r="BI293" i="3"/>
  <c r="T293" i="3"/>
  <c r="AD293" i="3"/>
  <c r="AO293" i="3"/>
  <c r="AZ293" i="3"/>
  <c r="P293" i="3"/>
  <c r="Z293" i="3"/>
  <c r="AK293" i="3"/>
  <c r="AV293" i="3"/>
  <c r="BF293" i="3"/>
  <c r="BB293" i="3"/>
  <c r="AL293" i="3"/>
  <c r="V293" i="3"/>
  <c r="AW293" i="3"/>
  <c r="W293" i="3"/>
  <c r="AM293" i="3"/>
  <c r="BC293" i="3"/>
  <c r="X293" i="3"/>
  <c r="AS293" i="3"/>
  <c r="N293" i="3"/>
  <c r="AJ293" i="3"/>
  <c r="BE293" i="3"/>
  <c r="AF293" i="3"/>
  <c r="BA293" i="3"/>
  <c r="Q293" i="3"/>
  <c r="AR293" i="3"/>
  <c r="P298" i="3"/>
  <c r="X298" i="3"/>
  <c r="AF298" i="3"/>
  <c r="AN298" i="3"/>
  <c r="AV298" i="3"/>
  <c r="BD298" i="3"/>
  <c r="M298" i="3"/>
  <c r="U298" i="3"/>
  <c r="AC298" i="3"/>
  <c r="AK298" i="3"/>
  <c r="AS298" i="3"/>
  <c r="BA298" i="3"/>
  <c r="BI298" i="3"/>
  <c r="R298" i="3"/>
  <c r="Z298" i="3"/>
  <c r="AH298" i="3"/>
  <c r="AP298" i="3"/>
  <c r="AX298" i="3"/>
  <c r="BF298" i="3"/>
  <c r="AE298" i="3"/>
  <c r="S298" i="3"/>
  <c r="AY298" i="3"/>
  <c r="AM298" i="3"/>
  <c r="BG298" i="3"/>
  <c r="AA298" i="3"/>
  <c r="AB298" i="3"/>
  <c r="AR298" i="3"/>
  <c r="BH298" i="3"/>
  <c r="Y298" i="3"/>
  <c r="AO298" i="3"/>
  <c r="BE298" i="3"/>
  <c r="V298" i="3"/>
  <c r="AL298" i="3"/>
  <c r="BB298" i="3"/>
  <c r="AU298" i="3"/>
  <c r="W298" i="3"/>
  <c r="AQ298" i="3"/>
  <c r="S335" i="3"/>
  <c r="AA335" i="3"/>
  <c r="AI335" i="3"/>
  <c r="AQ335" i="3"/>
  <c r="AY335" i="3"/>
  <c r="BG335" i="3"/>
  <c r="Q335" i="3"/>
  <c r="Y335" i="3"/>
  <c r="AG335" i="3"/>
  <c r="AO335" i="3"/>
  <c r="AW335" i="3"/>
  <c r="BE335" i="3"/>
  <c r="BK291" i="3"/>
  <c r="BK256" i="3"/>
  <c r="BM272" i="3"/>
  <c r="BM280" i="3"/>
  <c r="BK288" i="3"/>
  <c r="BK292" i="3"/>
  <c r="BK307" i="3"/>
  <c r="BM311" i="3"/>
  <c r="BN231" i="3"/>
  <c r="P233" i="3"/>
  <c r="W233" i="3"/>
  <c r="BE233" i="3"/>
  <c r="AJ235" i="3"/>
  <c r="AA235" i="3"/>
  <c r="BI235" i="3"/>
  <c r="U302" i="3"/>
  <c r="AU302" i="3"/>
  <c r="AD302" i="3"/>
  <c r="BJ226" i="3"/>
  <c r="X265" i="3"/>
  <c r="AK265" i="3"/>
  <c r="BF265" i="3"/>
  <c r="AM265" i="3"/>
  <c r="AH265" i="3"/>
  <c r="Q270" i="3"/>
  <c r="Z270" i="3"/>
  <c r="BF270" i="3"/>
  <c r="AQ270" i="3"/>
  <c r="AW270" i="3"/>
  <c r="AK270" i="3"/>
  <c r="Y273" i="3"/>
  <c r="AL273" i="3"/>
  <c r="AE273" i="3"/>
  <c r="O278" i="3"/>
  <c r="AF278" i="3"/>
  <c r="AS278" i="3"/>
  <c r="AX278" i="3"/>
  <c r="Z289" i="3"/>
  <c r="BH289" i="3"/>
  <c r="T245" i="3"/>
  <c r="AB245" i="3"/>
  <c r="M250" i="3"/>
  <c r="U250" i="3"/>
  <c r="AC250" i="3"/>
  <c r="AK250" i="3"/>
  <c r="AS250" i="3"/>
  <c r="BA250" i="3"/>
  <c r="BI250" i="3"/>
  <c r="R250" i="3"/>
  <c r="Z250" i="3"/>
  <c r="AH250" i="3"/>
  <c r="AP250" i="3"/>
  <c r="AX250" i="3"/>
  <c r="BF250" i="3"/>
  <c r="S250" i="3"/>
  <c r="AA250" i="3"/>
  <c r="AI250" i="3"/>
  <c r="AQ250" i="3"/>
  <c r="AY250" i="3"/>
  <c r="BG250" i="3"/>
  <c r="AJ250" i="3"/>
  <c r="X250" i="3"/>
  <c r="BD250" i="3"/>
  <c r="AR250" i="3"/>
  <c r="P250" i="3"/>
  <c r="AV250" i="3"/>
  <c r="T255" i="3"/>
  <c r="AB255" i="3"/>
  <c r="AJ255" i="3"/>
  <c r="AR255" i="3"/>
  <c r="AZ255" i="3"/>
  <c r="BH255" i="3"/>
  <c r="Q255" i="3"/>
  <c r="Y255" i="3"/>
  <c r="AG255" i="3"/>
  <c r="AO255" i="3"/>
  <c r="AW255" i="3"/>
  <c r="BE255" i="3"/>
  <c r="N255" i="3"/>
  <c r="V255" i="3"/>
  <c r="AD255" i="3"/>
  <c r="AL255" i="3"/>
  <c r="AT255" i="3"/>
  <c r="BB255" i="3"/>
  <c r="AA255" i="3"/>
  <c r="BG255" i="3"/>
  <c r="AE255" i="3"/>
  <c r="S255" i="3"/>
  <c r="AY255" i="3"/>
  <c r="W255" i="3"/>
  <c r="S265" i="3"/>
  <c r="AA265" i="3"/>
  <c r="AI265" i="3"/>
  <c r="AQ265" i="3"/>
  <c r="AY265" i="3"/>
  <c r="BG265" i="3"/>
  <c r="T265" i="3"/>
  <c r="AB265" i="3"/>
  <c r="AJ265" i="3"/>
  <c r="AR265" i="3"/>
  <c r="AZ265" i="3"/>
  <c r="BH265" i="3"/>
  <c r="Q265" i="3"/>
  <c r="Y265" i="3"/>
  <c r="AG265" i="3"/>
  <c r="AO265" i="3"/>
  <c r="AW265" i="3"/>
  <c r="BE265" i="3"/>
  <c r="R265" i="3"/>
  <c r="AX265" i="3"/>
  <c r="AL265" i="3"/>
  <c r="Z265" i="3"/>
  <c r="O265" i="3"/>
  <c r="AE265" i="3"/>
  <c r="AU265" i="3"/>
  <c r="P265" i="3"/>
  <c r="BN265" i="3" s="1"/>
  <c r="AF265" i="3"/>
  <c r="AV265" i="3"/>
  <c r="M265" i="3"/>
  <c r="AC265" i="3"/>
  <c r="AS265" i="3"/>
  <c r="BI265" i="3"/>
  <c r="V265" i="3"/>
  <c r="AP265" i="3"/>
  <c r="N265" i="3"/>
  <c r="AT265" i="3"/>
  <c r="M270" i="3"/>
  <c r="U270" i="3"/>
  <c r="AC270" i="3"/>
  <c r="N270" i="3"/>
  <c r="V270" i="3"/>
  <c r="AD270" i="3"/>
  <c r="AL270" i="3"/>
  <c r="AT270" i="3"/>
  <c r="BB270" i="3"/>
  <c r="O270" i="3"/>
  <c r="W270" i="3"/>
  <c r="AE270" i="3"/>
  <c r="AM270" i="3"/>
  <c r="AU270" i="3"/>
  <c r="BC270" i="3"/>
  <c r="P270" i="3"/>
  <c r="AO270" i="3"/>
  <c r="BE270" i="3"/>
  <c r="AJ270" i="3"/>
  <c r="AZ270" i="3"/>
  <c r="X270" i="3"/>
  <c r="AS270" i="3"/>
  <c r="BI270" i="3"/>
  <c r="AB270" i="3"/>
  <c r="AV270" i="3"/>
  <c r="P273" i="3"/>
  <c r="X273" i="3"/>
  <c r="AF273" i="3"/>
  <c r="AN273" i="3"/>
  <c r="AV273" i="3"/>
  <c r="BD273" i="3"/>
  <c r="M273" i="3"/>
  <c r="U273" i="3"/>
  <c r="AC273" i="3"/>
  <c r="AK273" i="3"/>
  <c r="AS273" i="3"/>
  <c r="BA273" i="3"/>
  <c r="BI273" i="3"/>
  <c r="R273" i="3"/>
  <c r="Z273" i="3"/>
  <c r="AH273" i="3"/>
  <c r="AP273" i="3"/>
  <c r="AX273" i="3"/>
  <c r="BF273" i="3"/>
  <c r="AI273" i="3"/>
  <c r="W273" i="3"/>
  <c r="BC273" i="3"/>
  <c r="AQ273" i="3"/>
  <c r="O273" i="3"/>
  <c r="AU273" i="3"/>
  <c r="T273" i="3"/>
  <c r="AJ273" i="3"/>
  <c r="AZ273" i="3"/>
  <c r="Q273" i="3"/>
  <c r="AG273" i="3"/>
  <c r="AW273" i="3"/>
  <c r="N273" i="3"/>
  <c r="AD273" i="3"/>
  <c r="AT273" i="3"/>
  <c r="S273" i="3"/>
  <c r="AM273" i="3"/>
  <c r="BG273" i="3"/>
  <c r="S278" i="3"/>
  <c r="AA278" i="3"/>
  <c r="AI278" i="3"/>
  <c r="AQ278" i="3"/>
  <c r="AY278" i="3"/>
  <c r="BG278" i="3"/>
  <c r="T278" i="3"/>
  <c r="AB278" i="3"/>
  <c r="AJ278" i="3"/>
  <c r="AR278" i="3"/>
  <c r="AZ278" i="3"/>
  <c r="BH278" i="3"/>
  <c r="Q278" i="3"/>
  <c r="Y278" i="3"/>
  <c r="AG278" i="3"/>
  <c r="AO278" i="3"/>
  <c r="AW278" i="3"/>
  <c r="BE278" i="3"/>
  <c r="V278" i="3"/>
  <c r="BB278" i="3"/>
  <c r="AP278" i="3"/>
  <c r="N278" i="3"/>
  <c r="AT278" i="3"/>
  <c r="AH278" i="3"/>
  <c r="W278" i="3"/>
  <c r="AM278" i="3"/>
  <c r="BC278" i="3"/>
  <c r="X278" i="3"/>
  <c r="AN278" i="3"/>
  <c r="BD278" i="3"/>
  <c r="U278" i="3"/>
  <c r="AK278" i="3"/>
  <c r="BA278" i="3"/>
  <c r="AL278" i="3"/>
  <c r="BF278" i="3"/>
  <c r="R278" i="3"/>
  <c r="U289" i="3"/>
  <c r="Q289" i="3"/>
  <c r="AG289" i="3"/>
  <c r="AW289" i="3"/>
  <c r="N289" i="3"/>
  <c r="AD289" i="3"/>
  <c r="AT289" i="3"/>
  <c r="O289" i="3"/>
  <c r="AE289" i="3"/>
  <c r="AU289" i="3"/>
  <c r="P289" i="3"/>
  <c r="AJ289" i="3"/>
  <c r="BD289" i="3"/>
  <c r="AC289" i="3"/>
  <c r="BI289" i="3"/>
  <c r="AP289" i="3"/>
  <c r="AA289" i="3"/>
  <c r="BG289" i="3"/>
  <c r="AN289" i="3"/>
  <c r="R294" i="3"/>
  <c r="V294" i="3"/>
  <c r="AD294" i="3"/>
  <c r="AL294" i="3"/>
  <c r="AT294" i="3"/>
  <c r="BB294" i="3"/>
  <c r="M294" i="3"/>
  <c r="W294" i="3"/>
  <c r="AE294" i="3"/>
  <c r="AM294" i="3"/>
  <c r="AU294" i="3"/>
  <c r="BC294" i="3"/>
  <c r="O294" i="3"/>
  <c r="X294" i="3"/>
  <c r="AF294" i="3"/>
  <c r="AN294" i="3"/>
  <c r="AV294" i="3"/>
  <c r="BD294" i="3"/>
  <c r="Y294" i="3"/>
  <c r="BE294" i="3"/>
  <c r="AS294" i="3"/>
  <c r="P294" i="3"/>
  <c r="AW294" i="3"/>
  <c r="BA294" i="3"/>
  <c r="N297" i="3"/>
  <c r="V297" i="3"/>
  <c r="AD297" i="3"/>
  <c r="AL297" i="3"/>
  <c r="AT297" i="3"/>
  <c r="BB297" i="3"/>
  <c r="O297" i="3"/>
  <c r="W297" i="3"/>
  <c r="AE297" i="3"/>
  <c r="AM297" i="3"/>
  <c r="AU297" i="3"/>
  <c r="BC297" i="3"/>
  <c r="P297" i="3"/>
  <c r="X297" i="3"/>
  <c r="AF297" i="3"/>
  <c r="AN297" i="3"/>
  <c r="AV297" i="3"/>
  <c r="BD297" i="3"/>
  <c r="Q297" i="3"/>
  <c r="AW297" i="3"/>
  <c r="AK297" i="3"/>
  <c r="Y297" i="3"/>
  <c r="BE297" i="3"/>
  <c r="BI297" i="3"/>
  <c r="M297" i="3"/>
  <c r="BK303" i="3"/>
  <c r="BM288" i="3"/>
  <c r="BK300" i="3"/>
  <c r="BK321" i="3"/>
  <c r="AD239" i="3"/>
  <c r="BC239" i="3"/>
  <c r="BH239" i="3"/>
  <c r="AP239" i="3"/>
  <c r="BG239" i="3"/>
  <c r="AL239" i="3"/>
  <c r="BF239" i="3"/>
  <c r="AH239" i="3"/>
  <c r="BI239" i="3"/>
  <c r="BA239" i="3"/>
  <c r="AS239" i="3"/>
  <c r="AK239" i="3"/>
  <c r="AC239" i="3"/>
  <c r="U239" i="3"/>
  <c r="M239" i="3"/>
  <c r="BN239" i="3" s="1"/>
  <c r="AZ239" i="3"/>
  <c r="AR239" i="3"/>
  <c r="AJ239" i="3"/>
  <c r="AB239" i="3"/>
  <c r="T239" i="3"/>
  <c r="AU239" i="3"/>
  <c r="AM239" i="3"/>
  <c r="AE239" i="3"/>
  <c r="W239" i="3"/>
  <c r="BL243" i="3"/>
  <c r="V283" i="3"/>
  <c r="AH283" i="3"/>
  <c r="AT283" i="3"/>
  <c r="N283" i="3"/>
  <c r="AP283" i="3"/>
  <c r="BI283" i="3"/>
  <c r="BA283" i="3"/>
  <c r="AS283" i="3"/>
  <c r="AK283" i="3"/>
  <c r="AC283" i="3"/>
  <c r="U283" i="3"/>
  <c r="M283" i="3"/>
  <c r="BD283" i="3"/>
  <c r="AV283" i="3"/>
  <c r="AN283" i="3"/>
  <c r="AF283" i="3"/>
  <c r="X283" i="3"/>
  <c r="P283" i="3"/>
  <c r="BC283" i="3"/>
  <c r="AU283" i="3"/>
  <c r="AM283" i="3"/>
  <c r="AE283" i="3"/>
  <c r="W283" i="3"/>
  <c r="BL291" i="3"/>
  <c r="BL296" i="3"/>
  <c r="BK315" i="3"/>
  <c r="BM319" i="3"/>
  <c r="BK305" i="3"/>
  <c r="BK329" i="3"/>
  <c r="BL307" i="3"/>
  <c r="BM292" i="3"/>
  <c r="BK323" i="3"/>
  <c r="BK327" i="3"/>
  <c r="AM232" i="3"/>
  <c r="AY232" i="3"/>
  <c r="S232" i="3"/>
  <c r="AE232" i="3"/>
  <c r="BG232" i="3"/>
  <c r="AA232" i="3"/>
  <c r="BB232" i="3"/>
  <c r="AT232" i="3"/>
  <c r="AL232" i="3"/>
  <c r="AD232" i="3"/>
  <c r="V232" i="3"/>
  <c r="N232" i="3"/>
  <c r="BE232" i="3"/>
  <c r="AW232" i="3"/>
  <c r="AO232" i="3"/>
  <c r="AG232" i="3"/>
  <c r="Y232" i="3"/>
  <c r="Q232" i="3"/>
  <c r="BH232" i="3"/>
  <c r="AZ232" i="3"/>
  <c r="AR232" i="3"/>
  <c r="AJ232" i="3"/>
  <c r="AB232" i="3"/>
  <c r="BN240" i="3"/>
  <c r="BD223" i="3"/>
  <c r="AB223" i="3"/>
  <c r="BA223" i="3"/>
  <c r="X223" i="3"/>
  <c r="AZ223" i="3"/>
  <c r="T223" i="3"/>
  <c r="AV223" i="3"/>
  <c r="P223" i="3"/>
  <c r="BC223" i="3"/>
  <c r="AU223" i="3"/>
  <c r="AM223" i="3"/>
  <c r="AE223" i="3"/>
  <c r="W223" i="3"/>
  <c r="O223" i="3"/>
  <c r="BB223" i="3"/>
  <c r="AT223" i="3"/>
  <c r="AL223" i="3"/>
  <c r="AD223" i="3"/>
  <c r="V223" i="3"/>
  <c r="N223" i="3"/>
  <c r="AS223" i="3"/>
  <c r="AK223" i="3"/>
  <c r="AC223" i="3"/>
  <c r="U223" i="3"/>
  <c r="AY245" i="3"/>
  <c r="S245" i="3"/>
  <c r="AE245" i="3"/>
  <c r="BG245" i="3"/>
  <c r="AA245" i="3"/>
  <c r="AM245" i="3"/>
  <c r="BF245" i="3"/>
  <c r="AX245" i="3"/>
  <c r="AP245" i="3"/>
  <c r="AH245" i="3"/>
  <c r="Z245" i="3"/>
  <c r="R245" i="3"/>
  <c r="BI245" i="3"/>
  <c r="BA245" i="3"/>
  <c r="AS245" i="3"/>
  <c r="AK245" i="3"/>
  <c r="AC245" i="3"/>
  <c r="U245" i="3"/>
  <c r="M245" i="3"/>
  <c r="BD245" i="3"/>
  <c r="AV245" i="3"/>
  <c r="AN245" i="3"/>
  <c r="AF245" i="3"/>
  <c r="P245" i="3"/>
  <c r="BH250" i="3"/>
  <c r="AN250" i="3"/>
  <c r="T250" i="3"/>
  <c r="AU250" i="3"/>
  <c r="AE250" i="3"/>
  <c r="O250" i="3"/>
  <c r="AT250" i="3"/>
  <c r="AD250" i="3"/>
  <c r="N250" i="3"/>
  <c r="AW250" i="3"/>
  <c r="AG250" i="3"/>
  <c r="Q250" i="3"/>
  <c r="BC255" i="3"/>
  <c r="AU255" i="3"/>
  <c r="AQ255" i="3"/>
  <c r="AX255" i="3"/>
  <c r="AH255" i="3"/>
  <c r="R255" i="3"/>
  <c r="BA255" i="3"/>
  <c r="AK255" i="3"/>
  <c r="U255" i="3"/>
  <c r="BD255" i="3"/>
  <c r="AN255" i="3"/>
  <c r="X255" i="3"/>
  <c r="AN270" i="3"/>
  <c r="BA270" i="3"/>
  <c r="BH270" i="3"/>
  <c r="T270" i="3"/>
  <c r="AF270" i="3"/>
  <c r="AY270" i="3"/>
  <c r="AI270" i="3"/>
  <c r="S270" i="3"/>
  <c r="AX270" i="3"/>
  <c r="AH270" i="3"/>
  <c r="R270" i="3"/>
  <c r="Y270" i="3"/>
  <c r="AK294" i="3"/>
  <c r="AG294" i="3"/>
  <c r="AC294" i="3"/>
  <c r="BH294" i="3"/>
  <c r="AR294" i="3"/>
  <c r="AB294" i="3"/>
  <c r="BG294" i="3"/>
  <c r="AQ294" i="3"/>
  <c r="AA294" i="3"/>
  <c r="BF294" i="3"/>
  <c r="AP294" i="3"/>
  <c r="Z294" i="3"/>
  <c r="N294" i="3"/>
  <c r="AS297" i="3"/>
  <c r="BA297" i="3"/>
  <c r="AG297" i="3"/>
  <c r="AZ297" i="3"/>
  <c r="AJ297" i="3"/>
  <c r="T297" i="3"/>
  <c r="AY297" i="3"/>
  <c r="AI297" i="3"/>
  <c r="S297" i="3"/>
  <c r="AX297" i="3"/>
  <c r="AH297" i="3"/>
  <c r="R297" i="3"/>
  <c r="AD265" i="3"/>
  <c r="BB265" i="3"/>
  <c r="BA265" i="3"/>
  <c r="U265" i="3"/>
  <c r="AN265" i="3"/>
  <c r="BC265" i="3"/>
  <c r="W265" i="3"/>
  <c r="AA273" i="3"/>
  <c r="BB273" i="3"/>
  <c r="V273" i="3"/>
  <c r="AO273" i="3"/>
  <c r="BH273" i="3"/>
  <c r="AB273" i="3"/>
  <c r="AD278" i="3"/>
  <c r="BI278" i="3"/>
  <c r="AC278" i="3"/>
  <c r="AV278" i="3"/>
  <c r="P278" i="3"/>
  <c r="AE278" i="3"/>
  <c r="T289" i="3"/>
  <c r="BF289" i="3"/>
  <c r="AS289" i="3"/>
  <c r="BK241" i="3"/>
  <c r="BN305" i="3"/>
  <c r="BL288" i="3"/>
  <c r="BM307" i="3"/>
  <c r="BK311" i="3"/>
  <c r="BL284" i="3"/>
  <c r="BM247" i="3"/>
  <c r="BK325" i="3"/>
  <c r="BL343" i="3"/>
  <c r="BJ247" i="3"/>
  <c r="BK259" i="3"/>
  <c r="BM267" i="3"/>
  <c r="BM275" i="3"/>
  <c r="BL275" i="3"/>
  <c r="BN279" i="3"/>
  <c r="BK287" i="3"/>
  <c r="BM291" i="3"/>
  <c r="BK295" i="3"/>
  <c r="BL323" i="3"/>
  <c r="BL305" i="3"/>
  <c r="BM305" i="3"/>
  <c r="BM313" i="3"/>
  <c r="AR230" i="3"/>
  <c r="AN230" i="3"/>
  <c r="T230" i="3"/>
  <c r="BG230" i="3"/>
  <c r="AQ230" i="3"/>
  <c r="AA230" i="3"/>
  <c r="BF230" i="3"/>
  <c r="AP230" i="3"/>
  <c r="Z230" i="3"/>
  <c r="BI230" i="3"/>
  <c r="AS230" i="3"/>
  <c r="AC230" i="3"/>
  <c r="M230" i="3"/>
  <c r="Z242" i="3"/>
  <c r="AX242" i="3"/>
  <c r="AD242" i="3"/>
  <c r="BA242" i="3"/>
  <c r="AK242" i="3"/>
  <c r="U242" i="3"/>
  <c r="BD242" i="3"/>
  <c r="AN242" i="3"/>
  <c r="X242" i="3"/>
  <c r="BC242" i="3"/>
  <c r="AM242" i="3"/>
  <c r="W242" i="3"/>
  <c r="AC253" i="3"/>
  <c r="BA253" i="3"/>
  <c r="AG253" i="3"/>
  <c r="AZ253" i="3"/>
  <c r="AJ253" i="3"/>
  <c r="T253" i="3"/>
  <c r="AY253" i="3"/>
  <c r="AI253" i="3"/>
  <c r="S253" i="3"/>
  <c r="AX253" i="3"/>
  <c r="AH253" i="3"/>
  <c r="R253" i="3"/>
  <c r="T286" i="3"/>
  <c r="AF286" i="3"/>
  <c r="AB286" i="3"/>
  <c r="BG286" i="3"/>
  <c r="AQ286" i="3"/>
  <c r="AA286" i="3"/>
  <c r="BF286" i="3"/>
  <c r="AP286" i="3"/>
  <c r="Z286" i="3"/>
  <c r="BI286" i="3"/>
  <c r="AS286" i="3"/>
  <c r="AC286" i="3"/>
  <c r="M286" i="3"/>
  <c r="BL311" i="3"/>
  <c r="BL224" i="3"/>
  <c r="BJ236" i="3"/>
  <c r="BJ244" i="3"/>
  <c r="BJ248" i="3"/>
  <c r="BM248" i="3"/>
  <c r="BM256" i="3"/>
  <c r="AB230" i="3"/>
  <c r="X230" i="3"/>
  <c r="AV230" i="3"/>
  <c r="BC230" i="3"/>
  <c r="AM230" i="3"/>
  <c r="W230" i="3"/>
  <c r="BB230" i="3"/>
  <c r="AL230" i="3"/>
  <c r="V230" i="3"/>
  <c r="BE230" i="3"/>
  <c r="AO230" i="3"/>
  <c r="Y230" i="3"/>
  <c r="BB242" i="3"/>
  <c r="AH242" i="3"/>
  <c r="N242" i="3"/>
  <c r="AW242" i="3"/>
  <c r="AG242" i="3"/>
  <c r="Q242" i="3"/>
  <c r="AZ242" i="3"/>
  <c r="AJ242" i="3"/>
  <c r="T242" i="3"/>
  <c r="AY242" i="3"/>
  <c r="AI242" i="3"/>
  <c r="S242" i="3"/>
  <c r="M253" i="3"/>
  <c r="BE253" i="3"/>
  <c r="AK253" i="3"/>
  <c r="Q253" i="3"/>
  <c r="AV253" i="3"/>
  <c r="AF253" i="3"/>
  <c r="P253" i="3"/>
  <c r="AU253" i="3"/>
  <c r="AE253" i="3"/>
  <c r="O253" i="3"/>
  <c r="AT253" i="3"/>
  <c r="AD253" i="3"/>
  <c r="N253" i="3"/>
  <c r="AZ286" i="3"/>
  <c r="P286" i="3"/>
  <c r="BD286" i="3"/>
  <c r="BC286" i="3"/>
  <c r="AM286" i="3"/>
  <c r="W286" i="3"/>
  <c r="BB286" i="3"/>
  <c r="AL286" i="3"/>
  <c r="V286" i="3"/>
  <c r="BE286" i="3"/>
  <c r="AO286" i="3"/>
  <c r="Y286" i="3"/>
  <c r="AR289" i="3"/>
  <c r="X289" i="3"/>
  <c r="AV289" i="3"/>
  <c r="BC289" i="3"/>
  <c r="AM289" i="3"/>
  <c r="W289" i="3"/>
  <c r="BB289" i="3"/>
  <c r="AL289" i="3"/>
  <c r="V289" i="3"/>
  <c r="BE289" i="3"/>
  <c r="AO289" i="3"/>
  <c r="Y289" i="3"/>
  <c r="BJ325" i="3"/>
  <c r="BL248" i="3"/>
  <c r="BM284" i="3"/>
  <c r="BH230" i="3"/>
  <c r="AZ230" i="3"/>
  <c r="AF230" i="3"/>
  <c r="AY230" i="3"/>
  <c r="AI230" i="3"/>
  <c r="S230" i="3"/>
  <c r="AX230" i="3"/>
  <c r="AH230" i="3"/>
  <c r="R230" i="3"/>
  <c r="BA230" i="3"/>
  <c r="AK230" i="3"/>
  <c r="BF242" i="3"/>
  <c r="AL242" i="3"/>
  <c r="R242" i="3"/>
  <c r="BI242" i="3"/>
  <c r="AS242" i="3"/>
  <c r="AC242" i="3"/>
  <c r="M242" i="3"/>
  <c r="AV242" i="3"/>
  <c r="AF242" i="3"/>
  <c r="P242" i="3"/>
  <c r="AU242" i="3"/>
  <c r="AE242" i="3"/>
  <c r="BI253" i="3"/>
  <c r="AO253" i="3"/>
  <c r="U253" i="3"/>
  <c r="BH253" i="3"/>
  <c r="AR253" i="3"/>
  <c r="AB253" i="3"/>
  <c r="BG253" i="3"/>
  <c r="AQ253" i="3"/>
  <c r="AA253" i="3"/>
  <c r="BF253" i="3"/>
  <c r="AP253" i="3"/>
  <c r="BJ285" i="3"/>
  <c r="AJ286" i="3"/>
  <c r="BH286" i="3"/>
  <c r="AN286" i="3"/>
  <c r="AY286" i="3"/>
  <c r="AI286" i="3"/>
  <c r="S286" i="3"/>
  <c r="AX286" i="3"/>
  <c r="AH286" i="3"/>
  <c r="R286" i="3"/>
  <c r="BA286" i="3"/>
  <c r="AK286" i="3"/>
  <c r="AB289" i="3"/>
  <c r="AZ289" i="3"/>
  <c r="AF289" i="3"/>
  <c r="AY289" i="3"/>
  <c r="AI289" i="3"/>
  <c r="S289" i="3"/>
  <c r="AX289" i="3"/>
  <c r="AH289" i="3"/>
  <c r="R289" i="3"/>
  <c r="BA289" i="3"/>
  <c r="AK289" i="3"/>
  <c r="BJ287" i="3"/>
  <c r="O330" i="3"/>
  <c r="S330" i="3"/>
  <c r="W330" i="3"/>
  <c r="AA330" i="3"/>
  <c r="AE330" i="3"/>
  <c r="AI330" i="3"/>
  <c r="AM330" i="3"/>
  <c r="AQ330" i="3"/>
  <c r="AU330" i="3"/>
  <c r="AY330" i="3"/>
  <c r="BC330" i="3"/>
  <c r="BG330" i="3"/>
  <c r="P330" i="3"/>
  <c r="T330" i="3"/>
  <c r="X330" i="3"/>
  <c r="AB330" i="3"/>
  <c r="AF330" i="3"/>
  <c r="AJ330" i="3"/>
  <c r="AN330" i="3"/>
  <c r="AR330" i="3"/>
  <c r="AV330" i="3"/>
  <c r="AZ330" i="3"/>
  <c r="BD330" i="3"/>
  <c r="BH330" i="3"/>
  <c r="M330" i="3"/>
  <c r="Q330" i="3"/>
  <c r="U330" i="3"/>
  <c r="Y330" i="3"/>
  <c r="AC330" i="3"/>
  <c r="AG330" i="3"/>
  <c r="AK330" i="3"/>
  <c r="AO330" i="3"/>
  <c r="AS330" i="3"/>
  <c r="AW330" i="3"/>
  <c r="BA330" i="3"/>
  <c r="BE330" i="3"/>
  <c r="BI330" i="3"/>
  <c r="R330" i="3"/>
  <c r="AH330" i="3"/>
  <c r="AX330" i="3"/>
  <c r="N330" i="3"/>
  <c r="AD330" i="3"/>
  <c r="AT330" i="3"/>
  <c r="V330" i="3"/>
  <c r="AL330" i="3"/>
  <c r="BB330" i="3"/>
  <c r="Z330" i="3"/>
  <c r="AP330" i="3"/>
  <c r="BF330" i="3"/>
  <c r="BK309" i="3"/>
  <c r="BJ313" i="3"/>
  <c r="BN333" i="3"/>
  <c r="BN339" i="3"/>
  <c r="BK275" i="3"/>
  <c r="BK271" i="3"/>
  <c r="BM251" i="3"/>
  <c r="BL251" i="3"/>
  <c r="BJ267" i="3"/>
  <c r="BJ275" i="3"/>
  <c r="BJ295" i="3"/>
  <c r="P306" i="3"/>
  <c r="T306" i="3"/>
  <c r="X306" i="3"/>
  <c r="AB306" i="3"/>
  <c r="AF306" i="3"/>
  <c r="AJ306" i="3"/>
  <c r="AN306" i="3"/>
  <c r="AR306" i="3"/>
  <c r="AV306" i="3"/>
  <c r="AZ306" i="3"/>
  <c r="BD306" i="3"/>
  <c r="BH306" i="3"/>
  <c r="M306" i="3"/>
  <c r="Q306" i="3"/>
  <c r="U306" i="3"/>
  <c r="Y306" i="3"/>
  <c r="AC306" i="3"/>
  <c r="AG306" i="3"/>
  <c r="AK306" i="3"/>
  <c r="AO306" i="3"/>
  <c r="AS306" i="3"/>
  <c r="AW306" i="3"/>
  <c r="BA306" i="3"/>
  <c r="BE306" i="3"/>
  <c r="BI306" i="3"/>
  <c r="N306" i="3"/>
  <c r="R306" i="3"/>
  <c r="V306" i="3"/>
  <c r="Z306" i="3"/>
  <c r="AD306" i="3"/>
  <c r="AH306" i="3"/>
  <c r="AL306" i="3"/>
  <c r="AP306" i="3"/>
  <c r="AT306" i="3"/>
  <c r="AX306" i="3"/>
  <c r="BB306" i="3"/>
  <c r="BF306" i="3"/>
  <c r="AA306" i="3"/>
  <c r="AQ306" i="3"/>
  <c r="BG306" i="3"/>
  <c r="O306" i="3"/>
  <c r="AE306" i="3"/>
  <c r="AU306" i="3"/>
  <c r="S306" i="3"/>
  <c r="AI306" i="3"/>
  <c r="AY306" i="3"/>
  <c r="AM306" i="3"/>
  <c r="BC306" i="3"/>
  <c r="W306" i="3"/>
  <c r="N322" i="3"/>
  <c r="R322" i="3"/>
  <c r="V322" i="3"/>
  <c r="Z322" i="3"/>
  <c r="AD322" i="3"/>
  <c r="AH322" i="3"/>
  <c r="AL322" i="3"/>
  <c r="AP322" i="3"/>
  <c r="AT322" i="3"/>
  <c r="AX322" i="3"/>
  <c r="BB322" i="3"/>
  <c r="BF322" i="3"/>
  <c r="O322" i="3"/>
  <c r="S322" i="3"/>
  <c r="W322" i="3"/>
  <c r="AA322" i="3"/>
  <c r="AE322" i="3"/>
  <c r="AI322" i="3"/>
  <c r="AM322" i="3"/>
  <c r="AQ322" i="3"/>
  <c r="AU322" i="3"/>
  <c r="AY322" i="3"/>
  <c r="BC322" i="3"/>
  <c r="BG322" i="3"/>
  <c r="P322" i="3"/>
  <c r="T322" i="3"/>
  <c r="X322" i="3"/>
  <c r="AB322" i="3"/>
  <c r="AF322" i="3"/>
  <c r="AJ322" i="3"/>
  <c r="AN322" i="3"/>
  <c r="AR322" i="3"/>
  <c r="AV322" i="3"/>
  <c r="AZ322" i="3"/>
  <c r="BD322" i="3"/>
  <c r="BH322" i="3"/>
  <c r="M322" i="3"/>
  <c r="AC322" i="3"/>
  <c r="AS322" i="3"/>
  <c r="BI322" i="3"/>
  <c r="Y322" i="3"/>
  <c r="BE322" i="3"/>
  <c r="Q322" i="3"/>
  <c r="AG322" i="3"/>
  <c r="AW322" i="3"/>
  <c r="U322" i="3"/>
  <c r="AK322" i="3"/>
  <c r="BA322" i="3"/>
  <c r="AO322" i="3"/>
  <c r="O338" i="3"/>
  <c r="S338" i="3"/>
  <c r="W338" i="3"/>
  <c r="AA338" i="3"/>
  <c r="AE338" i="3"/>
  <c r="AI338" i="3"/>
  <c r="AM338" i="3"/>
  <c r="AQ338" i="3"/>
  <c r="AU338" i="3"/>
  <c r="AY338" i="3"/>
  <c r="BC338" i="3"/>
  <c r="BG338" i="3"/>
  <c r="AD338" i="3"/>
  <c r="AL338" i="3"/>
  <c r="AT338" i="3"/>
  <c r="BB338" i="3"/>
  <c r="P338" i="3"/>
  <c r="T338" i="3"/>
  <c r="X338" i="3"/>
  <c r="AB338" i="3"/>
  <c r="AF338" i="3"/>
  <c r="AJ338" i="3"/>
  <c r="AN338" i="3"/>
  <c r="AR338" i="3"/>
  <c r="AV338" i="3"/>
  <c r="AZ338" i="3"/>
  <c r="BD338" i="3"/>
  <c r="BH338" i="3"/>
  <c r="N338" i="3"/>
  <c r="R338" i="3"/>
  <c r="V338" i="3"/>
  <c r="Z338" i="3"/>
  <c r="AH338" i="3"/>
  <c r="AP338" i="3"/>
  <c r="AX338" i="3"/>
  <c r="BF338" i="3"/>
  <c r="M338" i="3"/>
  <c r="Q338" i="3"/>
  <c r="U338" i="3"/>
  <c r="Y338" i="3"/>
  <c r="AC338" i="3"/>
  <c r="AG338" i="3"/>
  <c r="AK338" i="3"/>
  <c r="AO338" i="3"/>
  <c r="AS338" i="3"/>
  <c r="AW338" i="3"/>
  <c r="BA338" i="3"/>
  <c r="BE338" i="3"/>
  <c r="BI338" i="3"/>
  <c r="BJ305" i="3"/>
  <c r="BL325" i="3"/>
  <c r="BM341" i="3"/>
  <c r="BM221" i="3"/>
  <c r="M304" i="3"/>
  <c r="Q304" i="3"/>
  <c r="U304" i="3"/>
  <c r="Y304" i="3"/>
  <c r="AC304" i="3"/>
  <c r="AG304" i="3"/>
  <c r="AK304" i="3"/>
  <c r="AO304" i="3"/>
  <c r="AS304" i="3"/>
  <c r="AW304" i="3"/>
  <c r="BA304" i="3"/>
  <c r="BE304" i="3"/>
  <c r="BI304" i="3"/>
  <c r="N304" i="3"/>
  <c r="R304" i="3"/>
  <c r="V304" i="3"/>
  <c r="Z304" i="3"/>
  <c r="AD304" i="3"/>
  <c r="AH304" i="3"/>
  <c r="AL304" i="3"/>
  <c r="AP304" i="3"/>
  <c r="AT304" i="3"/>
  <c r="AX304" i="3"/>
  <c r="BB304" i="3"/>
  <c r="BF304" i="3"/>
  <c r="O304" i="3"/>
  <c r="S304" i="3"/>
  <c r="W304" i="3"/>
  <c r="AA304" i="3"/>
  <c r="AE304" i="3"/>
  <c r="AI304" i="3"/>
  <c r="AM304" i="3"/>
  <c r="AQ304" i="3"/>
  <c r="AU304" i="3"/>
  <c r="AY304" i="3"/>
  <c r="BC304" i="3"/>
  <c r="BG304" i="3"/>
  <c r="P304" i="3"/>
  <c r="AF304" i="3"/>
  <c r="AV304" i="3"/>
  <c r="T304" i="3"/>
  <c r="AJ304" i="3"/>
  <c r="AZ304" i="3"/>
  <c r="X304" i="3"/>
  <c r="AN304" i="3"/>
  <c r="BD304" i="3"/>
  <c r="AB304" i="3"/>
  <c r="BH304" i="3"/>
  <c r="AR304" i="3"/>
  <c r="O320" i="3"/>
  <c r="S320" i="3"/>
  <c r="W320" i="3"/>
  <c r="AA320" i="3"/>
  <c r="AE320" i="3"/>
  <c r="AI320" i="3"/>
  <c r="AM320" i="3"/>
  <c r="AQ320" i="3"/>
  <c r="AU320" i="3"/>
  <c r="AY320" i="3"/>
  <c r="BC320" i="3"/>
  <c r="BG320" i="3"/>
  <c r="P320" i="3"/>
  <c r="T320" i="3"/>
  <c r="X320" i="3"/>
  <c r="AB320" i="3"/>
  <c r="AF320" i="3"/>
  <c r="AJ320" i="3"/>
  <c r="AN320" i="3"/>
  <c r="AR320" i="3"/>
  <c r="AV320" i="3"/>
  <c r="AZ320" i="3"/>
  <c r="BD320" i="3"/>
  <c r="BH320" i="3"/>
  <c r="M320" i="3"/>
  <c r="Q320" i="3"/>
  <c r="U320" i="3"/>
  <c r="Y320" i="3"/>
  <c r="AC320" i="3"/>
  <c r="AG320" i="3"/>
  <c r="AK320" i="3"/>
  <c r="AO320" i="3"/>
  <c r="AS320" i="3"/>
  <c r="AW320" i="3"/>
  <c r="BA320" i="3"/>
  <c r="BE320" i="3"/>
  <c r="BI320" i="3"/>
  <c r="R320" i="3"/>
  <c r="AH320" i="3"/>
  <c r="AX320" i="3"/>
  <c r="N320" i="3"/>
  <c r="AD320" i="3"/>
  <c r="AT320" i="3"/>
  <c r="V320" i="3"/>
  <c r="AL320" i="3"/>
  <c r="BB320" i="3"/>
  <c r="Z320" i="3"/>
  <c r="AP320" i="3"/>
  <c r="BF320" i="3"/>
  <c r="M336" i="3"/>
  <c r="Q336" i="3"/>
  <c r="U336" i="3"/>
  <c r="Y336" i="3"/>
  <c r="AC336" i="3"/>
  <c r="AG336" i="3"/>
  <c r="AK336" i="3"/>
  <c r="AO336" i="3"/>
  <c r="AS336" i="3"/>
  <c r="AW336" i="3"/>
  <c r="BA336" i="3"/>
  <c r="BE336" i="3"/>
  <c r="BI336" i="3"/>
  <c r="O336" i="3"/>
  <c r="S336" i="3"/>
  <c r="W336" i="3"/>
  <c r="P336" i="3"/>
  <c r="X336" i="3"/>
  <c r="AD336" i="3"/>
  <c r="AI336" i="3"/>
  <c r="AN336" i="3"/>
  <c r="AT336" i="3"/>
  <c r="AY336" i="3"/>
  <c r="BD336" i="3"/>
  <c r="V336" i="3"/>
  <c r="AH336" i="3"/>
  <c r="AR336" i="3"/>
  <c r="BC336" i="3"/>
  <c r="R336" i="3"/>
  <c r="Z336" i="3"/>
  <c r="AE336" i="3"/>
  <c r="AJ336" i="3"/>
  <c r="AP336" i="3"/>
  <c r="AU336" i="3"/>
  <c r="AZ336" i="3"/>
  <c r="BF336" i="3"/>
  <c r="N336" i="3"/>
  <c r="AB336" i="3"/>
  <c r="AM336" i="3"/>
  <c r="AX336" i="3"/>
  <c r="BH336" i="3"/>
  <c r="T336" i="3"/>
  <c r="AA336" i="3"/>
  <c r="AF336" i="3"/>
  <c r="AL336" i="3"/>
  <c r="AQ336" i="3"/>
  <c r="AV336" i="3"/>
  <c r="BB336" i="3"/>
  <c r="BG336" i="3"/>
  <c r="BM224" i="3"/>
  <c r="BK252" i="3"/>
  <c r="BJ252" i="3"/>
  <c r="BL256" i="3"/>
  <c r="BN268" i="3"/>
  <c r="BN272" i="3"/>
  <c r="BN280" i="3"/>
  <c r="BJ288" i="3"/>
  <c r="BJ300" i="3"/>
  <c r="BL327" i="3"/>
  <c r="BN262" i="3"/>
  <c r="BN229" i="3"/>
  <c r="BN274" i="3"/>
  <c r="BK258" i="3"/>
  <c r="BK247" i="3"/>
  <c r="BJ251" i="3"/>
  <c r="N314" i="3"/>
  <c r="R314" i="3"/>
  <c r="V314" i="3"/>
  <c r="Z314" i="3"/>
  <c r="AD314" i="3"/>
  <c r="AH314" i="3"/>
  <c r="AL314" i="3"/>
  <c r="AP314" i="3"/>
  <c r="AT314" i="3"/>
  <c r="AX314" i="3"/>
  <c r="BB314" i="3"/>
  <c r="BF314" i="3"/>
  <c r="O314" i="3"/>
  <c r="S314" i="3"/>
  <c r="W314" i="3"/>
  <c r="AA314" i="3"/>
  <c r="AE314" i="3"/>
  <c r="AI314" i="3"/>
  <c r="AM314" i="3"/>
  <c r="AQ314" i="3"/>
  <c r="AU314" i="3"/>
  <c r="AY314" i="3"/>
  <c r="BC314" i="3"/>
  <c r="BG314" i="3"/>
  <c r="P314" i="3"/>
  <c r="T314" i="3"/>
  <c r="X314" i="3"/>
  <c r="AB314" i="3"/>
  <c r="AF314" i="3"/>
  <c r="AJ314" i="3"/>
  <c r="AN314" i="3"/>
  <c r="AR314" i="3"/>
  <c r="AV314" i="3"/>
  <c r="AZ314" i="3"/>
  <c r="BD314" i="3"/>
  <c r="BH314" i="3"/>
  <c r="Q314" i="3"/>
  <c r="AG314" i="3"/>
  <c r="AW314" i="3"/>
  <c r="AC314" i="3"/>
  <c r="U314" i="3"/>
  <c r="AK314" i="3"/>
  <c r="BA314" i="3"/>
  <c r="Y314" i="3"/>
  <c r="AO314" i="3"/>
  <c r="BE314" i="3"/>
  <c r="M314" i="3"/>
  <c r="AS314" i="3"/>
  <c r="BI314" i="3"/>
  <c r="M346" i="3"/>
  <c r="Q346" i="3"/>
  <c r="U346" i="3"/>
  <c r="Y346" i="3"/>
  <c r="AC346" i="3"/>
  <c r="AG346" i="3"/>
  <c r="AK346" i="3"/>
  <c r="AO346" i="3"/>
  <c r="AS346" i="3"/>
  <c r="AW346" i="3"/>
  <c r="BA346" i="3"/>
  <c r="BE346" i="3"/>
  <c r="BI346" i="3"/>
  <c r="N346" i="3"/>
  <c r="R346" i="3"/>
  <c r="V346" i="3"/>
  <c r="Z346" i="3"/>
  <c r="AD346" i="3"/>
  <c r="AH346" i="3"/>
  <c r="AL346" i="3"/>
  <c r="AP346" i="3"/>
  <c r="AT346" i="3"/>
  <c r="AX346" i="3"/>
  <c r="BB346" i="3"/>
  <c r="BF346" i="3"/>
  <c r="O346" i="3"/>
  <c r="S346" i="3"/>
  <c r="W346" i="3"/>
  <c r="AA346" i="3"/>
  <c r="AE346" i="3"/>
  <c r="AI346" i="3"/>
  <c r="AM346" i="3"/>
  <c r="AQ346" i="3"/>
  <c r="AU346" i="3"/>
  <c r="AY346" i="3"/>
  <c r="BC346" i="3"/>
  <c r="BG346" i="3"/>
  <c r="P346" i="3"/>
  <c r="T346" i="3"/>
  <c r="X346" i="3"/>
  <c r="AB346" i="3"/>
  <c r="AF346" i="3"/>
  <c r="AJ346" i="3"/>
  <c r="AN346" i="3"/>
  <c r="AR346" i="3"/>
  <c r="AV346" i="3"/>
  <c r="AZ346" i="3"/>
  <c r="BD346" i="3"/>
  <c r="BH346" i="3"/>
  <c r="O328" i="3"/>
  <c r="S328" i="3"/>
  <c r="W328" i="3"/>
  <c r="AA328" i="3"/>
  <c r="AE328" i="3"/>
  <c r="AI328" i="3"/>
  <c r="AM328" i="3"/>
  <c r="AQ328" i="3"/>
  <c r="AU328" i="3"/>
  <c r="AY328" i="3"/>
  <c r="BC328" i="3"/>
  <c r="BG328" i="3"/>
  <c r="P328" i="3"/>
  <c r="T328" i="3"/>
  <c r="X328" i="3"/>
  <c r="AB328" i="3"/>
  <c r="AF328" i="3"/>
  <c r="AJ328" i="3"/>
  <c r="AN328" i="3"/>
  <c r="AR328" i="3"/>
  <c r="AV328" i="3"/>
  <c r="AZ328" i="3"/>
  <c r="BD328" i="3"/>
  <c r="BH328" i="3"/>
  <c r="M328" i="3"/>
  <c r="Q328" i="3"/>
  <c r="U328" i="3"/>
  <c r="Y328" i="3"/>
  <c r="AC328" i="3"/>
  <c r="AG328" i="3"/>
  <c r="AK328" i="3"/>
  <c r="AO328" i="3"/>
  <c r="AS328" i="3"/>
  <c r="AW328" i="3"/>
  <c r="BA328" i="3"/>
  <c r="BE328" i="3"/>
  <c r="BI328" i="3"/>
  <c r="Z328" i="3"/>
  <c r="AP328" i="3"/>
  <c r="BF328" i="3"/>
  <c r="BB328" i="3"/>
  <c r="N328" i="3"/>
  <c r="AD328" i="3"/>
  <c r="AT328" i="3"/>
  <c r="R328" i="3"/>
  <c r="AH328" i="3"/>
  <c r="AX328" i="3"/>
  <c r="V328" i="3"/>
  <c r="AL328" i="3"/>
  <c r="BN228" i="3"/>
  <c r="BK333" i="3"/>
  <c r="BK339" i="3"/>
  <c r="BM345" i="3"/>
  <c r="BK243" i="3"/>
  <c r="BN267" i="3"/>
  <c r="BN275" i="3"/>
  <c r="BN291" i="3"/>
  <c r="BJ291" i="3"/>
  <c r="O310" i="3"/>
  <c r="S310" i="3"/>
  <c r="W310" i="3"/>
  <c r="AA310" i="3"/>
  <c r="AE310" i="3"/>
  <c r="AI310" i="3"/>
  <c r="AM310" i="3"/>
  <c r="AQ310" i="3"/>
  <c r="AU310" i="3"/>
  <c r="AY310" i="3"/>
  <c r="BC310" i="3"/>
  <c r="BG310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N310" i="3"/>
  <c r="V310" i="3"/>
  <c r="AD310" i="3"/>
  <c r="AL310" i="3"/>
  <c r="AT310" i="3"/>
  <c r="BB310" i="3"/>
  <c r="P310" i="3"/>
  <c r="X310" i="3"/>
  <c r="AF310" i="3"/>
  <c r="AN310" i="3"/>
  <c r="AV310" i="3"/>
  <c r="BD310" i="3"/>
  <c r="R310" i="3"/>
  <c r="Z310" i="3"/>
  <c r="AH310" i="3"/>
  <c r="AP310" i="3"/>
  <c r="AX310" i="3"/>
  <c r="BF310" i="3"/>
  <c r="AR310" i="3"/>
  <c r="T310" i="3"/>
  <c r="AZ310" i="3"/>
  <c r="AJ310" i="3"/>
  <c r="AB310" i="3"/>
  <c r="BH310" i="3"/>
  <c r="O326" i="3"/>
  <c r="S326" i="3"/>
  <c r="W326" i="3"/>
  <c r="AA326" i="3"/>
  <c r="AE326" i="3"/>
  <c r="AI326" i="3"/>
  <c r="AM326" i="3"/>
  <c r="AQ326" i="3"/>
  <c r="AU326" i="3"/>
  <c r="AY326" i="3"/>
  <c r="BC326" i="3"/>
  <c r="BG326" i="3"/>
  <c r="P326" i="3"/>
  <c r="T326" i="3"/>
  <c r="X326" i="3"/>
  <c r="AB326" i="3"/>
  <c r="AF326" i="3"/>
  <c r="AJ326" i="3"/>
  <c r="AN326" i="3"/>
  <c r="AR326" i="3"/>
  <c r="AV326" i="3"/>
  <c r="AZ326" i="3"/>
  <c r="BD326" i="3"/>
  <c r="BH326" i="3"/>
  <c r="M326" i="3"/>
  <c r="Q326" i="3"/>
  <c r="U326" i="3"/>
  <c r="Y326" i="3"/>
  <c r="AC326" i="3"/>
  <c r="AG326" i="3"/>
  <c r="AK326" i="3"/>
  <c r="AO326" i="3"/>
  <c r="AS326" i="3"/>
  <c r="AW326" i="3"/>
  <c r="BA326" i="3"/>
  <c r="BE326" i="3"/>
  <c r="BI326" i="3"/>
  <c r="R326" i="3"/>
  <c r="AH326" i="3"/>
  <c r="AX326" i="3"/>
  <c r="V326" i="3"/>
  <c r="AL326" i="3"/>
  <c r="BB326" i="3"/>
  <c r="Z326" i="3"/>
  <c r="AP326" i="3"/>
  <c r="BF326" i="3"/>
  <c r="N326" i="3"/>
  <c r="AD326" i="3"/>
  <c r="AT326" i="3"/>
  <c r="N342" i="3"/>
  <c r="R342" i="3"/>
  <c r="V342" i="3"/>
  <c r="Z342" i="3"/>
  <c r="AD342" i="3"/>
  <c r="AH342" i="3"/>
  <c r="AL342" i="3"/>
  <c r="AP342" i="3"/>
  <c r="AT342" i="3"/>
  <c r="AX342" i="3"/>
  <c r="BB342" i="3"/>
  <c r="BF342" i="3"/>
  <c r="O342" i="3"/>
  <c r="S342" i="3"/>
  <c r="W342" i="3"/>
  <c r="AA342" i="3"/>
  <c r="AE342" i="3"/>
  <c r="AI342" i="3"/>
  <c r="AM342" i="3"/>
  <c r="AQ342" i="3"/>
  <c r="AU342" i="3"/>
  <c r="AY342" i="3"/>
  <c r="BC342" i="3"/>
  <c r="BG342" i="3"/>
  <c r="P342" i="3"/>
  <c r="T342" i="3"/>
  <c r="X342" i="3"/>
  <c r="AB342" i="3"/>
  <c r="AF342" i="3"/>
  <c r="AJ342" i="3"/>
  <c r="AN342" i="3"/>
  <c r="AR342" i="3"/>
  <c r="AV342" i="3"/>
  <c r="AZ342" i="3"/>
  <c r="BD342" i="3"/>
  <c r="BH342" i="3"/>
  <c r="M342" i="3"/>
  <c r="Q342" i="3"/>
  <c r="U342" i="3"/>
  <c r="Y342" i="3"/>
  <c r="AC342" i="3"/>
  <c r="AG342" i="3"/>
  <c r="AK342" i="3"/>
  <c r="AO342" i="3"/>
  <c r="AS342" i="3"/>
  <c r="AW342" i="3"/>
  <c r="BA342" i="3"/>
  <c r="BE342" i="3"/>
  <c r="BI342" i="3"/>
  <c r="BN329" i="3"/>
  <c r="BL329" i="3"/>
  <c r="BJ311" i="3"/>
  <c r="O308" i="3"/>
  <c r="S308" i="3"/>
  <c r="W308" i="3"/>
  <c r="AA308" i="3"/>
  <c r="AE308" i="3"/>
  <c r="AI308" i="3"/>
  <c r="AM308" i="3"/>
  <c r="AQ308" i="3"/>
  <c r="AU308" i="3"/>
  <c r="AY308" i="3"/>
  <c r="BC308" i="3"/>
  <c r="BG308" i="3"/>
  <c r="P308" i="3"/>
  <c r="T308" i="3"/>
  <c r="X308" i="3"/>
  <c r="AB308" i="3"/>
  <c r="AF308" i="3"/>
  <c r="AJ308" i="3"/>
  <c r="AN308" i="3"/>
  <c r="AR308" i="3"/>
  <c r="AV308" i="3"/>
  <c r="AZ308" i="3"/>
  <c r="BD308" i="3"/>
  <c r="BH308" i="3"/>
  <c r="M308" i="3"/>
  <c r="Q308" i="3"/>
  <c r="U308" i="3"/>
  <c r="Y308" i="3"/>
  <c r="AC308" i="3"/>
  <c r="AG308" i="3"/>
  <c r="AK308" i="3"/>
  <c r="AO308" i="3"/>
  <c r="AS308" i="3"/>
  <c r="AW308" i="3"/>
  <c r="BA308" i="3"/>
  <c r="BE308" i="3"/>
  <c r="BI308" i="3"/>
  <c r="V308" i="3"/>
  <c r="AL308" i="3"/>
  <c r="BB308" i="3"/>
  <c r="Z308" i="3"/>
  <c r="AP308" i="3"/>
  <c r="BF308" i="3"/>
  <c r="N308" i="3"/>
  <c r="AD308" i="3"/>
  <c r="AT308" i="3"/>
  <c r="R308" i="3"/>
  <c r="AX308" i="3"/>
  <c r="AH308" i="3"/>
  <c r="M324" i="3"/>
  <c r="Q324" i="3"/>
  <c r="U324" i="3"/>
  <c r="Y324" i="3"/>
  <c r="AC324" i="3"/>
  <c r="AG324" i="3"/>
  <c r="AK324" i="3"/>
  <c r="AO324" i="3"/>
  <c r="AS324" i="3"/>
  <c r="AW324" i="3"/>
  <c r="BA324" i="3"/>
  <c r="BE324" i="3"/>
  <c r="BI324" i="3"/>
  <c r="N324" i="3"/>
  <c r="R324" i="3"/>
  <c r="V324" i="3"/>
  <c r="Z324" i="3"/>
  <c r="AD324" i="3"/>
  <c r="AH324" i="3"/>
  <c r="AL324" i="3"/>
  <c r="AP324" i="3"/>
  <c r="AT324" i="3"/>
  <c r="AX324" i="3"/>
  <c r="BB324" i="3"/>
  <c r="BF324" i="3"/>
  <c r="O324" i="3"/>
  <c r="S324" i="3"/>
  <c r="W324" i="3"/>
  <c r="AA324" i="3"/>
  <c r="AE324" i="3"/>
  <c r="AI324" i="3"/>
  <c r="AM324" i="3"/>
  <c r="AQ324" i="3"/>
  <c r="AU324" i="3"/>
  <c r="AY324" i="3"/>
  <c r="BC324" i="3"/>
  <c r="BG324" i="3"/>
  <c r="X324" i="3"/>
  <c r="AN324" i="3"/>
  <c r="BD324" i="3"/>
  <c r="T324" i="3"/>
  <c r="AZ324" i="3"/>
  <c r="AB324" i="3"/>
  <c r="AR324" i="3"/>
  <c r="BH324" i="3"/>
  <c r="P324" i="3"/>
  <c r="AF324" i="3"/>
  <c r="AV324" i="3"/>
  <c r="AJ324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V340" i="3"/>
  <c r="AH340" i="3"/>
  <c r="AP340" i="3"/>
  <c r="AX340" i="3"/>
  <c r="BF340" i="3"/>
  <c r="P340" i="3"/>
  <c r="T340" i="3"/>
  <c r="X340" i="3"/>
  <c r="AB340" i="3"/>
  <c r="AF340" i="3"/>
  <c r="AJ340" i="3"/>
  <c r="AN340" i="3"/>
  <c r="AR340" i="3"/>
  <c r="AV340" i="3"/>
  <c r="AZ340" i="3"/>
  <c r="BD340" i="3"/>
  <c r="BH340" i="3"/>
  <c r="N340" i="3"/>
  <c r="R340" i="3"/>
  <c r="Z340" i="3"/>
  <c r="AD340" i="3"/>
  <c r="AL340" i="3"/>
  <c r="AT340" i="3"/>
  <c r="BB340" i="3"/>
  <c r="M340" i="3"/>
  <c r="Q340" i="3"/>
  <c r="U340" i="3"/>
  <c r="Y340" i="3"/>
  <c r="AC340" i="3"/>
  <c r="AG340" i="3"/>
  <c r="AK340" i="3"/>
  <c r="AO340" i="3"/>
  <c r="AS340" i="3"/>
  <c r="AW340" i="3"/>
  <c r="BA340" i="3"/>
  <c r="BE340" i="3"/>
  <c r="BI340" i="3"/>
  <c r="BM228" i="3"/>
  <c r="BK240" i="3"/>
  <c r="BJ256" i="3"/>
  <c r="BJ268" i="3"/>
  <c r="BJ272" i="3"/>
  <c r="BN284" i="3"/>
  <c r="BN288" i="3"/>
  <c r="BJ307" i="3"/>
  <c r="BN311" i="3"/>
  <c r="BJ315" i="3"/>
  <c r="BM219" i="3"/>
  <c r="BN290" i="3"/>
  <c r="BJ263" i="3"/>
  <c r="BN281" i="3"/>
  <c r="BK260" i="3"/>
  <c r="BN315" i="3"/>
  <c r="BK335" i="3"/>
  <c r="BN335" i="3"/>
  <c r="BK237" i="3"/>
  <c r="BK219" i="3"/>
  <c r="BM246" i="3"/>
  <c r="BJ290" i="3"/>
  <c r="BN261" i="3"/>
  <c r="BK251" i="3"/>
  <c r="BN283" i="3"/>
  <c r="N312" i="3"/>
  <c r="R312" i="3"/>
  <c r="V312" i="3"/>
  <c r="Z312" i="3"/>
  <c r="AD312" i="3"/>
  <c r="AH312" i="3"/>
  <c r="AL312" i="3"/>
  <c r="AP312" i="3"/>
  <c r="AT312" i="3"/>
  <c r="AX312" i="3"/>
  <c r="BB312" i="3"/>
  <c r="BF312" i="3"/>
  <c r="P312" i="3"/>
  <c r="T312" i="3"/>
  <c r="X312" i="3"/>
  <c r="AB312" i="3"/>
  <c r="AF312" i="3"/>
  <c r="AJ312" i="3"/>
  <c r="AN312" i="3"/>
  <c r="AR312" i="3"/>
  <c r="AV312" i="3"/>
  <c r="M312" i="3"/>
  <c r="U312" i="3"/>
  <c r="AC312" i="3"/>
  <c r="AK312" i="3"/>
  <c r="AS312" i="3"/>
  <c r="AZ312" i="3"/>
  <c r="BE312" i="3"/>
  <c r="O312" i="3"/>
  <c r="W312" i="3"/>
  <c r="AE312" i="3"/>
  <c r="AM312" i="3"/>
  <c r="AU312" i="3"/>
  <c r="BA312" i="3"/>
  <c r="BG312" i="3"/>
  <c r="Q312" i="3"/>
  <c r="Y312" i="3"/>
  <c r="AG312" i="3"/>
  <c r="AO312" i="3"/>
  <c r="AW312" i="3"/>
  <c r="BC312" i="3"/>
  <c r="BH312" i="3"/>
  <c r="AI312" i="3"/>
  <c r="BI312" i="3"/>
  <c r="AQ312" i="3"/>
  <c r="AA312" i="3"/>
  <c r="BD312" i="3"/>
  <c r="S312" i="3"/>
  <c r="AY312" i="3"/>
  <c r="N344" i="3"/>
  <c r="R344" i="3"/>
  <c r="V344" i="3"/>
  <c r="Z344" i="3"/>
  <c r="AD344" i="3"/>
  <c r="AH344" i="3"/>
  <c r="AL344" i="3"/>
  <c r="AP344" i="3"/>
  <c r="AT344" i="3"/>
  <c r="AX344" i="3"/>
  <c r="BB344" i="3"/>
  <c r="BF344" i="3"/>
  <c r="O344" i="3"/>
  <c r="S344" i="3"/>
  <c r="W344" i="3"/>
  <c r="AA344" i="3"/>
  <c r="AE344" i="3"/>
  <c r="AI344" i="3"/>
  <c r="AM344" i="3"/>
  <c r="AQ344" i="3"/>
  <c r="AU344" i="3"/>
  <c r="AY344" i="3"/>
  <c r="BC344" i="3"/>
  <c r="BG344" i="3"/>
  <c r="P344" i="3"/>
  <c r="T344" i="3"/>
  <c r="X344" i="3"/>
  <c r="AB344" i="3"/>
  <c r="AF344" i="3"/>
  <c r="AJ344" i="3"/>
  <c r="AN344" i="3"/>
  <c r="AR344" i="3"/>
  <c r="AV344" i="3"/>
  <c r="AZ344" i="3"/>
  <c r="BD344" i="3"/>
  <c r="BH344" i="3"/>
  <c r="M344" i="3"/>
  <c r="Q344" i="3"/>
  <c r="U344" i="3"/>
  <c r="Y344" i="3"/>
  <c r="AC344" i="3"/>
  <c r="AG344" i="3"/>
  <c r="AK344" i="3"/>
  <c r="AO344" i="3"/>
  <c r="AS344" i="3"/>
  <c r="AW344" i="3"/>
  <c r="BA344" i="3"/>
  <c r="BE344" i="3"/>
  <c r="BI344" i="3"/>
  <c r="BM239" i="3"/>
  <c r="BN251" i="3"/>
  <c r="BL259" i="3"/>
  <c r="BL271" i="3"/>
  <c r="P318" i="3"/>
  <c r="T318" i="3"/>
  <c r="X318" i="3"/>
  <c r="AB318" i="3"/>
  <c r="AF318" i="3"/>
  <c r="AJ318" i="3"/>
  <c r="AN318" i="3"/>
  <c r="AR318" i="3"/>
  <c r="AV318" i="3"/>
  <c r="AZ318" i="3"/>
  <c r="BD318" i="3"/>
  <c r="BH318" i="3"/>
  <c r="M318" i="3"/>
  <c r="Q318" i="3"/>
  <c r="U318" i="3"/>
  <c r="Y318" i="3"/>
  <c r="AC318" i="3"/>
  <c r="AG318" i="3"/>
  <c r="AK318" i="3"/>
  <c r="AO318" i="3"/>
  <c r="AS318" i="3"/>
  <c r="AW318" i="3"/>
  <c r="BA318" i="3"/>
  <c r="BE318" i="3"/>
  <c r="BI318" i="3"/>
  <c r="N318" i="3"/>
  <c r="R318" i="3"/>
  <c r="V318" i="3"/>
  <c r="Z318" i="3"/>
  <c r="AD318" i="3"/>
  <c r="AH318" i="3"/>
  <c r="AL318" i="3"/>
  <c r="AP318" i="3"/>
  <c r="AT318" i="3"/>
  <c r="AX318" i="3"/>
  <c r="BB318" i="3"/>
  <c r="BF318" i="3"/>
  <c r="W318" i="3"/>
  <c r="AM318" i="3"/>
  <c r="BC318" i="3"/>
  <c r="S318" i="3"/>
  <c r="AI318" i="3"/>
  <c r="AY318" i="3"/>
  <c r="AA318" i="3"/>
  <c r="AQ318" i="3"/>
  <c r="BG318" i="3"/>
  <c r="O318" i="3"/>
  <c r="AE318" i="3"/>
  <c r="AU318" i="3"/>
  <c r="O334" i="3"/>
  <c r="S334" i="3"/>
  <c r="W334" i="3"/>
  <c r="AA334" i="3"/>
  <c r="AE334" i="3"/>
  <c r="AI334" i="3"/>
  <c r="AM334" i="3"/>
  <c r="AQ334" i="3"/>
  <c r="AU334" i="3"/>
  <c r="AY334" i="3"/>
  <c r="BC334" i="3"/>
  <c r="BG334" i="3"/>
  <c r="M334" i="3"/>
  <c r="Q334" i="3"/>
  <c r="U334" i="3"/>
  <c r="Y334" i="3"/>
  <c r="AC334" i="3"/>
  <c r="AG334" i="3"/>
  <c r="AK334" i="3"/>
  <c r="AO334" i="3"/>
  <c r="AS334" i="3"/>
  <c r="AW334" i="3"/>
  <c r="BA334" i="3"/>
  <c r="BE334" i="3"/>
  <c r="BI334" i="3"/>
  <c r="R334" i="3"/>
  <c r="Z334" i="3"/>
  <c r="AH334" i="3"/>
  <c r="AP334" i="3"/>
  <c r="AX334" i="3"/>
  <c r="BF334" i="3"/>
  <c r="P334" i="3"/>
  <c r="AF334" i="3"/>
  <c r="AN334" i="3"/>
  <c r="AV334" i="3"/>
  <c r="T334" i="3"/>
  <c r="AB334" i="3"/>
  <c r="AJ334" i="3"/>
  <c r="AR334" i="3"/>
  <c r="AZ334" i="3"/>
  <c r="BH334" i="3"/>
  <c r="X334" i="3"/>
  <c r="BD334" i="3"/>
  <c r="N334" i="3"/>
  <c r="V334" i="3"/>
  <c r="AD334" i="3"/>
  <c r="AL334" i="3"/>
  <c r="AT334" i="3"/>
  <c r="BB334" i="3"/>
  <c r="BJ317" i="3"/>
  <c r="BN321" i="3"/>
  <c r="BN221" i="3"/>
  <c r="M316" i="3"/>
  <c r="Q316" i="3"/>
  <c r="U316" i="3"/>
  <c r="Y316" i="3"/>
  <c r="AC316" i="3"/>
  <c r="AG316" i="3"/>
  <c r="AK316" i="3"/>
  <c r="AO316" i="3"/>
  <c r="AS316" i="3"/>
  <c r="AW316" i="3"/>
  <c r="BA316" i="3"/>
  <c r="BE316" i="3"/>
  <c r="BI316" i="3"/>
  <c r="N316" i="3"/>
  <c r="R316" i="3"/>
  <c r="V316" i="3"/>
  <c r="Z316" i="3"/>
  <c r="AD316" i="3"/>
  <c r="AH316" i="3"/>
  <c r="AL316" i="3"/>
  <c r="AP316" i="3"/>
  <c r="AT316" i="3"/>
  <c r="AX316" i="3"/>
  <c r="BB316" i="3"/>
  <c r="BF316" i="3"/>
  <c r="O316" i="3"/>
  <c r="S316" i="3"/>
  <c r="W316" i="3"/>
  <c r="AA316" i="3"/>
  <c r="AE316" i="3"/>
  <c r="AI316" i="3"/>
  <c r="AM316" i="3"/>
  <c r="AQ316" i="3"/>
  <c r="AU316" i="3"/>
  <c r="AY316" i="3"/>
  <c r="BC316" i="3"/>
  <c r="BG316" i="3"/>
  <c r="AB316" i="3"/>
  <c r="AR316" i="3"/>
  <c r="BH316" i="3"/>
  <c r="BD316" i="3"/>
  <c r="P316" i="3"/>
  <c r="AF316" i="3"/>
  <c r="AV316" i="3"/>
  <c r="T316" i="3"/>
  <c r="AJ316" i="3"/>
  <c r="AZ316" i="3"/>
  <c r="X316" i="3"/>
  <c r="AN316" i="3"/>
  <c r="O332" i="3"/>
  <c r="S332" i="3"/>
  <c r="W332" i="3"/>
  <c r="AA332" i="3"/>
  <c r="AE332" i="3"/>
  <c r="AI332" i="3"/>
  <c r="AM332" i="3"/>
  <c r="AQ332" i="3"/>
  <c r="AU332" i="3"/>
  <c r="AY332" i="3"/>
  <c r="BC332" i="3"/>
  <c r="BG332" i="3"/>
  <c r="P332" i="3"/>
  <c r="T332" i="3"/>
  <c r="X332" i="3"/>
  <c r="M332" i="3"/>
  <c r="Q332" i="3"/>
  <c r="U332" i="3"/>
  <c r="Y332" i="3"/>
  <c r="AC332" i="3"/>
  <c r="AG332" i="3"/>
  <c r="AK332" i="3"/>
  <c r="AO332" i="3"/>
  <c r="AS332" i="3"/>
  <c r="AW332" i="3"/>
  <c r="BA332" i="3"/>
  <c r="BE332" i="3"/>
  <c r="BI332" i="3"/>
  <c r="Z332" i="3"/>
  <c r="AH332" i="3"/>
  <c r="AP332" i="3"/>
  <c r="AX332" i="3"/>
  <c r="BF332" i="3"/>
  <c r="V332" i="3"/>
  <c r="AF332" i="3"/>
  <c r="AN332" i="3"/>
  <c r="AV332" i="3"/>
  <c r="BD332" i="3"/>
  <c r="N332" i="3"/>
  <c r="AB332" i="3"/>
  <c r="AJ332" i="3"/>
  <c r="AR332" i="3"/>
  <c r="AZ332" i="3"/>
  <c r="BH332" i="3"/>
  <c r="R332" i="3"/>
  <c r="AD332" i="3"/>
  <c r="AL332" i="3"/>
  <c r="AT332" i="3"/>
  <c r="BB332" i="3"/>
  <c r="BJ220" i="3"/>
  <c r="BK224" i="3"/>
  <c r="BK244" i="3"/>
  <c r="BN248" i="3"/>
  <c r="BK248" i="3"/>
  <c r="BN256" i="3"/>
  <c r="BK264" i="3"/>
  <c r="BN276" i="3"/>
  <c r="BN323" i="3"/>
  <c r="BN255" i="3"/>
  <c r="BK255" i="3"/>
  <c r="BN234" i="3"/>
  <c r="BK257" i="3"/>
  <c r="BK222" i="3"/>
  <c r="BN286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BL254" i="3" l="1"/>
  <c r="BK238" i="3"/>
  <c r="BN222" i="3"/>
  <c r="BM227" i="3"/>
  <c r="BM225" i="3"/>
  <c r="BJ281" i="3"/>
  <c r="BL246" i="3"/>
  <c r="BM300" i="3"/>
  <c r="BN296" i="3"/>
  <c r="BK231" i="3"/>
  <c r="BN271" i="3"/>
  <c r="BJ301" i="3"/>
  <c r="BL252" i="3"/>
  <c r="BJ343" i="3"/>
  <c r="BJ243" i="3"/>
  <c r="BL295" i="3"/>
  <c r="BL339" i="3"/>
  <c r="BM327" i="3"/>
  <c r="BL319" i="3"/>
  <c r="BM296" i="3"/>
  <c r="BJ284" i="3"/>
  <c r="BM268" i="3"/>
  <c r="BN244" i="3"/>
  <c r="BL240" i="3"/>
  <c r="BL236" i="3"/>
  <c r="BJ228" i="3"/>
  <c r="BL228" i="3"/>
  <c r="BJ224" i="3"/>
  <c r="BL279" i="3"/>
  <c r="BL280" i="3"/>
  <c r="BK276" i="3"/>
  <c r="BM276" i="3"/>
  <c r="BL276" i="3"/>
  <c r="BM260" i="3"/>
  <c r="BJ260" i="3"/>
  <c r="BK301" i="3"/>
  <c r="BL301" i="3"/>
  <c r="BK319" i="3"/>
  <c r="BK331" i="3"/>
  <c r="BJ266" i="3"/>
  <c r="BN226" i="3"/>
  <c r="BM337" i="3"/>
  <c r="BN249" i="3"/>
  <c r="BN331" i="3"/>
  <c r="BK299" i="3"/>
  <c r="BN341" i="3"/>
  <c r="BM301" i="3"/>
  <c r="BJ237" i="3"/>
  <c r="BL255" i="3"/>
  <c r="BJ335" i="3"/>
  <c r="BL257" i="3"/>
  <c r="BJ257" i="3"/>
  <c r="BL229" i="3"/>
  <c r="BL335" i="3"/>
  <c r="BM255" i="3"/>
  <c r="BM335" i="3"/>
  <c r="BJ229" i="3"/>
  <c r="BM257" i="3"/>
  <c r="BJ261" i="3"/>
  <c r="BL258" i="3"/>
  <c r="BN264" i="3"/>
  <c r="BM261" i="3"/>
  <c r="BJ255" i="3"/>
  <c r="BM229" i="3"/>
  <c r="BJ258" i="3"/>
  <c r="BL261" i="3"/>
  <c r="BM258" i="3"/>
  <c r="BM233" i="3"/>
  <c r="BM321" i="3"/>
  <c r="BJ341" i="3"/>
  <c r="BJ333" i="3"/>
  <c r="BM325" i="3"/>
  <c r="BK317" i="3"/>
  <c r="BL290" i="3"/>
  <c r="BL336" i="3"/>
  <c r="BJ336" i="3"/>
  <c r="BM336" i="3"/>
  <c r="K149" i="3"/>
  <c r="BN285" i="3"/>
  <c r="BL285" i="3"/>
  <c r="BN269" i="3"/>
  <c r="BL269" i="3"/>
  <c r="BJ241" i="3"/>
  <c r="K117" i="3"/>
  <c r="BN298" i="3"/>
  <c r="BJ293" i="3"/>
  <c r="BN282" i="3"/>
  <c r="BJ282" i="3"/>
  <c r="BM238" i="3"/>
  <c r="BN238" i="3"/>
  <c r="BL222" i="3"/>
  <c r="BJ331" i="3"/>
  <c r="BM323" i="3"/>
  <c r="BM315" i="3"/>
  <c r="BJ302" i="3"/>
  <c r="BN302" i="3"/>
  <c r="BL262" i="3"/>
  <c r="BJ262" i="3"/>
  <c r="BJ235" i="3"/>
  <c r="BK227" i="3"/>
  <c r="BL225" i="3"/>
  <c r="BK253" i="3"/>
  <c r="BN273" i="3"/>
  <c r="BM250" i="3"/>
  <c r="BJ298" i="3"/>
  <c r="BJ254" i="3"/>
  <c r="BL341" i="3"/>
  <c r="BN263" i="3"/>
  <c r="BM303" i="3"/>
  <c r="BL263" i="3"/>
  <c r="BK226" i="3"/>
  <c r="BM299" i="3"/>
  <c r="BJ299" i="3"/>
  <c r="BM285" i="3"/>
  <c r="BJ274" i="3"/>
  <c r="BM274" i="3"/>
  <c r="BJ231" i="3"/>
  <c r="BM222" i="3"/>
  <c r="BJ219" i="3"/>
  <c r="K181" i="3"/>
  <c r="BM226" i="3"/>
  <c r="BN254" i="3"/>
  <c r="BM241" i="3"/>
  <c r="BJ323" i="3"/>
  <c r="BJ321" i="3"/>
  <c r="BK242" i="3"/>
  <c r="BN317" i="3"/>
  <c r="BK278" i="3"/>
  <c r="BN294" i="3"/>
  <c r="BL270" i="3"/>
  <c r="BM264" i="3"/>
  <c r="BM309" i="3"/>
  <c r="BL274" i="3"/>
  <c r="K133" i="3"/>
  <c r="K127" i="3"/>
  <c r="BJ308" i="3"/>
  <c r="BM308" i="3"/>
  <c r="BL310" i="3"/>
  <c r="BJ264" i="3"/>
  <c r="BL264" i="3"/>
  <c r="BL309" i="3"/>
  <c r="K165" i="3"/>
  <c r="K159" i="3"/>
  <c r="BL308" i="3"/>
  <c r="BJ310" i="3"/>
  <c r="BM310" i="3"/>
  <c r="BJ265" i="3"/>
  <c r="BK265" i="3"/>
  <c r="BL265" i="3"/>
  <c r="BM265" i="3"/>
  <c r="BL241" i="3"/>
  <c r="K175" i="3"/>
  <c r="K143" i="3"/>
  <c r="BM223" i="3"/>
  <c r="BM333" i="3"/>
  <c r="BL281" i="3"/>
  <c r="BN303" i="3"/>
  <c r="BL303" i="3"/>
  <c r="BM290" i="3"/>
  <c r="BJ246" i="3"/>
  <c r="BL300" i="3"/>
  <c r="BN246" i="3"/>
  <c r="BL231" i="3"/>
  <c r="K115" i="3"/>
  <c r="BM235" i="3"/>
  <c r="BN266" i="3"/>
  <c r="BJ238" i="3"/>
  <c r="BM262" i="3"/>
  <c r="BK269" i="3"/>
  <c r="BL299" i="3"/>
  <c r="BK290" i="3"/>
  <c r="L197" i="3"/>
  <c r="L196" i="3"/>
  <c r="L194" i="3"/>
  <c r="L191" i="3"/>
  <c r="L188" i="3"/>
  <c r="L186" i="3"/>
  <c r="L183" i="3"/>
  <c r="K148" i="3"/>
  <c r="K147" i="3"/>
  <c r="K145" i="3"/>
  <c r="L140" i="3"/>
  <c r="T140" i="3" s="1"/>
  <c r="BJ253" i="3"/>
  <c r="BM242" i="3"/>
  <c r="BJ286" i="3"/>
  <c r="BJ297" i="3"/>
  <c r="BJ250" i="3"/>
  <c r="BL283" i="3"/>
  <c r="BL239" i="3"/>
  <c r="BJ289" i="3"/>
  <c r="BN277" i="3"/>
  <c r="BL266" i="3"/>
  <c r="BK263" i="3"/>
  <c r="L218" i="3"/>
  <c r="L217" i="3"/>
  <c r="L216" i="3"/>
  <c r="AE216" i="3" s="1"/>
  <c r="L215" i="3"/>
  <c r="L214" i="3"/>
  <c r="L213" i="3"/>
  <c r="L212" i="3"/>
  <c r="AU212" i="3" s="1"/>
  <c r="L211" i="3"/>
  <c r="L210" i="3"/>
  <c r="O210" i="3" s="1"/>
  <c r="L209" i="3"/>
  <c r="L208" i="3"/>
  <c r="AM208" i="3" s="1"/>
  <c r="L207" i="3"/>
  <c r="L206" i="3"/>
  <c r="L205" i="3"/>
  <c r="L204" i="3"/>
  <c r="AD204" i="3" s="1"/>
  <c r="L203" i="3"/>
  <c r="L202" i="3"/>
  <c r="L201" i="3"/>
  <c r="L200" i="3"/>
  <c r="Z200" i="3" s="1"/>
  <c r="L199" i="3"/>
  <c r="L198" i="3"/>
  <c r="K180" i="3"/>
  <c r="K179" i="3"/>
  <c r="K177" i="3"/>
  <c r="L175" i="3"/>
  <c r="L172" i="3"/>
  <c r="L170" i="3"/>
  <c r="L167" i="3"/>
  <c r="K164" i="3"/>
  <c r="K163" i="3"/>
  <c r="K161" i="3"/>
  <c r="L159" i="3"/>
  <c r="L156" i="3"/>
  <c r="L154" i="3"/>
  <c r="L151" i="3"/>
  <c r="L138" i="3"/>
  <c r="L135" i="3"/>
  <c r="X135" i="3" s="1"/>
  <c r="K132" i="3"/>
  <c r="K131" i="3"/>
  <c r="K129" i="3"/>
  <c r="K128" i="3"/>
  <c r="L127" i="3"/>
  <c r="L124" i="3"/>
  <c r="L122" i="3"/>
  <c r="L119" i="3"/>
  <c r="M119" i="3" s="1"/>
  <c r="K116" i="3"/>
  <c r="K112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196" i="3"/>
  <c r="K195" i="3"/>
  <c r="K193" i="3"/>
  <c r="K191" i="3"/>
  <c r="N191" i="3" s="1"/>
  <c r="K188" i="3"/>
  <c r="K187" i="3"/>
  <c r="K185" i="3"/>
  <c r="K183" i="3"/>
  <c r="L180" i="3"/>
  <c r="L178" i="3"/>
  <c r="K173" i="3"/>
  <c r="K172" i="3"/>
  <c r="R172" i="3" s="1"/>
  <c r="K171" i="3"/>
  <c r="K169" i="3"/>
  <c r="K167" i="3"/>
  <c r="L164" i="3"/>
  <c r="L162" i="3"/>
  <c r="K157" i="3"/>
  <c r="K156" i="3"/>
  <c r="K155" i="3"/>
  <c r="K153" i="3"/>
  <c r="K151" i="3"/>
  <c r="BI151" i="3" s="1"/>
  <c r="K150" i="3"/>
  <c r="L148" i="3"/>
  <c r="BI148" i="3" s="1"/>
  <c r="L146" i="3"/>
  <c r="K141" i="3"/>
  <c r="K140" i="3"/>
  <c r="K139" i="3"/>
  <c r="K137" i="3"/>
  <c r="K136" i="3"/>
  <c r="K135" i="3"/>
  <c r="K134" i="3"/>
  <c r="L132" i="3"/>
  <c r="L130" i="3"/>
  <c r="K125" i="3"/>
  <c r="K124" i="3"/>
  <c r="K121" i="3"/>
  <c r="K120" i="3"/>
  <c r="K119" i="3"/>
  <c r="K118" i="3"/>
  <c r="L116" i="3"/>
  <c r="L114" i="3"/>
  <c r="BN293" i="3"/>
  <c r="BM281" i="3"/>
  <c r="BL302" i="3"/>
  <c r="K182" i="3"/>
  <c r="O180" i="3"/>
  <c r="K174" i="3"/>
  <c r="K166" i="3"/>
  <c r="K158" i="3"/>
  <c r="K138" i="3"/>
  <c r="K122" i="3"/>
  <c r="BN278" i="3"/>
  <c r="BN250" i="3"/>
  <c r="BM245" i="3"/>
  <c r="BJ232" i="3"/>
  <c r="BK254" i="3"/>
  <c r="BJ227" i="3"/>
  <c r="BN242" i="3"/>
  <c r="BM230" i="3"/>
  <c r="BL253" i="3"/>
  <c r="BN245" i="3"/>
  <c r="BL245" i="3"/>
  <c r="BK223" i="3"/>
  <c r="BL232" i="3"/>
  <c r="BK232" i="3"/>
  <c r="BJ283" i="3"/>
  <c r="BM283" i="3"/>
  <c r="BK283" i="3"/>
  <c r="BJ239" i="3"/>
  <c r="BM294" i="3"/>
  <c r="BN289" i="3"/>
  <c r="BJ278" i="3"/>
  <c r="BJ273" i="3"/>
  <c r="BJ270" i="3"/>
  <c r="BK250" i="3"/>
  <c r="BL250" i="3"/>
  <c r="BL298" i="3"/>
  <c r="BK293" i="3"/>
  <c r="BK282" i="3"/>
  <c r="BL277" i="3"/>
  <c r="BK277" i="3"/>
  <c r="BM266" i="3"/>
  <c r="BL238" i="3"/>
  <c r="BJ222" i="3"/>
  <c r="BK262" i="3"/>
  <c r="BJ233" i="3"/>
  <c r="BL227" i="3"/>
  <c r="BN225" i="3"/>
  <c r="BJ225" i="3"/>
  <c r="K206" i="3"/>
  <c r="K205" i="3"/>
  <c r="BG205" i="3" s="1"/>
  <c r="K204" i="3"/>
  <c r="K203" i="3"/>
  <c r="K202" i="3"/>
  <c r="K201" i="3"/>
  <c r="BD201" i="3" s="1"/>
  <c r="K200" i="3"/>
  <c r="K199" i="3"/>
  <c r="K198" i="3"/>
  <c r="K197" i="3"/>
  <c r="K194" i="3"/>
  <c r="K192" i="3"/>
  <c r="BK230" i="3"/>
  <c r="BM298" i="3"/>
  <c r="BK298" i="3"/>
  <c r="BL293" i="3"/>
  <c r="BM293" i="3"/>
  <c r="BM282" i="3"/>
  <c r="BL282" i="3"/>
  <c r="BM277" i="3"/>
  <c r="BK266" i="3"/>
  <c r="BM254" i="3"/>
  <c r="BK302" i="3"/>
  <c r="BM302" i="3"/>
  <c r="BN235" i="3"/>
  <c r="BL235" i="3"/>
  <c r="BL233" i="3"/>
  <c r="BN233" i="3"/>
  <c r="BN232" i="3"/>
  <c r="BM278" i="3"/>
  <c r="BL273" i="3"/>
  <c r="BN270" i="3"/>
  <c r="BK270" i="3"/>
  <c r="K113" i="3"/>
  <c r="BJ334" i="3"/>
  <c r="BK245" i="3"/>
  <c r="BM232" i="3"/>
  <c r="BK239" i="3"/>
  <c r="BM297" i="3"/>
  <c r="BM270" i="3"/>
  <c r="BJ223" i="3"/>
  <c r="BL223" i="3"/>
  <c r="BN297" i="3"/>
  <c r="BK297" i="3"/>
  <c r="BL297" i="3"/>
  <c r="BL294" i="3"/>
  <c r="BK294" i="3"/>
  <c r="BL278" i="3"/>
  <c r="BM273" i="3"/>
  <c r="BK273" i="3"/>
  <c r="BJ245" i="3"/>
  <c r="BN223" i="3"/>
  <c r="BM289" i="3"/>
  <c r="BK289" i="3"/>
  <c r="BL286" i="3"/>
  <c r="BL230" i="3"/>
  <c r="BN253" i="3"/>
  <c r="BL289" i="3"/>
  <c r="BJ230" i="3"/>
  <c r="Q196" i="3"/>
  <c r="BJ328" i="3"/>
  <c r="BJ320" i="3"/>
  <c r="BK286" i="3"/>
  <c r="BM253" i="3"/>
  <c r="BM286" i="3"/>
  <c r="BL242" i="3"/>
  <c r="BJ242" i="3"/>
  <c r="BN230" i="3"/>
  <c r="AG183" i="3"/>
  <c r="AT183" i="3"/>
  <c r="O183" i="3"/>
  <c r="AU151" i="3"/>
  <c r="AP151" i="3"/>
  <c r="Z119" i="3"/>
  <c r="Z167" i="3"/>
  <c r="AP167" i="3"/>
  <c r="BF167" i="3"/>
  <c r="AF167" i="3"/>
  <c r="BA167" i="3"/>
  <c r="AB167" i="3"/>
  <c r="AW167" i="3"/>
  <c r="S167" i="3"/>
  <c r="AN167" i="3"/>
  <c r="BI167" i="3"/>
  <c r="AE167" i="3"/>
  <c r="AZ167" i="3"/>
  <c r="AZ204" i="3"/>
  <c r="BG164" i="3"/>
  <c r="AD164" i="3"/>
  <c r="Z132" i="3"/>
  <c r="AP132" i="3"/>
  <c r="BF132" i="3"/>
  <c r="AA132" i="3"/>
  <c r="AQ132" i="3"/>
  <c r="BG132" i="3"/>
  <c r="AB132" i="3"/>
  <c r="AR132" i="3"/>
  <c r="BH132" i="3"/>
  <c r="Y132" i="3"/>
  <c r="AO132" i="3"/>
  <c r="BE132" i="3"/>
  <c r="U116" i="3"/>
  <c r="AK116" i="3"/>
  <c r="BA116" i="3"/>
  <c r="R116" i="3"/>
  <c r="AH116" i="3"/>
  <c r="AX116" i="3"/>
  <c r="X116" i="3"/>
  <c r="BD116" i="3"/>
  <c r="AQ116" i="3"/>
  <c r="AB116" i="3"/>
  <c r="BH116" i="3"/>
  <c r="AM116" i="3"/>
  <c r="BF216" i="3"/>
  <c r="Q213" i="3"/>
  <c r="AG209" i="3"/>
  <c r="BF202" i="3"/>
  <c r="AG196" i="3"/>
  <c r="AN180" i="3"/>
  <c r="V210" i="3"/>
  <c r="BD208" i="3"/>
  <c r="V196" i="3"/>
  <c r="AL196" i="3"/>
  <c r="BB196" i="3"/>
  <c r="W196" i="3"/>
  <c r="AM196" i="3"/>
  <c r="BC196" i="3"/>
  <c r="K190" i="3"/>
  <c r="K186" i="3"/>
  <c r="K184" i="3"/>
  <c r="O175" i="3"/>
  <c r="AU175" i="3"/>
  <c r="AF175" i="3"/>
  <c r="N175" i="3"/>
  <c r="AT175" i="3"/>
  <c r="K170" i="3"/>
  <c r="K168" i="3"/>
  <c r="R159" i="3"/>
  <c r="AH159" i="3"/>
  <c r="AX159" i="3"/>
  <c r="T159" i="3"/>
  <c r="AJ159" i="3"/>
  <c r="AZ159" i="3"/>
  <c r="U159" i="3"/>
  <c r="BA159" i="3"/>
  <c r="AE159" i="3"/>
  <c r="Q159" i="3"/>
  <c r="AW159" i="3"/>
  <c r="AI159" i="3"/>
  <c r="K154" i="3"/>
  <c r="K152" i="3"/>
  <c r="N138" i="3"/>
  <c r="AD138" i="3"/>
  <c r="AT138" i="3"/>
  <c r="O138" i="3"/>
  <c r="AE138" i="3"/>
  <c r="AU138" i="3"/>
  <c r="P138" i="3"/>
  <c r="AF138" i="3"/>
  <c r="AV138" i="3"/>
  <c r="M138" i="3"/>
  <c r="AC138" i="3"/>
  <c r="AS138" i="3"/>
  <c r="BI138" i="3"/>
  <c r="Z127" i="3"/>
  <c r="AP127" i="3"/>
  <c r="BF127" i="3"/>
  <c r="AA127" i="3"/>
  <c r="AQ127" i="3"/>
  <c r="BG127" i="3"/>
  <c r="AB127" i="3"/>
  <c r="AR127" i="3"/>
  <c r="BH127" i="3"/>
  <c r="Y127" i="3"/>
  <c r="AO127" i="3"/>
  <c r="BE127" i="3"/>
  <c r="AD122" i="3"/>
  <c r="X217" i="3"/>
  <c r="AR214" i="3"/>
  <c r="M212" i="3"/>
  <c r="AK207" i="3"/>
  <c r="AY200" i="3"/>
  <c r="AV196" i="3"/>
  <c r="P196" i="3"/>
  <c r="AE180" i="3"/>
  <c r="Q180" i="3"/>
  <c r="AG180" i="3"/>
  <c r="AW180" i="3"/>
  <c r="N180" i="3"/>
  <c r="AD180" i="3"/>
  <c r="AT180" i="3"/>
  <c r="V172" i="3"/>
  <c r="AC156" i="3"/>
  <c r="AX140" i="3"/>
  <c r="AG140" i="3"/>
  <c r="Z124" i="3"/>
  <c r="AW124" i="3"/>
  <c r="AM124" i="3"/>
  <c r="AD124" i="3"/>
  <c r="K123" i="3"/>
  <c r="BH216" i="3"/>
  <c r="AE214" i="3"/>
  <c r="AW211" i="3"/>
  <c r="AD206" i="3"/>
  <c r="AF198" i="3"/>
  <c r="AS196" i="3"/>
  <c r="M196" i="3"/>
  <c r="AZ180" i="3"/>
  <c r="AJ180" i="3"/>
  <c r="T180" i="3"/>
  <c r="AI206" i="3"/>
  <c r="AR206" i="3"/>
  <c r="AA202" i="3"/>
  <c r="BG202" i="3"/>
  <c r="AR202" i="3"/>
  <c r="Y198" i="3"/>
  <c r="BE198" i="3"/>
  <c r="AL198" i="3"/>
  <c r="U194" i="3"/>
  <c r="BA194" i="3"/>
  <c r="AH194" i="3"/>
  <c r="AA205" i="3"/>
  <c r="AR205" i="3"/>
  <c r="BE203" i="3"/>
  <c r="X201" i="3"/>
  <c r="AK201" i="3"/>
  <c r="AW199" i="3"/>
  <c r="M197" i="3"/>
  <c r="AS197" i="3"/>
  <c r="Z197" i="3"/>
  <c r="BF197" i="3"/>
  <c r="AR188" i="3"/>
  <c r="Y188" i="3"/>
  <c r="BE188" i="3"/>
  <c r="AJ211" i="3"/>
  <c r="AH209" i="3"/>
  <c r="S209" i="3"/>
  <c r="AY209" i="3"/>
  <c r="AI207" i="3"/>
  <c r="T207" i="3"/>
  <c r="AZ207" i="3"/>
  <c r="K189" i="3"/>
  <c r="K178" i="3"/>
  <c r="K176" i="3"/>
  <c r="K162" i="3"/>
  <c r="K160" i="3"/>
  <c r="K146" i="3"/>
  <c r="K144" i="3"/>
  <c r="K142" i="3"/>
  <c r="K130" i="3"/>
  <c r="K126" i="3"/>
  <c r="K114" i="3"/>
  <c r="BA218" i="3"/>
  <c r="U218" i="3"/>
  <c r="AH217" i="3"/>
  <c r="AU216" i="3"/>
  <c r="BH215" i="3"/>
  <c r="AB215" i="3"/>
  <c r="AL214" i="3"/>
  <c r="AX213" i="3"/>
  <c r="R213" i="3"/>
  <c r="AE212" i="3"/>
  <c r="AQ211" i="3"/>
  <c r="AQ210" i="3"/>
  <c r="AB209" i="3"/>
  <c r="AS208" i="3"/>
  <c r="M208" i="3"/>
  <c r="AG207" i="3"/>
  <c r="BA206" i="3"/>
  <c r="U206" i="3"/>
  <c r="Y205" i="3"/>
  <c r="AH204" i="3"/>
  <c r="AQ203" i="3"/>
  <c r="AS202" i="3"/>
  <c r="M202" i="3"/>
  <c r="BC200" i="3"/>
  <c r="W200" i="3"/>
  <c r="S199" i="3"/>
  <c r="AE198" i="3"/>
  <c r="AY197" i="3"/>
  <c r="S197" i="3"/>
  <c r="BH196" i="3"/>
  <c r="AR196" i="3"/>
  <c r="AB196" i="3"/>
  <c r="BC194" i="3"/>
  <c r="W194" i="3"/>
  <c r="AL188" i="3"/>
  <c r="BG180" i="3"/>
  <c r="AQ180" i="3"/>
  <c r="AA180" i="3"/>
  <c r="AG175" i="3"/>
  <c r="BL332" i="3"/>
  <c r="BL316" i="3"/>
  <c r="BJ316" i="3"/>
  <c r="BN332" i="3"/>
  <c r="BK332" i="3"/>
  <c r="BN316" i="3"/>
  <c r="BK316" i="3"/>
  <c r="BN344" i="3"/>
  <c r="BK344" i="3"/>
  <c r="BL344" i="3"/>
  <c r="BJ344" i="3"/>
  <c r="BN312" i="3"/>
  <c r="BK312" i="3"/>
  <c r="BK308" i="3"/>
  <c r="BN308" i="3"/>
  <c r="BJ326" i="3"/>
  <c r="BN328" i="3"/>
  <c r="BK328" i="3"/>
  <c r="BL328" i="3"/>
  <c r="BM346" i="3"/>
  <c r="BN304" i="3"/>
  <c r="BK304" i="3"/>
  <c r="BL306" i="3"/>
  <c r="BN306" i="3"/>
  <c r="BK306" i="3"/>
  <c r="BM330" i="3"/>
  <c r="BJ332" i="3"/>
  <c r="BM334" i="3"/>
  <c r="BL318" i="3"/>
  <c r="BL312" i="3"/>
  <c r="BJ312" i="3"/>
  <c r="BJ340" i="3"/>
  <c r="BM340" i="3"/>
  <c r="BM324" i="3"/>
  <c r="BK342" i="3"/>
  <c r="BN342" i="3"/>
  <c r="BL342" i="3"/>
  <c r="BJ342" i="3"/>
  <c r="BM326" i="3"/>
  <c r="BL346" i="3"/>
  <c r="BJ346" i="3"/>
  <c r="BN314" i="3"/>
  <c r="BK314" i="3"/>
  <c r="BM338" i="3"/>
  <c r="BM306" i="3"/>
  <c r="BJ330" i="3"/>
  <c r="BN330" i="3"/>
  <c r="BK330" i="3"/>
  <c r="BL330" i="3"/>
  <c r="BM332" i="3"/>
  <c r="BM316" i="3"/>
  <c r="BN334" i="3"/>
  <c r="BK334" i="3"/>
  <c r="BL334" i="3"/>
  <c r="BJ318" i="3"/>
  <c r="BM312" i="3"/>
  <c r="BN340" i="3"/>
  <c r="BK340" i="3"/>
  <c r="BL340" i="3"/>
  <c r="BL324" i="3"/>
  <c r="BJ324" i="3"/>
  <c r="BM342" i="3"/>
  <c r="BN326" i="3"/>
  <c r="BK326" i="3"/>
  <c r="BL326" i="3"/>
  <c r="BK346" i="3"/>
  <c r="BN346" i="3"/>
  <c r="BM314" i="3"/>
  <c r="BN336" i="3"/>
  <c r="BK336" i="3"/>
  <c r="BM320" i="3"/>
  <c r="BM304" i="3"/>
  <c r="BN338" i="3"/>
  <c r="BK338" i="3"/>
  <c r="BJ338" i="3"/>
  <c r="BL338" i="3"/>
  <c r="BM322" i="3"/>
  <c r="BM318" i="3"/>
  <c r="BN318" i="3"/>
  <c r="BK318" i="3"/>
  <c r="BM344" i="3"/>
  <c r="BN324" i="3"/>
  <c r="BK324" i="3"/>
  <c r="BK310" i="3"/>
  <c r="BN310" i="3"/>
  <c r="BM328" i="3"/>
  <c r="BL314" i="3"/>
  <c r="BJ314" i="3"/>
  <c r="BK320" i="3"/>
  <c r="BN320" i="3"/>
  <c r="BL320" i="3"/>
  <c r="BL304" i="3"/>
  <c r="BJ304" i="3"/>
  <c r="BN322" i="3"/>
  <c r="BK322" i="3"/>
  <c r="BL322" i="3"/>
  <c r="BJ322" i="3"/>
  <c r="BJ306" i="3"/>
  <c r="L189" i="3"/>
  <c r="L181" i="3"/>
  <c r="L173" i="3"/>
  <c r="L165" i="3"/>
  <c r="L157" i="3"/>
  <c r="L149" i="3"/>
  <c r="L141" i="3"/>
  <c r="L133" i="3"/>
  <c r="L125" i="3"/>
  <c r="L117" i="3"/>
  <c r="L190" i="3"/>
  <c r="L182" i="3"/>
  <c r="L174" i="3"/>
  <c r="BC174" i="3" s="1"/>
  <c r="L166" i="3"/>
  <c r="L158" i="3"/>
  <c r="L150" i="3"/>
  <c r="L142" i="3"/>
  <c r="L134" i="3"/>
  <c r="L126" i="3"/>
  <c r="L118" i="3"/>
  <c r="L143" i="3"/>
  <c r="L184" i="3"/>
  <c r="L176" i="3"/>
  <c r="L168" i="3"/>
  <c r="L160" i="3"/>
  <c r="L152" i="3"/>
  <c r="L144" i="3"/>
  <c r="L136" i="3"/>
  <c r="L128" i="3"/>
  <c r="L120" i="3"/>
  <c r="L112" i="3"/>
  <c r="L192" i="3"/>
  <c r="L193" i="3"/>
  <c r="BE193" i="3" s="1"/>
  <c r="L185" i="3"/>
  <c r="L177" i="3"/>
  <c r="AR177" i="3" s="1"/>
  <c r="L169" i="3"/>
  <c r="L161" i="3"/>
  <c r="AL161" i="3" s="1"/>
  <c r="L153" i="3"/>
  <c r="L145" i="3"/>
  <c r="BE145" i="3" s="1"/>
  <c r="L137" i="3"/>
  <c r="L129" i="3"/>
  <c r="AA129" i="3" s="1"/>
  <c r="L121" i="3"/>
  <c r="L113" i="3"/>
  <c r="L195" i="3"/>
  <c r="L187" i="3"/>
  <c r="AV187" i="3" s="1"/>
  <c r="L179" i="3"/>
  <c r="L171" i="3"/>
  <c r="L163" i="3"/>
  <c r="L155" i="3"/>
  <c r="L147" i="3"/>
  <c r="L139" i="3"/>
  <c r="L131" i="3"/>
  <c r="L123" i="3"/>
  <c r="L115" i="3"/>
  <c r="AZ197" i="3" l="1"/>
  <c r="AN197" i="3"/>
  <c r="AM197" i="3"/>
  <c r="AC197" i="3"/>
  <c r="BI197" i="3"/>
  <c r="AP197" i="3"/>
  <c r="Q199" i="3"/>
  <c r="AD199" i="3"/>
  <c r="Y203" i="3"/>
  <c r="AL203" i="3"/>
  <c r="AJ124" i="3"/>
  <c r="V124" i="3"/>
  <c r="R124" i="3"/>
  <c r="BH124" i="3"/>
  <c r="AY124" i="3"/>
  <c r="N183" i="3"/>
  <c r="AY183" i="3"/>
  <c r="AF183" i="3"/>
  <c r="S207" i="3"/>
  <c r="AY207" i="3"/>
  <c r="AJ207" i="3"/>
  <c r="AC209" i="3"/>
  <c r="R209" i="3"/>
  <c r="AX209" i="3"/>
  <c r="AI209" i="3"/>
  <c r="BH209" i="3"/>
  <c r="AY211" i="3"/>
  <c r="T211" i="3"/>
  <c r="BH211" i="3"/>
  <c r="V211" i="3"/>
  <c r="AB213" i="3"/>
  <c r="O213" i="3"/>
  <c r="AH213" i="3"/>
  <c r="BF215" i="3"/>
  <c r="AS215" i="3"/>
  <c r="AR215" i="3"/>
  <c r="AX217" i="3"/>
  <c r="R217" i="3"/>
  <c r="BB156" i="3"/>
  <c r="BE156" i="3"/>
  <c r="AW164" i="3"/>
  <c r="AO198" i="3"/>
  <c r="V198" i="3"/>
  <c r="BB198" i="3"/>
  <c r="AD202" i="3"/>
  <c r="AQ202" i="3"/>
  <c r="AB202" i="3"/>
  <c r="BH202" i="3"/>
  <c r="AP206" i="3"/>
  <c r="T206" i="3"/>
  <c r="BH206" i="3"/>
  <c r="AC214" i="3"/>
  <c r="BB214" i="3"/>
  <c r="V214" i="3"/>
  <c r="AM218" i="3"/>
  <c r="Z218" i="3"/>
  <c r="AK218" i="3"/>
  <c r="BC188" i="3"/>
  <c r="AB188" i="3"/>
  <c r="BH188" i="3"/>
  <c r="AO188" i="3"/>
  <c r="AR194" i="3"/>
  <c r="AK194" i="3"/>
  <c r="R194" i="3"/>
  <c r="AX194" i="3"/>
  <c r="AC175" i="3"/>
  <c r="AE175" i="3"/>
  <c r="P175" i="3"/>
  <c r="AV175" i="3"/>
  <c r="AD175" i="3"/>
  <c r="U175" i="3"/>
  <c r="Z202" i="3"/>
  <c r="AN199" i="3"/>
  <c r="AJ199" i="3"/>
  <c r="AA201" i="3"/>
  <c r="BF201" i="3"/>
  <c r="W201" i="3"/>
  <c r="AM203" i="3"/>
  <c r="AB203" i="3"/>
  <c r="BB205" i="3"/>
  <c r="U205" i="3"/>
  <c r="W122" i="3"/>
  <c r="AN122" i="3"/>
  <c r="AW122" i="3"/>
  <c r="AB124" i="3"/>
  <c r="AR124" i="3"/>
  <c r="O124" i="3"/>
  <c r="AK124" i="3"/>
  <c r="BF124" i="3"/>
  <c r="AG124" i="3"/>
  <c r="AQ124" i="3"/>
  <c r="BB124" i="3"/>
  <c r="M124" i="3"/>
  <c r="W124" i="3"/>
  <c r="AH124" i="3"/>
  <c r="AS124" i="3"/>
  <c r="BC124" i="3"/>
  <c r="N124" i="3"/>
  <c r="Y124" i="3"/>
  <c r="AI124" i="3"/>
  <c r="AT124" i="3"/>
  <c r="BE124" i="3"/>
  <c r="P148" i="3"/>
  <c r="AC148" i="3"/>
  <c r="AA148" i="3"/>
  <c r="BE148" i="3"/>
  <c r="AD148" i="3"/>
  <c r="W151" i="3"/>
  <c r="AM151" i="3"/>
  <c r="BC151" i="3"/>
  <c r="U151" i="3"/>
  <c r="AK151" i="3"/>
  <c r="BA151" i="3"/>
  <c r="V151" i="3"/>
  <c r="BB151" i="3"/>
  <c r="AN151" i="3"/>
  <c r="Z151" i="3"/>
  <c r="BF151" i="3"/>
  <c r="AR151" i="3"/>
  <c r="AE151" i="3"/>
  <c r="M151" i="3"/>
  <c r="AS151" i="3"/>
  <c r="AL151" i="3"/>
  <c r="BD151" i="3"/>
  <c r="AB151" i="3"/>
  <c r="AZ172" i="3"/>
  <c r="T172" i="3"/>
  <c r="BC172" i="3"/>
  <c r="BF172" i="3"/>
  <c r="M183" i="3"/>
  <c r="U183" i="3"/>
  <c r="AC183" i="3"/>
  <c r="AK183" i="3"/>
  <c r="AS183" i="3"/>
  <c r="BA183" i="3"/>
  <c r="BI183" i="3"/>
  <c r="R183" i="3"/>
  <c r="Z183" i="3"/>
  <c r="AH183" i="3"/>
  <c r="AP183" i="3"/>
  <c r="AX183" i="3"/>
  <c r="BF183" i="3"/>
  <c r="AA183" i="3"/>
  <c r="AQ183" i="3"/>
  <c r="BG183" i="3"/>
  <c r="AB183" i="3"/>
  <c r="AR183" i="3"/>
  <c r="BH183" i="3"/>
  <c r="W183" i="3"/>
  <c r="AM183" i="3"/>
  <c r="BC183" i="3"/>
  <c r="X183" i="3"/>
  <c r="AN183" i="3"/>
  <c r="BD183" i="3"/>
  <c r="Y183" i="3"/>
  <c r="AO183" i="3"/>
  <c r="BE183" i="3"/>
  <c r="V183" i="3"/>
  <c r="AL183" i="3"/>
  <c r="BB183" i="3"/>
  <c r="AI183" i="3"/>
  <c r="T183" i="3"/>
  <c r="AZ183" i="3"/>
  <c r="AE183" i="3"/>
  <c r="P183" i="3"/>
  <c r="AV183" i="3"/>
  <c r="Q191" i="3"/>
  <c r="AX191" i="3"/>
  <c r="AT191" i="3"/>
  <c r="AW191" i="3"/>
  <c r="AE191" i="3"/>
  <c r="V207" i="3"/>
  <c r="Z207" i="3"/>
  <c r="AF209" i="3"/>
  <c r="BI209" i="3"/>
  <c r="R211" i="3"/>
  <c r="AE211" i="3"/>
  <c r="AT211" i="3"/>
  <c r="AC211" i="3"/>
  <c r="AG213" i="3"/>
  <c r="AR213" i="3"/>
  <c r="AE213" i="3"/>
  <c r="BG215" i="3"/>
  <c r="AA215" i="3"/>
  <c r="AP215" i="3"/>
  <c r="BI215" i="3"/>
  <c r="AC215" i="3"/>
  <c r="BE217" i="3"/>
  <c r="Y217" i="3"/>
  <c r="AO217" i="3"/>
  <c r="AN217" i="3"/>
  <c r="BG217" i="3"/>
  <c r="AA217" i="3"/>
  <c r="P119" i="3"/>
  <c r="AV119" i="3"/>
  <c r="AC119" i="3"/>
  <c r="BI119" i="3"/>
  <c r="V119" i="3"/>
  <c r="AM119" i="3"/>
  <c r="BF119" i="3"/>
  <c r="AF119" i="3"/>
  <c r="AS119" i="3"/>
  <c r="BB119" i="3"/>
  <c r="AL135" i="3"/>
  <c r="W135" i="3"/>
  <c r="BC135" i="3"/>
  <c r="AN135" i="3"/>
  <c r="U135" i="3"/>
  <c r="BA135" i="3"/>
  <c r="V135" i="3"/>
  <c r="AM135" i="3"/>
  <c r="BD135" i="3"/>
  <c r="AL156" i="3"/>
  <c r="X156" i="3"/>
  <c r="BD156" i="3"/>
  <c r="BI156" i="3"/>
  <c r="Y156" i="3"/>
  <c r="AQ156" i="3"/>
  <c r="S164" i="3"/>
  <c r="AI164" i="3"/>
  <c r="AY164" i="3"/>
  <c r="U164" i="3"/>
  <c r="AP164" i="3"/>
  <c r="Q164" i="3"/>
  <c r="AL164" i="3"/>
  <c r="BH164" i="3"/>
  <c r="AC164" i="3"/>
  <c r="AX164" i="3"/>
  <c r="T164" i="3"/>
  <c r="AO164" i="3"/>
  <c r="AQ164" i="3"/>
  <c r="AF164" i="3"/>
  <c r="AB164" i="3"/>
  <c r="R164" i="3"/>
  <c r="BI164" i="3"/>
  <c r="AZ164" i="3"/>
  <c r="AR198" i="3"/>
  <c r="AA198" i="3"/>
  <c r="AC200" i="3"/>
  <c r="BI200" i="3"/>
  <c r="AP200" i="3"/>
  <c r="AS200" i="3"/>
  <c r="BF200" i="3"/>
  <c r="S200" i="3"/>
  <c r="AJ204" i="3"/>
  <c r="Q204" i="3"/>
  <c r="AW204" i="3"/>
  <c r="T204" i="3"/>
  <c r="AG204" i="3"/>
  <c r="O204" i="3"/>
  <c r="BG204" i="3"/>
  <c r="N206" i="3"/>
  <c r="BE206" i="3"/>
  <c r="AA206" i="3"/>
  <c r="AQ206" i="3"/>
  <c r="BG206" i="3"/>
  <c r="AB206" i="3"/>
  <c r="AX208" i="3"/>
  <c r="W208" i="3"/>
  <c r="BC208" i="3"/>
  <c r="AN208" i="3"/>
  <c r="Q208" i="3"/>
  <c r="AL208" i="3"/>
  <c r="X210" i="3"/>
  <c r="Y210" i="3"/>
  <c r="BE210" i="3"/>
  <c r="AL210" i="3"/>
  <c r="AU210" i="3"/>
  <c r="AX212" i="3"/>
  <c r="R212" i="3"/>
  <c r="BI212" i="3"/>
  <c r="AC212" i="3"/>
  <c r="AV212" i="3"/>
  <c r="P212" i="3"/>
  <c r="AS214" i="3"/>
  <c r="BI214" i="3"/>
  <c r="M214" i="3"/>
  <c r="BH214" i="3"/>
  <c r="AB214" i="3"/>
  <c r="AU214" i="3"/>
  <c r="O214" i="3"/>
  <c r="AP216" i="3"/>
  <c r="Z216" i="3"/>
  <c r="BE216" i="3"/>
  <c r="Y216" i="3"/>
  <c r="AR216" i="3"/>
  <c r="AN218" i="3"/>
  <c r="BD218" i="3"/>
  <c r="BC218" i="3"/>
  <c r="W218" i="3"/>
  <c r="AP218" i="3"/>
  <c r="AH140" i="3"/>
  <c r="S140" i="3"/>
  <c r="AY140" i="3"/>
  <c r="AJ140" i="3"/>
  <c r="Q140" i="3"/>
  <c r="AW140" i="3"/>
  <c r="BG188" i="3"/>
  <c r="R188" i="3"/>
  <c r="AM188" i="3"/>
  <c r="AI194" i="3"/>
  <c r="AF194" i="3"/>
  <c r="M175" i="3"/>
  <c r="AS175" i="3"/>
  <c r="S175" i="3"/>
  <c r="AA175" i="3"/>
  <c r="AI175" i="3"/>
  <c r="AQ175" i="3"/>
  <c r="AY175" i="3"/>
  <c r="BG175" i="3"/>
  <c r="T175" i="3"/>
  <c r="AB175" i="3"/>
  <c r="AJ175" i="3"/>
  <c r="AR175" i="3"/>
  <c r="AZ175" i="3"/>
  <c r="BH175" i="3"/>
  <c r="R175" i="3"/>
  <c r="Z175" i="3"/>
  <c r="AH175" i="3"/>
  <c r="AP175" i="3"/>
  <c r="AX175" i="3"/>
  <c r="BF175" i="3"/>
  <c r="BE175" i="3"/>
  <c r="Y175" i="3"/>
  <c r="AK175" i="3"/>
  <c r="P131" i="3"/>
  <c r="O147" i="3"/>
  <c r="AT195" i="3"/>
  <c r="AO192" i="3"/>
  <c r="N120" i="3"/>
  <c r="T136" i="3"/>
  <c r="BB182" i="3"/>
  <c r="AM181" i="3"/>
  <c r="Q175" i="3"/>
  <c r="AW175" i="3"/>
  <c r="V188" i="3"/>
  <c r="BB188" i="3"/>
  <c r="AM194" i="3"/>
  <c r="AI197" i="3"/>
  <c r="O198" i="3"/>
  <c r="AU198" i="3"/>
  <c r="AY199" i="3"/>
  <c r="AM200" i="3"/>
  <c r="AD201" i="3"/>
  <c r="AC202" i="3"/>
  <c r="BI202" i="3"/>
  <c r="R204" i="3"/>
  <c r="AX204" i="3"/>
  <c r="BE205" i="3"/>
  <c r="AK206" i="3"/>
  <c r="Q207" i="3"/>
  <c r="AW207" i="3"/>
  <c r="AC208" i="3"/>
  <c r="BI208" i="3"/>
  <c r="AR209" i="3"/>
  <c r="AA210" i="3"/>
  <c r="BG210" i="3"/>
  <c r="AG211" i="3"/>
  <c r="AZ211" i="3"/>
  <c r="W212" i="3"/>
  <c r="AM212" i="3"/>
  <c r="BC212" i="3"/>
  <c r="Z213" i="3"/>
  <c r="AP213" i="3"/>
  <c r="BF213" i="3"/>
  <c r="AD214" i="3"/>
  <c r="AT214" i="3"/>
  <c r="T215" i="3"/>
  <c r="AJ215" i="3"/>
  <c r="AZ215" i="3"/>
  <c r="W216" i="3"/>
  <c r="AM216" i="3"/>
  <c r="BC216" i="3"/>
  <c r="Z217" i="3"/>
  <c r="AP217" i="3"/>
  <c r="BF217" i="3"/>
  <c r="AC218" i="3"/>
  <c r="AS218" i="3"/>
  <c r="BI218" i="3"/>
  <c r="BH207" i="3"/>
  <c r="AR207" i="3"/>
  <c r="AB207" i="3"/>
  <c r="BG207" i="3"/>
  <c r="AQ207" i="3"/>
  <c r="AA207" i="3"/>
  <c r="BG209" i="3"/>
  <c r="AQ209" i="3"/>
  <c r="AA209" i="3"/>
  <c r="BF209" i="3"/>
  <c r="AP209" i="3"/>
  <c r="Z209" i="3"/>
  <c r="AR211" i="3"/>
  <c r="AB211" i="3"/>
  <c r="O211" i="3"/>
  <c r="AW188" i="3"/>
  <c r="AG188" i="3"/>
  <c r="Q188" i="3"/>
  <c r="AZ188" i="3"/>
  <c r="AJ188" i="3"/>
  <c r="T188" i="3"/>
  <c r="AX197" i="3"/>
  <c r="AH197" i="3"/>
  <c r="R197" i="3"/>
  <c r="BA197" i="3"/>
  <c r="AK197" i="3"/>
  <c r="U197" i="3"/>
  <c r="AT199" i="3"/>
  <c r="N199" i="3"/>
  <c r="AG199" i="3"/>
  <c r="BA201" i="3"/>
  <c r="U201" i="3"/>
  <c r="AN201" i="3"/>
  <c r="BB203" i="3"/>
  <c r="V203" i="3"/>
  <c r="AO203" i="3"/>
  <c r="BH205" i="3"/>
  <c r="AB205" i="3"/>
  <c r="AQ205" i="3"/>
  <c r="BF194" i="3"/>
  <c r="AP194" i="3"/>
  <c r="Z194" i="3"/>
  <c r="BI194" i="3"/>
  <c r="AS194" i="3"/>
  <c r="AC194" i="3"/>
  <c r="M194" i="3"/>
  <c r="AT198" i="3"/>
  <c r="AD198" i="3"/>
  <c r="N198" i="3"/>
  <c r="AW198" i="3"/>
  <c r="AG198" i="3"/>
  <c r="Q198" i="3"/>
  <c r="AZ202" i="3"/>
  <c r="AJ202" i="3"/>
  <c r="T202" i="3"/>
  <c r="AY202" i="3"/>
  <c r="AI202" i="3"/>
  <c r="S202" i="3"/>
  <c r="AZ206" i="3"/>
  <c r="AJ206" i="3"/>
  <c r="AY206" i="3"/>
  <c r="S206" i="3"/>
  <c r="BA175" i="3"/>
  <c r="W188" i="3"/>
  <c r="AJ197" i="3"/>
  <c r="AF200" i="3"/>
  <c r="AA204" i="3"/>
  <c r="BF207" i="3"/>
  <c r="AR210" i="3"/>
  <c r="AF212" i="3"/>
  <c r="AU213" i="3"/>
  <c r="M215" i="3"/>
  <c r="AB216" i="3"/>
  <c r="AQ217" i="3"/>
  <c r="BF218" i="3"/>
  <c r="BI124" i="3"/>
  <c r="AO124" i="3"/>
  <c r="S124" i="3"/>
  <c r="AX124" i="3"/>
  <c r="AC124" i="3"/>
  <c r="BG124" i="3"/>
  <c r="AL124" i="3"/>
  <c r="AU124" i="3"/>
  <c r="AZ124" i="3"/>
  <c r="T124" i="3"/>
  <c r="AZ140" i="3"/>
  <c r="AI140" i="3"/>
  <c r="R140" i="3"/>
  <c r="AM156" i="3"/>
  <c r="AN156" i="3"/>
  <c r="V156" i="3"/>
  <c r="AK172" i="3"/>
  <c r="AO175" i="3"/>
  <c r="AX188" i="3"/>
  <c r="BG198" i="3"/>
  <c r="AO202" i="3"/>
  <c r="Y206" i="3"/>
  <c r="AW208" i="3"/>
  <c r="Y211" i="3"/>
  <c r="AS212" i="3"/>
  <c r="BH213" i="3"/>
  <c r="Z215" i="3"/>
  <c r="AO216" i="3"/>
  <c r="BD217" i="3"/>
  <c r="M122" i="3"/>
  <c r="BC122" i="3"/>
  <c r="BB175" i="3"/>
  <c r="AL175" i="3"/>
  <c r="V175" i="3"/>
  <c r="BD175" i="3"/>
  <c r="AN175" i="3"/>
  <c r="X175" i="3"/>
  <c r="BC175" i="3"/>
  <c r="AM175" i="3"/>
  <c r="W175" i="3"/>
  <c r="X208" i="3"/>
  <c r="BB210" i="3"/>
  <c r="AO210" i="3"/>
  <c r="BI175" i="3"/>
  <c r="AA188" i="3"/>
  <c r="AJ200" i="3"/>
  <c r="AU204" i="3"/>
  <c r="BB207" i="3"/>
  <c r="BD210" i="3"/>
  <c r="AH212" i="3"/>
  <c r="AW213" i="3"/>
  <c r="AQ215" i="3"/>
  <c r="X218" i="3"/>
  <c r="AV148" i="3"/>
  <c r="AN164" i="3"/>
  <c r="BA164" i="3"/>
  <c r="AA164" i="3"/>
  <c r="M200" i="3"/>
  <c r="AK135" i="3"/>
  <c r="BB135" i="3"/>
  <c r="AQ119" i="3"/>
  <c r="BH151" i="3"/>
  <c r="X151" i="3"/>
  <c r="AC151" i="3"/>
  <c r="O151" i="3"/>
  <c r="AU183" i="3"/>
  <c r="AJ183" i="3"/>
  <c r="S183" i="3"/>
  <c r="AD183" i="3"/>
  <c r="AW183" i="3"/>
  <c r="Q183" i="3"/>
  <c r="AJ191" i="3"/>
  <c r="T197" i="3"/>
  <c r="BD197" i="3"/>
  <c r="X197" i="3"/>
  <c r="BC197" i="3"/>
  <c r="W197" i="3"/>
  <c r="AM122" i="3"/>
  <c r="X122" i="3"/>
  <c r="BD122" i="3"/>
  <c r="Q122" i="3"/>
  <c r="AH122" i="3"/>
  <c r="AS122" i="3"/>
  <c r="P124" i="3"/>
  <c r="X124" i="3"/>
  <c r="AF124" i="3"/>
  <c r="AN124" i="3"/>
  <c r="AV124" i="3"/>
  <c r="BD124" i="3"/>
  <c r="U124" i="3"/>
  <c r="AE124" i="3"/>
  <c r="AP124" i="3"/>
  <c r="BA124" i="3"/>
  <c r="Q124" i="3"/>
  <c r="AA124" i="3"/>
  <c r="AF148" i="3"/>
  <c r="M148" i="3"/>
  <c r="N148" i="3"/>
  <c r="AT148" i="3"/>
  <c r="O148" i="3"/>
  <c r="BC148" i="3"/>
  <c r="S151" i="3"/>
  <c r="AA151" i="3"/>
  <c r="AI151" i="3"/>
  <c r="AQ151" i="3"/>
  <c r="AY151" i="3"/>
  <c r="BG151" i="3"/>
  <c r="Q151" i="3"/>
  <c r="Y151" i="3"/>
  <c r="AG151" i="3"/>
  <c r="AO151" i="3"/>
  <c r="AW151" i="3"/>
  <c r="BE151" i="3"/>
  <c r="N151" i="3"/>
  <c r="BN151" i="3" s="1"/>
  <c r="AD151" i="3"/>
  <c r="AT151" i="3"/>
  <c r="P151" i="3"/>
  <c r="AF151" i="3"/>
  <c r="AV151" i="3"/>
  <c r="R151" i="3"/>
  <c r="AH151" i="3"/>
  <c r="AX151" i="3"/>
  <c r="T151" i="3"/>
  <c r="AJ151" i="3"/>
  <c r="AZ151" i="3"/>
  <c r="O164" i="3"/>
  <c r="W164" i="3"/>
  <c r="AE164" i="3"/>
  <c r="AM164" i="3"/>
  <c r="AU164" i="3"/>
  <c r="BC164" i="3"/>
  <c r="P164" i="3"/>
  <c r="Z164" i="3"/>
  <c r="AK164" i="3"/>
  <c r="AV164" i="3"/>
  <c r="BF164" i="3"/>
  <c r="V164" i="3"/>
  <c r="AG164" i="3"/>
  <c r="AR164" i="3"/>
  <c r="BB164" i="3"/>
  <c r="M164" i="3"/>
  <c r="X164" i="3"/>
  <c r="AH164" i="3"/>
  <c r="AS164" i="3"/>
  <c r="BD164" i="3"/>
  <c r="N164" i="3"/>
  <c r="Y164" i="3"/>
  <c r="AJ164" i="3"/>
  <c r="AT164" i="3"/>
  <c r="BE164" i="3"/>
  <c r="M172" i="3"/>
  <c r="AJ172" i="3"/>
  <c r="S172" i="3"/>
  <c r="BA172" i="3"/>
  <c r="AL172" i="3"/>
  <c r="AM172" i="3"/>
  <c r="P198" i="3"/>
  <c r="AZ198" i="3"/>
  <c r="AJ198" i="3"/>
  <c r="T198" i="3"/>
  <c r="AY198" i="3"/>
  <c r="AI198" i="3"/>
  <c r="S198" i="3"/>
  <c r="BD198" i="3"/>
  <c r="AN198" i="3"/>
  <c r="X198" i="3"/>
  <c r="N202" i="3"/>
  <c r="AX202" i="3"/>
  <c r="AH202" i="3"/>
  <c r="R202" i="3"/>
  <c r="AW202" i="3"/>
  <c r="AG202" i="3"/>
  <c r="Q202" i="3"/>
  <c r="BB202" i="3"/>
  <c r="AL202" i="3"/>
  <c r="V202" i="3"/>
  <c r="AX206" i="3"/>
  <c r="AH206" i="3"/>
  <c r="R206" i="3"/>
  <c r="AW206" i="3"/>
  <c r="AG206" i="3"/>
  <c r="Q206" i="3"/>
  <c r="BB206" i="3"/>
  <c r="AL206" i="3"/>
  <c r="V206" i="3"/>
  <c r="R138" i="3"/>
  <c r="Z138" i="3"/>
  <c r="AH138" i="3"/>
  <c r="AP138" i="3"/>
  <c r="AX138" i="3"/>
  <c r="BF138" i="3"/>
  <c r="S138" i="3"/>
  <c r="AA138" i="3"/>
  <c r="AI138" i="3"/>
  <c r="AQ138" i="3"/>
  <c r="AY138" i="3"/>
  <c r="BG138" i="3"/>
  <c r="T138" i="3"/>
  <c r="AB138" i="3"/>
  <c r="AJ138" i="3"/>
  <c r="AR138" i="3"/>
  <c r="AZ138" i="3"/>
  <c r="BH138" i="3"/>
  <c r="Q138" i="3"/>
  <c r="Y138" i="3"/>
  <c r="AG138" i="3"/>
  <c r="AO138" i="3"/>
  <c r="AW138" i="3"/>
  <c r="BE138" i="3"/>
  <c r="T119" i="3"/>
  <c r="AB119" i="3"/>
  <c r="AJ119" i="3"/>
  <c r="AR119" i="3"/>
  <c r="AZ119" i="3"/>
  <c r="BH119" i="3"/>
  <c r="Q119" i="3"/>
  <c r="Y119" i="3"/>
  <c r="AG119" i="3"/>
  <c r="AO119" i="3"/>
  <c r="AW119" i="3"/>
  <c r="BE119" i="3"/>
  <c r="S119" i="3"/>
  <c r="AI119" i="3"/>
  <c r="AY119" i="3"/>
  <c r="N119" i="3"/>
  <c r="AD119" i="3"/>
  <c r="AT119" i="3"/>
  <c r="O119" i="3"/>
  <c r="AE119" i="3"/>
  <c r="AU119" i="3"/>
  <c r="R119" i="3"/>
  <c r="AH119" i="3"/>
  <c r="AX119" i="3"/>
  <c r="R135" i="3"/>
  <c r="Z135" i="3"/>
  <c r="AH135" i="3"/>
  <c r="AP135" i="3"/>
  <c r="AX135" i="3"/>
  <c r="BF135" i="3"/>
  <c r="S135" i="3"/>
  <c r="AA135" i="3"/>
  <c r="AI135" i="3"/>
  <c r="AQ135" i="3"/>
  <c r="AY135" i="3"/>
  <c r="BG135" i="3"/>
  <c r="T135" i="3"/>
  <c r="AB135" i="3"/>
  <c r="AJ135" i="3"/>
  <c r="AR135" i="3"/>
  <c r="AZ135" i="3"/>
  <c r="BH135" i="3"/>
  <c r="Q135" i="3"/>
  <c r="Y135" i="3"/>
  <c r="AG135" i="3"/>
  <c r="AO135" i="3"/>
  <c r="AW135" i="3"/>
  <c r="BE135" i="3"/>
  <c r="N140" i="3"/>
  <c r="V140" i="3"/>
  <c r="AD140" i="3"/>
  <c r="AL140" i="3"/>
  <c r="AT140" i="3"/>
  <c r="BB140" i="3"/>
  <c r="O140" i="3"/>
  <c r="W140" i="3"/>
  <c r="AE140" i="3"/>
  <c r="AM140" i="3"/>
  <c r="AU140" i="3"/>
  <c r="BC140" i="3"/>
  <c r="P140" i="3"/>
  <c r="X140" i="3"/>
  <c r="AF140" i="3"/>
  <c r="AN140" i="3"/>
  <c r="AV140" i="3"/>
  <c r="BD140" i="3"/>
  <c r="M140" i="3"/>
  <c r="U140" i="3"/>
  <c r="AC140" i="3"/>
  <c r="AK140" i="3"/>
  <c r="AS140" i="3"/>
  <c r="BA140" i="3"/>
  <c r="BI140" i="3"/>
  <c r="R156" i="3"/>
  <c r="Z156" i="3"/>
  <c r="AH156" i="3"/>
  <c r="AP156" i="3"/>
  <c r="AX156" i="3"/>
  <c r="BF156" i="3"/>
  <c r="T156" i="3"/>
  <c r="AB156" i="3"/>
  <c r="AJ156" i="3"/>
  <c r="AR156" i="3"/>
  <c r="AZ156" i="3"/>
  <c r="BH156" i="3"/>
  <c r="U156" i="3"/>
  <c r="AK156" i="3"/>
  <c r="BA156" i="3"/>
  <c r="O156" i="3"/>
  <c r="AE156" i="3"/>
  <c r="AU156" i="3"/>
  <c r="Q156" i="3"/>
  <c r="AG156" i="3"/>
  <c r="AW156" i="3"/>
  <c r="S156" i="3"/>
  <c r="AI156" i="3"/>
  <c r="AY156" i="3"/>
  <c r="N167" i="3"/>
  <c r="V167" i="3"/>
  <c r="AD167" i="3"/>
  <c r="AL167" i="3"/>
  <c r="AT167" i="3"/>
  <c r="BB167" i="3"/>
  <c r="P167" i="3"/>
  <c r="AA167" i="3"/>
  <c r="AK167" i="3"/>
  <c r="AV167" i="3"/>
  <c r="BG167" i="3"/>
  <c r="W167" i="3"/>
  <c r="AG167" i="3"/>
  <c r="AR167" i="3"/>
  <c r="BC167" i="3"/>
  <c r="M167" i="3"/>
  <c r="X167" i="3"/>
  <c r="AI167" i="3"/>
  <c r="AS167" i="3"/>
  <c r="BD167" i="3"/>
  <c r="O167" i="3"/>
  <c r="Y167" i="3"/>
  <c r="AJ167" i="3"/>
  <c r="AU167" i="3"/>
  <c r="BE167" i="3"/>
  <c r="O188" i="3"/>
  <c r="AY188" i="3"/>
  <c r="AI188" i="3"/>
  <c r="S188" i="3"/>
  <c r="BF188" i="3"/>
  <c r="AP188" i="3"/>
  <c r="Z188" i="3"/>
  <c r="BE196" i="3"/>
  <c r="AO196" i="3"/>
  <c r="Y196" i="3"/>
  <c r="R196" i="3"/>
  <c r="Z196" i="3"/>
  <c r="AH196" i="3"/>
  <c r="AP196" i="3"/>
  <c r="AX196" i="3"/>
  <c r="BF196" i="3"/>
  <c r="S196" i="3"/>
  <c r="AA196" i="3"/>
  <c r="AI196" i="3"/>
  <c r="AQ196" i="3"/>
  <c r="AY196" i="3"/>
  <c r="BG196" i="3"/>
  <c r="BD196" i="3"/>
  <c r="AN196" i="3"/>
  <c r="X196" i="3"/>
  <c r="BA196" i="3"/>
  <c r="AK196" i="3"/>
  <c r="U196" i="3"/>
  <c r="R208" i="3"/>
  <c r="BF208" i="3"/>
  <c r="AP208" i="3"/>
  <c r="Z208" i="3"/>
  <c r="S208" i="3"/>
  <c r="AA208" i="3"/>
  <c r="AI208" i="3"/>
  <c r="AQ208" i="3"/>
  <c r="AY208" i="3"/>
  <c r="BG208" i="3"/>
  <c r="T208" i="3"/>
  <c r="AB208" i="3"/>
  <c r="AJ208" i="3"/>
  <c r="AR208" i="3"/>
  <c r="AZ208" i="3"/>
  <c r="BH208" i="3"/>
  <c r="BE208" i="3"/>
  <c r="AO208" i="3"/>
  <c r="Y208" i="3"/>
  <c r="AT208" i="3"/>
  <c r="AD208" i="3"/>
  <c r="N208" i="3"/>
  <c r="P210" i="3"/>
  <c r="AV210" i="3"/>
  <c r="AF210" i="3"/>
  <c r="M210" i="3"/>
  <c r="U210" i="3"/>
  <c r="AC210" i="3"/>
  <c r="AK210" i="3"/>
  <c r="AS210" i="3"/>
  <c r="BA210" i="3"/>
  <c r="BI210" i="3"/>
  <c r="R210" i="3"/>
  <c r="Z210" i="3"/>
  <c r="AH210" i="3"/>
  <c r="AP210" i="3"/>
  <c r="AX210" i="3"/>
  <c r="BF210" i="3"/>
  <c r="BC210" i="3"/>
  <c r="AM210" i="3"/>
  <c r="W210" i="3"/>
  <c r="AZ210" i="3"/>
  <c r="AJ210" i="3"/>
  <c r="T210" i="3"/>
  <c r="O212" i="3"/>
  <c r="BB212" i="3"/>
  <c r="AT212" i="3"/>
  <c r="AL212" i="3"/>
  <c r="AD212" i="3"/>
  <c r="V212" i="3"/>
  <c r="N212" i="3"/>
  <c r="BE212" i="3"/>
  <c r="AW212" i="3"/>
  <c r="AO212" i="3"/>
  <c r="AG212" i="3"/>
  <c r="Y212" i="3"/>
  <c r="Q212" i="3"/>
  <c r="BH212" i="3"/>
  <c r="AZ212" i="3"/>
  <c r="AR212" i="3"/>
  <c r="AJ212" i="3"/>
  <c r="AB212" i="3"/>
  <c r="T212" i="3"/>
  <c r="BE214" i="3"/>
  <c r="AW214" i="3"/>
  <c r="AO214" i="3"/>
  <c r="AG214" i="3"/>
  <c r="Y214" i="3"/>
  <c r="Q214" i="3"/>
  <c r="BD214" i="3"/>
  <c r="AV214" i="3"/>
  <c r="AN214" i="3"/>
  <c r="AF214" i="3"/>
  <c r="X214" i="3"/>
  <c r="P214" i="3"/>
  <c r="BG214" i="3"/>
  <c r="AY214" i="3"/>
  <c r="AQ214" i="3"/>
  <c r="AI214" i="3"/>
  <c r="AA214" i="3"/>
  <c r="S214" i="3"/>
  <c r="O216" i="3"/>
  <c r="BB216" i="3"/>
  <c r="AT216" i="3"/>
  <c r="AL216" i="3"/>
  <c r="AD216" i="3"/>
  <c r="V216" i="3"/>
  <c r="N216" i="3"/>
  <c r="BI216" i="3"/>
  <c r="BA216" i="3"/>
  <c r="AS216" i="3"/>
  <c r="AK216" i="3"/>
  <c r="AC216" i="3"/>
  <c r="U216" i="3"/>
  <c r="M216" i="3"/>
  <c r="BD216" i="3"/>
  <c r="AV216" i="3"/>
  <c r="AN216" i="3"/>
  <c r="AF216" i="3"/>
  <c r="X216" i="3"/>
  <c r="P216" i="3"/>
  <c r="M218" i="3"/>
  <c r="BH218" i="3"/>
  <c r="AZ218" i="3"/>
  <c r="AR218" i="3"/>
  <c r="AJ218" i="3"/>
  <c r="AB218" i="3"/>
  <c r="T218" i="3"/>
  <c r="BG218" i="3"/>
  <c r="AY218" i="3"/>
  <c r="AQ218" i="3"/>
  <c r="AI218" i="3"/>
  <c r="AA218" i="3"/>
  <c r="S218" i="3"/>
  <c r="BB218" i="3"/>
  <c r="AT218" i="3"/>
  <c r="AL218" i="3"/>
  <c r="AD218" i="3"/>
  <c r="V218" i="3"/>
  <c r="N218" i="3"/>
  <c r="Q116" i="3"/>
  <c r="Y116" i="3"/>
  <c r="AG116" i="3"/>
  <c r="AO116" i="3"/>
  <c r="AW116" i="3"/>
  <c r="BE116" i="3"/>
  <c r="N116" i="3"/>
  <c r="V116" i="3"/>
  <c r="AD116" i="3"/>
  <c r="AL116" i="3"/>
  <c r="AT116" i="3"/>
  <c r="BB116" i="3"/>
  <c r="P116" i="3"/>
  <c r="AF116" i="3"/>
  <c r="AV116" i="3"/>
  <c r="S116" i="3"/>
  <c r="AI116" i="3"/>
  <c r="AY116" i="3"/>
  <c r="T116" i="3"/>
  <c r="AJ116" i="3"/>
  <c r="AZ116" i="3"/>
  <c r="O116" i="3"/>
  <c r="AE116" i="3"/>
  <c r="AU116" i="3"/>
  <c r="S122" i="3"/>
  <c r="AA122" i="3"/>
  <c r="AI122" i="3"/>
  <c r="AQ122" i="3"/>
  <c r="AY122" i="3"/>
  <c r="BG122" i="3"/>
  <c r="T122" i="3"/>
  <c r="AB122" i="3"/>
  <c r="AJ122" i="3"/>
  <c r="AR122" i="3"/>
  <c r="AZ122" i="3"/>
  <c r="BH122" i="3"/>
  <c r="V122" i="3"/>
  <c r="AL122" i="3"/>
  <c r="BB122" i="3"/>
  <c r="Y122" i="3"/>
  <c r="AO122" i="3"/>
  <c r="BE122" i="3"/>
  <c r="Z122" i="3"/>
  <c r="AP122" i="3"/>
  <c r="BF122" i="3"/>
  <c r="U122" i="3"/>
  <c r="AK122" i="3"/>
  <c r="BA122" i="3"/>
  <c r="N127" i="3"/>
  <c r="V127" i="3"/>
  <c r="AD127" i="3"/>
  <c r="AL127" i="3"/>
  <c r="AT127" i="3"/>
  <c r="BB127" i="3"/>
  <c r="O127" i="3"/>
  <c r="W127" i="3"/>
  <c r="AE127" i="3"/>
  <c r="AM127" i="3"/>
  <c r="AU127" i="3"/>
  <c r="BC127" i="3"/>
  <c r="P127" i="3"/>
  <c r="X127" i="3"/>
  <c r="AF127" i="3"/>
  <c r="AN127" i="3"/>
  <c r="AV127" i="3"/>
  <c r="BD127" i="3"/>
  <c r="M127" i="3"/>
  <c r="U127" i="3"/>
  <c r="AC127" i="3"/>
  <c r="AK127" i="3"/>
  <c r="AS127" i="3"/>
  <c r="BA127" i="3"/>
  <c r="BI127" i="3"/>
  <c r="N132" i="3"/>
  <c r="V132" i="3"/>
  <c r="AD132" i="3"/>
  <c r="AL132" i="3"/>
  <c r="AT132" i="3"/>
  <c r="BB132" i="3"/>
  <c r="O132" i="3"/>
  <c r="W132" i="3"/>
  <c r="AE132" i="3"/>
  <c r="AM132" i="3"/>
  <c r="AU132" i="3"/>
  <c r="BC132" i="3"/>
  <c r="P132" i="3"/>
  <c r="X132" i="3"/>
  <c r="AF132" i="3"/>
  <c r="AN132" i="3"/>
  <c r="AV132" i="3"/>
  <c r="BD132" i="3"/>
  <c r="M132" i="3"/>
  <c r="U132" i="3"/>
  <c r="AC132" i="3"/>
  <c r="AK132" i="3"/>
  <c r="AS132" i="3"/>
  <c r="BA132" i="3"/>
  <c r="BI132" i="3"/>
  <c r="N159" i="3"/>
  <c r="V159" i="3"/>
  <c r="AD159" i="3"/>
  <c r="AL159" i="3"/>
  <c r="AT159" i="3"/>
  <c r="BB159" i="3"/>
  <c r="P159" i="3"/>
  <c r="X159" i="3"/>
  <c r="AF159" i="3"/>
  <c r="AN159" i="3"/>
  <c r="AV159" i="3"/>
  <c r="BD159" i="3"/>
  <c r="M159" i="3"/>
  <c r="AC159" i="3"/>
  <c r="AS159" i="3"/>
  <c r="BI159" i="3"/>
  <c r="W159" i="3"/>
  <c r="AM159" i="3"/>
  <c r="BC159" i="3"/>
  <c r="Y159" i="3"/>
  <c r="AO159" i="3"/>
  <c r="BE159" i="3"/>
  <c r="AA159" i="3"/>
  <c r="AQ159" i="3"/>
  <c r="BG159" i="3"/>
  <c r="AX172" i="3"/>
  <c r="Q172" i="3"/>
  <c r="Y172" i="3"/>
  <c r="W172" i="3"/>
  <c r="AF172" i="3"/>
  <c r="AN172" i="3"/>
  <c r="AV172" i="3"/>
  <c r="BD172" i="3"/>
  <c r="N172" i="3"/>
  <c r="X172" i="3"/>
  <c r="AG172" i="3"/>
  <c r="AO172" i="3"/>
  <c r="AW172" i="3"/>
  <c r="BE172" i="3"/>
  <c r="O172" i="3"/>
  <c r="Z172" i="3"/>
  <c r="AH172" i="3"/>
  <c r="AP172" i="3"/>
  <c r="P172" i="3"/>
  <c r="AA172" i="3"/>
  <c r="AI172" i="3"/>
  <c r="AQ172" i="3"/>
  <c r="AY172" i="3"/>
  <c r="BG172" i="3"/>
  <c r="AV180" i="3"/>
  <c r="AF180" i="3"/>
  <c r="P180" i="3"/>
  <c r="BC180" i="3"/>
  <c r="AM180" i="3"/>
  <c r="W180" i="3"/>
  <c r="M180" i="3"/>
  <c r="U180" i="3"/>
  <c r="AC180" i="3"/>
  <c r="AK180" i="3"/>
  <c r="AS180" i="3"/>
  <c r="BA180" i="3"/>
  <c r="BI180" i="3"/>
  <c r="R180" i="3"/>
  <c r="Z180" i="3"/>
  <c r="AH180" i="3"/>
  <c r="AP180" i="3"/>
  <c r="AX180" i="3"/>
  <c r="BF180" i="3"/>
  <c r="T199" i="3"/>
  <c r="BD199" i="3"/>
  <c r="X199" i="3"/>
  <c r="BC199" i="3"/>
  <c r="W199" i="3"/>
  <c r="AZ199" i="3"/>
  <c r="AQ201" i="3"/>
  <c r="AP201" i="3"/>
  <c r="AM201" i="3"/>
  <c r="BD203" i="3"/>
  <c r="X203" i="3"/>
  <c r="BC203" i="3"/>
  <c r="W203" i="3"/>
  <c r="AR203" i="3"/>
  <c r="AL205" i="3"/>
  <c r="AK205" i="3"/>
  <c r="AH205" i="3"/>
  <c r="R207" i="3"/>
  <c r="AT207" i="3"/>
  <c r="AD207" i="3"/>
  <c r="N207" i="3"/>
  <c r="BI207" i="3"/>
  <c r="AS207" i="3"/>
  <c r="AC207" i="3"/>
  <c r="M207" i="3"/>
  <c r="BN207" i="3" s="1"/>
  <c r="AX207" i="3"/>
  <c r="AH207" i="3"/>
  <c r="M209" i="3"/>
  <c r="BE209" i="3"/>
  <c r="AO209" i="3"/>
  <c r="Y209" i="3"/>
  <c r="BD209" i="3"/>
  <c r="AN209" i="3"/>
  <c r="X209" i="3"/>
  <c r="BA209" i="3"/>
  <c r="AK209" i="3"/>
  <c r="U209" i="3"/>
  <c r="BC211" i="3"/>
  <c r="AU211" i="3"/>
  <c r="AK211" i="3"/>
  <c r="Z211" i="3"/>
  <c r="N211" i="3"/>
  <c r="BF211" i="3"/>
  <c r="AX211" i="3"/>
  <c r="AO211" i="3"/>
  <c r="AD211" i="3"/>
  <c r="S211" i="3"/>
  <c r="BI211" i="3"/>
  <c r="BA211" i="3"/>
  <c r="AS211" i="3"/>
  <c r="AH211" i="3"/>
  <c r="W211" i="3"/>
  <c r="BI213" i="3"/>
  <c r="BA213" i="3"/>
  <c r="AS213" i="3"/>
  <c r="AK213" i="3"/>
  <c r="AC213" i="3"/>
  <c r="U213" i="3"/>
  <c r="M213" i="3"/>
  <c r="BD213" i="3"/>
  <c r="AV213" i="3"/>
  <c r="AN213" i="3"/>
  <c r="AF213" i="3"/>
  <c r="X213" i="3"/>
  <c r="P213" i="3"/>
  <c r="BG213" i="3"/>
  <c r="AY213" i="3"/>
  <c r="AQ213" i="3"/>
  <c r="AI213" i="3"/>
  <c r="AA213" i="3"/>
  <c r="S213" i="3"/>
  <c r="P215" i="3"/>
  <c r="BC215" i="3"/>
  <c r="AU215" i="3"/>
  <c r="AM215" i="3"/>
  <c r="AE215" i="3"/>
  <c r="W215" i="3"/>
  <c r="O215" i="3"/>
  <c r="BB215" i="3"/>
  <c r="AT215" i="3"/>
  <c r="AL215" i="3"/>
  <c r="AD215" i="3"/>
  <c r="V215" i="3"/>
  <c r="BK215" i="3" s="1"/>
  <c r="N215" i="3"/>
  <c r="BE215" i="3"/>
  <c r="AW215" i="3"/>
  <c r="AO215" i="3"/>
  <c r="AG215" i="3"/>
  <c r="Y215" i="3"/>
  <c r="Q215" i="3"/>
  <c r="N217" i="3"/>
  <c r="BI217" i="3"/>
  <c r="BA217" i="3"/>
  <c r="AS217" i="3"/>
  <c r="AK217" i="3"/>
  <c r="AC217" i="3"/>
  <c r="U217" i="3"/>
  <c r="M217" i="3"/>
  <c r="BH217" i="3"/>
  <c r="AZ217" i="3"/>
  <c r="AR217" i="3"/>
  <c r="AJ217" i="3"/>
  <c r="AB217" i="3"/>
  <c r="T217" i="3"/>
  <c r="BC217" i="3"/>
  <c r="AU217" i="3"/>
  <c r="AM217" i="3"/>
  <c r="AE217" i="3"/>
  <c r="W217" i="3"/>
  <c r="O217" i="3"/>
  <c r="T148" i="3"/>
  <c r="AB148" i="3"/>
  <c r="AJ148" i="3"/>
  <c r="AR148" i="3"/>
  <c r="AZ148" i="3"/>
  <c r="BH148" i="3"/>
  <c r="Q148" i="3"/>
  <c r="Y148" i="3"/>
  <c r="AG148" i="3"/>
  <c r="AO148" i="3"/>
  <c r="R148" i="3"/>
  <c r="Z148" i="3"/>
  <c r="AH148" i="3"/>
  <c r="AP148" i="3"/>
  <c r="AX148" i="3"/>
  <c r="BF148" i="3"/>
  <c r="AQ148" i="3"/>
  <c r="BG148" i="3"/>
  <c r="AE148" i="3"/>
  <c r="BA148" i="3"/>
  <c r="S148" i="3"/>
  <c r="AU148" i="3"/>
  <c r="W148" i="3"/>
  <c r="AW148" i="3"/>
  <c r="P191" i="3"/>
  <c r="AB191" i="3"/>
  <c r="AR191" i="3"/>
  <c r="BH191" i="3"/>
  <c r="Y191" i="3"/>
  <c r="AO191" i="3"/>
  <c r="BE191" i="3"/>
  <c r="AH191" i="3"/>
  <c r="S191" i="3"/>
  <c r="AY191" i="3"/>
  <c r="V191" i="3"/>
  <c r="AL191" i="3"/>
  <c r="BB191" i="3"/>
  <c r="W191" i="3"/>
  <c r="AM191" i="3"/>
  <c r="BC191" i="3"/>
  <c r="P194" i="3"/>
  <c r="AZ194" i="3"/>
  <c r="AJ194" i="3"/>
  <c r="T194" i="3"/>
  <c r="BG194" i="3"/>
  <c r="AQ194" i="3"/>
  <c r="AA194" i="3"/>
  <c r="BD194" i="3"/>
  <c r="AN194" i="3"/>
  <c r="Q200" i="3"/>
  <c r="Y200" i="3"/>
  <c r="AG200" i="3"/>
  <c r="AO200" i="3"/>
  <c r="AW200" i="3"/>
  <c r="BE200" i="3"/>
  <c r="N200" i="3"/>
  <c r="V200" i="3"/>
  <c r="AD200" i="3"/>
  <c r="AL200" i="3"/>
  <c r="AT200" i="3"/>
  <c r="BB200" i="3"/>
  <c r="BH200" i="3"/>
  <c r="AR200" i="3"/>
  <c r="AB200" i="3"/>
  <c r="BG200" i="3"/>
  <c r="AQ200" i="3"/>
  <c r="AA200" i="3"/>
  <c r="BD200" i="3"/>
  <c r="AN200" i="3"/>
  <c r="X200" i="3"/>
  <c r="P204" i="3"/>
  <c r="X204" i="3"/>
  <c r="AF204" i="3"/>
  <c r="AN204" i="3"/>
  <c r="AV204" i="3"/>
  <c r="BD204" i="3"/>
  <c r="M204" i="3"/>
  <c r="U204" i="3"/>
  <c r="AC204" i="3"/>
  <c r="AK204" i="3"/>
  <c r="AS204" i="3"/>
  <c r="BA204" i="3"/>
  <c r="BI204" i="3"/>
  <c r="BC204" i="3"/>
  <c r="AM204" i="3"/>
  <c r="W204" i="3"/>
  <c r="BB204" i="3"/>
  <c r="AL204" i="3"/>
  <c r="V204" i="3"/>
  <c r="AY204" i="3"/>
  <c r="AI204" i="3"/>
  <c r="S204" i="3"/>
  <c r="AO163" i="3"/>
  <c r="AL185" i="3"/>
  <c r="BB172" i="3"/>
  <c r="S180" i="3"/>
  <c r="AI180" i="3"/>
  <c r="AY180" i="3"/>
  <c r="N188" i="3"/>
  <c r="BN188" i="3" s="1"/>
  <c r="AD188" i="3"/>
  <c r="AT188" i="3"/>
  <c r="O194" i="3"/>
  <c r="AE194" i="3"/>
  <c r="AU194" i="3"/>
  <c r="T196" i="3"/>
  <c r="AJ196" i="3"/>
  <c r="AZ196" i="3"/>
  <c r="W198" i="3"/>
  <c r="AM198" i="3"/>
  <c r="BC198" i="3"/>
  <c r="AI199" i="3"/>
  <c r="O200" i="3"/>
  <c r="AE200" i="3"/>
  <c r="AU200" i="3"/>
  <c r="N201" i="3"/>
  <c r="AT201" i="3"/>
  <c r="U202" i="3"/>
  <c r="AK202" i="3"/>
  <c r="BA202" i="3"/>
  <c r="AA203" i="3"/>
  <c r="BG203" i="3"/>
  <c r="Z204" i="3"/>
  <c r="AP204" i="3"/>
  <c r="BF204" i="3"/>
  <c r="AO205" i="3"/>
  <c r="M206" i="3"/>
  <c r="AC206" i="3"/>
  <c r="AS206" i="3"/>
  <c r="BI206" i="3"/>
  <c r="Y207" i="3"/>
  <c r="AO207" i="3"/>
  <c r="BE207" i="3"/>
  <c r="U208" i="3"/>
  <c r="AK208" i="3"/>
  <c r="BA208" i="3"/>
  <c r="T209" i="3"/>
  <c r="AJ209" i="3"/>
  <c r="AZ209" i="3"/>
  <c r="S210" i="3"/>
  <c r="AI210" i="3"/>
  <c r="AY210" i="3"/>
  <c r="Q211" i="3"/>
  <c r="AA211" i="3"/>
  <c r="AL211" i="3"/>
  <c r="AV211" i="3"/>
  <c r="BD211" i="3"/>
  <c r="S212" i="3"/>
  <c r="AA212" i="3"/>
  <c r="AI212" i="3"/>
  <c r="AQ212" i="3"/>
  <c r="AY212" i="3"/>
  <c r="BG212" i="3"/>
  <c r="V213" i="3"/>
  <c r="AD213" i="3"/>
  <c r="AL213" i="3"/>
  <c r="AT213" i="3"/>
  <c r="BB213" i="3"/>
  <c r="R214" i="3"/>
  <c r="Z214" i="3"/>
  <c r="AH214" i="3"/>
  <c r="AP214" i="3"/>
  <c r="AX214" i="3"/>
  <c r="BF214" i="3"/>
  <c r="X215" i="3"/>
  <c r="AF215" i="3"/>
  <c r="AN215" i="3"/>
  <c r="AV215" i="3"/>
  <c r="BD215" i="3"/>
  <c r="S216" i="3"/>
  <c r="BM216" i="3" s="1"/>
  <c r="AA216" i="3"/>
  <c r="AI216" i="3"/>
  <c r="AQ216" i="3"/>
  <c r="AY216" i="3"/>
  <c r="BG216" i="3"/>
  <c r="V217" i="3"/>
  <c r="AD217" i="3"/>
  <c r="AL217" i="3"/>
  <c r="AT217" i="3"/>
  <c r="BB217" i="3"/>
  <c r="Q218" i="3"/>
  <c r="Y218" i="3"/>
  <c r="AG218" i="3"/>
  <c r="AO218" i="3"/>
  <c r="AW218" i="3"/>
  <c r="BE218" i="3"/>
  <c r="BD207" i="3"/>
  <c r="AV207" i="3"/>
  <c r="AN207" i="3"/>
  <c r="AF207" i="3"/>
  <c r="X207" i="3"/>
  <c r="P207" i="3"/>
  <c r="BC207" i="3"/>
  <c r="AU207" i="3"/>
  <c r="AM207" i="3"/>
  <c r="AE207" i="3"/>
  <c r="W207" i="3"/>
  <c r="O207" i="3"/>
  <c r="BC209" i="3"/>
  <c r="AU209" i="3"/>
  <c r="AM209" i="3"/>
  <c r="AE209" i="3"/>
  <c r="W209" i="3"/>
  <c r="O209" i="3"/>
  <c r="BB209" i="3"/>
  <c r="AT209" i="3"/>
  <c r="AL209" i="3"/>
  <c r="AD209" i="3"/>
  <c r="V209" i="3"/>
  <c r="N209" i="3"/>
  <c r="AN211" i="3"/>
  <c r="AF211" i="3"/>
  <c r="X211" i="3"/>
  <c r="P211" i="3"/>
  <c r="BI188" i="3"/>
  <c r="BA188" i="3"/>
  <c r="AS188" i="3"/>
  <c r="AK188" i="3"/>
  <c r="AC188" i="3"/>
  <c r="U188" i="3"/>
  <c r="M188" i="3"/>
  <c r="BD188" i="3"/>
  <c r="AV188" i="3"/>
  <c r="AN188" i="3"/>
  <c r="AF188" i="3"/>
  <c r="X188" i="3"/>
  <c r="P188" i="3"/>
  <c r="BB199" i="3"/>
  <c r="AL199" i="3"/>
  <c r="V199" i="3"/>
  <c r="BE199" i="3"/>
  <c r="AO199" i="3"/>
  <c r="Y199" i="3"/>
  <c r="BI201" i="3"/>
  <c r="AS201" i="3"/>
  <c r="AC201" i="3"/>
  <c r="M201" i="3"/>
  <c r="AV201" i="3"/>
  <c r="AF201" i="3"/>
  <c r="P201" i="3"/>
  <c r="AT203" i="3"/>
  <c r="AD203" i="3"/>
  <c r="N203" i="3"/>
  <c r="AW203" i="3"/>
  <c r="AG203" i="3"/>
  <c r="Q203" i="3"/>
  <c r="AZ205" i="3"/>
  <c r="AJ205" i="3"/>
  <c r="T205" i="3"/>
  <c r="AY205" i="3"/>
  <c r="AI205" i="3"/>
  <c r="S205" i="3"/>
  <c r="BB194" i="3"/>
  <c r="AT194" i="3"/>
  <c r="AL194" i="3"/>
  <c r="AD194" i="3"/>
  <c r="V194" i="3"/>
  <c r="N194" i="3"/>
  <c r="BE194" i="3"/>
  <c r="AW194" i="3"/>
  <c r="AO194" i="3"/>
  <c r="AG194" i="3"/>
  <c r="Y194" i="3"/>
  <c r="Q194" i="3"/>
  <c r="BF198" i="3"/>
  <c r="AX198" i="3"/>
  <c r="AP198" i="3"/>
  <c r="AH198" i="3"/>
  <c r="Z198" i="3"/>
  <c r="R198" i="3"/>
  <c r="BI198" i="3"/>
  <c r="BA198" i="3"/>
  <c r="AS198" i="3"/>
  <c r="AK198" i="3"/>
  <c r="AC198" i="3"/>
  <c r="U198" i="3"/>
  <c r="M198" i="3"/>
  <c r="BK198" i="3" s="1"/>
  <c r="BD202" i="3"/>
  <c r="AV202" i="3"/>
  <c r="AN202" i="3"/>
  <c r="AF202" i="3"/>
  <c r="X202" i="3"/>
  <c r="P202" i="3"/>
  <c r="BC202" i="3"/>
  <c r="AU202" i="3"/>
  <c r="AM202" i="3"/>
  <c r="AE202" i="3"/>
  <c r="W202" i="3"/>
  <c r="O202" i="3"/>
  <c r="BD206" i="3"/>
  <c r="AV206" i="3"/>
  <c r="AN206" i="3"/>
  <c r="AF206" i="3"/>
  <c r="X206" i="3"/>
  <c r="P206" i="3"/>
  <c r="BC206" i="3"/>
  <c r="AU206" i="3"/>
  <c r="AM206" i="3"/>
  <c r="AE206" i="3"/>
  <c r="W206" i="3"/>
  <c r="O206" i="3"/>
  <c r="AB180" i="3"/>
  <c r="AR180" i="3"/>
  <c r="BH180" i="3"/>
  <c r="AE188" i="3"/>
  <c r="AU188" i="3"/>
  <c r="X194" i="3"/>
  <c r="AV194" i="3"/>
  <c r="AC196" i="3"/>
  <c r="BI196" i="3"/>
  <c r="AV198" i="3"/>
  <c r="P200" i="3"/>
  <c r="AV200" i="3"/>
  <c r="BC201" i="3"/>
  <c r="AT202" i="3"/>
  <c r="BH203" i="3"/>
  <c r="AQ204" i="3"/>
  <c r="AX205" i="3"/>
  <c r="AT206" i="3"/>
  <c r="AP207" i="3"/>
  <c r="V208" i="3"/>
  <c r="BB208" i="3"/>
  <c r="AS209" i="3"/>
  <c r="AB210" i="3"/>
  <c r="BH210" i="3"/>
  <c r="AM211" i="3"/>
  <c r="BE211" i="3"/>
  <c r="X212" i="3"/>
  <c r="AN212" i="3"/>
  <c r="BD212" i="3"/>
  <c r="W213" i="3"/>
  <c r="AM213" i="3"/>
  <c r="BC213" i="3"/>
  <c r="W214" i="3"/>
  <c r="AM214" i="3"/>
  <c r="BC214" i="3"/>
  <c r="U215" i="3"/>
  <c r="AK215" i="3"/>
  <c r="BA215" i="3"/>
  <c r="T216" i="3"/>
  <c r="AJ216" i="3"/>
  <c r="AZ216" i="3"/>
  <c r="S217" i="3"/>
  <c r="AI217" i="3"/>
  <c r="AY217" i="3"/>
  <c r="R218" i="3"/>
  <c r="AH218" i="3"/>
  <c r="AX218" i="3"/>
  <c r="BE140" i="3"/>
  <c r="AO140" i="3"/>
  <c r="Y140" i="3"/>
  <c r="BH140" i="3"/>
  <c r="AR140" i="3"/>
  <c r="AB140" i="3"/>
  <c r="BG140" i="3"/>
  <c r="AQ140" i="3"/>
  <c r="AA140" i="3"/>
  <c r="BF140" i="3"/>
  <c r="AP140" i="3"/>
  <c r="Z140" i="3"/>
  <c r="BG156" i="3"/>
  <c r="AA156" i="3"/>
  <c r="AO156" i="3"/>
  <c r="BC156" i="3"/>
  <c r="W156" i="3"/>
  <c r="AS156" i="3"/>
  <c r="M156" i="3"/>
  <c r="AV156" i="3"/>
  <c r="AF156" i="3"/>
  <c r="P156" i="3"/>
  <c r="AT156" i="3"/>
  <c r="AD156" i="3"/>
  <c r="N156" i="3"/>
  <c r="AU172" i="3"/>
  <c r="AE172" i="3"/>
  <c r="AT172" i="3"/>
  <c r="AD172" i="3"/>
  <c r="BI172" i="3"/>
  <c r="AS172" i="3"/>
  <c r="AC172" i="3"/>
  <c r="BH172" i="3"/>
  <c r="AR172" i="3"/>
  <c r="AB172" i="3"/>
  <c r="U172" i="3"/>
  <c r="BB180" i="3"/>
  <c r="AL180" i="3"/>
  <c r="V180" i="3"/>
  <c r="BE180" i="3"/>
  <c r="AO180" i="3"/>
  <c r="Y180" i="3"/>
  <c r="AU180" i="3"/>
  <c r="AH188" i="3"/>
  <c r="S194" i="3"/>
  <c r="AY194" i="3"/>
  <c r="AF196" i="3"/>
  <c r="AQ198" i="3"/>
  <c r="AM199" i="3"/>
  <c r="AI200" i="3"/>
  <c r="Z201" i="3"/>
  <c r="Y202" i="3"/>
  <c r="BE202" i="3"/>
  <c r="N204" i="3"/>
  <c r="AT204" i="3"/>
  <c r="BA205" i="3"/>
  <c r="AO206" i="3"/>
  <c r="U207" i="3"/>
  <c r="BA207" i="3"/>
  <c r="AG208" i="3"/>
  <c r="P209" i="3"/>
  <c r="AV209" i="3"/>
  <c r="AE210" i="3"/>
  <c r="M211" i="3"/>
  <c r="AI211" i="3"/>
  <c r="BB211" i="3"/>
  <c r="U212" i="3"/>
  <c r="AK212" i="3"/>
  <c r="BA212" i="3"/>
  <c r="T213" i="3"/>
  <c r="AJ213" i="3"/>
  <c r="AZ213" i="3"/>
  <c r="T214" i="3"/>
  <c r="AJ214" i="3"/>
  <c r="AZ214" i="3"/>
  <c r="R215" i="3"/>
  <c r="AH215" i="3"/>
  <c r="AX215" i="3"/>
  <c r="Q216" i="3"/>
  <c r="AG216" i="3"/>
  <c r="AW216" i="3"/>
  <c r="P217" i="3"/>
  <c r="AF217" i="3"/>
  <c r="AV217" i="3"/>
  <c r="O218" i="3"/>
  <c r="AE218" i="3"/>
  <c r="AU218" i="3"/>
  <c r="BI122" i="3"/>
  <c r="AC122" i="3"/>
  <c r="AX122" i="3"/>
  <c r="R122" i="3"/>
  <c r="AG122" i="3"/>
  <c r="AT122" i="3"/>
  <c r="N122" i="3"/>
  <c r="AV122" i="3"/>
  <c r="AF122" i="3"/>
  <c r="P122" i="3"/>
  <c r="AU122" i="3"/>
  <c r="AE122" i="3"/>
  <c r="O122" i="3"/>
  <c r="AW127" i="3"/>
  <c r="AG127" i="3"/>
  <c r="Q127" i="3"/>
  <c r="AZ127" i="3"/>
  <c r="AJ127" i="3"/>
  <c r="T127" i="3"/>
  <c r="AY127" i="3"/>
  <c r="AI127" i="3"/>
  <c r="S127" i="3"/>
  <c r="AX127" i="3"/>
  <c r="AH127" i="3"/>
  <c r="R127" i="3"/>
  <c r="BA138" i="3"/>
  <c r="AK138" i="3"/>
  <c r="U138" i="3"/>
  <c r="BD138" i="3"/>
  <c r="AN138" i="3"/>
  <c r="X138" i="3"/>
  <c r="BC138" i="3"/>
  <c r="AM138" i="3"/>
  <c r="W138" i="3"/>
  <c r="BB138" i="3"/>
  <c r="AL138" i="3"/>
  <c r="V138" i="3"/>
  <c r="AY159" i="3"/>
  <c r="S159" i="3"/>
  <c r="AG159" i="3"/>
  <c r="AU159" i="3"/>
  <c r="O159" i="3"/>
  <c r="AK159" i="3"/>
  <c r="BH159" i="3"/>
  <c r="AR159" i="3"/>
  <c r="AB159" i="3"/>
  <c r="BF159" i="3"/>
  <c r="AP159" i="3"/>
  <c r="Z159" i="3"/>
  <c r="AU196" i="3"/>
  <c r="AE196" i="3"/>
  <c r="O196" i="3"/>
  <c r="AT196" i="3"/>
  <c r="AD196" i="3"/>
  <c r="N196" i="3"/>
  <c r="AV208" i="3"/>
  <c r="AF208" i="3"/>
  <c r="P208" i="3"/>
  <c r="AU208" i="3"/>
  <c r="AE208" i="3"/>
  <c r="O208" i="3"/>
  <c r="AT210" i="3"/>
  <c r="AD210" i="3"/>
  <c r="N210" i="3"/>
  <c r="AW210" i="3"/>
  <c r="AG210" i="3"/>
  <c r="Q210" i="3"/>
  <c r="X180" i="3"/>
  <c r="BJ180" i="3" s="1"/>
  <c r="BD180" i="3"/>
  <c r="AQ188" i="3"/>
  <c r="AB194" i="3"/>
  <c r="BH194" i="3"/>
  <c r="AW196" i="3"/>
  <c r="AB198" i="3"/>
  <c r="BH198" i="3"/>
  <c r="T200" i="3"/>
  <c r="AZ200" i="3"/>
  <c r="BG201" i="3"/>
  <c r="AP202" i="3"/>
  <c r="AN203" i="3"/>
  <c r="AE204" i="3"/>
  <c r="V205" i="3"/>
  <c r="Z206" i="3"/>
  <c r="BF206" i="3"/>
  <c r="AL207" i="3"/>
  <c r="AH208" i="3"/>
  <c r="Q209" i="3"/>
  <c r="AW209" i="3"/>
  <c r="AN210" i="3"/>
  <c r="U211" i="3"/>
  <c r="AP211" i="3"/>
  <c r="BG211" i="3"/>
  <c r="Z212" i="3"/>
  <c r="AP212" i="3"/>
  <c r="BF212" i="3"/>
  <c r="Y213" i="3"/>
  <c r="AO213" i="3"/>
  <c r="BE213" i="3"/>
  <c r="U214" i="3"/>
  <c r="AK214" i="3"/>
  <c r="BA214" i="3"/>
  <c r="S215" i="3"/>
  <c r="AI215" i="3"/>
  <c r="AY215" i="3"/>
  <c r="R216" i="3"/>
  <c r="AH216" i="3"/>
  <c r="AX216" i="3"/>
  <c r="Q217" i="3"/>
  <c r="AG217" i="3"/>
  <c r="AW217" i="3"/>
  <c r="P218" i="3"/>
  <c r="AF218" i="3"/>
  <c r="AV218" i="3"/>
  <c r="BC116" i="3"/>
  <c r="W116" i="3"/>
  <c r="AR116" i="3"/>
  <c r="BG116" i="3"/>
  <c r="AA116" i="3"/>
  <c r="AN116" i="3"/>
  <c r="BF116" i="3"/>
  <c r="AP116" i="3"/>
  <c r="Z116" i="3"/>
  <c r="BI116" i="3"/>
  <c r="AS116" i="3"/>
  <c r="AC116" i="3"/>
  <c r="M116" i="3"/>
  <c r="AW132" i="3"/>
  <c r="AG132" i="3"/>
  <c r="Q132" i="3"/>
  <c r="AZ132" i="3"/>
  <c r="AJ132" i="3"/>
  <c r="T132" i="3"/>
  <c r="AY132" i="3"/>
  <c r="AI132" i="3"/>
  <c r="S132" i="3"/>
  <c r="AX132" i="3"/>
  <c r="AH132" i="3"/>
  <c r="R132" i="3"/>
  <c r="AM148" i="3"/>
  <c r="AI148" i="3"/>
  <c r="AS148" i="3"/>
  <c r="AY148" i="3"/>
  <c r="BB148" i="3"/>
  <c r="AL148" i="3"/>
  <c r="V148" i="3"/>
  <c r="AK148" i="3"/>
  <c r="U148" i="3"/>
  <c r="BD148" i="3"/>
  <c r="AN148" i="3"/>
  <c r="X148" i="3"/>
  <c r="AX200" i="3"/>
  <c r="AH200" i="3"/>
  <c r="R200" i="3"/>
  <c r="BA200" i="3"/>
  <c r="AK200" i="3"/>
  <c r="U200" i="3"/>
  <c r="BE204" i="3"/>
  <c r="AO204" i="3"/>
  <c r="Y204" i="3"/>
  <c r="BH204" i="3"/>
  <c r="AR204" i="3"/>
  <c r="AB204" i="3"/>
  <c r="BI135" i="3"/>
  <c r="AS135" i="3"/>
  <c r="AC135" i="3"/>
  <c r="M135" i="3"/>
  <c r="BK135" i="3" s="1"/>
  <c r="AV135" i="3"/>
  <c r="AF135" i="3"/>
  <c r="P135" i="3"/>
  <c r="AU135" i="3"/>
  <c r="AE135" i="3"/>
  <c r="O135" i="3"/>
  <c r="AT135" i="3"/>
  <c r="AD135" i="3"/>
  <c r="N135" i="3"/>
  <c r="AO167" i="3"/>
  <c r="T167" i="3"/>
  <c r="AY167" i="3"/>
  <c r="AC167" i="3"/>
  <c r="BH167" i="3"/>
  <c r="AM167" i="3"/>
  <c r="Q167" i="3"/>
  <c r="AQ167" i="3"/>
  <c r="U167" i="3"/>
  <c r="AX167" i="3"/>
  <c r="AH167" i="3"/>
  <c r="R167" i="3"/>
  <c r="AP119" i="3"/>
  <c r="BC119" i="3"/>
  <c r="W119" i="3"/>
  <c r="AL119" i="3"/>
  <c r="BG119" i="3"/>
  <c r="AA119" i="3"/>
  <c r="BA119" i="3"/>
  <c r="AK119" i="3"/>
  <c r="U119" i="3"/>
  <c r="BD119" i="3"/>
  <c r="AN119" i="3"/>
  <c r="X119" i="3"/>
  <c r="AU191" i="3"/>
  <c r="O191" i="3"/>
  <c r="AD191" i="3"/>
  <c r="AI191" i="3"/>
  <c r="R191" i="3"/>
  <c r="AG191" i="3"/>
  <c r="AZ191" i="3"/>
  <c r="T191" i="3"/>
  <c r="N214" i="3"/>
  <c r="O201" i="3"/>
  <c r="N213" i="3"/>
  <c r="BG191" i="3"/>
  <c r="AQ191" i="3"/>
  <c r="AA191" i="3"/>
  <c r="BF191" i="3"/>
  <c r="AP191" i="3"/>
  <c r="Z191" i="3"/>
  <c r="BI191" i="3"/>
  <c r="BA191" i="3"/>
  <c r="AS191" i="3"/>
  <c r="AK191" i="3"/>
  <c r="AC191" i="3"/>
  <c r="U191" i="3"/>
  <c r="M191" i="3"/>
  <c r="BD191" i="3"/>
  <c r="AV191" i="3"/>
  <c r="AN191" i="3"/>
  <c r="AF191" i="3"/>
  <c r="X191" i="3"/>
  <c r="AV199" i="3"/>
  <c r="AY201" i="3"/>
  <c r="T203" i="3"/>
  <c r="R205" i="3"/>
  <c r="AP192" i="3"/>
  <c r="BA182" i="3"/>
  <c r="BA195" i="3"/>
  <c r="AA197" i="3"/>
  <c r="AQ197" i="3"/>
  <c r="BG197" i="3"/>
  <c r="AA199" i="3"/>
  <c r="AQ199" i="3"/>
  <c r="BG199" i="3"/>
  <c r="V201" i="3"/>
  <c r="AL201" i="3"/>
  <c r="BB201" i="3"/>
  <c r="S203" i="3"/>
  <c r="AI203" i="3"/>
  <c r="AY203" i="3"/>
  <c r="Q205" i="3"/>
  <c r="AG205" i="3"/>
  <c r="AW205" i="3"/>
  <c r="BB197" i="3"/>
  <c r="AT197" i="3"/>
  <c r="AL197" i="3"/>
  <c r="AD197" i="3"/>
  <c r="V197" i="3"/>
  <c r="N197" i="3"/>
  <c r="BE197" i="3"/>
  <c r="AW197" i="3"/>
  <c r="AO197" i="3"/>
  <c r="AG197" i="3"/>
  <c r="Y197" i="3"/>
  <c r="Q197" i="3"/>
  <c r="BF199" i="3"/>
  <c r="AX199" i="3"/>
  <c r="AP199" i="3"/>
  <c r="AH199" i="3"/>
  <c r="Z199" i="3"/>
  <c r="R199" i="3"/>
  <c r="BI199" i="3"/>
  <c r="BA199" i="3"/>
  <c r="AS199" i="3"/>
  <c r="AK199" i="3"/>
  <c r="AC199" i="3"/>
  <c r="U199" i="3"/>
  <c r="M199" i="3"/>
  <c r="BE201" i="3"/>
  <c r="AW201" i="3"/>
  <c r="AO201" i="3"/>
  <c r="AG201" i="3"/>
  <c r="Y201" i="3"/>
  <c r="Q201" i="3"/>
  <c r="BH201" i="3"/>
  <c r="AZ201" i="3"/>
  <c r="AR201" i="3"/>
  <c r="AJ201" i="3"/>
  <c r="AB201" i="3"/>
  <c r="T201" i="3"/>
  <c r="BF203" i="3"/>
  <c r="AX203" i="3"/>
  <c r="AP203" i="3"/>
  <c r="AH203" i="3"/>
  <c r="Z203" i="3"/>
  <c r="R203" i="3"/>
  <c r="BI203" i="3"/>
  <c r="BA203" i="3"/>
  <c r="AS203" i="3"/>
  <c r="AK203" i="3"/>
  <c r="AC203" i="3"/>
  <c r="U203" i="3"/>
  <c r="M203" i="3"/>
  <c r="BD205" i="3"/>
  <c r="AV205" i="3"/>
  <c r="AN205" i="3"/>
  <c r="AF205" i="3"/>
  <c r="X205" i="3"/>
  <c r="P205" i="3"/>
  <c r="BC205" i="3"/>
  <c r="AU205" i="3"/>
  <c r="AM205" i="3"/>
  <c r="AE205" i="3"/>
  <c r="W205" i="3"/>
  <c r="O205" i="3"/>
  <c r="AB197" i="3"/>
  <c r="AR197" i="3"/>
  <c r="BH197" i="3"/>
  <c r="AB199" i="3"/>
  <c r="AR199" i="3"/>
  <c r="BH199" i="3"/>
  <c r="AE201" i="3"/>
  <c r="AU201" i="3"/>
  <c r="AJ203" i="3"/>
  <c r="AZ203" i="3"/>
  <c r="Z205" i="3"/>
  <c r="AP205" i="3"/>
  <c r="BF205" i="3"/>
  <c r="O197" i="3"/>
  <c r="AE197" i="3"/>
  <c r="AU197" i="3"/>
  <c r="O199" i="3"/>
  <c r="AE199" i="3"/>
  <c r="AU199" i="3"/>
  <c r="R201" i="3"/>
  <c r="AH201" i="3"/>
  <c r="AX201" i="3"/>
  <c r="O203" i="3"/>
  <c r="AE203" i="3"/>
  <c r="AU203" i="3"/>
  <c r="M205" i="3"/>
  <c r="AC205" i="3"/>
  <c r="AS205" i="3"/>
  <c r="BI205" i="3"/>
  <c r="P197" i="3"/>
  <c r="BK197" i="3" s="1"/>
  <c r="AF197" i="3"/>
  <c r="AV197" i="3"/>
  <c r="P199" i="3"/>
  <c r="AF199" i="3"/>
  <c r="S201" i="3"/>
  <c r="AI201" i="3"/>
  <c r="P203" i="3"/>
  <c r="AF203" i="3"/>
  <c r="AV203" i="3"/>
  <c r="N205" i="3"/>
  <c r="AD205" i="3"/>
  <c r="AT205" i="3"/>
  <c r="AN177" i="3"/>
  <c r="BD193" i="3"/>
  <c r="BN175" i="3"/>
  <c r="U182" i="3"/>
  <c r="AM187" i="3"/>
  <c r="X193" i="3"/>
  <c r="U195" i="3"/>
  <c r="M179" i="3"/>
  <c r="AX179" i="3"/>
  <c r="AP179" i="3"/>
  <c r="BF179" i="3"/>
  <c r="Q179" i="3"/>
  <c r="AO179" i="3"/>
  <c r="S179" i="3"/>
  <c r="AI179" i="3"/>
  <c r="AY179" i="3"/>
  <c r="T179" i="3"/>
  <c r="AJ179" i="3"/>
  <c r="AZ179" i="3"/>
  <c r="R179" i="3"/>
  <c r="AH179" i="3"/>
  <c r="AC179" i="3"/>
  <c r="W179" i="3"/>
  <c r="AM179" i="3"/>
  <c r="BC179" i="3"/>
  <c r="X179" i="3"/>
  <c r="AN179" i="3"/>
  <c r="BD179" i="3"/>
  <c r="V179" i="3"/>
  <c r="AG179" i="3"/>
  <c r="BE179" i="3"/>
  <c r="AA179" i="3"/>
  <c r="AQ179" i="3"/>
  <c r="BG179" i="3"/>
  <c r="AB179" i="3"/>
  <c r="AR179" i="3"/>
  <c r="BH179" i="3"/>
  <c r="Z179" i="3"/>
  <c r="AW179" i="3"/>
  <c r="O179" i="3"/>
  <c r="AE179" i="3"/>
  <c r="AU179" i="3"/>
  <c r="P179" i="3"/>
  <c r="AF179" i="3"/>
  <c r="AV179" i="3"/>
  <c r="N179" i="3"/>
  <c r="AD179" i="3"/>
  <c r="T166" i="3"/>
  <c r="AJ166" i="3"/>
  <c r="AZ166" i="3"/>
  <c r="R166" i="3"/>
  <c r="AM166" i="3"/>
  <c r="BI166" i="3"/>
  <c r="AD166" i="3"/>
  <c r="AY166" i="3"/>
  <c r="Z166" i="3"/>
  <c r="AU166" i="3"/>
  <c r="V166" i="3"/>
  <c r="AQ166" i="3"/>
  <c r="X166" i="3"/>
  <c r="AN166" i="3"/>
  <c r="BD166" i="3"/>
  <c r="W166" i="3"/>
  <c r="AS166" i="3"/>
  <c r="N166" i="3"/>
  <c r="AI166" i="3"/>
  <c r="BE166" i="3"/>
  <c r="AE166" i="3"/>
  <c r="BA166" i="3"/>
  <c r="AA166" i="3"/>
  <c r="AW166" i="3"/>
  <c r="AB166" i="3"/>
  <c r="AR166" i="3"/>
  <c r="BH166" i="3"/>
  <c r="AC166" i="3"/>
  <c r="AX166" i="3"/>
  <c r="S166" i="3"/>
  <c r="AO166" i="3"/>
  <c r="O166" i="3"/>
  <c r="AK166" i="3"/>
  <c r="BF166" i="3"/>
  <c r="AG166" i="3"/>
  <c r="BB166" i="3"/>
  <c r="AS179" i="3"/>
  <c r="AY193" i="3"/>
  <c r="AI193" i="3"/>
  <c r="S193" i="3"/>
  <c r="AX193" i="3"/>
  <c r="AH193" i="3"/>
  <c r="R193" i="3"/>
  <c r="AZ195" i="3"/>
  <c r="AJ195" i="3"/>
  <c r="T195" i="3"/>
  <c r="AY195" i="3"/>
  <c r="AI195" i="3"/>
  <c r="S195" i="3"/>
  <c r="BH192" i="3"/>
  <c r="AR192" i="3"/>
  <c r="AB192" i="3"/>
  <c r="BG192" i="3"/>
  <c r="AQ192" i="3"/>
  <c r="AA192" i="3"/>
  <c r="AM174" i="3"/>
  <c r="Y179" i="3"/>
  <c r="AE181" i="3"/>
  <c r="N182" i="3"/>
  <c r="AT182" i="3"/>
  <c r="AD185" i="3"/>
  <c r="P187" i="3"/>
  <c r="AH192" i="3"/>
  <c r="Y193" i="3"/>
  <c r="AL195" i="3"/>
  <c r="AV120" i="3"/>
  <c r="P120" i="3"/>
  <c r="AK120" i="3"/>
  <c r="BH120" i="3"/>
  <c r="AB120" i="3"/>
  <c r="AO120" i="3"/>
  <c r="BG120" i="3"/>
  <c r="AQ120" i="3"/>
  <c r="AA120" i="3"/>
  <c r="BF120" i="3"/>
  <c r="AP120" i="3"/>
  <c r="Z120" i="3"/>
  <c r="AX129" i="3"/>
  <c r="AH129" i="3"/>
  <c r="R129" i="3"/>
  <c r="BA129" i="3"/>
  <c r="AK129" i="3"/>
  <c r="U129" i="3"/>
  <c r="BD129" i="3"/>
  <c r="AN129" i="3"/>
  <c r="X129" i="3"/>
  <c r="BC129" i="3"/>
  <c r="AM129" i="3"/>
  <c r="W129" i="3"/>
  <c r="BC131" i="3"/>
  <c r="AM131" i="3"/>
  <c r="W131" i="3"/>
  <c r="BB131" i="3"/>
  <c r="AL131" i="3"/>
  <c r="V131" i="3"/>
  <c r="BE131" i="3"/>
  <c r="AO131" i="3"/>
  <c r="Y131" i="3"/>
  <c r="BH131" i="3"/>
  <c r="AR131" i="3"/>
  <c r="AB131" i="3"/>
  <c r="BG136" i="3"/>
  <c r="AQ136" i="3"/>
  <c r="AA136" i="3"/>
  <c r="BF136" i="3"/>
  <c r="AP136" i="3"/>
  <c r="Z136" i="3"/>
  <c r="BE136" i="3"/>
  <c r="AK136" i="3"/>
  <c r="BD136" i="3"/>
  <c r="X136" i="3"/>
  <c r="AR145" i="3"/>
  <c r="X145" i="3"/>
  <c r="AM145" i="3"/>
  <c r="AL145" i="3"/>
  <c r="Y145" i="3"/>
  <c r="M147" i="3"/>
  <c r="AU147" i="3"/>
  <c r="AD147" i="3"/>
  <c r="BI161" i="3"/>
  <c r="AG161" i="3"/>
  <c r="BB161" i="3"/>
  <c r="AF163" i="3"/>
  <c r="AN163" i="3"/>
  <c r="BE163" i="3"/>
  <c r="AL166" i="3"/>
  <c r="AT166" i="3"/>
  <c r="M166" i="3"/>
  <c r="S115" i="3"/>
  <c r="AI115" i="3"/>
  <c r="AY115" i="3"/>
  <c r="T115" i="3"/>
  <c r="AJ115" i="3"/>
  <c r="AZ115" i="3"/>
  <c r="Z115" i="3"/>
  <c r="BF115" i="3"/>
  <c r="AK115" i="3"/>
  <c r="N115" i="3"/>
  <c r="AT115" i="3"/>
  <c r="AG115" i="3"/>
  <c r="W115" i="3"/>
  <c r="AM115" i="3"/>
  <c r="BC115" i="3"/>
  <c r="X115" i="3"/>
  <c r="AN115" i="3"/>
  <c r="BD115" i="3"/>
  <c r="AH115" i="3"/>
  <c r="M115" i="3"/>
  <c r="AS115" i="3"/>
  <c r="V115" i="3"/>
  <c r="BB115" i="3"/>
  <c r="AO115" i="3"/>
  <c r="AA115" i="3"/>
  <c r="AQ115" i="3"/>
  <c r="BG115" i="3"/>
  <c r="AB115" i="3"/>
  <c r="AR115" i="3"/>
  <c r="BH115" i="3"/>
  <c r="AP115" i="3"/>
  <c r="U115" i="3"/>
  <c r="BA115" i="3"/>
  <c r="AD115" i="3"/>
  <c r="Q115" i="3"/>
  <c r="AW115" i="3"/>
  <c r="O115" i="3"/>
  <c r="AE115" i="3"/>
  <c r="AU115" i="3"/>
  <c r="P115" i="3"/>
  <c r="AF115" i="3"/>
  <c r="AV115" i="3"/>
  <c r="R115" i="3"/>
  <c r="AX115" i="3"/>
  <c r="AC115" i="3"/>
  <c r="BI115" i="3"/>
  <c r="AL115" i="3"/>
  <c r="Y115" i="3"/>
  <c r="BE115" i="3"/>
  <c r="P121" i="3"/>
  <c r="AF121" i="3"/>
  <c r="AV121" i="3"/>
  <c r="M121" i="3"/>
  <c r="AC121" i="3"/>
  <c r="AS121" i="3"/>
  <c r="BI121" i="3"/>
  <c r="AM121" i="3"/>
  <c r="Z121" i="3"/>
  <c r="BF121" i="3"/>
  <c r="AQ121" i="3"/>
  <c r="V121" i="3"/>
  <c r="BB121" i="3"/>
  <c r="T121" i="3"/>
  <c r="AJ121" i="3"/>
  <c r="AZ121" i="3"/>
  <c r="Q121" i="3"/>
  <c r="AG121" i="3"/>
  <c r="AW121" i="3"/>
  <c r="O121" i="3"/>
  <c r="AU121" i="3"/>
  <c r="AH121" i="3"/>
  <c r="S121" i="3"/>
  <c r="AY121" i="3"/>
  <c r="AD121" i="3"/>
  <c r="X121" i="3"/>
  <c r="AN121" i="3"/>
  <c r="BD121" i="3"/>
  <c r="U121" i="3"/>
  <c r="AK121" i="3"/>
  <c r="BA121" i="3"/>
  <c r="W121" i="3"/>
  <c r="BC121" i="3"/>
  <c r="AP121" i="3"/>
  <c r="AA121" i="3"/>
  <c r="BG121" i="3"/>
  <c r="AL121" i="3"/>
  <c r="AB121" i="3"/>
  <c r="AR121" i="3"/>
  <c r="BH121" i="3"/>
  <c r="Y121" i="3"/>
  <c r="AO121" i="3"/>
  <c r="BE121" i="3"/>
  <c r="AE121" i="3"/>
  <c r="R121" i="3"/>
  <c r="AX121" i="3"/>
  <c r="AI121" i="3"/>
  <c r="N121" i="3"/>
  <c r="AT121" i="3"/>
  <c r="AA117" i="3"/>
  <c r="AQ117" i="3"/>
  <c r="BG117" i="3"/>
  <c r="AB117" i="3"/>
  <c r="AR117" i="3"/>
  <c r="BH117" i="3"/>
  <c r="AL117" i="3"/>
  <c r="Y117" i="3"/>
  <c r="BE117" i="3"/>
  <c r="AP117" i="3"/>
  <c r="U117" i="3"/>
  <c r="BA117" i="3"/>
  <c r="O117" i="3"/>
  <c r="AE117" i="3"/>
  <c r="AU117" i="3"/>
  <c r="P117" i="3"/>
  <c r="AF117" i="3"/>
  <c r="AV117" i="3"/>
  <c r="N117" i="3"/>
  <c r="AT117" i="3"/>
  <c r="AG117" i="3"/>
  <c r="R117" i="3"/>
  <c r="AX117" i="3"/>
  <c r="AC117" i="3"/>
  <c r="BI117" i="3"/>
  <c r="S117" i="3"/>
  <c r="AI117" i="3"/>
  <c r="AY117" i="3"/>
  <c r="T117" i="3"/>
  <c r="AJ117" i="3"/>
  <c r="AZ117" i="3"/>
  <c r="V117" i="3"/>
  <c r="BB117" i="3"/>
  <c r="AO117" i="3"/>
  <c r="Z117" i="3"/>
  <c r="BF117" i="3"/>
  <c r="AK117" i="3"/>
  <c r="W117" i="3"/>
  <c r="AM117" i="3"/>
  <c r="BC117" i="3"/>
  <c r="X117" i="3"/>
  <c r="AN117" i="3"/>
  <c r="BD117" i="3"/>
  <c r="AD117" i="3"/>
  <c r="Q117" i="3"/>
  <c r="AW117" i="3"/>
  <c r="AH117" i="3"/>
  <c r="M117" i="3"/>
  <c r="AS117" i="3"/>
  <c r="AL181" i="3"/>
  <c r="AC185" i="3"/>
  <c r="Y187" i="3"/>
  <c r="AO187" i="3"/>
  <c r="BE187" i="3"/>
  <c r="V187" i="3"/>
  <c r="AL187" i="3"/>
  <c r="BB187" i="3"/>
  <c r="M187" i="3"/>
  <c r="AC187" i="3"/>
  <c r="AS187" i="3"/>
  <c r="BI187" i="3"/>
  <c r="Z187" i="3"/>
  <c r="AP187" i="3"/>
  <c r="BF187" i="3"/>
  <c r="Q187" i="3"/>
  <c r="AG187" i="3"/>
  <c r="AW187" i="3"/>
  <c r="N187" i="3"/>
  <c r="AD187" i="3"/>
  <c r="AT187" i="3"/>
  <c r="U187" i="3"/>
  <c r="AK187" i="3"/>
  <c r="BA187" i="3"/>
  <c r="R187" i="3"/>
  <c r="AH187" i="3"/>
  <c r="AX187" i="3"/>
  <c r="AZ187" i="3"/>
  <c r="T187" i="3"/>
  <c r="AR187" i="3"/>
  <c r="AJ187" i="3"/>
  <c r="BH187" i="3"/>
  <c r="AB187" i="3"/>
  <c r="AQ187" i="3"/>
  <c r="AI187" i="3"/>
  <c r="BG187" i="3"/>
  <c r="AA187" i="3"/>
  <c r="AY187" i="3"/>
  <c r="S187" i="3"/>
  <c r="Q193" i="3"/>
  <c r="BI193" i="3"/>
  <c r="AC193" i="3"/>
  <c r="BA193" i="3"/>
  <c r="U193" i="3"/>
  <c r="AS193" i="3"/>
  <c r="M193" i="3"/>
  <c r="AK193" i="3"/>
  <c r="AZ193" i="3"/>
  <c r="T193" i="3"/>
  <c r="AR193" i="3"/>
  <c r="AJ193" i="3"/>
  <c r="BH193" i="3"/>
  <c r="AB193" i="3"/>
  <c r="Y125" i="3"/>
  <c r="AO125" i="3"/>
  <c r="BE125" i="3"/>
  <c r="V125" i="3"/>
  <c r="AL125" i="3"/>
  <c r="BB125" i="3"/>
  <c r="W125" i="3"/>
  <c r="AM125" i="3"/>
  <c r="BC125" i="3"/>
  <c r="X125" i="3"/>
  <c r="AN125" i="3"/>
  <c r="BD125" i="3"/>
  <c r="M125" i="3"/>
  <c r="AC125" i="3"/>
  <c r="AS125" i="3"/>
  <c r="BI125" i="3"/>
  <c r="Z125" i="3"/>
  <c r="AP125" i="3"/>
  <c r="BF125" i="3"/>
  <c r="AA125" i="3"/>
  <c r="AQ125" i="3"/>
  <c r="BG125" i="3"/>
  <c r="AB125" i="3"/>
  <c r="AR125" i="3"/>
  <c r="BH125" i="3"/>
  <c r="Q125" i="3"/>
  <c r="AG125" i="3"/>
  <c r="AW125" i="3"/>
  <c r="N125" i="3"/>
  <c r="AD125" i="3"/>
  <c r="AT125" i="3"/>
  <c r="O125" i="3"/>
  <c r="AE125" i="3"/>
  <c r="AU125" i="3"/>
  <c r="P125" i="3"/>
  <c r="AF125" i="3"/>
  <c r="AV125" i="3"/>
  <c r="U125" i="3"/>
  <c r="AK125" i="3"/>
  <c r="BA125" i="3"/>
  <c r="R125" i="3"/>
  <c r="AH125" i="3"/>
  <c r="AX125" i="3"/>
  <c r="S125" i="3"/>
  <c r="AI125" i="3"/>
  <c r="AY125" i="3"/>
  <c r="T125" i="3"/>
  <c r="AJ125" i="3"/>
  <c r="AZ125" i="3"/>
  <c r="S174" i="3"/>
  <c r="BD177" i="3"/>
  <c r="BA179" i="3"/>
  <c r="N181" i="3"/>
  <c r="AT181" i="3"/>
  <c r="AC182" i="3"/>
  <c r="BI182" i="3"/>
  <c r="AK185" i="3"/>
  <c r="O187" i="3"/>
  <c r="AU187" i="3"/>
  <c r="Q192" i="3"/>
  <c r="AW192" i="3"/>
  <c r="AF193" i="3"/>
  <c r="AC195" i="3"/>
  <c r="BI195" i="3"/>
  <c r="AU193" i="3"/>
  <c r="AE193" i="3"/>
  <c r="O193" i="3"/>
  <c r="AT193" i="3"/>
  <c r="AD193" i="3"/>
  <c r="N193" i="3"/>
  <c r="AV195" i="3"/>
  <c r="AF195" i="3"/>
  <c r="P195" i="3"/>
  <c r="AU195" i="3"/>
  <c r="AE195" i="3"/>
  <c r="O195" i="3"/>
  <c r="BD192" i="3"/>
  <c r="AN192" i="3"/>
  <c r="X192" i="3"/>
  <c r="BC192" i="3"/>
  <c r="AM192" i="3"/>
  <c r="W192" i="3"/>
  <c r="AB177" i="3"/>
  <c r="AL179" i="3"/>
  <c r="V182" i="3"/>
  <c r="X187" i="3"/>
  <c r="BD187" i="3"/>
  <c r="AG193" i="3"/>
  <c r="AN120" i="3"/>
  <c r="BI120" i="3"/>
  <c r="AC120" i="3"/>
  <c r="AZ120" i="3"/>
  <c r="T120" i="3"/>
  <c r="AG120" i="3"/>
  <c r="BC120" i="3"/>
  <c r="AM120" i="3"/>
  <c r="W120" i="3"/>
  <c r="BB120" i="3"/>
  <c r="AL120" i="3"/>
  <c r="V120" i="3"/>
  <c r="AT129" i="3"/>
  <c r="AD129" i="3"/>
  <c r="N129" i="3"/>
  <c r="AW129" i="3"/>
  <c r="AG129" i="3"/>
  <c r="Q129" i="3"/>
  <c r="AZ129" i="3"/>
  <c r="AJ129" i="3"/>
  <c r="T129" i="3"/>
  <c r="AY129" i="3"/>
  <c r="AI129" i="3"/>
  <c r="S129" i="3"/>
  <c r="AY131" i="3"/>
  <c r="AI131" i="3"/>
  <c r="S131" i="3"/>
  <c r="AX131" i="3"/>
  <c r="AH131" i="3"/>
  <c r="R131" i="3"/>
  <c r="BA131" i="3"/>
  <c r="AK131" i="3"/>
  <c r="U131" i="3"/>
  <c r="BD131" i="3"/>
  <c r="AN131" i="3"/>
  <c r="X131" i="3"/>
  <c r="BC136" i="3"/>
  <c r="AM136" i="3"/>
  <c r="W136" i="3"/>
  <c r="BB136" i="3"/>
  <c r="AL136" i="3"/>
  <c r="V136" i="3"/>
  <c r="BA136" i="3"/>
  <c r="AG136" i="3"/>
  <c r="AZ136" i="3"/>
  <c r="AN145" i="3"/>
  <c r="BG145" i="3"/>
  <c r="AA145" i="3"/>
  <c r="V145" i="3"/>
  <c r="BE147" i="3"/>
  <c r="AV147" i="3"/>
  <c r="AE147" i="3"/>
  <c r="N147" i="3"/>
  <c r="AC161" i="3"/>
  <c r="BD161" i="3"/>
  <c r="BF163" i="3"/>
  <c r="S163" i="3"/>
  <c r="Q166" i="3"/>
  <c r="Y166" i="3"/>
  <c r="AV166" i="3"/>
  <c r="R185" i="3"/>
  <c r="AH185" i="3"/>
  <c r="AA185" i="3"/>
  <c r="AQ185" i="3"/>
  <c r="BG185" i="3"/>
  <c r="AB185" i="3"/>
  <c r="AR185" i="3"/>
  <c r="BH185" i="3"/>
  <c r="BF185" i="3"/>
  <c r="Z185" i="3"/>
  <c r="O185" i="3"/>
  <c r="AE185" i="3"/>
  <c r="AU185" i="3"/>
  <c r="P185" i="3"/>
  <c r="AF185" i="3"/>
  <c r="AV185" i="3"/>
  <c r="AP185" i="3"/>
  <c r="W185" i="3"/>
  <c r="AM185" i="3"/>
  <c r="BC185" i="3"/>
  <c r="X185" i="3"/>
  <c r="AN185" i="3"/>
  <c r="BD185" i="3"/>
  <c r="AX185" i="3"/>
  <c r="S185" i="3"/>
  <c r="AJ185" i="3"/>
  <c r="BE185" i="3"/>
  <c r="Y185" i="3"/>
  <c r="AI185" i="3"/>
  <c r="AZ185" i="3"/>
  <c r="AW185" i="3"/>
  <c r="Q185" i="3"/>
  <c r="AY185" i="3"/>
  <c r="AO185" i="3"/>
  <c r="T185" i="3"/>
  <c r="AG185" i="3"/>
  <c r="X134" i="3"/>
  <c r="AN134" i="3"/>
  <c r="BD134" i="3"/>
  <c r="U134" i="3"/>
  <c r="AK134" i="3"/>
  <c r="BA134" i="3"/>
  <c r="R134" i="3"/>
  <c r="AH134" i="3"/>
  <c r="AX134" i="3"/>
  <c r="S134" i="3"/>
  <c r="AI134" i="3"/>
  <c r="AY134" i="3"/>
  <c r="AB134" i="3"/>
  <c r="AR134" i="3"/>
  <c r="BH134" i="3"/>
  <c r="Y134" i="3"/>
  <c r="AO134" i="3"/>
  <c r="BE134" i="3"/>
  <c r="V134" i="3"/>
  <c r="AL134" i="3"/>
  <c r="BB134" i="3"/>
  <c r="W134" i="3"/>
  <c r="AM134" i="3"/>
  <c r="BC134" i="3"/>
  <c r="P134" i="3"/>
  <c r="AF134" i="3"/>
  <c r="AV134" i="3"/>
  <c r="M134" i="3"/>
  <c r="AC134" i="3"/>
  <c r="AS134" i="3"/>
  <c r="BI134" i="3"/>
  <c r="Z134" i="3"/>
  <c r="AP134" i="3"/>
  <c r="BF134" i="3"/>
  <c r="AA134" i="3"/>
  <c r="AQ134" i="3"/>
  <c r="BG134" i="3"/>
  <c r="T134" i="3"/>
  <c r="AJ134" i="3"/>
  <c r="AZ134" i="3"/>
  <c r="Q134" i="3"/>
  <c r="AG134" i="3"/>
  <c r="AW134" i="3"/>
  <c r="N134" i="3"/>
  <c r="AD134" i="3"/>
  <c r="AT134" i="3"/>
  <c r="O134" i="3"/>
  <c r="AE134" i="3"/>
  <c r="AU134" i="3"/>
  <c r="S181" i="3"/>
  <c r="BG181" i="3"/>
  <c r="AA181" i="3"/>
  <c r="AB181" i="3"/>
  <c r="AR181" i="3"/>
  <c r="BH181" i="3"/>
  <c r="Y181" i="3"/>
  <c r="AO181" i="3"/>
  <c r="BE181" i="3"/>
  <c r="AY181" i="3"/>
  <c r="P181" i="3"/>
  <c r="AF181" i="3"/>
  <c r="AV181" i="3"/>
  <c r="M181" i="3"/>
  <c r="AC181" i="3"/>
  <c r="AS181" i="3"/>
  <c r="BI181" i="3"/>
  <c r="AI181" i="3"/>
  <c r="X181" i="3"/>
  <c r="AN181" i="3"/>
  <c r="BD181" i="3"/>
  <c r="U181" i="3"/>
  <c r="AK181" i="3"/>
  <c r="BA181" i="3"/>
  <c r="AZ181" i="3"/>
  <c r="AX181" i="3"/>
  <c r="R181" i="3"/>
  <c r="Q181" i="3"/>
  <c r="AP181" i="3"/>
  <c r="T181" i="3"/>
  <c r="AG181" i="3"/>
  <c r="AH181" i="3"/>
  <c r="AQ181" i="3"/>
  <c r="AJ181" i="3"/>
  <c r="AW181" i="3"/>
  <c r="BF181" i="3"/>
  <c r="Z181" i="3"/>
  <c r="BI185" i="3"/>
  <c r="P155" i="3"/>
  <c r="AF155" i="3"/>
  <c r="AV155" i="3"/>
  <c r="N155" i="3"/>
  <c r="AD155" i="3"/>
  <c r="AT155" i="3"/>
  <c r="O155" i="3"/>
  <c r="AU155" i="3"/>
  <c r="AG155" i="3"/>
  <c r="S155" i="3"/>
  <c r="AY155" i="3"/>
  <c r="AC155" i="3"/>
  <c r="BI155" i="3"/>
  <c r="T155" i="3"/>
  <c r="AJ155" i="3"/>
  <c r="AZ155" i="3"/>
  <c r="R155" i="3"/>
  <c r="AH155" i="3"/>
  <c r="AX155" i="3"/>
  <c r="W155" i="3"/>
  <c r="BC155" i="3"/>
  <c r="AO155" i="3"/>
  <c r="AA155" i="3"/>
  <c r="BG155" i="3"/>
  <c r="AK155" i="3"/>
  <c r="X155" i="3"/>
  <c r="AN155" i="3"/>
  <c r="BD155" i="3"/>
  <c r="V155" i="3"/>
  <c r="AL155" i="3"/>
  <c r="BB155" i="3"/>
  <c r="AE155" i="3"/>
  <c r="Q155" i="3"/>
  <c r="AW155" i="3"/>
  <c r="AI155" i="3"/>
  <c r="M155" i="3"/>
  <c r="AS155" i="3"/>
  <c r="AB155" i="3"/>
  <c r="AR155" i="3"/>
  <c r="BH155" i="3"/>
  <c r="Z155" i="3"/>
  <c r="AP155" i="3"/>
  <c r="BF155" i="3"/>
  <c r="AM155" i="3"/>
  <c r="Y155" i="3"/>
  <c r="BE155" i="3"/>
  <c r="AQ155" i="3"/>
  <c r="U155" i="3"/>
  <c r="BA155" i="3"/>
  <c r="Z161" i="3"/>
  <c r="AP161" i="3"/>
  <c r="BF161" i="3"/>
  <c r="AB161" i="3"/>
  <c r="AR161" i="3"/>
  <c r="BH161" i="3"/>
  <c r="AO161" i="3"/>
  <c r="AA161" i="3"/>
  <c r="BG161" i="3"/>
  <c r="AK161" i="3"/>
  <c r="O161" i="3"/>
  <c r="AU161" i="3"/>
  <c r="N161" i="3"/>
  <c r="AD161" i="3"/>
  <c r="AT161" i="3"/>
  <c r="P161" i="3"/>
  <c r="AF161" i="3"/>
  <c r="AV161" i="3"/>
  <c r="Q161" i="3"/>
  <c r="AW161" i="3"/>
  <c r="AI161" i="3"/>
  <c r="M161" i="3"/>
  <c r="AS161" i="3"/>
  <c r="W161" i="3"/>
  <c r="BC161" i="3"/>
  <c r="R161" i="3"/>
  <c r="AH161" i="3"/>
  <c r="AX161" i="3"/>
  <c r="T161" i="3"/>
  <c r="AJ161" i="3"/>
  <c r="AZ161" i="3"/>
  <c r="Y161" i="3"/>
  <c r="BE161" i="3"/>
  <c r="AQ161" i="3"/>
  <c r="U161" i="3"/>
  <c r="BA161" i="3"/>
  <c r="AE161" i="3"/>
  <c r="T128" i="3"/>
  <c r="AJ128" i="3"/>
  <c r="AZ128" i="3"/>
  <c r="Q128" i="3"/>
  <c r="AG128" i="3"/>
  <c r="AW128" i="3"/>
  <c r="N128" i="3"/>
  <c r="AD128" i="3"/>
  <c r="AT128" i="3"/>
  <c r="O128" i="3"/>
  <c r="AE128" i="3"/>
  <c r="AU128" i="3"/>
  <c r="X128" i="3"/>
  <c r="AN128" i="3"/>
  <c r="BD128" i="3"/>
  <c r="U128" i="3"/>
  <c r="AK128" i="3"/>
  <c r="BA128" i="3"/>
  <c r="R128" i="3"/>
  <c r="AH128" i="3"/>
  <c r="AX128" i="3"/>
  <c r="S128" i="3"/>
  <c r="AI128" i="3"/>
  <c r="AY128" i="3"/>
  <c r="AB128" i="3"/>
  <c r="AR128" i="3"/>
  <c r="BH128" i="3"/>
  <c r="Y128" i="3"/>
  <c r="AO128" i="3"/>
  <c r="BE128" i="3"/>
  <c r="V128" i="3"/>
  <c r="AL128" i="3"/>
  <c r="BB128" i="3"/>
  <c r="W128" i="3"/>
  <c r="AM128" i="3"/>
  <c r="BC128" i="3"/>
  <c r="P128" i="3"/>
  <c r="AF128" i="3"/>
  <c r="AV128" i="3"/>
  <c r="M128" i="3"/>
  <c r="AC128" i="3"/>
  <c r="AS128" i="3"/>
  <c r="BI128" i="3"/>
  <c r="Z128" i="3"/>
  <c r="AP128" i="3"/>
  <c r="BF128" i="3"/>
  <c r="AA128" i="3"/>
  <c r="AQ128" i="3"/>
  <c r="BG128" i="3"/>
  <c r="O143" i="3"/>
  <c r="AE143" i="3"/>
  <c r="AU143" i="3"/>
  <c r="P143" i="3"/>
  <c r="AF143" i="3"/>
  <c r="AV143" i="3"/>
  <c r="M143" i="3"/>
  <c r="BK143" i="3" s="1"/>
  <c r="AC143" i="3"/>
  <c r="AS143" i="3"/>
  <c r="BI143" i="3"/>
  <c r="Z143" i="3"/>
  <c r="AP143" i="3"/>
  <c r="BF143" i="3"/>
  <c r="S143" i="3"/>
  <c r="AI143" i="3"/>
  <c r="AY143" i="3"/>
  <c r="T143" i="3"/>
  <c r="AJ143" i="3"/>
  <c r="AZ143" i="3"/>
  <c r="Q143" i="3"/>
  <c r="AG143" i="3"/>
  <c r="AW143" i="3"/>
  <c r="N143" i="3"/>
  <c r="AD143" i="3"/>
  <c r="AT143" i="3"/>
  <c r="W143" i="3"/>
  <c r="AM143" i="3"/>
  <c r="BC143" i="3"/>
  <c r="X143" i="3"/>
  <c r="AN143" i="3"/>
  <c r="BD143" i="3"/>
  <c r="U143" i="3"/>
  <c r="AK143" i="3"/>
  <c r="BA143" i="3"/>
  <c r="R143" i="3"/>
  <c r="AH143" i="3"/>
  <c r="AX143" i="3"/>
  <c r="AA143" i="3"/>
  <c r="AQ143" i="3"/>
  <c r="BG143" i="3"/>
  <c r="AB143" i="3"/>
  <c r="AR143" i="3"/>
  <c r="BH143" i="3"/>
  <c r="Y143" i="3"/>
  <c r="AO143" i="3"/>
  <c r="BE143" i="3"/>
  <c r="V143" i="3"/>
  <c r="AL143" i="3"/>
  <c r="BB143" i="3"/>
  <c r="U174" i="3"/>
  <c r="AK174" i="3"/>
  <c r="BA174" i="3"/>
  <c r="R174" i="3"/>
  <c r="AH174" i="3"/>
  <c r="AX174" i="3"/>
  <c r="T174" i="3"/>
  <c r="AJ174" i="3"/>
  <c r="AZ174" i="3"/>
  <c r="Y174" i="3"/>
  <c r="AO174" i="3"/>
  <c r="BE174" i="3"/>
  <c r="V174" i="3"/>
  <c r="AL174" i="3"/>
  <c r="BB174" i="3"/>
  <c r="X174" i="3"/>
  <c r="AN174" i="3"/>
  <c r="BD174" i="3"/>
  <c r="M174" i="3"/>
  <c r="AC174" i="3"/>
  <c r="AS174" i="3"/>
  <c r="BI174" i="3"/>
  <c r="Z174" i="3"/>
  <c r="AP174" i="3"/>
  <c r="BF174" i="3"/>
  <c r="AB174" i="3"/>
  <c r="AR174" i="3"/>
  <c r="BH174" i="3"/>
  <c r="Q174" i="3"/>
  <c r="AG174" i="3"/>
  <c r="AW174" i="3"/>
  <c r="N174" i="3"/>
  <c r="AD174" i="3"/>
  <c r="AT174" i="3"/>
  <c r="P174" i="3"/>
  <c r="AF174" i="3"/>
  <c r="AV174" i="3"/>
  <c r="O174" i="3"/>
  <c r="AE174" i="3"/>
  <c r="AQ174" i="3"/>
  <c r="AA174" i="3"/>
  <c r="AU174" i="3"/>
  <c r="BG174" i="3"/>
  <c r="Q157" i="3"/>
  <c r="AG157" i="3"/>
  <c r="AW157" i="3"/>
  <c r="O157" i="3"/>
  <c r="AE157" i="3"/>
  <c r="AU157" i="3"/>
  <c r="P157" i="3"/>
  <c r="AV157" i="3"/>
  <c r="AH157" i="3"/>
  <c r="T157" i="3"/>
  <c r="AZ157" i="3"/>
  <c r="AD157" i="3"/>
  <c r="U157" i="3"/>
  <c r="AK157" i="3"/>
  <c r="BA157" i="3"/>
  <c r="S157" i="3"/>
  <c r="AI157" i="3"/>
  <c r="AY157" i="3"/>
  <c r="X157" i="3"/>
  <c r="BD157" i="3"/>
  <c r="AP157" i="3"/>
  <c r="AB157" i="3"/>
  <c r="BH157" i="3"/>
  <c r="AL157" i="3"/>
  <c r="Y157" i="3"/>
  <c r="AO157" i="3"/>
  <c r="BE157" i="3"/>
  <c r="W157" i="3"/>
  <c r="AM157" i="3"/>
  <c r="BC157" i="3"/>
  <c r="AF157" i="3"/>
  <c r="R157" i="3"/>
  <c r="AX157" i="3"/>
  <c r="AJ157" i="3"/>
  <c r="N157" i="3"/>
  <c r="AT157" i="3"/>
  <c r="M157" i="3"/>
  <c r="AC157" i="3"/>
  <c r="AS157" i="3"/>
  <c r="BI157" i="3"/>
  <c r="AA157" i="3"/>
  <c r="AQ157" i="3"/>
  <c r="BG157" i="3"/>
  <c r="AN157" i="3"/>
  <c r="Z157" i="3"/>
  <c r="BF157" i="3"/>
  <c r="AR157" i="3"/>
  <c r="V157" i="3"/>
  <c r="BB157" i="3"/>
  <c r="M163" i="3"/>
  <c r="AC163" i="3"/>
  <c r="AS163" i="3"/>
  <c r="BI163" i="3"/>
  <c r="AH163" i="3"/>
  <c r="BC163" i="3"/>
  <c r="X163" i="3"/>
  <c r="AT163" i="3"/>
  <c r="T163" i="3"/>
  <c r="AP163" i="3"/>
  <c r="P163" i="3"/>
  <c r="AL163" i="3"/>
  <c r="BG163" i="3"/>
  <c r="Q163" i="3"/>
  <c r="AG163" i="3"/>
  <c r="AW163" i="3"/>
  <c r="R163" i="3"/>
  <c r="AM163" i="3"/>
  <c r="BH163" i="3"/>
  <c r="AD163" i="3"/>
  <c r="AY163" i="3"/>
  <c r="Z163" i="3"/>
  <c r="AU163" i="3"/>
  <c r="V163" i="3"/>
  <c r="AQ163" i="3"/>
  <c r="U163" i="3"/>
  <c r="AK163" i="3"/>
  <c r="BA163" i="3"/>
  <c r="W163" i="3"/>
  <c r="AR163" i="3"/>
  <c r="N163" i="3"/>
  <c r="AI163" i="3"/>
  <c r="BD163" i="3"/>
  <c r="AE163" i="3"/>
  <c r="AZ163" i="3"/>
  <c r="AA163" i="3"/>
  <c r="AV163" i="3"/>
  <c r="N195" i="3"/>
  <c r="BF195" i="3"/>
  <c r="Z195" i="3"/>
  <c r="AX195" i="3"/>
  <c r="R195" i="3"/>
  <c r="AP195" i="3"/>
  <c r="AH195" i="3"/>
  <c r="AW195" i="3"/>
  <c r="Q195" i="3"/>
  <c r="AO195" i="3"/>
  <c r="AG195" i="3"/>
  <c r="BE195" i="3"/>
  <c r="Y195" i="3"/>
  <c r="O137" i="3"/>
  <c r="AE137" i="3"/>
  <c r="AU137" i="3"/>
  <c r="P137" i="3"/>
  <c r="AF137" i="3"/>
  <c r="AV137" i="3"/>
  <c r="M137" i="3"/>
  <c r="AC137" i="3"/>
  <c r="AS137" i="3"/>
  <c r="BI137" i="3"/>
  <c r="Z137" i="3"/>
  <c r="AP137" i="3"/>
  <c r="BF137" i="3"/>
  <c r="S137" i="3"/>
  <c r="AI137" i="3"/>
  <c r="AY137" i="3"/>
  <c r="T137" i="3"/>
  <c r="AJ137" i="3"/>
  <c r="AZ137" i="3"/>
  <c r="Q137" i="3"/>
  <c r="AG137" i="3"/>
  <c r="AW137" i="3"/>
  <c r="N137" i="3"/>
  <c r="AD137" i="3"/>
  <c r="AT137" i="3"/>
  <c r="W137" i="3"/>
  <c r="AM137" i="3"/>
  <c r="BC137" i="3"/>
  <c r="X137" i="3"/>
  <c r="AN137" i="3"/>
  <c r="BD137" i="3"/>
  <c r="U137" i="3"/>
  <c r="AK137" i="3"/>
  <c r="BA137" i="3"/>
  <c r="R137" i="3"/>
  <c r="AH137" i="3"/>
  <c r="AX137" i="3"/>
  <c r="AA137" i="3"/>
  <c r="AQ137" i="3"/>
  <c r="BG137" i="3"/>
  <c r="AB137" i="3"/>
  <c r="AR137" i="3"/>
  <c r="BH137" i="3"/>
  <c r="Y137" i="3"/>
  <c r="AO137" i="3"/>
  <c r="BE137" i="3"/>
  <c r="V137" i="3"/>
  <c r="AL137" i="3"/>
  <c r="BB137" i="3"/>
  <c r="N169" i="3"/>
  <c r="AD169" i="3"/>
  <c r="AT169" i="3"/>
  <c r="Q169" i="3"/>
  <c r="AM169" i="3"/>
  <c r="BH169" i="3"/>
  <c r="AC169" i="3"/>
  <c r="AY169" i="3"/>
  <c r="T169" i="3"/>
  <c r="AO169" i="3"/>
  <c r="P169" i="3"/>
  <c r="AK169" i="3"/>
  <c r="BG169" i="3"/>
  <c r="R169" i="3"/>
  <c r="AH169" i="3"/>
  <c r="AX169" i="3"/>
  <c r="W169" i="3"/>
  <c r="AR169" i="3"/>
  <c r="M169" i="3"/>
  <c r="AI169" i="3"/>
  <c r="BD169" i="3"/>
  <c r="Y169" i="3"/>
  <c r="AU169" i="3"/>
  <c r="U169" i="3"/>
  <c r="AQ169" i="3"/>
  <c r="V169" i="3"/>
  <c r="AL169" i="3"/>
  <c r="BB169" i="3"/>
  <c r="AB169" i="3"/>
  <c r="AW169" i="3"/>
  <c r="S169" i="3"/>
  <c r="AN169" i="3"/>
  <c r="BI169" i="3"/>
  <c r="AE169" i="3"/>
  <c r="AZ169" i="3"/>
  <c r="AA169" i="3"/>
  <c r="AV169" i="3"/>
  <c r="Z169" i="3"/>
  <c r="AP169" i="3"/>
  <c r="BF169" i="3"/>
  <c r="AG169" i="3"/>
  <c r="BC169" i="3"/>
  <c r="X169" i="3"/>
  <c r="AS169" i="3"/>
  <c r="O169" i="3"/>
  <c r="AJ169" i="3"/>
  <c r="BE169" i="3"/>
  <c r="AF169" i="3"/>
  <c r="BA169" i="3"/>
  <c r="R192" i="3"/>
  <c r="AT192" i="3"/>
  <c r="N192" i="3"/>
  <c r="AL192" i="3"/>
  <c r="AD192" i="3"/>
  <c r="BB192" i="3"/>
  <c r="V192" i="3"/>
  <c r="AK192" i="3"/>
  <c r="BI192" i="3"/>
  <c r="AC192" i="3"/>
  <c r="BA192" i="3"/>
  <c r="U192" i="3"/>
  <c r="AS192" i="3"/>
  <c r="M192" i="3"/>
  <c r="AB136" i="3"/>
  <c r="AR136" i="3"/>
  <c r="BH136" i="3"/>
  <c r="Y136" i="3"/>
  <c r="P136" i="3"/>
  <c r="AF136" i="3"/>
  <c r="AV136" i="3"/>
  <c r="M136" i="3"/>
  <c r="AC136" i="3"/>
  <c r="AS136" i="3"/>
  <c r="BI136" i="3"/>
  <c r="Z118" i="3"/>
  <c r="AP118" i="3"/>
  <c r="BF118" i="3"/>
  <c r="AA118" i="3"/>
  <c r="AQ118" i="3"/>
  <c r="BG118" i="3"/>
  <c r="AK118" i="3"/>
  <c r="P118" i="3"/>
  <c r="AV118" i="3"/>
  <c r="AG118" i="3"/>
  <c r="T118" i="3"/>
  <c r="AZ118" i="3"/>
  <c r="N118" i="3"/>
  <c r="AD118" i="3"/>
  <c r="AT118" i="3"/>
  <c r="O118" i="3"/>
  <c r="AE118" i="3"/>
  <c r="AU118" i="3"/>
  <c r="M118" i="3"/>
  <c r="AS118" i="3"/>
  <c r="X118" i="3"/>
  <c r="BD118" i="3"/>
  <c r="AO118" i="3"/>
  <c r="AB118" i="3"/>
  <c r="BH118" i="3"/>
  <c r="R118" i="3"/>
  <c r="AH118" i="3"/>
  <c r="AX118" i="3"/>
  <c r="S118" i="3"/>
  <c r="AI118" i="3"/>
  <c r="AY118" i="3"/>
  <c r="U118" i="3"/>
  <c r="BA118" i="3"/>
  <c r="AF118" i="3"/>
  <c r="Q118" i="3"/>
  <c r="AW118" i="3"/>
  <c r="AJ118" i="3"/>
  <c r="V118" i="3"/>
  <c r="AL118" i="3"/>
  <c r="BB118" i="3"/>
  <c r="W118" i="3"/>
  <c r="AM118" i="3"/>
  <c r="BC118" i="3"/>
  <c r="AC118" i="3"/>
  <c r="BI118" i="3"/>
  <c r="AN118" i="3"/>
  <c r="Y118" i="3"/>
  <c r="BE118" i="3"/>
  <c r="AR118" i="3"/>
  <c r="Q150" i="3"/>
  <c r="AG150" i="3"/>
  <c r="AW150" i="3"/>
  <c r="O150" i="3"/>
  <c r="AE150" i="3"/>
  <c r="M150" i="3"/>
  <c r="AC150" i="3"/>
  <c r="AS150" i="3"/>
  <c r="BI150" i="3"/>
  <c r="AA150" i="3"/>
  <c r="AO150" i="3"/>
  <c r="W150" i="3"/>
  <c r="AU150" i="3"/>
  <c r="P150" i="3"/>
  <c r="AV150" i="3"/>
  <c r="AH150" i="3"/>
  <c r="T150" i="3"/>
  <c r="AZ150" i="3"/>
  <c r="AD150" i="3"/>
  <c r="U150" i="3"/>
  <c r="BA150" i="3"/>
  <c r="AI150" i="3"/>
  <c r="AY150" i="3"/>
  <c r="X150" i="3"/>
  <c r="BD150" i="3"/>
  <c r="AP150" i="3"/>
  <c r="AB150" i="3"/>
  <c r="BH150" i="3"/>
  <c r="AL150" i="3"/>
  <c r="Y150" i="3"/>
  <c r="BE150" i="3"/>
  <c r="AM150" i="3"/>
  <c r="BC150" i="3"/>
  <c r="AF150" i="3"/>
  <c r="R150" i="3"/>
  <c r="AX150" i="3"/>
  <c r="AJ150" i="3"/>
  <c r="N150" i="3"/>
  <c r="AT150" i="3"/>
  <c r="AK150" i="3"/>
  <c r="S150" i="3"/>
  <c r="AQ150" i="3"/>
  <c r="BG150" i="3"/>
  <c r="AN150" i="3"/>
  <c r="Z150" i="3"/>
  <c r="BF150" i="3"/>
  <c r="AR150" i="3"/>
  <c r="V150" i="3"/>
  <c r="BB150" i="3"/>
  <c r="Q182" i="3"/>
  <c r="AP182" i="3"/>
  <c r="AH182" i="3"/>
  <c r="AX182" i="3"/>
  <c r="R182" i="3"/>
  <c r="AO182" i="3"/>
  <c r="S182" i="3"/>
  <c r="AI182" i="3"/>
  <c r="AY182" i="3"/>
  <c r="T182" i="3"/>
  <c r="AJ182" i="3"/>
  <c r="AZ182" i="3"/>
  <c r="BF182" i="3"/>
  <c r="AG182" i="3"/>
  <c r="W182" i="3"/>
  <c r="AM182" i="3"/>
  <c r="BC182" i="3"/>
  <c r="X182" i="3"/>
  <c r="AN182" i="3"/>
  <c r="BD182" i="3"/>
  <c r="Z182" i="3"/>
  <c r="BE182" i="3"/>
  <c r="Y182" i="3"/>
  <c r="AA182" i="3"/>
  <c r="AQ182" i="3"/>
  <c r="BG182" i="3"/>
  <c r="AB182" i="3"/>
  <c r="AR182" i="3"/>
  <c r="BH182" i="3"/>
  <c r="AW182" i="3"/>
  <c r="O182" i="3"/>
  <c r="AE182" i="3"/>
  <c r="AU182" i="3"/>
  <c r="P182" i="3"/>
  <c r="AF182" i="3"/>
  <c r="AV182" i="3"/>
  <c r="Y133" i="3"/>
  <c r="AO133" i="3"/>
  <c r="BE133" i="3"/>
  <c r="V133" i="3"/>
  <c r="AL133" i="3"/>
  <c r="BB133" i="3"/>
  <c r="W133" i="3"/>
  <c r="AM133" i="3"/>
  <c r="BC133" i="3"/>
  <c r="X133" i="3"/>
  <c r="AN133" i="3"/>
  <c r="BD133" i="3"/>
  <c r="M133" i="3"/>
  <c r="AC133" i="3"/>
  <c r="AS133" i="3"/>
  <c r="BI133" i="3"/>
  <c r="Z133" i="3"/>
  <c r="AP133" i="3"/>
  <c r="BF133" i="3"/>
  <c r="AA133" i="3"/>
  <c r="AQ133" i="3"/>
  <c r="BG133" i="3"/>
  <c r="AB133" i="3"/>
  <c r="AR133" i="3"/>
  <c r="BH133" i="3"/>
  <c r="Q133" i="3"/>
  <c r="AG133" i="3"/>
  <c r="AW133" i="3"/>
  <c r="N133" i="3"/>
  <c r="AD133" i="3"/>
  <c r="AT133" i="3"/>
  <c r="O133" i="3"/>
  <c r="AE133" i="3"/>
  <c r="AU133" i="3"/>
  <c r="P133" i="3"/>
  <c r="AF133" i="3"/>
  <c r="AV133" i="3"/>
  <c r="U133" i="3"/>
  <c r="AK133" i="3"/>
  <c r="BA133" i="3"/>
  <c r="R133" i="3"/>
  <c r="AH133" i="3"/>
  <c r="AX133" i="3"/>
  <c r="S133" i="3"/>
  <c r="AI133" i="3"/>
  <c r="AY133" i="3"/>
  <c r="T133" i="3"/>
  <c r="AJ133" i="3"/>
  <c r="AZ133" i="3"/>
  <c r="Y165" i="3"/>
  <c r="AO165" i="3"/>
  <c r="BE165" i="3"/>
  <c r="X165" i="3"/>
  <c r="AT165" i="3"/>
  <c r="T165" i="3"/>
  <c r="AP165" i="3"/>
  <c r="P165" i="3"/>
  <c r="AL165" i="3"/>
  <c r="BG165" i="3"/>
  <c r="AH165" i="3"/>
  <c r="BC165" i="3"/>
  <c r="M165" i="3"/>
  <c r="AC165" i="3"/>
  <c r="AS165" i="3"/>
  <c r="BI165" i="3"/>
  <c r="AD165" i="3"/>
  <c r="AY165" i="3"/>
  <c r="Z165" i="3"/>
  <c r="AU165" i="3"/>
  <c r="V165" i="3"/>
  <c r="AQ165" i="3"/>
  <c r="R165" i="3"/>
  <c r="AM165" i="3"/>
  <c r="BH165" i="3"/>
  <c r="Q165" i="3"/>
  <c r="AG165" i="3"/>
  <c r="AW165" i="3"/>
  <c r="N165" i="3"/>
  <c r="AI165" i="3"/>
  <c r="BD165" i="3"/>
  <c r="AE165" i="3"/>
  <c r="AZ165" i="3"/>
  <c r="AA165" i="3"/>
  <c r="AV165" i="3"/>
  <c r="W165" i="3"/>
  <c r="AR165" i="3"/>
  <c r="U165" i="3"/>
  <c r="AK165" i="3"/>
  <c r="BA165" i="3"/>
  <c r="S165" i="3"/>
  <c r="AN165" i="3"/>
  <c r="O165" i="3"/>
  <c r="AJ165" i="3"/>
  <c r="BF165" i="3"/>
  <c r="AF165" i="3"/>
  <c r="BB165" i="3"/>
  <c r="AB165" i="3"/>
  <c r="AX165" i="3"/>
  <c r="AI174" i="3"/>
  <c r="U179" i="3"/>
  <c r="BI179" i="3"/>
  <c r="V181" i="3"/>
  <c r="BB181" i="3"/>
  <c r="AK182" i="3"/>
  <c r="M185" i="3"/>
  <c r="AS185" i="3"/>
  <c r="W187" i="3"/>
  <c r="BC187" i="3"/>
  <c r="Y192" i="3"/>
  <c r="BE192" i="3"/>
  <c r="AN193" i="3"/>
  <c r="AK195" i="3"/>
  <c r="BG193" i="3"/>
  <c r="AQ193" i="3"/>
  <c r="AA193" i="3"/>
  <c r="BF193" i="3"/>
  <c r="AP193" i="3"/>
  <c r="Z193" i="3"/>
  <c r="BH195" i="3"/>
  <c r="AR195" i="3"/>
  <c r="AB195" i="3"/>
  <c r="BG195" i="3"/>
  <c r="AQ195" i="3"/>
  <c r="AA195" i="3"/>
  <c r="AZ192" i="3"/>
  <c r="AJ192" i="3"/>
  <c r="T192" i="3"/>
  <c r="AY192" i="3"/>
  <c r="AI192" i="3"/>
  <c r="S192" i="3"/>
  <c r="AT179" i="3"/>
  <c r="O181" i="3"/>
  <c r="AU181" i="3"/>
  <c r="AD182" i="3"/>
  <c r="N185" i="3"/>
  <c r="AT185" i="3"/>
  <c r="AF187" i="3"/>
  <c r="AX192" i="3"/>
  <c r="AO193" i="3"/>
  <c r="V195" i="3"/>
  <c r="BB195" i="3"/>
  <c r="AF120" i="3"/>
  <c r="BA120" i="3"/>
  <c r="U120" i="3"/>
  <c r="AR120" i="3"/>
  <c r="BE120" i="3"/>
  <c r="Y120" i="3"/>
  <c r="AY120" i="3"/>
  <c r="AI120" i="3"/>
  <c r="S120" i="3"/>
  <c r="AX120" i="3"/>
  <c r="AH120" i="3"/>
  <c r="R120" i="3"/>
  <c r="BF129" i="3"/>
  <c r="AP129" i="3"/>
  <c r="Z129" i="3"/>
  <c r="BI129" i="3"/>
  <c r="AS129" i="3"/>
  <c r="AC129" i="3"/>
  <c r="M129" i="3"/>
  <c r="AV129" i="3"/>
  <c r="AF129" i="3"/>
  <c r="P129" i="3"/>
  <c r="AU129" i="3"/>
  <c r="AE129" i="3"/>
  <c r="O129" i="3"/>
  <c r="AU131" i="3"/>
  <c r="AE131" i="3"/>
  <c r="O131" i="3"/>
  <c r="AT131" i="3"/>
  <c r="AD131" i="3"/>
  <c r="N131" i="3"/>
  <c r="AW131" i="3"/>
  <c r="AG131" i="3"/>
  <c r="Q131" i="3"/>
  <c r="AZ131" i="3"/>
  <c r="AJ131" i="3"/>
  <c r="T131" i="3"/>
  <c r="AY136" i="3"/>
  <c r="AI136" i="3"/>
  <c r="S136" i="3"/>
  <c r="AX136" i="3"/>
  <c r="AH136" i="3"/>
  <c r="R136" i="3"/>
  <c r="AW136" i="3"/>
  <c r="U136" i="3"/>
  <c r="AN136" i="3"/>
  <c r="AZ145" i="3"/>
  <c r="BC145" i="3"/>
  <c r="W145" i="3"/>
  <c r="AK147" i="3"/>
  <c r="AF147" i="3"/>
  <c r="AY161" i="3"/>
  <c r="AN161" i="3"/>
  <c r="V161" i="3"/>
  <c r="AJ163" i="3"/>
  <c r="AX163" i="3"/>
  <c r="Y163" i="3"/>
  <c r="AP166" i="3"/>
  <c r="BC166" i="3"/>
  <c r="AF166" i="3"/>
  <c r="R147" i="3"/>
  <c r="AH147" i="3"/>
  <c r="AX147" i="3"/>
  <c r="S147" i="3"/>
  <c r="AI147" i="3"/>
  <c r="AY147" i="3"/>
  <c r="T147" i="3"/>
  <c r="AJ147" i="3"/>
  <c r="AZ147" i="3"/>
  <c r="AC147" i="3"/>
  <c r="AG147" i="3"/>
  <c r="BA147" i="3"/>
  <c r="V147" i="3"/>
  <c r="AL147" i="3"/>
  <c r="BB147" i="3"/>
  <c r="W147" i="3"/>
  <c r="AM147" i="3"/>
  <c r="BC147" i="3"/>
  <c r="X147" i="3"/>
  <c r="AN147" i="3"/>
  <c r="BD147" i="3"/>
  <c r="AS147" i="3"/>
  <c r="AW147" i="3"/>
  <c r="Y147" i="3"/>
  <c r="Z147" i="3"/>
  <c r="AP147" i="3"/>
  <c r="BF147" i="3"/>
  <c r="AA147" i="3"/>
  <c r="AQ147" i="3"/>
  <c r="BG147" i="3"/>
  <c r="AB147" i="3"/>
  <c r="AR147" i="3"/>
  <c r="BH147" i="3"/>
  <c r="BI147" i="3"/>
  <c r="U147" i="3"/>
  <c r="AO147" i="3"/>
  <c r="AA153" i="3"/>
  <c r="AQ153" i="3"/>
  <c r="BG153" i="3"/>
  <c r="Y153" i="3"/>
  <c r="AO153" i="3"/>
  <c r="BE153" i="3"/>
  <c r="AH153" i="3"/>
  <c r="T153" i="3"/>
  <c r="AZ153" i="3"/>
  <c r="AD153" i="3"/>
  <c r="P153" i="3"/>
  <c r="AV153" i="3"/>
  <c r="O153" i="3"/>
  <c r="AE153" i="3"/>
  <c r="AU153" i="3"/>
  <c r="M153" i="3"/>
  <c r="AC153" i="3"/>
  <c r="AS153" i="3"/>
  <c r="BI153" i="3"/>
  <c r="AP153" i="3"/>
  <c r="AB153" i="3"/>
  <c r="BH153" i="3"/>
  <c r="AL153" i="3"/>
  <c r="X153" i="3"/>
  <c r="BD153" i="3"/>
  <c r="S153" i="3"/>
  <c r="AI153" i="3"/>
  <c r="AY153" i="3"/>
  <c r="Q153" i="3"/>
  <c r="AG153" i="3"/>
  <c r="AW153" i="3"/>
  <c r="R153" i="3"/>
  <c r="AX153" i="3"/>
  <c r="AJ153" i="3"/>
  <c r="N153" i="3"/>
  <c r="AT153" i="3"/>
  <c r="AF153" i="3"/>
  <c r="W153" i="3"/>
  <c r="AM153" i="3"/>
  <c r="BC153" i="3"/>
  <c r="U153" i="3"/>
  <c r="AK153" i="3"/>
  <c r="BA153" i="3"/>
  <c r="Z153" i="3"/>
  <c r="BF153" i="3"/>
  <c r="AR153" i="3"/>
  <c r="V153" i="3"/>
  <c r="BB153" i="3"/>
  <c r="AN153" i="3"/>
  <c r="V149" i="3"/>
  <c r="AL149" i="3"/>
  <c r="BB149" i="3"/>
  <c r="X149" i="3"/>
  <c r="AN149" i="3"/>
  <c r="BD149" i="3"/>
  <c r="AG149" i="3"/>
  <c r="S149" i="3"/>
  <c r="AY149" i="3"/>
  <c r="AC149" i="3"/>
  <c r="BI149" i="3"/>
  <c r="AM149" i="3"/>
  <c r="Z149" i="3"/>
  <c r="AP149" i="3"/>
  <c r="BF149" i="3"/>
  <c r="AB149" i="3"/>
  <c r="AR149" i="3"/>
  <c r="BH149" i="3"/>
  <c r="AO149" i="3"/>
  <c r="AA149" i="3"/>
  <c r="BG149" i="3"/>
  <c r="AK149" i="3"/>
  <c r="O149" i="3"/>
  <c r="AU149" i="3"/>
  <c r="N149" i="3"/>
  <c r="AD149" i="3"/>
  <c r="AT149" i="3"/>
  <c r="P149" i="3"/>
  <c r="AF149" i="3"/>
  <c r="AV149" i="3"/>
  <c r="Q149" i="3"/>
  <c r="AW149" i="3"/>
  <c r="AI149" i="3"/>
  <c r="M149" i="3"/>
  <c r="AS149" i="3"/>
  <c r="W149" i="3"/>
  <c r="BC149" i="3"/>
  <c r="R149" i="3"/>
  <c r="AH149" i="3"/>
  <c r="AX149" i="3"/>
  <c r="T149" i="3"/>
  <c r="AJ149" i="3"/>
  <c r="AZ149" i="3"/>
  <c r="Y149" i="3"/>
  <c r="BE149" i="3"/>
  <c r="AQ149" i="3"/>
  <c r="U149" i="3"/>
  <c r="BA149" i="3"/>
  <c r="AE149" i="3"/>
  <c r="P139" i="3"/>
  <c r="AF139" i="3"/>
  <c r="AV139" i="3"/>
  <c r="M139" i="3"/>
  <c r="T139" i="3"/>
  <c r="AJ139" i="3"/>
  <c r="AZ139" i="3"/>
  <c r="Q139" i="3"/>
  <c r="AG139" i="3"/>
  <c r="AW139" i="3"/>
  <c r="N139" i="3"/>
  <c r="X139" i="3"/>
  <c r="AN139" i="3"/>
  <c r="AB139" i="3"/>
  <c r="AR139" i="3"/>
  <c r="BH139" i="3"/>
  <c r="Y139" i="3"/>
  <c r="AO139" i="3"/>
  <c r="BE139" i="3"/>
  <c r="AC139" i="3"/>
  <c r="BI139" i="3"/>
  <c r="AD139" i="3"/>
  <c r="AT139" i="3"/>
  <c r="O139" i="3"/>
  <c r="AE139" i="3"/>
  <c r="AU139" i="3"/>
  <c r="AK139" i="3"/>
  <c r="R139" i="3"/>
  <c r="AH139" i="3"/>
  <c r="AX139" i="3"/>
  <c r="S139" i="3"/>
  <c r="AI139" i="3"/>
  <c r="AY139" i="3"/>
  <c r="BD139" i="3"/>
  <c r="AS139" i="3"/>
  <c r="V139" i="3"/>
  <c r="AL139" i="3"/>
  <c r="BB139" i="3"/>
  <c r="W139" i="3"/>
  <c r="AM139" i="3"/>
  <c r="BC139" i="3"/>
  <c r="U139" i="3"/>
  <c r="BA139" i="3"/>
  <c r="Z139" i="3"/>
  <c r="AP139" i="3"/>
  <c r="BF139" i="3"/>
  <c r="AA139" i="3"/>
  <c r="AQ139" i="3"/>
  <c r="BG139" i="3"/>
  <c r="S171" i="3"/>
  <c r="AI171" i="3"/>
  <c r="AY171" i="3"/>
  <c r="T171" i="3"/>
  <c r="AO171" i="3"/>
  <c r="P171" i="3"/>
  <c r="W171" i="3"/>
  <c r="AM171" i="3"/>
  <c r="BC171" i="3"/>
  <c r="Y171" i="3"/>
  <c r="AT171" i="3"/>
  <c r="AA171" i="3"/>
  <c r="AQ171" i="3"/>
  <c r="BG171" i="3"/>
  <c r="AD171" i="3"/>
  <c r="AZ171" i="3"/>
  <c r="O171" i="3"/>
  <c r="AE171" i="3"/>
  <c r="AU171" i="3"/>
  <c r="N171" i="3"/>
  <c r="AJ171" i="3"/>
  <c r="BE171" i="3"/>
  <c r="AK171" i="3"/>
  <c r="BF171" i="3"/>
  <c r="AG171" i="3"/>
  <c r="BB171" i="3"/>
  <c r="X171" i="3"/>
  <c r="AS171" i="3"/>
  <c r="U171" i="3"/>
  <c r="AP171" i="3"/>
  <c r="Q171" i="3"/>
  <c r="AL171" i="3"/>
  <c r="BH171" i="3"/>
  <c r="AC171" i="3"/>
  <c r="AX171" i="3"/>
  <c r="Z171" i="3"/>
  <c r="AV171" i="3"/>
  <c r="V171" i="3"/>
  <c r="AR171" i="3"/>
  <c r="M171" i="3"/>
  <c r="AH171" i="3"/>
  <c r="BD171" i="3"/>
  <c r="AF171" i="3"/>
  <c r="BA171" i="3"/>
  <c r="AB171" i="3"/>
  <c r="AW171" i="3"/>
  <c r="R171" i="3"/>
  <c r="AN171" i="3"/>
  <c r="BI171" i="3"/>
  <c r="V113" i="3"/>
  <c r="AL113" i="3"/>
  <c r="BB113" i="3"/>
  <c r="W113" i="3"/>
  <c r="AM113" i="3"/>
  <c r="BC113" i="3"/>
  <c r="AC113" i="3"/>
  <c r="BI113" i="3"/>
  <c r="AN113" i="3"/>
  <c r="Y113" i="3"/>
  <c r="BE113" i="3"/>
  <c r="AR113" i="3"/>
  <c r="Z113" i="3"/>
  <c r="AP113" i="3"/>
  <c r="BF113" i="3"/>
  <c r="AA113" i="3"/>
  <c r="AQ113" i="3"/>
  <c r="BG113" i="3"/>
  <c r="AK113" i="3"/>
  <c r="P113" i="3"/>
  <c r="AV113" i="3"/>
  <c r="AG113" i="3"/>
  <c r="T113" i="3"/>
  <c r="AZ113" i="3"/>
  <c r="N113" i="3"/>
  <c r="AD113" i="3"/>
  <c r="AT113" i="3"/>
  <c r="O113" i="3"/>
  <c r="AE113" i="3"/>
  <c r="AU113" i="3"/>
  <c r="M113" i="3"/>
  <c r="AS113" i="3"/>
  <c r="X113" i="3"/>
  <c r="BD113" i="3"/>
  <c r="AO113" i="3"/>
  <c r="AB113" i="3"/>
  <c r="BH113" i="3"/>
  <c r="R113" i="3"/>
  <c r="AH113" i="3"/>
  <c r="AX113" i="3"/>
  <c r="S113" i="3"/>
  <c r="AI113" i="3"/>
  <c r="AY113" i="3"/>
  <c r="U113" i="3"/>
  <c r="BA113" i="3"/>
  <c r="AF113" i="3"/>
  <c r="Q113" i="3"/>
  <c r="AW113" i="3"/>
  <c r="AJ113" i="3"/>
  <c r="M145" i="3"/>
  <c r="AC145" i="3"/>
  <c r="AS145" i="3"/>
  <c r="BI145" i="3"/>
  <c r="Z145" i="3"/>
  <c r="AP145" i="3"/>
  <c r="BF145" i="3"/>
  <c r="Q145" i="3"/>
  <c r="AG145" i="3"/>
  <c r="AW145" i="3"/>
  <c r="N145" i="3"/>
  <c r="AD145" i="3"/>
  <c r="AT145" i="3"/>
  <c r="O145" i="3"/>
  <c r="AE145" i="3"/>
  <c r="AU145" i="3"/>
  <c r="P145" i="3"/>
  <c r="AV145" i="3"/>
  <c r="BD145" i="3"/>
  <c r="U145" i="3"/>
  <c r="AK145" i="3"/>
  <c r="BA145" i="3"/>
  <c r="R145" i="3"/>
  <c r="AH145" i="3"/>
  <c r="AX145" i="3"/>
  <c r="S145" i="3"/>
  <c r="AI145" i="3"/>
  <c r="AY145" i="3"/>
  <c r="T145" i="3"/>
  <c r="AJ145" i="3"/>
  <c r="AB145" i="3"/>
  <c r="P177" i="3"/>
  <c r="AZ177" i="3"/>
  <c r="AJ177" i="3"/>
  <c r="Z177" i="3"/>
  <c r="AP177" i="3"/>
  <c r="BF177" i="3"/>
  <c r="AA177" i="3"/>
  <c r="AQ177" i="3"/>
  <c r="BG177" i="3"/>
  <c r="Y177" i="3"/>
  <c r="AO177" i="3"/>
  <c r="BE177" i="3"/>
  <c r="N177" i="3"/>
  <c r="AD177" i="3"/>
  <c r="AT177" i="3"/>
  <c r="O177" i="3"/>
  <c r="AE177" i="3"/>
  <c r="AU177" i="3"/>
  <c r="M177" i="3"/>
  <c r="AC177" i="3"/>
  <c r="AS177" i="3"/>
  <c r="BI177" i="3"/>
  <c r="AV177" i="3"/>
  <c r="R177" i="3"/>
  <c r="AH177" i="3"/>
  <c r="AX177" i="3"/>
  <c r="S177" i="3"/>
  <c r="AI177" i="3"/>
  <c r="AY177" i="3"/>
  <c r="Q177" i="3"/>
  <c r="AG177" i="3"/>
  <c r="AW177" i="3"/>
  <c r="T177" i="3"/>
  <c r="AF177" i="3"/>
  <c r="V177" i="3"/>
  <c r="AL177" i="3"/>
  <c r="BB177" i="3"/>
  <c r="W177" i="3"/>
  <c r="AM177" i="3"/>
  <c r="BC177" i="3"/>
  <c r="U177" i="3"/>
  <c r="AK177" i="3"/>
  <c r="BA177" i="3"/>
  <c r="P112" i="3"/>
  <c r="AF112" i="3"/>
  <c r="AV112" i="3"/>
  <c r="M112" i="3"/>
  <c r="AC112" i="3"/>
  <c r="AS112" i="3"/>
  <c r="BI112" i="3"/>
  <c r="AM112" i="3"/>
  <c r="Z112" i="3"/>
  <c r="BF112" i="3"/>
  <c r="AQ112" i="3"/>
  <c r="V112" i="3"/>
  <c r="BB112" i="3"/>
  <c r="T112" i="3"/>
  <c r="AJ112" i="3"/>
  <c r="AZ112" i="3"/>
  <c r="Q112" i="3"/>
  <c r="AG112" i="3"/>
  <c r="AW112" i="3"/>
  <c r="O112" i="3"/>
  <c r="AU112" i="3"/>
  <c r="AH112" i="3"/>
  <c r="S112" i="3"/>
  <c r="AY112" i="3"/>
  <c r="AD112" i="3"/>
  <c r="X112" i="3"/>
  <c r="AN112" i="3"/>
  <c r="BD112" i="3"/>
  <c r="U112" i="3"/>
  <c r="AK112" i="3"/>
  <c r="BA112" i="3"/>
  <c r="W112" i="3"/>
  <c r="BC112" i="3"/>
  <c r="AP112" i="3"/>
  <c r="AA112" i="3"/>
  <c r="BG112" i="3"/>
  <c r="AL112" i="3"/>
  <c r="AB112" i="3"/>
  <c r="AR112" i="3"/>
  <c r="BH112" i="3"/>
  <c r="Y112" i="3"/>
  <c r="AO112" i="3"/>
  <c r="BE112" i="3"/>
  <c r="AE112" i="3"/>
  <c r="R112" i="3"/>
  <c r="AX112" i="3"/>
  <c r="AI112" i="3"/>
  <c r="N112" i="3"/>
  <c r="AT112" i="3"/>
  <c r="T158" i="3"/>
  <c r="AJ158" i="3"/>
  <c r="AZ158" i="3"/>
  <c r="R158" i="3"/>
  <c r="AH158" i="3"/>
  <c r="AX158" i="3"/>
  <c r="W158" i="3"/>
  <c r="BC158" i="3"/>
  <c r="AO158" i="3"/>
  <c r="AA158" i="3"/>
  <c r="BG158" i="3"/>
  <c r="AK158" i="3"/>
  <c r="X158" i="3"/>
  <c r="AN158" i="3"/>
  <c r="BD158" i="3"/>
  <c r="V158" i="3"/>
  <c r="AL158" i="3"/>
  <c r="BB158" i="3"/>
  <c r="AE158" i="3"/>
  <c r="Q158" i="3"/>
  <c r="AW158" i="3"/>
  <c r="AI158" i="3"/>
  <c r="M158" i="3"/>
  <c r="AS158" i="3"/>
  <c r="AB158" i="3"/>
  <c r="AR158" i="3"/>
  <c r="BH158" i="3"/>
  <c r="Z158" i="3"/>
  <c r="AP158" i="3"/>
  <c r="BF158" i="3"/>
  <c r="AM158" i="3"/>
  <c r="Y158" i="3"/>
  <c r="BE158" i="3"/>
  <c r="AQ158" i="3"/>
  <c r="U158" i="3"/>
  <c r="BA158" i="3"/>
  <c r="P158" i="3"/>
  <c r="AF158" i="3"/>
  <c r="AV158" i="3"/>
  <c r="N158" i="3"/>
  <c r="AD158" i="3"/>
  <c r="AT158" i="3"/>
  <c r="O158" i="3"/>
  <c r="AU158" i="3"/>
  <c r="AG158" i="3"/>
  <c r="S158" i="3"/>
  <c r="AY158" i="3"/>
  <c r="AC158" i="3"/>
  <c r="BI158" i="3"/>
  <c r="AB141" i="3"/>
  <c r="AR141" i="3"/>
  <c r="BH141" i="3"/>
  <c r="Y141" i="3"/>
  <c r="AO141" i="3"/>
  <c r="BE141" i="3"/>
  <c r="V141" i="3"/>
  <c r="AL141" i="3"/>
  <c r="BB141" i="3"/>
  <c r="W141" i="3"/>
  <c r="AM141" i="3"/>
  <c r="BC141" i="3"/>
  <c r="P141" i="3"/>
  <c r="AF141" i="3"/>
  <c r="AV141" i="3"/>
  <c r="M141" i="3"/>
  <c r="AC141" i="3"/>
  <c r="AS141" i="3"/>
  <c r="BI141" i="3"/>
  <c r="Z141" i="3"/>
  <c r="AP141" i="3"/>
  <c r="BF141" i="3"/>
  <c r="AA141" i="3"/>
  <c r="AQ141" i="3"/>
  <c r="BG141" i="3"/>
  <c r="T141" i="3"/>
  <c r="AJ141" i="3"/>
  <c r="AZ141" i="3"/>
  <c r="Q141" i="3"/>
  <c r="AG141" i="3"/>
  <c r="AW141" i="3"/>
  <c r="N141" i="3"/>
  <c r="AD141" i="3"/>
  <c r="AT141" i="3"/>
  <c r="O141" i="3"/>
  <c r="AE141" i="3"/>
  <c r="AU141" i="3"/>
  <c r="X141" i="3"/>
  <c r="AN141" i="3"/>
  <c r="BD141" i="3"/>
  <c r="U141" i="3"/>
  <c r="AK141" i="3"/>
  <c r="BA141" i="3"/>
  <c r="R141" i="3"/>
  <c r="AH141" i="3"/>
  <c r="AX141" i="3"/>
  <c r="S141" i="3"/>
  <c r="AI141" i="3"/>
  <c r="AY141" i="3"/>
  <c r="R173" i="3"/>
  <c r="AH173" i="3"/>
  <c r="AX173" i="3"/>
  <c r="S173" i="3"/>
  <c r="AI173" i="3"/>
  <c r="AY173" i="3"/>
  <c r="Q173" i="3"/>
  <c r="AG173" i="3"/>
  <c r="AW173" i="3"/>
  <c r="T173" i="3"/>
  <c r="AN173" i="3"/>
  <c r="BH173" i="3"/>
  <c r="V173" i="3"/>
  <c r="AL173" i="3"/>
  <c r="BB173" i="3"/>
  <c r="W173" i="3"/>
  <c r="AM173" i="3"/>
  <c r="BC173" i="3"/>
  <c r="U173" i="3"/>
  <c r="AK173" i="3"/>
  <c r="BA173" i="3"/>
  <c r="AJ173" i="3"/>
  <c r="BD173" i="3"/>
  <c r="P173" i="3"/>
  <c r="Z173" i="3"/>
  <c r="AP173" i="3"/>
  <c r="BF173" i="3"/>
  <c r="AA173" i="3"/>
  <c r="AQ173" i="3"/>
  <c r="BG173" i="3"/>
  <c r="Y173" i="3"/>
  <c r="AO173" i="3"/>
  <c r="BE173" i="3"/>
  <c r="AZ173" i="3"/>
  <c r="AB173" i="3"/>
  <c r="AF173" i="3"/>
  <c r="N173" i="3"/>
  <c r="AD173" i="3"/>
  <c r="AT173" i="3"/>
  <c r="O173" i="3"/>
  <c r="AE173" i="3"/>
  <c r="AU173" i="3"/>
  <c r="M173" i="3"/>
  <c r="AC173" i="3"/>
  <c r="AS173" i="3"/>
  <c r="BI173" i="3"/>
  <c r="X173" i="3"/>
  <c r="AR173" i="3"/>
  <c r="AV173" i="3"/>
  <c r="AY174" i="3"/>
  <c r="X177" i="3"/>
  <c r="AK179" i="3"/>
  <c r="AD181" i="3"/>
  <c r="M182" i="3"/>
  <c r="AS182" i="3"/>
  <c r="U185" i="3"/>
  <c r="BA185" i="3"/>
  <c r="AE187" i="3"/>
  <c r="AG192" i="3"/>
  <c r="P193" i="3"/>
  <c r="AV193" i="3"/>
  <c r="M195" i="3"/>
  <c r="AS195" i="3"/>
  <c r="BC193" i="3"/>
  <c r="AM193" i="3"/>
  <c r="W193" i="3"/>
  <c r="BB193" i="3"/>
  <c r="AL193" i="3"/>
  <c r="V193" i="3"/>
  <c r="BD195" i="3"/>
  <c r="AN195" i="3"/>
  <c r="X195" i="3"/>
  <c r="BC195" i="3"/>
  <c r="AM195" i="3"/>
  <c r="W195" i="3"/>
  <c r="AV192" i="3"/>
  <c r="AF192" i="3"/>
  <c r="P192" i="3"/>
  <c r="AU192" i="3"/>
  <c r="AE192" i="3"/>
  <c r="O192" i="3"/>
  <c r="W174" i="3"/>
  <c r="BH177" i="3"/>
  <c r="BB179" i="3"/>
  <c r="W181" i="3"/>
  <c r="BC181" i="3"/>
  <c r="AL182" i="3"/>
  <c r="V185" i="3"/>
  <c r="BB185" i="3"/>
  <c r="AN187" i="3"/>
  <c r="Z192" i="3"/>
  <c r="BF192" i="3"/>
  <c r="AW193" i="3"/>
  <c r="AD195" i="3"/>
  <c r="BD120" i="3"/>
  <c r="X120" i="3"/>
  <c r="AS120" i="3"/>
  <c r="M120" i="3"/>
  <c r="AJ120" i="3"/>
  <c r="AW120" i="3"/>
  <c r="Q120" i="3"/>
  <c r="AU120" i="3"/>
  <c r="AE120" i="3"/>
  <c r="O120" i="3"/>
  <c r="AT120" i="3"/>
  <c r="AD120" i="3"/>
  <c r="BB129" i="3"/>
  <c r="AL129" i="3"/>
  <c r="V129" i="3"/>
  <c r="BE129" i="3"/>
  <c r="AO129" i="3"/>
  <c r="Y129" i="3"/>
  <c r="BH129" i="3"/>
  <c r="AR129" i="3"/>
  <c r="AB129" i="3"/>
  <c r="BG129" i="3"/>
  <c r="AQ129" i="3"/>
  <c r="BG131" i="3"/>
  <c r="AQ131" i="3"/>
  <c r="AA131" i="3"/>
  <c r="BF131" i="3"/>
  <c r="AP131" i="3"/>
  <c r="Z131" i="3"/>
  <c r="BI131" i="3"/>
  <c r="AS131" i="3"/>
  <c r="AC131" i="3"/>
  <c r="M131" i="3"/>
  <c r="AV131" i="3"/>
  <c r="AF131" i="3"/>
  <c r="AU136" i="3"/>
  <c r="AE136" i="3"/>
  <c r="O136" i="3"/>
  <c r="AT136" i="3"/>
  <c r="AD136" i="3"/>
  <c r="N136" i="3"/>
  <c r="AO136" i="3"/>
  <c r="Q136" i="3"/>
  <c r="AJ136" i="3"/>
  <c r="BH145" i="3"/>
  <c r="AF145" i="3"/>
  <c r="AQ145" i="3"/>
  <c r="BB145" i="3"/>
  <c r="AO145" i="3"/>
  <c r="Q147" i="3"/>
  <c r="P147" i="3"/>
  <c r="AT147" i="3"/>
  <c r="AM161" i="3"/>
  <c r="S161" i="3"/>
  <c r="X161" i="3"/>
  <c r="BB163" i="3"/>
  <c r="O163" i="3"/>
  <c r="AB163" i="3"/>
  <c r="BG166" i="3"/>
  <c r="U166" i="3"/>
  <c r="AH166" i="3"/>
  <c r="P166" i="3"/>
  <c r="BN140" i="3"/>
  <c r="BK209" i="3"/>
  <c r="BL175" i="3"/>
  <c r="BK164" i="3"/>
  <c r="BK206" i="3"/>
  <c r="BL216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T114" i="3"/>
  <c r="AB114" i="3"/>
  <c r="AJ114" i="3"/>
  <c r="AR114" i="3"/>
  <c r="AZ114" i="3"/>
  <c r="BH114" i="3"/>
  <c r="O114" i="3"/>
  <c r="W114" i="3"/>
  <c r="AE114" i="3"/>
  <c r="AM114" i="3"/>
  <c r="AU114" i="3"/>
  <c r="BC114" i="3"/>
  <c r="P114" i="3"/>
  <c r="X114" i="3"/>
  <c r="AF114" i="3"/>
  <c r="AN114" i="3"/>
  <c r="AV114" i="3"/>
  <c r="BD114" i="3"/>
  <c r="S114" i="3"/>
  <c r="AA114" i="3"/>
  <c r="AI114" i="3"/>
  <c r="AQ114" i="3"/>
  <c r="AY114" i="3"/>
  <c r="BG114" i="3"/>
  <c r="N144" i="3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S144" i="3"/>
  <c r="W144" i="3"/>
  <c r="AA144" i="3"/>
  <c r="AE144" i="3"/>
  <c r="AI144" i="3"/>
  <c r="AM144" i="3"/>
  <c r="AQ144" i="3"/>
  <c r="AU144" i="3"/>
  <c r="AY144" i="3"/>
  <c r="BC144" i="3"/>
  <c r="BG144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M176" i="3"/>
  <c r="AC176" i="3"/>
  <c r="AS176" i="3"/>
  <c r="BI176" i="3"/>
  <c r="Q176" i="3"/>
  <c r="AG176" i="3"/>
  <c r="AW176" i="3"/>
  <c r="U176" i="3"/>
  <c r="AK176" i="3"/>
  <c r="BA176" i="3"/>
  <c r="Y176" i="3"/>
  <c r="AO176" i="3"/>
  <c r="BE176" i="3"/>
  <c r="BK188" i="3"/>
  <c r="BM214" i="3"/>
  <c r="BK216" i="3"/>
  <c r="BJ140" i="3"/>
  <c r="BK212" i="3"/>
  <c r="BN212" i="3"/>
  <c r="BJ218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Q186" i="3"/>
  <c r="Y186" i="3"/>
  <c r="AG186" i="3"/>
  <c r="AO186" i="3"/>
  <c r="AW186" i="3"/>
  <c r="BE186" i="3"/>
  <c r="R186" i="3"/>
  <c r="Z186" i="3"/>
  <c r="AH186" i="3"/>
  <c r="AP186" i="3"/>
  <c r="AX186" i="3"/>
  <c r="BF186" i="3"/>
  <c r="M186" i="3"/>
  <c r="U186" i="3"/>
  <c r="AC186" i="3"/>
  <c r="AK186" i="3"/>
  <c r="AS186" i="3"/>
  <c r="BA186" i="3"/>
  <c r="BI186" i="3"/>
  <c r="N186" i="3"/>
  <c r="V186" i="3"/>
  <c r="AD186" i="3"/>
  <c r="AL186" i="3"/>
  <c r="AT186" i="3"/>
  <c r="BB186" i="3"/>
  <c r="BM208" i="3"/>
  <c r="BJ132" i="3"/>
  <c r="BM151" i="3"/>
  <c r="P126" i="3"/>
  <c r="T126" i="3"/>
  <c r="X126" i="3"/>
  <c r="AB126" i="3"/>
  <c r="AF126" i="3"/>
  <c r="AJ126" i="3"/>
  <c r="AN126" i="3"/>
  <c r="AR126" i="3"/>
  <c r="AV126" i="3"/>
  <c r="AZ126" i="3"/>
  <c r="BD126" i="3"/>
  <c r="BH126" i="3"/>
  <c r="M126" i="3"/>
  <c r="Q126" i="3"/>
  <c r="U126" i="3"/>
  <c r="Y126" i="3"/>
  <c r="AC126" i="3"/>
  <c r="AG126" i="3"/>
  <c r="AK126" i="3"/>
  <c r="AO126" i="3"/>
  <c r="AS126" i="3"/>
  <c r="AW126" i="3"/>
  <c r="BA126" i="3"/>
  <c r="BE126" i="3"/>
  <c r="BI126" i="3"/>
  <c r="N126" i="3"/>
  <c r="R126" i="3"/>
  <c r="V126" i="3"/>
  <c r="Z126" i="3"/>
  <c r="AD126" i="3"/>
  <c r="AH126" i="3"/>
  <c r="AL126" i="3"/>
  <c r="AP126" i="3"/>
  <c r="AT126" i="3"/>
  <c r="AX126" i="3"/>
  <c r="BB126" i="3"/>
  <c r="BF126" i="3"/>
  <c r="O126" i="3"/>
  <c r="S126" i="3"/>
  <c r="W126" i="3"/>
  <c r="AA126" i="3"/>
  <c r="AE126" i="3"/>
  <c r="AI126" i="3"/>
  <c r="AM126" i="3"/>
  <c r="AQ126" i="3"/>
  <c r="AU126" i="3"/>
  <c r="AY126" i="3"/>
  <c r="BC126" i="3"/>
  <c r="BG126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AE146" i="3"/>
  <c r="AU146" i="3"/>
  <c r="S146" i="3"/>
  <c r="AI146" i="3"/>
  <c r="AY146" i="3"/>
  <c r="W146" i="3"/>
  <c r="AM146" i="3"/>
  <c r="BC146" i="3"/>
  <c r="AA146" i="3"/>
  <c r="AQ146" i="3"/>
  <c r="BG146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W178" i="3"/>
  <c r="AM178" i="3"/>
  <c r="BC178" i="3"/>
  <c r="AA178" i="3"/>
  <c r="AQ178" i="3"/>
  <c r="BG178" i="3"/>
  <c r="O178" i="3"/>
  <c r="AE178" i="3"/>
  <c r="AU178" i="3"/>
  <c r="S178" i="3"/>
  <c r="AI178" i="3"/>
  <c r="AY178" i="3"/>
  <c r="BK194" i="3"/>
  <c r="M123" i="3"/>
  <c r="Q123" i="3"/>
  <c r="U123" i="3"/>
  <c r="Y123" i="3"/>
  <c r="AC123" i="3"/>
  <c r="AG123" i="3"/>
  <c r="AK123" i="3"/>
  <c r="AO123" i="3"/>
  <c r="N123" i="3"/>
  <c r="R123" i="3"/>
  <c r="V123" i="3"/>
  <c r="Z123" i="3"/>
  <c r="AD123" i="3"/>
  <c r="AH123" i="3"/>
  <c r="AL123" i="3"/>
  <c r="AP123" i="3"/>
  <c r="AT123" i="3"/>
  <c r="AX123" i="3"/>
  <c r="BB123" i="3"/>
  <c r="BF123" i="3"/>
  <c r="T123" i="3"/>
  <c r="AB123" i="3"/>
  <c r="AJ123" i="3"/>
  <c r="AR123" i="3"/>
  <c r="AW123" i="3"/>
  <c r="BC123" i="3"/>
  <c r="BH123" i="3"/>
  <c r="O123" i="3"/>
  <c r="W123" i="3"/>
  <c r="AE123" i="3"/>
  <c r="AM123" i="3"/>
  <c r="AS123" i="3"/>
  <c r="AY123" i="3"/>
  <c r="BD123" i="3"/>
  <c r="BI123" i="3"/>
  <c r="P123" i="3"/>
  <c r="X123" i="3"/>
  <c r="AF123" i="3"/>
  <c r="AN123" i="3"/>
  <c r="AU123" i="3"/>
  <c r="AZ123" i="3"/>
  <c r="BE123" i="3"/>
  <c r="S123" i="3"/>
  <c r="AA123" i="3"/>
  <c r="AI123" i="3"/>
  <c r="AQ123" i="3"/>
  <c r="AV123" i="3"/>
  <c r="BA123" i="3"/>
  <c r="BG123" i="3"/>
  <c r="BN124" i="3"/>
  <c r="BM140" i="3"/>
  <c r="BJ172" i="3"/>
  <c r="BN127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N168" i="3"/>
  <c r="S168" i="3"/>
  <c r="Y168" i="3"/>
  <c r="AD168" i="3"/>
  <c r="AI168" i="3"/>
  <c r="AO168" i="3"/>
  <c r="AT168" i="3"/>
  <c r="AY168" i="3"/>
  <c r="BE168" i="3"/>
  <c r="O168" i="3"/>
  <c r="U168" i="3"/>
  <c r="Z168" i="3"/>
  <c r="AE168" i="3"/>
  <c r="AK168" i="3"/>
  <c r="AP168" i="3"/>
  <c r="AU168" i="3"/>
  <c r="BA168" i="3"/>
  <c r="BF168" i="3"/>
  <c r="Q168" i="3"/>
  <c r="V168" i="3"/>
  <c r="AA168" i="3"/>
  <c r="AG168" i="3"/>
  <c r="AL168" i="3"/>
  <c r="AQ168" i="3"/>
  <c r="AW168" i="3"/>
  <c r="BB168" i="3"/>
  <c r="BG168" i="3"/>
  <c r="M168" i="3"/>
  <c r="R168" i="3"/>
  <c r="W168" i="3"/>
  <c r="AC168" i="3"/>
  <c r="AH168" i="3"/>
  <c r="AM168" i="3"/>
  <c r="AS168" i="3"/>
  <c r="AX168" i="3"/>
  <c r="BC168" i="3"/>
  <c r="BI168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T190" i="3"/>
  <c r="AB190" i="3"/>
  <c r="AJ190" i="3"/>
  <c r="AR190" i="3"/>
  <c r="AZ190" i="3"/>
  <c r="BH190" i="3"/>
  <c r="M190" i="3"/>
  <c r="U190" i="3"/>
  <c r="AC190" i="3"/>
  <c r="AK190" i="3"/>
  <c r="AS190" i="3"/>
  <c r="BA190" i="3"/>
  <c r="BI190" i="3"/>
  <c r="P190" i="3"/>
  <c r="X190" i="3"/>
  <c r="AF190" i="3"/>
  <c r="AN190" i="3"/>
  <c r="AV190" i="3"/>
  <c r="BD190" i="3"/>
  <c r="Q190" i="3"/>
  <c r="Y190" i="3"/>
  <c r="AG190" i="3"/>
  <c r="AO190" i="3"/>
  <c r="AW190" i="3"/>
  <c r="BE190" i="3"/>
  <c r="BK208" i="3"/>
  <c r="BJ204" i="3"/>
  <c r="BM132" i="3"/>
  <c r="BN164" i="3"/>
  <c r="BM191" i="3"/>
  <c r="N130" i="3"/>
  <c r="R130" i="3"/>
  <c r="V130" i="3"/>
  <c r="Z130" i="3"/>
  <c r="AD130" i="3"/>
  <c r="AH130" i="3"/>
  <c r="AL130" i="3"/>
  <c r="AP130" i="3"/>
  <c r="AT130" i="3"/>
  <c r="AX130" i="3"/>
  <c r="BB130" i="3"/>
  <c r="BF130" i="3"/>
  <c r="O130" i="3"/>
  <c r="S130" i="3"/>
  <c r="W130" i="3"/>
  <c r="AA130" i="3"/>
  <c r="AE130" i="3"/>
  <c r="AI130" i="3"/>
  <c r="AM130" i="3"/>
  <c r="AQ130" i="3"/>
  <c r="AU130" i="3"/>
  <c r="AY130" i="3"/>
  <c r="BC130" i="3"/>
  <c r="BG130" i="3"/>
  <c r="P130" i="3"/>
  <c r="T130" i="3"/>
  <c r="X130" i="3"/>
  <c r="AB130" i="3"/>
  <c r="AF130" i="3"/>
  <c r="AJ130" i="3"/>
  <c r="AN130" i="3"/>
  <c r="AR130" i="3"/>
  <c r="AV130" i="3"/>
  <c r="AZ130" i="3"/>
  <c r="BD130" i="3"/>
  <c r="BH130" i="3"/>
  <c r="M130" i="3"/>
  <c r="Q130" i="3"/>
  <c r="U130" i="3"/>
  <c r="Y130" i="3"/>
  <c r="AC130" i="3"/>
  <c r="AG130" i="3"/>
  <c r="AK130" i="3"/>
  <c r="AO130" i="3"/>
  <c r="AS130" i="3"/>
  <c r="AW130" i="3"/>
  <c r="BA130" i="3"/>
  <c r="BE130" i="3"/>
  <c r="BI13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S160" i="3"/>
  <c r="AA160" i="3"/>
  <c r="AI160" i="3"/>
  <c r="AQ160" i="3"/>
  <c r="AY160" i="3"/>
  <c r="BG160" i="3"/>
  <c r="M160" i="3"/>
  <c r="U160" i="3"/>
  <c r="AC160" i="3"/>
  <c r="AK160" i="3"/>
  <c r="AS160" i="3"/>
  <c r="BA160" i="3"/>
  <c r="BI160" i="3"/>
  <c r="O160" i="3"/>
  <c r="W160" i="3"/>
  <c r="AE160" i="3"/>
  <c r="AM160" i="3"/>
  <c r="AU160" i="3"/>
  <c r="BC160" i="3"/>
  <c r="Q160" i="3"/>
  <c r="Y160" i="3"/>
  <c r="AG160" i="3"/>
  <c r="AO160" i="3"/>
  <c r="AW160" i="3"/>
  <c r="BE160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U189" i="3"/>
  <c r="AC189" i="3"/>
  <c r="AK189" i="3"/>
  <c r="AS189" i="3"/>
  <c r="BA189" i="3"/>
  <c r="BI189" i="3"/>
  <c r="N189" i="3"/>
  <c r="V189" i="3"/>
  <c r="AD189" i="3"/>
  <c r="AL189" i="3"/>
  <c r="AT189" i="3"/>
  <c r="BB189" i="3"/>
  <c r="Q189" i="3"/>
  <c r="Y189" i="3"/>
  <c r="AG189" i="3"/>
  <c r="AO189" i="3"/>
  <c r="AW189" i="3"/>
  <c r="BE189" i="3"/>
  <c r="R189" i="3"/>
  <c r="Z189" i="3"/>
  <c r="AH189" i="3"/>
  <c r="AP189" i="3"/>
  <c r="AX189" i="3"/>
  <c r="BF189" i="3"/>
  <c r="BM201" i="3"/>
  <c r="BN198" i="3"/>
  <c r="BK140" i="3"/>
  <c r="BN172" i="3"/>
  <c r="BK196" i="3"/>
  <c r="BL218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T152" i="3"/>
  <c r="AB152" i="3"/>
  <c r="AJ152" i="3"/>
  <c r="AR152" i="3"/>
  <c r="AZ152" i="3"/>
  <c r="BH152" i="3"/>
  <c r="N152" i="3"/>
  <c r="V152" i="3"/>
  <c r="AD152" i="3"/>
  <c r="AL152" i="3"/>
  <c r="AT152" i="3"/>
  <c r="BB152" i="3"/>
  <c r="P152" i="3"/>
  <c r="X152" i="3"/>
  <c r="AF152" i="3"/>
  <c r="AN152" i="3"/>
  <c r="AV152" i="3"/>
  <c r="BD152" i="3"/>
  <c r="R152" i="3"/>
  <c r="Z152" i="3"/>
  <c r="AH152" i="3"/>
  <c r="AP152" i="3"/>
  <c r="AX152" i="3"/>
  <c r="BF152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P170" i="3"/>
  <c r="V170" i="3"/>
  <c r="AA170" i="3"/>
  <c r="AF170" i="3"/>
  <c r="AL170" i="3"/>
  <c r="AQ170" i="3"/>
  <c r="AV170" i="3"/>
  <c r="BB170" i="3"/>
  <c r="BG170" i="3"/>
  <c r="R170" i="3"/>
  <c r="W170" i="3"/>
  <c r="AB170" i="3"/>
  <c r="AH170" i="3"/>
  <c r="AM170" i="3"/>
  <c r="AR170" i="3"/>
  <c r="AX170" i="3"/>
  <c r="BC170" i="3"/>
  <c r="BH170" i="3"/>
  <c r="N170" i="3"/>
  <c r="S170" i="3"/>
  <c r="X170" i="3"/>
  <c r="AD170" i="3"/>
  <c r="AI170" i="3"/>
  <c r="AN170" i="3"/>
  <c r="AT170" i="3"/>
  <c r="AY170" i="3"/>
  <c r="BD170" i="3"/>
  <c r="O170" i="3"/>
  <c r="T170" i="3"/>
  <c r="Z170" i="3"/>
  <c r="AE170" i="3"/>
  <c r="AJ170" i="3"/>
  <c r="AP170" i="3"/>
  <c r="AU170" i="3"/>
  <c r="AZ170" i="3"/>
  <c r="BF170" i="3"/>
  <c r="BL196" i="3"/>
  <c r="BM188" i="3"/>
  <c r="BK132" i="3"/>
  <c r="BK148" i="3"/>
  <c r="BM164" i="3"/>
  <c r="BJ135" i="3"/>
  <c r="BN202" i="3"/>
  <c r="BJ119" i="3"/>
  <c r="O142" i="3"/>
  <c r="S142" i="3"/>
  <c r="W142" i="3"/>
  <c r="AA142" i="3"/>
  <c r="AE142" i="3"/>
  <c r="AI142" i="3"/>
  <c r="AM142" i="3"/>
  <c r="AQ142" i="3"/>
  <c r="AU142" i="3"/>
  <c r="AY142" i="3"/>
  <c r="BC142" i="3"/>
  <c r="BG142" i="3"/>
  <c r="P142" i="3"/>
  <c r="T142" i="3"/>
  <c r="X142" i="3"/>
  <c r="AB142" i="3"/>
  <c r="AF142" i="3"/>
  <c r="AJ142" i="3"/>
  <c r="AN142" i="3"/>
  <c r="AR142" i="3"/>
  <c r="AV142" i="3"/>
  <c r="AZ142" i="3"/>
  <c r="BD142" i="3"/>
  <c r="BH142" i="3"/>
  <c r="M142" i="3"/>
  <c r="Q142" i="3"/>
  <c r="U142" i="3"/>
  <c r="Y142" i="3"/>
  <c r="AC142" i="3"/>
  <c r="AG142" i="3"/>
  <c r="AK142" i="3"/>
  <c r="AO142" i="3"/>
  <c r="AS142" i="3"/>
  <c r="AW142" i="3"/>
  <c r="BA142" i="3"/>
  <c r="BE142" i="3"/>
  <c r="BI142" i="3"/>
  <c r="N142" i="3"/>
  <c r="R142" i="3"/>
  <c r="V142" i="3"/>
  <c r="Z142" i="3"/>
  <c r="AD142" i="3"/>
  <c r="AH142" i="3"/>
  <c r="AL142" i="3"/>
  <c r="AP142" i="3"/>
  <c r="AT142" i="3"/>
  <c r="AX142" i="3"/>
  <c r="BB142" i="3"/>
  <c r="BF142" i="3"/>
  <c r="M162" i="3"/>
  <c r="Q162" i="3"/>
  <c r="U162" i="3"/>
  <c r="Y162" i="3"/>
  <c r="AC162" i="3"/>
  <c r="AG162" i="3"/>
  <c r="AK162" i="3"/>
  <c r="AO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P162" i="3"/>
  <c r="X162" i="3"/>
  <c r="AF162" i="3"/>
  <c r="AN162" i="3"/>
  <c r="AT162" i="3"/>
  <c r="AZ162" i="3"/>
  <c r="BE162" i="3"/>
  <c r="R162" i="3"/>
  <c r="Z162" i="3"/>
  <c r="AH162" i="3"/>
  <c r="AP162" i="3"/>
  <c r="AV162" i="3"/>
  <c r="BA162" i="3"/>
  <c r="BF162" i="3"/>
  <c r="T162" i="3"/>
  <c r="AB162" i="3"/>
  <c r="AJ162" i="3"/>
  <c r="AR162" i="3"/>
  <c r="AW162" i="3"/>
  <c r="BB162" i="3"/>
  <c r="BH162" i="3"/>
  <c r="N162" i="3"/>
  <c r="V162" i="3"/>
  <c r="AD162" i="3"/>
  <c r="AL162" i="3"/>
  <c r="AS162" i="3"/>
  <c r="AX162" i="3"/>
  <c r="BD162" i="3"/>
  <c r="BI162" i="3"/>
  <c r="BK201" i="3"/>
  <c r="BL214" i="3"/>
  <c r="BL200" i="3"/>
  <c r="BJ122" i="3"/>
  <c r="BN138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Q154" i="3"/>
  <c r="Y154" i="3"/>
  <c r="AG154" i="3"/>
  <c r="AO154" i="3"/>
  <c r="AW154" i="3"/>
  <c r="BE154" i="3"/>
  <c r="S154" i="3"/>
  <c r="AA154" i="3"/>
  <c r="AI154" i="3"/>
  <c r="AQ154" i="3"/>
  <c r="AY154" i="3"/>
  <c r="BG154" i="3"/>
  <c r="M154" i="3"/>
  <c r="U154" i="3"/>
  <c r="AC154" i="3"/>
  <c r="AK154" i="3"/>
  <c r="AS154" i="3"/>
  <c r="BA154" i="3"/>
  <c r="BI154" i="3"/>
  <c r="O154" i="3"/>
  <c r="W154" i="3"/>
  <c r="AE154" i="3"/>
  <c r="AM154" i="3"/>
  <c r="AU154" i="3"/>
  <c r="BC154" i="3"/>
  <c r="BJ159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W184" i="3"/>
  <c r="AE184" i="3"/>
  <c r="AM184" i="3"/>
  <c r="AU184" i="3"/>
  <c r="BC184" i="3"/>
  <c r="P184" i="3"/>
  <c r="X184" i="3"/>
  <c r="AF184" i="3"/>
  <c r="AN184" i="3"/>
  <c r="AV184" i="3"/>
  <c r="BD184" i="3"/>
  <c r="S184" i="3"/>
  <c r="AA184" i="3"/>
  <c r="AI184" i="3"/>
  <c r="AQ184" i="3"/>
  <c r="AY184" i="3"/>
  <c r="BG184" i="3"/>
  <c r="T184" i="3"/>
  <c r="AB184" i="3"/>
  <c r="AJ184" i="3"/>
  <c r="AR184" i="3"/>
  <c r="AZ184" i="3"/>
  <c r="BH184" i="3"/>
  <c r="BJ208" i="3"/>
  <c r="BL188" i="3"/>
  <c r="BK214" i="3"/>
  <c r="BK116" i="3"/>
  <c r="BL132" i="3"/>
  <c r="BL187" i="3"/>
  <c r="BL135" i="3"/>
  <c r="BN214" i="3"/>
  <c r="BK119" i="3"/>
  <c r="BL15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BN213" i="3" l="1"/>
  <c r="BN116" i="3"/>
  <c r="BJ217" i="3"/>
  <c r="BK138" i="3"/>
  <c r="BK127" i="3"/>
  <c r="BK204" i="3"/>
  <c r="BK151" i="3"/>
  <c r="BL124" i="3"/>
  <c r="BJ183" i="3"/>
  <c r="BK156" i="3"/>
  <c r="BN180" i="3"/>
  <c r="BM137" i="3"/>
  <c r="BN174" i="3"/>
  <c r="BM128" i="3"/>
  <c r="BK181" i="3"/>
  <c r="BM167" i="3"/>
  <c r="BM215" i="3"/>
  <c r="BM211" i="3"/>
  <c r="BM138" i="3"/>
  <c r="BJ127" i="3"/>
  <c r="BL122" i="3"/>
  <c r="BK211" i="3"/>
  <c r="BM209" i="3"/>
  <c r="BJ188" i="3"/>
  <c r="BJ191" i="3"/>
  <c r="BL148" i="3"/>
  <c r="BL217" i="3"/>
  <c r="BL209" i="3"/>
  <c r="BM159" i="3"/>
  <c r="BJ116" i="3"/>
  <c r="BM218" i="3"/>
  <c r="BN210" i="3"/>
  <c r="BN208" i="3"/>
  <c r="BJ167" i="3"/>
  <c r="BL156" i="3"/>
  <c r="BL119" i="3"/>
  <c r="BM172" i="3"/>
  <c r="BK172" i="3"/>
  <c r="BJ164" i="3"/>
  <c r="BN148" i="3"/>
  <c r="BL151" i="3"/>
  <c r="BK124" i="3"/>
  <c r="BM202" i="3"/>
  <c r="BL204" i="3"/>
  <c r="BJ175" i="3"/>
  <c r="BM175" i="3"/>
  <c r="BK175" i="3"/>
  <c r="BN183" i="3"/>
  <c r="BL183" i="3"/>
  <c r="BM207" i="3"/>
  <c r="BL180" i="3"/>
  <c r="BJ136" i="3"/>
  <c r="BM180" i="3"/>
  <c r="BN135" i="3"/>
  <c r="BK210" i="3"/>
  <c r="BK180" i="3"/>
  <c r="BN136" i="3"/>
  <c r="BK166" i="3"/>
  <c r="BM166" i="3"/>
  <c r="BL136" i="3"/>
  <c r="BK129" i="3"/>
  <c r="BJ179" i="3"/>
  <c r="BJ174" i="3"/>
  <c r="BK192" i="3"/>
  <c r="BK193" i="3"/>
  <c r="BK195" i="3"/>
  <c r="BN158" i="3"/>
  <c r="BM136" i="3"/>
  <c r="BJ185" i="3"/>
  <c r="BL193" i="3"/>
  <c r="BK136" i="3"/>
  <c r="BM119" i="3"/>
  <c r="BL167" i="3"/>
  <c r="BN211" i="3"/>
  <c r="BN204" i="3"/>
  <c r="BK200" i="3"/>
  <c r="BL207" i="3"/>
  <c r="BK207" i="3"/>
  <c r="BJ207" i="3"/>
  <c r="BJ124" i="3"/>
  <c r="BM183" i="3"/>
  <c r="BK183" i="3"/>
  <c r="BL208" i="3"/>
  <c r="BK159" i="3"/>
  <c r="BL127" i="3"/>
  <c r="BN156" i="3"/>
  <c r="BL210" i="3"/>
  <c r="BM124" i="3"/>
  <c r="BK134" i="3"/>
  <c r="BK122" i="3"/>
  <c r="BN206" i="3"/>
  <c r="BK202" i="3"/>
  <c r="BL164" i="3"/>
  <c r="BJ151" i="3"/>
  <c r="BJ177" i="3"/>
  <c r="BK177" i="3"/>
  <c r="BJ171" i="3"/>
  <c r="BL149" i="3"/>
  <c r="BN131" i="3"/>
  <c r="BK125" i="3"/>
  <c r="BL125" i="3"/>
  <c r="BJ117" i="3"/>
  <c r="BJ121" i="3"/>
  <c r="BK121" i="3"/>
  <c r="BK115" i="3"/>
  <c r="BM115" i="3"/>
  <c r="BJ205" i="3"/>
  <c r="BN205" i="3"/>
  <c r="BN191" i="3"/>
  <c r="BK191" i="3"/>
  <c r="BM135" i="3"/>
  <c r="BM148" i="3"/>
  <c r="BL116" i="3"/>
  <c r="BJ210" i="3"/>
  <c r="BN196" i="3"/>
  <c r="BJ196" i="3"/>
  <c r="BL159" i="3"/>
  <c r="BJ138" i="3"/>
  <c r="BL138" i="3"/>
  <c r="BM127" i="3"/>
  <c r="BM122" i="3"/>
  <c r="BN122" i="3"/>
  <c r="BL140" i="3"/>
  <c r="BJ214" i="3"/>
  <c r="BJ202" i="3"/>
  <c r="BN194" i="3"/>
  <c r="BJ194" i="3"/>
  <c r="BM205" i="3"/>
  <c r="BJ203" i="3"/>
  <c r="BJ209" i="3"/>
  <c r="BL211" i="3"/>
  <c r="BM210" i="3"/>
  <c r="BL202" i="3"/>
  <c r="BJ198" i="3"/>
  <c r="BM196" i="3"/>
  <c r="BJ206" i="3"/>
  <c r="BJ165" i="3"/>
  <c r="BL133" i="3"/>
  <c r="BM150" i="3"/>
  <c r="BJ150" i="3"/>
  <c r="BN118" i="3"/>
  <c r="BM169" i="3"/>
  <c r="BK163" i="3"/>
  <c r="BK157" i="3"/>
  <c r="BJ157" i="3"/>
  <c r="BL174" i="3"/>
  <c r="BL128" i="3"/>
  <c r="BM155" i="3"/>
  <c r="BJ181" i="3"/>
  <c r="BJ134" i="3"/>
  <c r="BJ166" i="3"/>
  <c r="BL205" i="3"/>
  <c r="BJ197" i="3"/>
  <c r="BN197" i="3"/>
  <c r="BM203" i="3"/>
  <c r="BM200" i="3"/>
  <c r="BN200" i="3"/>
  <c r="BM194" i="3"/>
  <c r="BJ148" i="3"/>
  <c r="BM217" i="3"/>
  <c r="BJ215" i="3"/>
  <c r="BL215" i="3"/>
  <c r="BJ211" i="3"/>
  <c r="BL172" i="3"/>
  <c r="BK218" i="3"/>
  <c r="BJ216" i="3"/>
  <c r="BK167" i="3"/>
  <c r="BJ156" i="3"/>
  <c r="BM156" i="3"/>
  <c r="BM206" i="3"/>
  <c r="BM198" i="3"/>
  <c r="BM197" i="3"/>
  <c r="BN217" i="3"/>
  <c r="BN209" i="3"/>
  <c r="BN119" i="3"/>
  <c r="BM204" i="3"/>
  <c r="BK217" i="3"/>
  <c r="BN218" i="3"/>
  <c r="BJ200" i="3"/>
  <c r="BK185" i="3"/>
  <c r="BM185" i="3"/>
  <c r="BL185" i="3"/>
  <c r="BK199" i="3"/>
  <c r="BK205" i="3"/>
  <c r="BL197" i="3"/>
  <c r="BL206" i="3"/>
  <c r="BK137" i="3"/>
  <c r="BJ213" i="3"/>
  <c r="BL191" i="3"/>
  <c r="BN167" i="3"/>
  <c r="BM116" i="3"/>
  <c r="BL198" i="3"/>
  <c r="BL194" i="3"/>
  <c r="BL213" i="3"/>
  <c r="BJ142" i="3"/>
  <c r="BM142" i="3"/>
  <c r="BM144" i="3"/>
  <c r="BJ143" i="3"/>
  <c r="BN143" i="3"/>
  <c r="BL143" i="3"/>
  <c r="BK128" i="3"/>
  <c r="BL155" i="3"/>
  <c r="BM212" i="3"/>
  <c r="BL142" i="3"/>
  <c r="BL144" i="3"/>
  <c r="BJ144" i="3"/>
  <c r="BM143" i="3"/>
  <c r="BM213" i="3"/>
  <c r="BK213" i="3"/>
  <c r="BJ212" i="3"/>
  <c r="BL212" i="3"/>
  <c r="BK173" i="3"/>
  <c r="BJ173" i="3"/>
  <c r="BL141" i="3"/>
  <c r="BL112" i="3"/>
  <c r="BM177" i="3"/>
  <c r="BL145" i="3"/>
  <c r="BK145" i="3"/>
  <c r="BJ113" i="3"/>
  <c r="BM171" i="3"/>
  <c r="BL139" i="3"/>
  <c r="BL153" i="3"/>
  <c r="BK147" i="3"/>
  <c r="BJ161" i="3"/>
  <c r="BL179" i="3"/>
  <c r="BL165" i="3"/>
  <c r="BL182" i="3"/>
  <c r="BK150" i="3"/>
  <c r="BN159" i="3"/>
  <c r="BM199" i="3"/>
  <c r="BN215" i="3"/>
  <c r="BN132" i="3"/>
  <c r="BN216" i="3"/>
  <c r="L111" i="3"/>
  <c r="L79" i="3"/>
  <c r="BM131" i="3"/>
  <c r="BM193" i="3"/>
  <c r="BK141" i="3"/>
  <c r="BK158" i="3"/>
  <c r="BK117" i="3"/>
  <c r="BJ199" i="3"/>
  <c r="K82" i="3"/>
  <c r="K78" i="3"/>
  <c r="BN162" i="3"/>
  <c r="BM158" i="3"/>
  <c r="BL195" i="3"/>
  <c r="BJ192" i="3"/>
  <c r="BK174" i="3"/>
  <c r="BM125" i="3"/>
  <c r="BM187" i="3"/>
  <c r="BJ187" i="3"/>
  <c r="BK187" i="3"/>
  <c r="BL117" i="3"/>
  <c r="BL121" i="3"/>
  <c r="BL115" i="3"/>
  <c r="BJ115" i="3"/>
  <c r="BL203" i="3"/>
  <c r="BL199" i="3"/>
  <c r="BL201" i="3"/>
  <c r="BJ201" i="3"/>
  <c r="BK131" i="3"/>
  <c r="BM173" i="3"/>
  <c r="BL173" i="3"/>
  <c r="BM141" i="3"/>
  <c r="BL158" i="3"/>
  <c r="BJ158" i="3"/>
  <c r="BJ112" i="3"/>
  <c r="BK112" i="3"/>
  <c r="BL177" i="3"/>
  <c r="BK113" i="3"/>
  <c r="BL171" i="3"/>
  <c r="BM139" i="3"/>
  <c r="BJ139" i="3"/>
  <c r="BK139" i="3"/>
  <c r="BM149" i="3"/>
  <c r="BM153" i="3"/>
  <c r="BJ153" i="3"/>
  <c r="BM147" i="3"/>
  <c r="BL147" i="3"/>
  <c r="BJ131" i="3"/>
  <c r="BL129" i="3"/>
  <c r="BK120" i="3"/>
  <c r="BL120" i="3"/>
  <c r="BM192" i="3"/>
  <c r="BM165" i="3"/>
  <c r="BM133" i="3"/>
  <c r="BK133" i="3"/>
  <c r="BM182" i="3"/>
  <c r="BJ182" i="3"/>
  <c r="BM118" i="3"/>
  <c r="BK118" i="3"/>
  <c r="BK169" i="3"/>
  <c r="BJ169" i="3"/>
  <c r="BL137" i="3"/>
  <c r="BJ163" i="3"/>
  <c r="BM157" i="3"/>
  <c r="BJ128" i="3"/>
  <c r="BL161" i="3"/>
  <c r="BM181" i="3"/>
  <c r="BN134" i="3"/>
  <c r="BM134" i="3"/>
  <c r="BM163" i="3"/>
  <c r="BL131" i="3"/>
  <c r="BM129" i="3"/>
  <c r="BN203" i="3"/>
  <c r="BK203" i="3"/>
  <c r="BN185" i="3"/>
  <c r="BL166" i="3"/>
  <c r="BM161" i="3"/>
  <c r="BJ147" i="3"/>
  <c r="BN120" i="3"/>
  <c r="BJ120" i="3"/>
  <c r="BJ195" i="3"/>
  <c r="BN195" i="3"/>
  <c r="BK182" i="3"/>
  <c r="BM145" i="3"/>
  <c r="BL113" i="3"/>
  <c r="BN139" i="3"/>
  <c r="BK153" i="3"/>
  <c r="BM179" i="3"/>
  <c r="BK165" i="3"/>
  <c r="BL150" i="3"/>
  <c r="BJ118" i="3"/>
  <c r="BL192" i="3"/>
  <c r="BL169" i="3"/>
  <c r="BL163" i="3"/>
  <c r="BL181" i="3"/>
  <c r="BN201" i="3"/>
  <c r="BN199" i="3"/>
  <c r="BM195" i="3"/>
  <c r="BN182" i="3"/>
  <c r="BN147" i="3"/>
  <c r="BN173" i="3"/>
  <c r="BN128" i="3"/>
  <c r="BN112" i="3"/>
  <c r="BN177" i="3"/>
  <c r="BN113" i="3"/>
  <c r="BK171" i="3"/>
  <c r="BN171" i="3"/>
  <c r="BK149" i="3"/>
  <c r="BN149" i="3"/>
  <c r="BN129" i="3"/>
  <c r="BJ133" i="3"/>
  <c r="BN133" i="3"/>
  <c r="BN150" i="3"/>
  <c r="BN157" i="3"/>
  <c r="BK155" i="3"/>
  <c r="BN155" i="3"/>
  <c r="BN181" i="3"/>
  <c r="BL134" i="3"/>
  <c r="BJ129" i="3"/>
  <c r="BM174" i="3"/>
  <c r="BN117" i="3"/>
  <c r="BK179" i="3"/>
  <c r="BK154" i="3"/>
  <c r="BM176" i="3"/>
  <c r="BM112" i="3"/>
  <c r="BN145" i="3"/>
  <c r="BJ149" i="3"/>
  <c r="BK161" i="3"/>
  <c r="BN161" i="3"/>
  <c r="BJ125" i="3"/>
  <c r="BN125" i="3"/>
  <c r="BN193" i="3"/>
  <c r="BN121" i="3"/>
  <c r="BL154" i="3"/>
  <c r="BL152" i="3"/>
  <c r="BM178" i="3"/>
  <c r="BJ176" i="3"/>
  <c r="BL176" i="3"/>
  <c r="BJ141" i="3"/>
  <c r="BN141" i="3"/>
  <c r="BM113" i="3"/>
  <c r="BM120" i="3"/>
  <c r="BN169" i="3"/>
  <c r="BJ193" i="3"/>
  <c r="BN192" i="3"/>
  <c r="BN187" i="3"/>
  <c r="BM117" i="3"/>
  <c r="BM121" i="3"/>
  <c r="BN115" i="3"/>
  <c r="BN166" i="3"/>
  <c r="BJ145" i="3"/>
  <c r="BN153" i="3"/>
  <c r="BN165" i="3"/>
  <c r="BL118" i="3"/>
  <c r="BJ137" i="3"/>
  <c r="BN137" i="3"/>
  <c r="BN163" i="3"/>
  <c r="BJ155" i="3"/>
  <c r="BN179" i="3"/>
  <c r="BK189" i="3"/>
  <c r="BN189" i="3"/>
  <c r="BL160" i="3"/>
  <c r="BJ160" i="3"/>
  <c r="BM190" i="3"/>
  <c r="BM123" i="3"/>
  <c r="BJ146" i="3"/>
  <c r="BK126" i="3"/>
  <c r="BJ186" i="3"/>
  <c r="BK176" i="3"/>
  <c r="BN176" i="3"/>
  <c r="BM184" i="3"/>
  <c r="BM154" i="3"/>
  <c r="BL162" i="3"/>
  <c r="BK162" i="3"/>
  <c r="BM152" i="3"/>
  <c r="BL189" i="3"/>
  <c r="BM160" i="3"/>
  <c r="BK160" i="3"/>
  <c r="BJ130" i="3"/>
  <c r="BM130" i="3"/>
  <c r="BJ190" i="3"/>
  <c r="BL190" i="3"/>
  <c r="BN190" i="3"/>
  <c r="BM168" i="3"/>
  <c r="BJ168" i="3"/>
  <c r="BJ123" i="3"/>
  <c r="BJ178" i="3"/>
  <c r="BN178" i="3"/>
  <c r="BM186" i="3"/>
  <c r="BK144" i="3"/>
  <c r="BN144" i="3"/>
  <c r="BJ114" i="3"/>
  <c r="BM162" i="3"/>
  <c r="BN184" i="3"/>
  <c r="BK184" i="3"/>
  <c r="BK142" i="3"/>
  <c r="BN142" i="3"/>
  <c r="BL170" i="3"/>
  <c r="BM170" i="3"/>
  <c r="BK170" i="3"/>
  <c r="BK152" i="3"/>
  <c r="BJ152" i="3"/>
  <c r="BK130" i="3"/>
  <c r="BN130" i="3"/>
  <c r="BL130" i="3"/>
  <c r="BL168" i="3"/>
  <c r="BK168" i="3"/>
  <c r="BL123" i="3"/>
  <c r="BN123" i="3"/>
  <c r="BK123" i="3"/>
  <c r="BK178" i="3"/>
  <c r="BL146" i="3"/>
  <c r="BN146" i="3"/>
  <c r="BM126" i="3"/>
  <c r="BK186" i="3"/>
  <c r="BL186" i="3"/>
  <c r="BM114" i="3"/>
  <c r="BK114" i="3"/>
  <c r="BL184" i="3"/>
  <c r="BJ184" i="3"/>
  <c r="BJ154" i="3"/>
  <c r="BN154" i="3"/>
  <c r="BJ162" i="3"/>
  <c r="BN170" i="3"/>
  <c r="BJ170" i="3"/>
  <c r="BN152" i="3"/>
  <c r="BJ189" i="3"/>
  <c r="BM189" i="3"/>
  <c r="BN160" i="3"/>
  <c r="BK190" i="3"/>
  <c r="BN168" i="3"/>
  <c r="BL178" i="3"/>
  <c r="BM146" i="3"/>
  <c r="BK146" i="3"/>
  <c r="BN126" i="3"/>
  <c r="BL126" i="3"/>
  <c r="BJ126" i="3"/>
  <c r="BN186" i="3"/>
  <c r="BN114" i="3"/>
  <c r="BL114" i="3"/>
  <c r="L81" i="3"/>
  <c r="K86" i="3"/>
  <c r="K79" i="3"/>
  <c r="L109" i="3"/>
  <c r="L105" i="3"/>
  <c r="L101" i="3"/>
  <c r="L89" i="3"/>
  <c r="L85" i="3"/>
  <c r="L110" i="3"/>
  <c r="L106" i="3"/>
  <c r="L102" i="3"/>
  <c r="L98" i="3"/>
  <c r="L94" i="3"/>
  <c r="L90" i="3"/>
  <c r="L86" i="3"/>
  <c r="L82" i="3"/>
  <c r="P82" i="3" s="1"/>
  <c r="L78" i="3"/>
  <c r="AA78" i="3" s="1"/>
  <c r="L107" i="3"/>
  <c r="L103" i="3"/>
  <c r="L99" i="3"/>
  <c r="L95" i="3"/>
  <c r="L91" i="3"/>
  <c r="L87" i="3"/>
  <c r="L83" i="3"/>
  <c r="K106" i="3"/>
  <c r="K90" i="3"/>
  <c r="L92" i="3"/>
  <c r="L88" i="3"/>
  <c r="L84" i="3"/>
  <c r="L80" i="3"/>
  <c r="K102" i="3"/>
  <c r="L108" i="3"/>
  <c r="L104" i="3"/>
  <c r="L100" i="3"/>
  <c r="L96" i="3"/>
  <c r="K111" i="3"/>
  <c r="K107" i="3"/>
  <c r="K103" i="3"/>
  <c r="K99" i="3"/>
  <c r="K95" i="3"/>
  <c r="K91" i="3"/>
  <c r="K87" i="3"/>
  <c r="K83" i="3"/>
  <c r="K110" i="3"/>
  <c r="K94" i="3"/>
  <c r="K98" i="3"/>
  <c r="L97" i="3"/>
  <c r="L93" i="3"/>
  <c r="K108" i="3"/>
  <c r="K104" i="3"/>
  <c r="K100" i="3"/>
  <c r="K96" i="3"/>
  <c r="K92" i="3"/>
  <c r="K88" i="3"/>
  <c r="K84" i="3"/>
  <c r="K80" i="3"/>
  <c r="K109" i="3"/>
  <c r="K105" i="3"/>
  <c r="K101" i="3"/>
  <c r="K97" i="3"/>
  <c r="K93" i="3"/>
  <c r="K89" i="3"/>
  <c r="K85" i="3"/>
  <c r="K81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AX78" i="3" l="1"/>
  <c r="AH78" i="3"/>
  <c r="R78" i="3"/>
  <c r="BA78" i="3"/>
  <c r="AK78" i="3"/>
  <c r="U78" i="3"/>
  <c r="BD78" i="3"/>
  <c r="AN78" i="3"/>
  <c r="X78" i="3"/>
  <c r="BC78" i="3"/>
  <c r="AM78" i="3"/>
  <c r="W78" i="3"/>
  <c r="BC82" i="3"/>
  <c r="AM82" i="3"/>
  <c r="W82" i="3"/>
  <c r="BB82" i="3"/>
  <c r="AL82" i="3"/>
  <c r="V82" i="3"/>
  <c r="BE82" i="3"/>
  <c r="AO82" i="3"/>
  <c r="Y82" i="3"/>
  <c r="BH82" i="3"/>
  <c r="AR82" i="3"/>
  <c r="AB82" i="3"/>
  <c r="AT78" i="3"/>
  <c r="AD78" i="3"/>
  <c r="N78" i="3"/>
  <c r="AW78" i="3"/>
  <c r="AG78" i="3"/>
  <c r="Q78" i="3"/>
  <c r="AZ78" i="3"/>
  <c r="AJ78" i="3"/>
  <c r="T78" i="3"/>
  <c r="AY78" i="3"/>
  <c r="AI78" i="3"/>
  <c r="S78" i="3"/>
  <c r="AY82" i="3"/>
  <c r="AI82" i="3"/>
  <c r="S82" i="3"/>
  <c r="AX82" i="3"/>
  <c r="AH82" i="3"/>
  <c r="R82" i="3"/>
  <c r="BA82" i="3"/>
  <c r="AK82" i="3"/>
  <c r="U82" i="3"/>
  <c r="BD82" i="3"/>
  <c r="AN82" i="3"/>
  <c r="X82" i="3"/>
  <c r="BF78" i="3"/>
  <c r="AP78" i="3"/>
  <c r="Z78" i="3"/>
  <c r="BI78" i="3"/>
  <c r="AS78" i="3"/>
  <c r="AC78" i="3"/>
  <c r="M78" i="3"/>
  <c r="AV78" i="3"/>
  <c r="AF78" i="3"/>
  <c r="P78" i="3"/>
  <c r="AU78" i="3"/>
  <c r="AE78" i="3"/>
  <c r="O78" i="3"/>
  <c r="AU82" i="3"/>
  <c r="AE82" i="3"/>
  <c r="O82" i="3"/>
  <c r="AT82" i="3"/>
  <c r="AD82" i="3"/>
  <c r="N82" i="3"/>
  <c r="AW82" i="3"/>
  <c r="AG82" i="3"/>
  <c r="Q82" i="3"/>
  <c r="AZ82" i="3"/>
  <c r="AJ82" i="3"/>
  <c r="T82" i="3"/>
  <c r="BB78" i="3"/>
  <c r="AL78" i="3"/>
  <c r="V78" i="3"/>
  <c r="BE78" i="3"/>
  <c r="AO78" i="3"/>
  <c r="Y78" i="3"/>
  <c r="BH78" i="3"/>
  <c r="AR78" i="3"/>
  <c r="AB78" i="3"/>
  <c r="BG78" i="3"/>
  <c r="AQ78" i="3"/>
  <c r="BG82" i="3"/>
  <c r="AQ82" i="3"/>
  <c r="AA82" i="3"/>
  <c r="BF82" i="3"/>
  <c r="AP82" i="3"/>
  <c r="Z82" i="3"/>
  <c r="BI82" i="3"/>
  <c r="AS82" i="3"/>
  <c r="AC82" i="3"/>
  <c r="M82" i="3"/>
  <c r="AV82" i="3"/>
  <c r="AF82" i="3"/>
  <c r="M93" i="3"/>
  <c r="Q93" i="3"/>
  <c r="U93" i="3"/>
  <c r="Y93" i="3"/>
  <c r="AC93" i="3"/>
  <c r="AG93" i="3"/>
  <c r="AK93" i="3"/>
  <c r="AO93" i="3"/>
  <c r="AS93" i="3"/>
  <c r="AW93" i="3"/>
  <c r="BA93" i="3"/>
  <c r="BE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O93" i="3"/>
  <c r="S93" i="3"/>
  <c r="W93" i="3"/>
  <c r="AA93" i="3"/>
  <c r="AE93" i="3"/>
  <c r="AI93" i="3"/>
  <c r="AM93" i="3"/>
  <c r="AQ93" i="3"/>
  <c r="AU93" i="3"/>
  <c r="AY93" i="3"/>
  <c r="BC93" i="3"/>
  <c r="BG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S109" i="3"/>
  <c r="AA109" i="3"/>
  <c r="AI109" i="3"/>
  <c r="AQ109" i="3"/>
  <c r="AY109" i="3"/>
  <c r="BG109" i="3"/>
  <c r="N109" i="3"/>
  <c r="V109" i="3"/>
  <c r="AD109" i="3"/>
  <c r="AL109" i="3"/>
  <c r="AT109" i="3"/>
  <c r="BB109" i="3"/>
  <c r="R109" i="3"/>
  <c r="AP109" i="3"/>
  <c r="BF109" i="3"/>
  <c r="O109" i="3"/>
  <c r="W109" i="3"/>
  <c r="AE109" i="3"/>
  <c r="AM109" i="3"/>
  <c r="AU109" i="3"/>
  <c r="BC109" i="3"/>
  <c r="Z109" i="3"/>
  <c r="AH109" i="3"/>
  <c r="AX109" i="3"/>
  <c r="N92" i="3"/>
  <c r="R92" i="3"/>
  <c r="V92" i="3"/>
  <c r="Z92" i="3"/>
  <c r="AD92" i="3"/>
  <c r="AH92" i="3"/>
  <c r="AL92" i="3"/>
  <c r="AP92" i="3"/>
  <c r="AT92" i="3"/>
  <c r="AX92" i="3"/>
  <c r="BB92" i="3"/>
  <c r="BF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P92" i="3"/>
  <c r="T92" i="3"/>
  <c r="X92" i="3"/>
  <c r="AB92" i="3"/>
  <c r="AF92" i="3"/>
  <c r="AJ92" i="3"/>
  <c r="AN92" i="3"/>
  <c r="AR92" i="3"/>
  <c r="AV92" i="3"/>
  <c r="AZ92" i="3"/>
  <c r="BD92" i="3"/>
  <c r="BH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AB108" i="3"/>
  <c r="M108" i="3"/>
  <c r="U108" i="3"/>
  <c r="AC108" i="3"/>
  <c r="AK108" i="3"/>
  <c r="AS108" i="3"/>
  <c r="BA108" i="3"/>
  <c r="BI108" i="3"/>
  <c r="P108" i="3"/>
  <c r="X108" i="3"/>
  <c r="AF108" i="3"/>
  <c r="AN108" i="3"/>
  <c r="AV108" i="3"/>
  <c r="BD108" i="3"/>
  <c r="Q108" i="3"/>
  <c r="Y108" i="3"/>
  <c r="AG108" i="3"/>
  <c r="AO108" i="3"/>
  <c r="AW108" i="3"/>
  <c r="BE108" i="3"/>
  <c r="T108" i="3"/>
  <c r="AJ108" i="3"/>
  <c r="AR108" i="3"/>
  <c r="AZ108" i="3"/>
  <c r="BH108" i="3"/>
  <c r="N94" i="3"/>
  <c r="R94" i="3"/>
  <c r="V94" i="3"/>
  <c r="Z94" i="3"/>
  <c r="AD94" i="3"/>
  <c r="AH94" i="3"/>
  <c r="AL94" i="3"/>
  <c r="AP94" i="3"/>
  <c r="AT94" i="3"/>
  <c r="AX94" i="3"/>
  <c r="BB94" i="3"/>
  <c r="BF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P94" i="3"/>
  <c r="T94" i="3"/>
  <c r="X94" i="3"/>
  <c r="AB94" i="3"/>
  <c r="AF94" i="3"/>
  <c r="AJ94" i="3"/>
  <c r="AN94" i="3"/>
  <c r="AR94" i="3"/>
  <c r="AV94" i="3"/>
  <c r="AZ94" i="3"/>
  <c r="BD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1" i="3"/>
  <c r="S91" i="3"/>
  <c r="W91" i="3"/>
  <c r="AA91" i="3"/>
  <c r="AE91" i="3"/>
  <c r="AI91" i="3"/>
  <c r="AM91" i="3"/>
  <c r="AQ91" i="3"/>
  <c r="AU91" i="3"/>
  <c r="AY91" i="3"/>
  <c r="BC91" i="3"/>
  <c r="BG91" i="3"/>
  <c r="P91" i="3"/>
  <c r="T91" i="3"/>
  <c r="X91" i="3"/>
  <c r="AB91" i="3"/>
  <c r="AF91" i="3"/>
  <c r="AJ91" i="3"/>
  <c r="AN91" i="3"/>
  <c r="AR91" i="3"/>
  <c r="AV91" i="3"/>
  <c r="AZ91" i="3"/>
  <c r="BD91" i="3"/>
  <c r="BH91" i="3"/>
  <c r="M91" i="3"/>
  <c r="Q91" i="3"/>
  <c r="U91" i="3"/>
  <c r="Y91" i="3"/>
  <c r="AC91" i="3"/>
  <c r="AG91" i="3"/>
  <c r="AK91" i="3"/>
  <c r="AO91" i="3"/>
  <c r="AS91" i="3"/>
  <c r="AW91" i="3"/>
  <c r="BA91" i="3"/>
  <c r="BE91" i="3"/>
  <c r="BI91" i="3"/>
  <c r="N91" i="3"/>
  <c r="R91" i="3"/>
  <c r="V91" i="3"/>
  <c r="Z91" i="3"/>
  <c r="AD91" i="3"/>
  <c r="AH91" i="3"/>
  <c r="AL91" i="3"/>
  <c r="AP91" i="3"/>
  <c r="AT91" i="3"/>
  <c r="AX91" i="3"/>
  <c r="BB91" i="3"/>
  <c r="BF91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O107" i="3"/>
  <c r="W107" i="3"/>
  <c r="AE107" i="3"/>
  <c r="AM107" i="3"/>
  <c r="AU107" i="3"/>
  <c r="BC107" i="3"/>
  <c r="R107" i="3"/>
  <c r="Z107" i="3"/>
  <c r="AH107" i="3"/>
  <c r="AP107" i="3"/>
  <c r="AX107" i="3"/>
  <c r="BF107" i="3"/>
  <c r="N107" i="3"/>
  <c r="AD107" i="3"/>
  <c r="AT107" i="3"/>
  <c r="S107" i="3"/>
  <c r="AA107" i="3"/>
  <c r="AI107" i="3"/>
  <c r="AQ107" i="3"/>
  <c r="AY107" i="3"/>
  <c r="BG107" i="3"/>
  <c r="V107" i="3"/>
  <c r="AL107" i="3"/>
  <c r="BB107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P106" i="3"/>
  <c r="X106" i="3"/>
  <c r="AF106" i="3"/>
  <c r="AN106" i="3"/>
  <c r="AV106" i="3"/>
  <c r="BD106" i="3"/>
  <c r="S106" i="3"/>
  <c r="AA106" i="3"/>
  <c r="AI106" i="3"/>
  <c r="AQ106" i="3"/>
  <c r="AY106" i="3"/>
  <c r="BG106" i="3"/>
  <c r="AE106" i="3"/>
  <c r="AU106" i="3"/>
  <c r="T106" i="3"/>
  <c r="AB106" i="3"/>
  <c r="AJ106" i="3"/>
  <c r="AR106" i="3"/>
  <c r="AZ106" i="3"/>
  <c r="BH106" i="3"/>
  <c r="O106" i="3"/>
  <c r="W106" i="3"/>
  <c r="AM106" i="3"/>
  <c r="BC106" i="3"/>
  <c r="O81" i="3"/>
  <c r="S81" i="3"/>
  <c r="W81" i="3"/>
  <c r="AA81" i="3"/>
  <c r="AE81" i="3"/>
  <c r="AI81" i="3"/>
  <c r="AM81" i="3"/>
  <c r="AQ81" i="3"/>
  <c r="AU81" i="3"/>
  <c r="AY81" i="3"/>
  <c r="BC81" i="3"/>
  <c r="BG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81" i="3"/>
  <c r="Q81" i="3"/>
  <c r="U81" i="3"/>
  <c r="Y81" i="3"/>
  <c r="AC81" i="3"/>
  <c r="AG81" i="3"/>
  <c r="AK81" i="3"/>
  <c r="AO81" i="3"/>
  <c r="AS81" i="3"/>
  <c r="AW81" i="3"/>
  <c r="BA81" i="3"/>
  <c r="BE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97" i="3"/>
  <c r="T97" i="3"/>
  <c r="X97" i="3"/>
  <c r="AB97" i="3"/>
  <c r="AF97" i="3"/>
  <c r="AJ97" i="3"/>
  <c r="AN97" i="3"/>
  <c r="AR97" i="3"/>
  <c r="AV97" i="3"/>
  <c r="AZ97" i="3"/>
  <c r="BD97" i="3"/>
  <c r="BH97" i="3"/>
  <c r="M97" i="3"/>
  <c r="Q97" i="3"/>
  <c r="U97" i="3"/>
  <c r="Y97" i="3"/>
  <c r="AC97" i="3"/>
  <c r="AG97" i="3"/>
  <c r="AK97" i="3"/>
  <c r="AO97" i="3"/>
  <c r="AS97" i="3"/>
  <c r="AW97" i="3"/>
  <c r="BA97" i="3"/>
  <c r="BE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O97" i="3"/>
  <c r="S97" i="3"/>
  <c r="W97" i="3"/>
  <c r="AA97" i="3"/>
  <c r="AE97" i="3"/>
  <c r="AI97" i="3"/>
  <c r="AM97" i="3"/>
  <c r="AQ97" i="3"/>
  <c r="AU97" i="3"/>
  <c r="AY97" i="3"/>
  <c r="BC97" i="3"/>
  <c r="BG97" i="3"/>
  <c r="P80" i="3"/>
  <c r="T80" i="3"/>
  <c r="X80" i="3"/>
  <c r="AB80" i="3"/>
  <c r="AF80" i="3"/>
  <c r="AJ80" i="3"/>
  <c r="AN80" i="3"/>
  <c r="AR80" i="3"/>
  <c r="AV80" i="3"/>
  <c r="AZ80" i="3"/>
  <c r="BD80" i="3"/>
  <c r="BH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N80" i="3"/>
  <c r="R80" i="3"/>
  <c r="V80" i="3"/>
  <c r="Z80" i="3"/>
  <c r="AD80" i="3"/>
  <c r="AH80" i="3"/>
  <c r="AL80" i="3"/>
  <c r="AP80" i="3"/>
  <c r="AT80" i="3"/>
  <c r="AX80" i="3"/>
  <c r="BB80" i="3"/>
  <c r="BF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6" i="3"/>
  <c r="R96" i="3"/>
  <c r="V96" i="3"/>
  <c r="Z96" i="3"/>
  <c r="AD96" i="3"/>
  <c r="AH96" i="3"/>
  <c r="AL96" i="3"/>
  <c r="AP96" i="3"/>
  <c r="AT96" i="3"/>
  <c r="AX96" i="3"/>
  <c r="BB96" i="3"/>
  <c r="BF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P96" i="3"/>
  <c r="T96" i="3"/>
  <c r="X96" i="3"/>
  <c r="AB96" i="3"/>
  <c r="AF96" i="3"/>
  <c r="AJ96" i="3"/>
  <c r="AN96" i="3"/>
  <c r="AR96" i="3"/>
  <c r="AV96" i="3"/>
  <c r="AZ96" i="3"/>
  <c r="BD96" i="3"/>
  <c r="BH96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Q110" i="3"/>
  <c r="Y110" i="3"/>
  <c r="AG110" i="3"/>
  <c r="AO110" i="3"/>
  <c r="AW110" i="3"/>
  <c r="BE110" i="3"/>
  <c r="T110" i="3"/>
  <c r="AB110" i="3"/>
  <c r="AJ110" i="3"/>
  <c r="AR110" i="3"/>
  <c r="AZ110" i="3"/>
  <c r="BH110" i="3"/>
  <c r="X110" i="3"/>
  <c r="AN110" i="3"/>
  <c r="BD110" i="3"/>
  <c r="M110" i="3"/>
  <c r="U110" i="3"/>
  <c r="AC110" i="3"/>
  <c r="AK110" i="3"/>
  <c r="AS110" i="3"/>
  <c r="BA110" i="3"/>
  <c r="BI110" i="3"/>
  <c r="P110" i="3"/>
  <c r="AF110" i="3"/>
  <c r="AV110" i="3"/>
  <c r="N95" i="3"/>
  <c r="R95" i="3"/>
  <c r="V95" i="3"/>
  <c r="Z95" i="3"/>
  <c r="AD95" i="3"/>
  <c r="AH95" i="3"/>
  <c r="AL95" i="3"/>
  <c r="AP95" i="3"/>
  <c r="AT95" i="3"/>
  <c r="AX95" i="3"/>
  <c r="BB95" i="3"/>
  <c r="BF95" i="3"/>
  <c r="O95" i="3"/>
  <c r="S95" i="3"/>
  <c r="W95" i="3"/>
  <c r="AA95" i="3"/>
  <c r="AE95" i="3"/>
  <c r="AI95" i="3"/>
  <c r="AM95" i="3"/>
  <c r="AQ95" i="3"/>
  <c r="AU95" i="3"/>
  <c r="AY95" i="3"/>
  <c r="BC95" i="3"/>
  <c r="BG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M95" i="3"/>
  <c r="Q95" i="3"/>
  <c r="U95" i="3"/>
  <c r="Y95" i="3"/>
  <c r="AC95" i="3"/>
  <c r="AG95" i="3"/>
  <c r="AK95" i="3"/>
  <c r="AO95" i="3"/>
  <c r="AS95" i="3"/>
  <c r="AW95" i="3"/>
  <c r="BA95" i="3"/>
  <c r="BE95" i="3"/>
  <c r="BI95" i="3"/>
  <c r="M111" i="3"/>
  <c r="Q111" i="3"/>
  <c r="U111" i="3"/>
  <c r="Y111" i="3"/>
  <c r="AC111" i="3"/>
  <c r="AG111" i="3"/>
  <c r="AK111" i="3"/>
  <c r="AO111" i="3"/>
  <c r="AS111" i="3"/>
  <c r="AW111" i="3"/>
  <c r="BA111" i="3"/>
  <c r="BE111" i="3"/>
  <c r="BI111" i="3"/>
  <c r="N111" i="3"/>
  <c r="R111" i="3"/>
  <c r="V111" i="3"/>
  <c r="Z111" i="3"/>
  <c r="AD111" i="3"/>
  <c r="AH111" i="3"/>
  <c r="AL111" i="3"/>
  <c r="AP111" i="3"/>
  <c r="AT111" i="3"/>
  <c r="AX111" i="3"/>
  <c r="BB111" i="3"/>
  <c r="BF111" i="3"/>
  <c r="P111" i="3"/>
  <c r="X111" i="3"/>
  <c r="AF111" i="3"/>
  <c r="AN111" i="3"/>
  <c r="AV111" i="3"/>
  <c r="BD111" i="3"/>
  <c r="S111" i="3"/>
  <c r="AA111" i="3"/>
  <c r="AI111" i="3"/>
  <c r="AQ111" i="3"/>
  <c r="AY111" i="3"/>
  <c r="BG111" i="3"/>
  <c r="AE111" i="3"/>
  <c r="AU111" i="3"/>
  <c r="T111" i="3"/>
  <c r="AB111" i="3"/>
  <c r="AJ111" i="3"/>
  <c r="AR111" i="3"/>
  <c r="AZ111" i="3"/>
  <c r="BH111" i="3"/>
  <c r="O111" i="3"/>
  <c r="W111" i="3"/>
  <c r="AM111" i="3"/>
  <c r="BC111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85" i="3"/>
  <c r="Q85" i="3"/>
  <c r="U85" i="3"/>
  <c r="Y85" i="3"/>
  <c r="AC85" i="3"/>
  <c r="AG85" i="3"/>
  <c r="AK85" i="3"/>
  <c r="AO85" i="3"/>
  <c r="AS85" i="3"/>
  <c r="AW85" i="3"/>
  <c r="BA85" i="3"/>
  <c r="BE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O85" i="3"/>
  <c r="S85" i="3"/>
  <c r="W85" i="3"/>
  <c r="AA85" i="3"/>
  <c r="AE85" i="3"/>
  <c r="AI85" i="3"/>
  <c r="AM85" i="3"/>
  <c r="AQ85" i="3"/>
  <c r="AU85" i="3"/>
  <c r="AY85" i="3"/>
  <c r="BC85" i="3"/>
  <c r="BG85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101" i="3"/>
  <c r="R101" i="3"/>
  <c r="V101" i="3"/>
  <c r="Z101" i="3"/>
  <c r="AD101" i="3"/>
  <c r="AH101" i="3"/>
  <c r="AL101" i="3"/>
  <c r="AP101" i="3"/>
  <c r="AT101" i="3"/>
  <c r="AX101" i="3"/>
  <c r="BB101" i="3"/>
  <c r="BF101" i="3"/>
  <c r="T101" i="3"/>
  <c r="AB101" i="3"/>
  <c r="AJ101" i="3"/>
  <c r="AR101" i="3"/>
  <c r="AZ101" i="3"/>
  <c r="BH101" i="3"/>
  <c r="O101" i="3"/>
  <c r="W101" i="3"/>
  <c r="AE101" i="3"/>
  <c r="AM101" i="3"/>
  <c r="AU101" i="3"/>
  <c r="BC101" i="3"/>
  <c r="S101" i="3"/>
  <c r="AI101" i="3"/>
  <c r="AY101" i="3"/>
  <c r="P101" i="3"/>
  <c r="X101" i="3"/>
  <c r="AF101" i="3"/>
  <c r="AN101" i="3"/>
  <c r="AV101" i="3"/>
  <c r="BD101" i="3"/>
  <c r="AA101" i="3"/>
  <c r="AQ101" i="3"/>
  <c r="BG101" i="3"/>
  <c r="N84" i="3"/>
  <c r="R84" i="3"/>
  <c r="V84" i="3"/>
  <c r="Z84" i="3"/>
  <c r="AD84" i="3"/>
  <c r="AH84" i="3"/>
  <c r="AL84" i="3"/>
  <c r="AP84" i="3"/>
  <c r="AT84" i="3"/>
  <c r="AX84" i="3"/>
  <c r="BB84" i="3"/>
  <c r="BF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P84" i="3"/>
  <c r="T84" i="3"/>
  <c r="X84" i="3"/>
  <c r="AB84" i="3"/>
  <c r="AF84" i="3"/>
  <c r="AJ84" i="3"/>
  <c r="AN84" i="3"/>
  <c r="AR84" i="3"/>
  <c r="AV84" i="3"/>
  <c r="AZ84" i="3"/>
  <c r="BD84" i="3"/>
  <c r="BH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S100" i="3"/>
  <c r="W100" i="3"/>
  <c r="AA100" i="3"/>
  <c r="AE100" i="3"/>
  <c r="AI100" i="3"/>
  <c r="AM100" i="3"/>
  <c r="AQ100" i="3"/>
  <c r="AU100" i="3"/>
  <c r="AY100" i="3"/>
  <c r="BC100" i="3"/>
  <c r="BG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V100" i="3"/>
  <c r="AD100" i="3"/>
  <c r="AL100" i="3"/>
  <c r="AT100" i="3"/>
  <c r="BB100" i="3"/>
  <c r="Q100" i="3"/>
  <c r="Y100" i="3"/>
  <c r="AG100" i="3"/>
  <c r="AO100" i="3"/>
  <c r="AW100" i="3"/>
  <c r="BE100" i="3"/>
  <c r="U100" i="3"/>
  <c r="AK100" i="3"/>
  <c r="BA100" i="3"/>
  <c r="R100" i="3"/>
  <c r="Z100" i="3"/>
  <c r="AH100" i="3"/>
  <c r="AP100" i="3"/>
  <c r="AX100" i="3"/>
  <c r="BF100" i="3"/>
  <c r="AC100" i="3"/>
  <c r="AS100" i="3"/>
  <c r="BI100" i="3"/>
  <c r="O83" i="3"/>
  <c r="S83" i="3"/>
  <c r="W83" i="3"/>
  <c r="AA83" i="3"/>
  <c r="AE83" i="3"/>
  <c r="AI83" i="3"/>
  <c r="AM83" i="3"/>
  <c r="AQ83" i="3"/>
  <c r="AU83" i="3"/>
  <c r="AY83" i="3"/>
  <c r="BC83" i="3"/>
  <c r="BG83" i="3"/>
  <c r="P83" i="3"/>
  <c r="T83" i="3"/>
  <c r="X83" i="3"/>
  <c r="AB83" i="3"/>
  <c r="AF83" i="3"/>
  <c r="AJ83" i="3"/>
  <c r="AN83" i="3"/>
  <c r="AR83" i="3"/>
  <c r="AV83" i="3"/>
  <c r="AZ83" i="3"/>
  <c r="BD83" i="3"/>
  <c r="BH83" i="3"/>
  <c r="M83" i="3"/>
  <c r="Q83" i="3"/>
  <c r="U83" i="3"/>
  <c r="Y83" i="3"/>
  <c r="AC83" i="3"/>
  <c r="AG83" i="3"/>
  <c r="AK83" i="3"/>
  <c r="AO83" i="3"/>
  <c r="AS83" i="3"/>
  <c r="AW83" i="3"/>
  <c r="BA83" i="3"/>
  <c r="BE83" i="3"/>
  <c r="BI83" i="3"/>
  <c r="N83" i="3"/>
  <c r="R83" i="3"/>
  <c r="V83" i="3"/>
  <c r="Z83" i="3"/>
  <c r="AD83" i="3"/>
  <c r="AH83" i="3"/>
  <c r="AL83" i="3"/>
  <c r="AP83" i="3"/>
  <c r="AT83" i="3"/>
  <c r="AX83" i="3"/>
  <c r="BB83" i="3"/>
  <c r="BF83" i="3"/>
  <c r="P99" i="3"/>
  <c r="T99" i="3"/>
  <c r="X99" i="3"/>
  <c r="AB99" i="3"/>
  <c r="AF99" i="3"/>
  <c r="AJ99" i="3"/>
  <c r="AN99" i="3"/>
  <c r="AR99" i="3"/>
  <c r="AV99" i="3"/>
  <c r="AZ99" i="3"/>
  <c r="BD99" i="3"/>
  <c r="BH99" i="3"/>
  <c r="M99" i="3"/>
  <c r="Q99" i="3"/>
  <c r="U99" i="3"/>
  <c r="Y99" i="3"/>
  <c r="AC99" i="3"/>
  <c r="AG99" i="3"/>
  <c r="AK99" i="3"/>
  <c r="AO99" i="3"/>
  <c r="AS99" i="3"/>
  <c r="N99" i="3"/>
  <c r="R99" i="3"/>
  <c r="V99" i="3"/>
  <c r="Z99" i="3"/>
  <c r="AD99" i="3"/>
  <c r="AH99" i="3"/>
  <c r="AL99" i="3"/>
  <c r="AP99" i="3"/>
  <c r="AT99" i="3"/>
  <c r="AX99" i="3"/>
  <c r="BB99" i="3"/>
  <c r="BF99" i="3"/>
  <c r="O99" i="3"/>
  <c r="S99" i="3"/>
  <c r="W99" i="3"/>
  <c r="AA99" i="3"/>
  <c r="AE99" i="3"/>
  <c r="AI99" i="3"/>
  <c r="AM99" i="3"/>
  <c r="AQ99" i="3"/>
  <c r="AU99" i="3"/>
  <c r="AY99" i="3"/>
  <c r="BC99" i="3"/>
  <c r="BG99" i="3"/>
  <c r="AW99" i="3"/>
  <c r="BA99" i="3"/>
  <c r="BE99" i="3"/>
  <c r="BI99" i="3"/>
  <c r="N102" i="3"/>
  <c r="R102" i="3"/>
  <c r="V102" i="3"/>
  <c r="Z102" i="3"/>
  <c r="AD102" i="3"/>
  <c r="AH102" i="3"/>
  <c r="AL102" i="3"/>
  <c r="AP102" i="3"/>
  <c r="AT102" i="3"/>
  <c r="AX102" i="3"/>
  <c r="BB102" i="3"/>
  <c r="BF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Q102" i="3"/>
  <c r="Y102" i="3"/>
  <c r="AG102" i="3"/>
  <c r="AO102" i="3"/>
  <c r="AW102" i="3"/>
  <c r="BE102" i="3"/>
  <c r="T102" i="3"/>
  <c r="AB102" i="3"/>
  <c r="AJ102" i="3"/>
  <c r="AR102" i="3"/>
  <c r="AZ102" i="3"/>
  <c r="BH102" i="3"/>
  <c r="P102" i="3"/>
  <c r="AF102" i="3"/>
  <c r="AV102" i="3"/>
  <c r="M102" i="3"/>
  <c r="U102" i="3"/>
  <c r="AC102" i="3"/>
  <c r="AK102" i="3"/>
  <c r="AS102" i="3"/>
  <c r="BA102" i="3"/>
  <c r="BI102" i="3"/>
  <c r="X102" i="3"/>
  <c r="AN102" i="3"/>
  <c r="BD102" i="3"/>
  <c r="N79" i="3"/>
  <c r="R79" i="3"/>
  <c r="V79" i="3"/>
  <c r="Z79" i="3"/>
  <c r="AD79" i="3"/>
  <c r="AH79" i="3"/>
  <c r="AL79" i="3"/>
  <c r="AP79" i="3"/>
  <c r="AT79" i="3"/>
  <c r="AX79" i="3"/>
  <c r="BB79" i="3"/>
  <c r="BF79" i="3"/>
  <c r="O79" i="3"/>
  <c r="S79" i="3"/>
  <c r="W79" i="3"/>
  <c r="AA79" i="3"/>
  <c r="AE79" i="3"/>
  <c r="AI79" i="3"/>
  <c r="AM79" i="3"/>
  <c r="AQ79" i="3"/>
  <c r="AU79" i="3"/>
  <c r="AY79" i="3"/>
  <c r="BC79" i="3"/>
  <c r="BG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M79" i="3"/>
  <c r="Q79" i="3"/>
  <c r="U79" i="3"/>
  <c r="Y79" i="3"/>
  <c r="AC79" i="3"/>
  <c r="AG79" i="3"/>
  <c r="AK79" i="3"/>
  <c r="AO79" i="3"/>
  <c r="AS79" i="3"/>
  <c r="AW79" i="3"/>
  <c r="BA79" i="3"/>
  <c r="BE79" i="3"/>
  <c r="BI79" i="3"/>
  <c r="BJ78" i="3"/>
  <c r="BM82" i="3"/>
  <c r="O89" i="3"/>
  <c r="S89" i="3"/>
  <c r="W89" i="3"/>
  <c r="AA89" i="3"/>
  <c r="AE89" i="3"/>
  <c r="AI89" i="3"/>
  <c r="AM89" i="3"/>
  <c r="AQ89" i="3"/>
  <c r="AU89" i="3"/>
  <c r="AY89" i="3"/>
  <c r="BC89" i="3"/>
  <c r="BG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M89" i="3"/>
  <c r="Q89" i="3"/>
  <c r="U89" i="3"/>
  <c r="Y89" i="3"/>
  <c r="AC89" i="3"/>
  <c r="AG89" i="3"/>
  <c r="AK89" i="3"/>
  <c r="AO89" i="3"/>
  <c r="AS89" i="3"/>
  <c r="AW89" i="3"/>
  <c r="BA89" i="3"/>
  <c r="BE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S105" i="3"/>
  <c r="AA105" i="3"/>
  <c r="AI105" i="3"/>
  <c r="AQ105" i="3"/>
  <c r="AY105" i="3"/>
  <c r="BG105" i="3"/>
  <c r="N105" i="3"/>
  <c r="V105" i="3"/>
  <c r="AD105" i="3"/>
  <c r="AL105" i="3"/>
  <c r="AT105" i="3"/>
  <c r="BB105" i="3"/>
  <c r="R105" i="3"/>
  <c r="Z105" i="3"/>
  <c r="AP105" i="3"/>
  <c r="BF105" i="3"/>
  <c r="O105" i="3"/>
  <c r="W105" i="3"/>
  <c r="AE105" i="3"/>
  <c r="AM105" i="3"/>
  <c r="AU105" i="3"/>
  <c r="BC105" i="3"/>
  <c r="AH105" i="3"/>
  <c r="AX105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88" i="3"/>
  <c r="R88" i="3"/>
  <c r="V88" i="3"/>
  <c r="Z88" i="3"/>
  <c r="AD88" i="3"/>
  <c r="AH88" i="3"/>
  <c r="AL88" i="3"/>
  <c r="AP88" i="3"/>
  <c r="AT88" i="3"/>
  <c r="AX88" i="3"/>
  <c r="BB88" i="3"/>
  <c r="BF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P88" i="3"/>
  <c r="T88" i="3"/>
  <c r="X88" i="3"/>
  <c r="AB88" i="3"/>
  <c r="AF88" i="3"/>
  <c r="AJ88" i="3"/>
  <c r="AN88" i="3"/>
  <c r="AR88" i="3"/>
  <c r="AV88" i="3"/>
  <c r="AZ88" i="3"/>
  <c r="BD88" i="3"/>
  <c r="BH88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O104" i="3"/>
  <c r="S104" i="3"/>
  <c r="W104" i="3"/>
  <c r="AA104" i="3"/>
  <c r="AE104" i="3"/>
  <c r="AI104" i="3"/>
  <c r="AM104" i="3"/>
  <c r="AQ104" i="3"/>
  <c r="AU104" i="3"/>
  <c r="AY104" i="3"/>
  <c r="BC104" i="3"/>
  <c r="BG104" i="3"/>
  <c r="M104" i="3"/>
  <c r="U104" i="3"/>
  <c r="AC104" i="3"/>
  <c r="AK104" i="3"/>
  <c r="AS104" i="3"/>
  <c r="BA104" i="3"/>
  <c r="BI104" i="3"/>
  <c r="P104" i="3"/>
  <c r="X104" i="3"/>
  <c r="AF104" i="3"/>
  <c r="AN104" i="3"/>
  <c r="AV104" i="3"/>
  <c r="BD104" i="3"/>
  <c r="T104" i="3"/>
  <c r="AB104" i="3"/>
  <c r="AJ104" i="3"/>
  <c r="AR104" i="3"/>
  <c r="AZ104" i="3"/>
  <c r="Q104" i="3"/>
  <c r="Y104" i="3"/>
  <c r="AG104" i="3"/>
  <c r="AO104" i="3"/>
  <c r="AW104" i="3"/>
  <c r="BE104" i="3"/>
  <c r="BH104" i="3"/>
  <c r="P98" i="3"/>
  <c r="T98" i="3"/>
  <c r="X98" i="3"/>
  <c r="AB98" i="3"/>
  <c r="AF98" i="3"/>
  <c r="AJ98" i="3"/>
  <c r="AN98" i="3"/>
  <c r="AR98" i="3"/>
  <c r="AV98" i="3"/>
  <c r="AZ98" i="3"/>
  <c r="BD98" i="3"/>
  <c r="BH98" i="3"/>
  <c r="M98" i="3"/>
  <c r="Q98" i="3"/>
  <c r="U98" i="3"/>
  <c r="Y98" i="3"/>
  <c r="AC98" i="3"/>
  <c r="AG98" i="3"/>
  <c r="AK98" i="3"/>
  <c r="AO98" i="3"/>
  <c r="AS98" i="3"/>
  <c r="AW98" i="3"/>
  <c r="BA98" i="3"/>
  <c r="BE98" i="3"/>
  <c r="BI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O87" i="3"/>
  <c r="S87" i="3"/>
  <c r="W87" i="3"/>
  <c r="AA87" i="3"/>
  <c r="AE87" i="3"/>
  <c r="AI87" i="3"/>
  <c r="AM87" i="3"/>
  <c r="AQ87" i="3"/>
  <c r="AU87" i="3"/>
  <c r="AY87" i="3"/>
  <c r="BC87" i="3"/>
  <c r="BG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M87" i="3"/>
  <c r="Q87" i="3"/>
  <c r="U87" i="3"/>
  <c r="Y87" i="3"/>
  <c r="AC87" i="3"/>
  <c r="AG87" i="3"/>
  <c r="AK87" i="3"/>
  <c r="AO87" i="3"/>
  <c r="AS87" i="3"/>
  <c r="AW87" i="3"/>
  <c r="BA87" i="3"/>
  <c r="BE87" i="3"/>
  <c r="BI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M103" i="3"/>
  <c r="Q103" i="3"/>
  <c r="U103" i="3"/>
  <c r="Y103" i="3"/>
  <c r="AC103" i="3"/>
  <c r="AG103" i="3"/>
  <c r="AK103" i="3"/>
  <c r="AO103" i="3"/>
  <c r="AS103" i="3"/>
  <c r="AW103" i="3"/>
  <c r="BA103" i="3"/>
  <c r="BE103" i="3"/>
  <c r="BI103" i="3"/>
  <c r="O103" i="3"/>
  <c r="W103" i="3"/>
  <c r="AE103" i="3"/>
  <c r="AM103" i="3"/>
  <c r="AU103" i="3"/>
  <c r="BC103" i="3"/>
  <c r="R103" i="3"/>
  <c r="Z103" i="3"/>
  <c r="AH103" i="3"/>
  <c r="AP103" i="3"/>
  <c r="AX103" i="3"/>
  <c r="BF103" i="3"/>
  <c r="V103" i="3"/>
  <c r="AL103" i="3"/>
  <c r="BB103" i="3"/>
  <c r="S103" i="3"/>
  <c r="AA103" i="3"/>
  <c r="AI103" i="3"/>
  <c r="AQ103" i="3"/>
  <c r="AY103" i="3"/>
  <c r="BG103" i="3"/>
  <c r="N103" i="3"/>
  <c r="AD103" i="3"/>
  <c r="AT103" i="3"/>
  <c r="P90" i="3"/>
  <c r="T90" i="3"/>
  <c r="X90" i="3"/>
  <c r="AB90" i="3"/>
  <c r="AF90" i="3"/>
  <c r="AJ90" i="3"/>
  <c r="AN90" i="3"/>
  <c r="AR90" i="3"/>
  <c r="AV90" i="3"/>
  <c r="AZ90" i="3"/>
  <c r="BD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N90" i="3"/>
  <c r="R90" i="3"/>
  <c r="V90" i="3"/>
  <c r="Z90" i="3"/>
  <c r="AD90" i="3"/>
  <c r="AH90" i="3"/>
  <c r="AL90" i="3"/>
  <c r="AP90" i="3"/>
  <c r="AT90" i="3"/>
  <c r="AX90" i="3"/>
  <c r="BB90" i="3"/>
  <c r="BF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P86" i="3"/>
  <c r="T86" i="3"/>
  <c r="X86" i="3"/>
  <c r="AB86" i="3"/>
  <c r="AF86" i="3"/>
  <c r="AJ86" i="3"/>
  <c r="AN86" i="3"/>
  <c r="AR86" i="3"/>
  <c r="AV86" i="3"/>
  <c r="AZ86" i="3"/>
  <c r="BD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N86" i="3"/>
  <c r="R86" i="3"/>
  <c r="V86" i="3"/>
  <c r="Z86" i="3"/>
  <c r="AD86" i="3"/>
  <c r="AH86" i="3"/>
  <c r="AL86" i="3"/>
  <c r="AP86" i="3"/>
  <c r="AT86" i="3"/>
  <c r="AX86" i="3"/>
  <c r="BB86" i="3"/>
  <c r="BF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BN78" i="3"/>
  <c r="L30" i="3"/>
  <c r="L68" i="3"/>
  <c r="L77" i="3"/>
  <c r="L69" i="3"/>
  <c r="L74" i="3"/>
  <c r="L70" i="3"/>
  <c r="L42" i="3"/>
  <c r="L38" i="3"/>
  <c r="L34" i="3"/>
  <c r="L76" i="3"/>
  <c r="K30" i="3"/>
  <c r="K77" i="3"/>
  <c r="L75" i="3"/>
  <c r="K57" i="3"/>
  <c r="K53" i="3"/>
  <c r="K49" i="3"/>
  <c r="K45" i="3"/>
  <c r="K41" i="3"/>
  <c r="K37" i="3"/>
  <c r="K33" i="3"/>
  <c r="L71" i="3"/>
  <c r="L67" i="3"/>
  <c r="L63" i="3"/>
  <c r="L59" i="3"/>
  <c r="L55" i="3"/>
  <c r="L51" i="3"/>
  <c r="L47" i="3"/>
  <c r="L72" i="3"/>
  <c r="K75" i="3"/>
  <c r="L73" i="3"/>
  <c r="L57" i="3"/>
  <c r="L53" i="3"/>
  <c r="L49" i="3"/>
  <c r="L45" i="3"/>
  <c r="L41" i="3"/>
  <c r="L37" i="3"/>
  <c r="L33" i="3"/>
  <c r="L65" i="3"/>
  <c r="L61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BK82" i="3" l="1"/>
  <c r="BJ82" i="3"/>
  <c r="BL82" i="3"/>
  <c r="BK78" i="3"/>
  <c r="BM78" i="3"/>
  <c r="BL78" i="3"/>
  <c r="BN82" i="3"/>
  <c r="BM98" i="3"/>
  <c r="BL83" i="3"/>
  <c r="BM85" i="3"/>
  <c r="BM95" i="3"/>
  <c r="BL96" i="3"/>
  <c r="BJ96" i="3"/>
  <c r="BL97" i="3"/>
  <c r="BJ97" i="3"/>
  <c r="BM94" i="3"/>
  <c r="BL98" i="3"/>
  <c r="BJ98" i="3"/>
  <c r="BJ83" i="3"/>
  <c r="BM83" i="3"/>
  <c r="BL85" i="3"/>
  <c r="BJ85" i="3"/>
  <c r="BL95" i="3"/>
  <c r="BJ95" i="3"/>
  <c r="BM96" i="3"/>
  <c r="BM97" i="3"/>
  <c r="BL94" i="3"/>
  <c r="BJ94" i="3"/>
  <c r="BN88" i="3"/>
  <c r="BK111" i="3"/>
  <c r="BJ108" i="3"/>
  <c r="M62" i="3"/>
  <c r="Q62" i="3"/>
  <c r="U62" i="3"/>
  <c r="Y62" i="3"/>
  <c r="AC62" i="3"/>
  <c r="AG62" i="3"/>
  <c r="AK62" i="3"/>
  <c r="AO62" i="3"/>
  <c r="AS62" i="3"/>
  <c r="AW62" i="3"/>
  <c r="BA62" i="3"/>
  <c r="BE62" i="3"/>
  <c r="BI62" i="3"/>
  <c r="N62" i="3"/>
  <c r="R62" i="3"/>
  <c r="V62" i="3"/>
  <c r="Z62" i="3"/>
  <c r="AD62" i="3"/>
  <c r="AH62" i="3"/>
  <c r="AL62" i="3"/>
  <c r="AP62" i="3"/>
  <c r="AT62" i="3"/>
  <c r="AX62" i="3"/>
  <c r="BB62" i="3"/>
  <c r="BF62" i="3"/>
  <c r="T62" i="3"/>
  <c r="AB62" i="3"/>
  <c r="AJ62" i="3"/>
  <c r="AR62" i="3"/>
  <c r="AZ62" i="3"/>
  <c r="BH62" i="3"/>
  <c r="O62" i="3"/>
  <c r="W62" i="3"/>
  <c r="AE62" i="3"/>
  <c r="AM62" i="3"/>
  <c r="AU62" i="3"/>
  <c r="BC62" i="3"/>
  <c r="S62" i="3"/>
  <c r="AA62" i="3"/>
  <c r="AI62" i="3"/>
  <c r="AQ62" i="3"/>
  <c r="AY62" i="3"/>
  <c r="P62" i="3"/>
  <c r="X62" i="3"/>
  <c r="AF62" i="3"/>
  <c r="AN62" i="3"/>
  <c r="AV62" i="3"/>
  <c r="BD62" i="3"/>
  <c r="BG62" i="3"/>
  <c r="M66" i="3"/>
  <c r="Q66" i="3"/>
  <c r="U66" i="3"/>
  <c r="Y66" i="3"/>
  <c r="AC66" i="3"/>
  <c r="AG66" i="3"/>
  <c r="AK66" i="3"/>
  <c r="AO66" i="3"/>
  <c r="AS66" i="3"/>
  <c r="AW66" i="3"/>
  <c r="BA66" i="3"/>
  <c r="BE66" i="3"/>
  <c r="BI66" i="3"/>
  <c r="N66" i="3"/>
  <c r="R66" i="3"/>
  <c r="V66" i="3"/>
  <c r="Z66" i="3"/>
  <c r="AD66" i="3"/>
  <c r="AH66" i="3"/>
  <c r="AL66" i="3"/>
  <c r="AP66" i="3"/>
  <c r="AT66" i="3"/>
  <c r="AX66" i="3"/>
  <c r="BB66" i="3"/>
  <c r="BF66" i="3"/>
  <c r="P66" i="3"/>
  <c r="X66" i="3"/>
  <c r="AF66" i="3"/>
  <c r="AN66" i="3"/>
  <c r="AV66" i="3"/>
  <c r="BD66" i="3"/>
  <c r="S66" i="3"/>
  <c r="AA66" i="3"/>
  <c r="AI66" i="3"/>
  <c r="AQ66" i="3"/>
  <c r="AY66" i="3"/>
  <c r="BG66" i="3"/>
  <c r="W66" i="3"/>
  <c r="AM66" i="3"/>
  <c r="BC66" i="3"/>
  <c r="T66" i="3"/>
  <c r="AB66" i="3"/>
  <c r="AJ66" i="3"/>
  <c r="AR66" i="3"/>
  <c r="AZ66" i="3"/>
  <c r="BH66" i="3"/>
  <c r="O66" i="3"/>
  <c r="AE66" i="3"/>
  <c r="AU66" i="3"/>
  <c r="O69" i="3"/>
  <c r="S69" i="3"/>
  <c r="W69" i="3"/>
  <c r="AA69" i="3"/>
  <c r="AE69" i="3"/>
  <c r="AI69" i="3"/>
  <c r="AM69" i="3"/>
  <c r="AQ69" i="3"/>
  <c r="AU69" i="3"/>
  <c r="AY69" i="3"/>
  <c r="BC69" i="3"/>
  <c r="BG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Q69" i="3"/>
  <c r="BE69" i="3"/>
  <c r="R69" i="3"/>
  <c r="Z69" i="3"/>
  <c r="AH69" i="3"/>
  <c r="AP69" i="3"/>
  <c r="AX69" i="3"/>
  <c r="BF69" i="3"/>
  <c r="M69" i="3"/>
  <c r="U69" i="3"/>
  <c r="AC69" i="3"/>
  <c r="AK69" i="3"/>
  <c r="AS69" i="3"/>
  <c r="BA69" i="3"/>
  <c r="BI69" i="3"/>
  <c r="Y69" i="3"/>
  <c r="AW69" i="3"/>
  <c r="N69" i="3"/>
  <c r="V69" i="3"/>
  <c r="AD69" i="3"/>
  <c r="AL69" i="3"/>
  <c r="AT69" i="3"/>
  <c r="BB69" i="3"/>
  <c r="AG69" i="3"/>
  <c r="AO69" i="3"/>
  <c r="M73" i="3"/>
  <c r="Q73" i="3"/>
  <c r="U73" i="3"/>
  <c r="Y73" i="3"/>
  <c r="AC73" i="3"/>
  <c r="AG73" i="3"/>
  <c r="AK73" i="3"/>
  <c r="AO73" i="3"/>
  <c r="AS73" i="3"/>
  <c r="AW73" i="3"/>
  <c r="BA73" i="3"/>
  <c r="BE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AE73" i="3"/>
  <c r="P73" i="3"/>
  <c r="X73" i="3"/>
  <c r="AF73" i="3"/>
  <c r="AN73" i="3"/>
  <c r="AV73" i="3"/>
  <c r="BD73" i="3"/>
  <c r="S73" i="3"/>
  <c r="AA73" i="3"/>
  <c r="AI73" i="3"/>
  <c r="AQ73" i="3"/>
  <c r="AY73" i="3"/>
  <c r="BG73" i="3"/>
  <c r="W73" i="3"/>
  <c r="AU73" i="3"/>
  <c r="T73" i="3"/>
  <c r="AB73" i="3"/>
  <c r="AJ73" i="3"/>
  <c r="AR73" i="3"/>
  <c r="AZ73" i="3"/>
  <c r="BH73" i="3"/>
  <c r="O73" i="3"/>
  <c r="AM73" i="3"/>
  <c r="BC73" i="3"/>
  <c r="Y77" i="3"/>
  <c r="AK77" i="3"/>
  <c r="BE77" i="3"/>
  <c r="V77" i="3"/>
  <c r="AL77" i="3"/>
  <c r="BB77" i="3"/>
  <c r="Z77" i="3"/>
  <c r="AP77" i="3"/>
  <c r="BF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U77" i="3"/>
  <c r="AG77" i="3"/>
  <c r="AS77" i="3"/>
  <c r="BA77" i="3"/>
  <c r="R77" i="3"/>
  <c r="AH77" i="3"/>
  <c r="AT77" i="3"/>
  <c r="P77" i="3"/>
  <c r="T77" i="3"/>
  <c r="X77" i="3"/>
  <c r="AB77" i="3"/>
  <c r="AF77" i="3"/>
  <c r="AJ77" i="3"/>
  <c r="AN77" i="3"/>
  <c r="AR77" i="3"/>
  <c r="AV77" i="3"/>
  <c r="AZ77" i="3"/>
  <c r="BD77" i="3"/>
  <c r="BH77" i="3"/>
  <c r="M77" i="3"/>
  <c r="Q77" i="3"/>
  <c r="AC77" i="3"/>
  <c r="AO77" i="3"/>
  <c r="AW77" i="3"/>
  <c r="BI77" i="3"/>
  <c r="N77" i="3"/>
  <c r="AD77" i="3"/>
  <c r="AX77" i="3"/>
  <c r="N70" i="3"/>
  <c r="R70" i="3"/>
  <c r="V70" i="3"/>
  <c r="Z70" i="3"/>
  <c r="AD70" i="3"/>
  <c r="AH70" i="3"/>
  <c r="AL70" i="3"/>
  <c r="AP70" i="3"/>
  <c r="AT70" i="3"/>
  <c r="AX70" i="3"/>
  <c r="BB70" i="3"/>
  <c r="BF70" i="3"/>
  <c r="O70" i="3"/>
  <c r="S70" i="3"/>
  <c r="W70" i="3"/>
  <c r="AA70" i="3"/>
  <c r="AE70" i="3"/>
  <c r="AI70" i="3"/>
  <c r="AM70" i="3"/>
  <c r="AQ70" i="3"/>
  <c r="AU70" i="3"/>
  <c r="AY70" i="3"/>
  <c r="BC70" i="3"/>
  <c r="BG70" i="3"/>
  <c r="AV70" i="3"/>
  <c r="Q70" i="3"/>
  <c r="Y70" i="3"/>
  <c r="AG70" i="3"/>
  <c r="AO70" i="3"/>
  <c r="AW70" i="3"/>
  <c r="BE70" i="3"/>
  <c r="T70" i="3"/>
  <c r="AB70" i="3"/>
  <c r="AJ70" i="3"/>
  <c r="AR70" i="3"/>
  <c r="AZ70" i="3"/>
  <c r="BH70" i="3"/>
  <c r="X70" i="3"/>
  <c r="AN70" i="3"/>
  <c r="M70" i="3"/>
  <c r="U70" i="3"/>
  <c r="AC70" i="3"/>
  <c r="AK70" i="3"/>
  <c r="AS70" i="3"/>
  <c r="BA70" i="3"/>
  <c r="BI70" i="3"/>
  <c r="P70" i="3"/>
  <c r="AF70" i="3"/>
  <c r="BD70" i="3"/>
  <c r="O67" i="3"/>
  <c r="S67" i="3"/>
  <c r="W67" i="3"/>
  <c r="AA67" i="3"/>
  <c r="AE67" i="3"/>
  <c r="AI67" i="3"/>
  <c r="AM67" i="3"/>
  <c r="AQ67" i="3"/>
  <c r="AU67" i="3"/>
  <c r="AY67" i="3"/>
  <c r="BC67" i="3"/>
  <c r="BG67" i="3"/>
  <c r="P67" i="3"/>
  <c r="T67" i="3"/>
  <c r="X67" i="3"/>
  <c r="AB67" i="3"/>
  <c r="AF67" i="3"/>
  <c r="AJ67" i="3"/>
  <c r="AN67" i="3"/>
  <c r="AR67" i="3"/>
  <c r="AV67" i="3"/>
  <c r="AZ67" i="3"/>
  <c r="BD67" i="3"/>
  <c r="BH67" i="3"/>
  <c r="M67" i="3"/>
  <c r="AS67" i="3"/>
  <c r="N67" i="3"/>
  <c r="V67" i="3"/>
  <c r="AD67" i="3"/>
  <c r="AL67" i="3"/>
  <c r="AT67" i="3"/>
  <c r="BB67" i="3"/>
  <c r="Q67" i="3"/>
  <c r="Y67" i="3"/>
  <c r="AG67" i="3"/>
  <c r="AO67" i="3"/>
  <c r="AW67" i="3"/>
  <c r="BE67" i="3"/>
  <c r="AC67" i="3"/>
  <c r="BA67" i="3"/>
  <c r="R67" i="3"/>
  <c r="Z67" i="3"/>
  <c r="AH67" i="3"/>
  <c r="AP67" i="3"/>
  <c r="AX67" i="3"/>
  <c r="BF67" i="3"/>
  <c r="U67" i="3"/>
  <c r="AK67" i="3"/>
  <c r="BI67" i="3"/>
  <c r="P71" i="3"/>
  <c r="T71" i="3"/>
  <c r="X71" i="3"/>
  <c r="AB71" i="3"/>
  <c r="AF71" i="3"/>
  <c r="AJ71" i="3"/>
  <c r="AN71" i="3"/>
  <c r="AR71" i="3"/>
  <c r="AV71" i="3"/>
  <c r="AZ71" i="3"/>
  <c r="BD71" i="3"/>
  <c r="BH71" i="3"/>
  <c r="M71" i="3"/>
  <c r="Q71" i="3"/>
  <c r="U71" i="3"/>
  <c r="Y71" i="3"/>
  <c r="AC71" i="3"/>
  <c r="AG71" i="3"/>
  <c r="AK71" i="3"/>
  <c r="AO71" i="3"/>
  <c r="AS71" i="3"/>
  <c r="AW71" i="3"/>
  <c r="BA71" i="3"/>
  <c r="BE71" i="3"/>
  <c r="BI71" i="3"/>
  <c r="AL71" i="3"/>
  <c r="O71" i="3"/>
  <c r="W71" i="3"/>
  <c r="AE71" i="3"/>
  <c r="AM71" i="3"/>
  <c r="AU71" i="3"/>
  <c r="BC71" i="3"/>
  <c r="R71" i="3"/>
  <c r="Z71" i="3"/>
  <c r="AH71" i="3"/>
  <c r="AP71" i="3"/>
  <c r="AX71" i="3"/>
  <c r="BF71" i="3"/>
  <c r="N71" i="3"/>
  <c r="AD71" i="3"/>
  <c r="BB71" i="3"/>
  <c r="S71" i="3"/>
  <c r="AA71" i="3"/>
  <c r="AI71" i="3"/>
  <c r="AQ71" i="3"/>
  <c r="AY71" i="3"/>
  <c r="BG71" i="3"/>
  <c r="V71" i="3"/>
  <c r="AT71" i="3"/>
  <c r="M68" i="3"/>
  <c r="Q68" i="3"/>
  <c r="U68" i="3"/>
  <c r="Y68" i="3"/>
  <c r="AC68" i="3"/>
  <c r="AG68" i="3"/>
  <c r="AK68" i="3"/>
  <c r="AO68" i="3"/>
  <c r="AS68" i="3"/>
  <c r="AW68" i="3"/>
  <c r="BA68" i="3"/>
  <c r="BE68" i="3"/>
  <c r="BI68" i="3"/>
  <c r="N68" i="3"/>
  <c r="R68" i="3"/>
  <c r="V68" i="3"/>
  <c r="Z68" i="3"/>
  <c r="AD68" i="3"/>
  <c r="AH68" i="3"/>
  <c r="AL68" i="3"/>
  <c r="AP68" i="3"/>
  <c r="AT68" i="3"/>
  <c r="AX68" i="3"/>
  <c r="BB68" i="3"/>
  <c r="BF68" i="3"/>
  <c r="S68" i="3"/>
  <c r="AQ68" i="3"/>
  <c r="T68" i="3"/>
  <c r="AB68" i="3"/>
  <c r="AJ68" i="3"/>
  <c r="AR68" i="3"/>
  <c r="AZ68" i="3"/>
  <c r="BH68" i="3"/>
  <c r="O68" i="3"/>
  <c r="W68" i="3"/>
  <c r="AE68" i="3"/>
  <c r="AM68" i="3"/>
  <c r="AU68" i="3"/>
  <c r="BC68" i="3"/>
  <c r="AI68" i="3"/>
  <c r="BG68" i="3"/>
  <c r="P68" i="3"/>
  <c r="X68" i="3"/>
  <c r="AF68" i="3"/>
  <c r="AN68" i="3"/>
  <c r="AV68" i="3"/>
  <c r="BD68" i="3"/>
  <c r="AA68" i="3"/>
  <c r="AY68" i="3"/>
  <c r="P74" i="3"/>
  <c r="T74" i="3"/>
  <c r="X74" i="3"/>
  <c r="AB74" i="3"/>
  <c r="AF74" i="3"/>
  <c r="AJ74" i="3"/>
  <c r="AN74" i="3"/>
  <c r="M74" i="3"/>
  <c r="Q74" i="3"/>
  <c r="U74" i="3"/>
  <c r="Y74" i="3"/>
  <c r="AC74" i="3"/>
  <c r="AG74" i="3"/>
  <c r="AK74" i="3"/>
  <c r="AO74" i="3"/>
  <c r="AD74" i="3"/>
  <c r="BH74" i="3"/>
  <c r="BA74" i="3"/>
  <c r="O74" i="3"/>
  <c r="W74" i="3"/>
  <c r="AE74" i="3"/>
  <c r="AM74" i="3"/>
  <c r="AS74" i="3"/>
  <c r="BI74" i="3"/>
  <c r="R74" i="3"/>
  <c r="Z74" i="3"/>
  <c r="AH74" i="3"/>
  <c r="AP74" i="3"/>
  <c r="AT74" i="3"/>
  <c r="AX74" i="3"/>
  <c r="BB74" i="3"/>
  <c r="BF74" i="3"/>
  <c r="N74" i="3"/>
  <c r="V74" i="3"/>
  <c r="AV74" i="3"/>
  <c r="BD74" i="3"/>
  <c r="AW74" i="3"/>
  <c r="S74" i="3"/>
  <c r="AA74" i="3"/>
  <c r="AI74" i="3"/>
  <c r="AQ74" i="3"/>
  <c r="AU74" i="3"/>
  <c r="AY74" i="3"/>
  <c r="BC74" i="3"/>
  <c r="BG74" i="3"/>
  <c r="AL74" i="3"/>
  <c r="AR74" i="3"/>
  <c r="AZ74" i="3"/>
  <c r="BE74" i="3"/>
  <c r="BJ86" i="3"/>
  <c r="BM90" i="3"/>
  <c r="BL90" i="3"/>
  <c r="BK87" i="3"/>
  <c r="BJ104" i="3"/>
  <c r="BM88" i="3"/>
  <c r="BK105" i="3"/>
  <c r="BN105" i="3"/>
  <c r="BJ89" i="3"/>
  <c r="BM89" i="3"/>
  <c r="BK102" i="3"/>
  <c r="BN102" i="3"/>
  <c r="BK99" i="3"/>
  <c r="BK101" i="3"/>
  <c r="BN101" i="3"/>
  <c r="BM111" i="3"/>
  <c r="BK95" i="3"/>
  <c r="BN95" i="3"/>
  <c r="BL110" i="3"/>
  <c r="BN97" i="3"/>
  <c r="BK97" i="3"/>
  <c r="BJ81" i="3"/>
  <c r="BM81" i="3"/>
  <c r="BK106" i="3"/>
  <c r="BN106" i="3"/>
  <c r="BN107" i="3"/>
  <c r="BL107" i="3"/>
  <c r="BJ92" i="3"/>
  <c r="P61" i="3"/>
  <c r="T61" i="3"/>
  <c r="X61" i="3"/>
  <c r="AB61" i="3"/>
  <c r="AF61" i="3"/>
  <c r="AJ61" i="3"/>
  <c r="AN61" i="3"/>
  <c r="AR61" i="3"/>
  <c r="AV61" i="3"/>
  <c r="AZ61" i="3"/>
  <c r="BD61" i="3"/>
  <c r="BH61" i="3"/>
  <c r="M61" i="3"/>
  <c r="Q61" i="3"/>
  <c r="U61" i="3"/>
  <c r="Y61" i="3"/>
  <c r="AC61" i="3"/>
  <c r="AG61" i="3"/>
  <c r="AK61" i="3"/>
  <c r="AO61" i="3"/>
  <c r="AS61" i="3"/>
  <c r="AW61" i="3"/>
  <c r="BA61" i="3"/>
  <c r="BE61" i="3"/>
  <c r="BI61" i="3"/>
  <c r="O61" i="3"/>
  <c r="W61" i="3"/>
  <c r="AE61" i="3"/>
  <c r="AM61" i="3"/>
  <c r="AU61" i="3"/>
  <c r="BC61" i="3"/>
  <c r="R61" i="3"/>
  <c r="Z61" i="3"/>
  <c r="AH61" i="3"/>
  <c r="AP61" i="3"/>
  <c r="AX61" i="3"/>
  <c r="BF61" i="3"/>
  <c r="N61" i="3"/>
  <c r="AD61" i="3"/>
  <c r="AT61" i="3"/>
  <c r="S61" i="3"/>
  <c r="AA61" i="3"/>
  <c r="AI61" i="3"/>
  <c r="AQ61" i="3"/>
  <c r="AY61" i="3"/>
  <c r="BG61" i="3"/>
  <c r="V61" i="3"/>
  <c r="AL61" i="3"/>
  <c r="BB61" i="3"/>
  <c r="W76" i="3"/>
  <c r="AQ76" i="3"/>
  <c r="BC76" i="3"/>
  <c r="X76" i="3"/>
  <c r="AR76" i="3"/>
  <c r="BD76" i="3"/>
  <c r="AB76" i="3"/>
  <c r="AN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AA76" i="3"/>
  <c r="AI76" i="3"/>
  <c r="AU76" i="3"/>
  <c r="BG76" i="3"/>
  <c r="P76" i="3"/>
  <c r="AF76" i="3"/>
  <c r="AZ76" i="3"/>
  <c r="N76" i="3"/>
  <c r="R76" i="3"/>
  <c r="V76" i="3"/>
  <c r="Z76" i="3"/>
  <c r="AD76" i="3"/>
  <c r="AH76" i="3"/>
  <c r="AL76" i="3"/>
  <c r="AP76" i="3"/>
  <c r="AT76" i="3"/>
  <c r="AX76" i="3"/>
  <c r="BB76" i="3"/>
  <c r="BF76" i="3"/>
  <c r="S76" i="3"/>
  <c r="AE76" i="3"/>
  <c r="AM76" i="3"/>
  <c r="AY76" i="3"/>
  <c r="T76" i="3"/>
  <c r="AJ76" i="3"/>
  <c r="AV76" i="3"/>
  <c r="X75" i="3"/>
  <c r="AN75" i="3"/>
  <c r="BD75" i="3"/>
  <c r="Y75" i="3"/>
  <c r="AO75" i="3"/>
  <c r="BE75" i="3"/>
  <c r="M75" i="3"/>
  <c r="AC75" i="3"/>
  <c r="AS75" i="3"/>
  <c r="BI75" i="3"/>
  <c r="N75" i="3"/>
  <c r="R75" i="3"/>
  <c r="V75" i="3"/>
  <c r="Z75" i="3"/>
  <c r="AD75" i="3"/>
  <c r="AH75" i="3"/>
  <c r="AL75" i="3"/>
  <c r="AP75" i="3"/>
  <c r="AT75" i="3"/>
  <c r="AX75" i="3"/>
  <c r="BB75" i="3"/>
  <c r="BF75" i="3"/>
  <c r="P75" i="3"/>
  <c r="T75" i="3"/>
  <c r="AF75" i="3"/>
  <c r="AR75" i="3"/>
  <c r="AZ75" i="3"/>
  <c r="Q75" i="3"/>
  <c r="AG75" i="3"/>
  <c r="AW75" i="3"/>
  <c r="O75" i="3"/>
  <c r="S75" i="3"/>
  <c r="W75" i="3"/>
  <c r="AA75" i="3"/>
  <c r="AE75" i="3"/>
  <c r="AI75" i="3"/>
  <c r="AM75" i="3"/>
  <c r="AQ75" i="3"/>
  <c r="AU75" i="3"/>
  <c r="AY75" i="3"/>
  <c r="BC75" i="3"/>
  <c r="BG75" i="3"/>
  <c r="AB75" i="3"/>
  <c r="AJ75" i="3"/>
  <c r="AV75" i="3"/>
  <c r="BH75" i="3"/>
  <c r="U75" i="3"/>
  <c r="AK75" i="3"/>
  <c r="BA75" i="3"/>
  <c r="BK86" i="3"/>
  <c r="BN86" i="3"/>
  <c r="BJ90" i="3"/>
  <c r="BN103" i="3"/>
  <c r="BJ103" i="3"/>
  <c r="BK98" i="3"/>
  <c r="BN98" i="3"/>
  <c r="BL104" i="3"/>
  <c r="BN89" i="3"/>
  <c r="BK89" i="3"/>
  <c r="BL89" i="3"/>
  <c r="BM79" i="3"/>
  <c r="BM102" i="3"/>
  <c r="BK83" i="3"/>
  <c r="BN83" i="3"/>
  <c r="BL100" i="3"/>
  <c r="BM84" i="3"/>
  <c r="BL101" i="3"/>
  <c r="BN85" i="3"/>
  <c r="BK85" i="3"/>
  <c r="BL111" i="3"/>
  <c r="BJ111" i="3"/>
  <c r="BL80" i="3"/>
  <c r="BM80" i="3"/>
  <c r="BN81" i="3"/>
  <c r="BK81" i="3"/>
  <c r="BL81" i="3"/>
  <c r="BM106" i="3"/>
  <c r="BM107" i="3"/>
  <c r="BK107" i="3"/>
  <c r="BL91" i="3"/>
  <c r="BN91" i="3"/>
  <c r="BM91" i="3"/>
  <c r="BK92" i="3"/>
  <c r="BL92" i="3"/>
  <c r="BN92" i="3"/>
  <c r="BK109" i="3"/>
  <c r="BM109" i="3"/>
  <c r="BJ109" i="3"/>
  <c r="BJ93" i="3"/>
  <c r="BM93" i="3"/>
  <c r="BK90" i="3"/>
  <c r="BN90" i="3"/>
  <c r="BL103" i="3"/>
  <c r="BM104" i="3"/>
  <c r="BK104" i="3"/>
  <c r="BN104" i="3"/>
  <c r="BL88" i="3"/>
  <c r="BJ88" i="3"/>
  <c r="BK79" i="3"/>
  <c r="BL79" i="3"/>
  <c r="BN79" i="3"/>
  <c r="BJ79" i="3"/>
  <c r="BM99" i="3"/>
  <c r="BK100" i="3"/>
  <c r="BN100" i="3"/>
  <c r="BJ84" i="3"/>
  <c r="BN111" i="3"/>
  <c r="BK110" i="3"/>
  <c r="BN110" i="3"/>
  <c r="BK96" i="3"/>
  <c r="BN96" i="3"/>
  <c r="BJ80" i="3"/>
  <c r="BL106" i="3"/>
  <c r="BK91" i="3"/>
  <c r="BL109" i="3"/>
  <c r="BN109" i="3"/>
  <c r="BL93" i="3"/>
  <c r="N65" i="3"/>
  <c r="R65" i="3"/>
  <c r="V65" i="3"/>
  <c r="Z65" i="3"/>
  <c r="AD65" i="3"/>
  <c r="AH65" i="3"/>
  <c r="AL65" i="3"/>
  <c r="AP65" i="3"/>
  <c r="AT65" i="3"/>
  <c r="AX65" i="3"/>
  <c r="BB65" i="3"/>
  <c r="BF65" i="3"/>
  <c r="O65" i="3"/>
  <c r="S65" i="3"/>
  <c r="W65" i="3"/>
  <c r="AA65" i="3"/>
  <c r="AE65" i="3"/>
  <c r="AI65" i="3"/>
  <c r="AM65" i="3"/>
  <c r="AQ65" i="3"/>
  <c r="AU65" i="3"/>
  <c r="AY65" i="3"/>
  <c r="BC65" i="3"/>
  <c r="BG65" i="3"/>
  <c r="AV65" i="3"/>
  <c r="Q65" i="3"/>
  <c r="Y65" i="3"/>
  <c r="AG65" i="3"/>
  <c r="AO65" i="3"/>
  <c r="AW65" i="3"/>
  <c r="BE65" i="3"/>
  <c r="T65" i="3"/>
  <c r="AB65" i="3"/>
  <c r="AJ65" i="3"/>
  <c r="AR65" i="3"/>
  <c r="AZ65" i="3"/>
  <c r="BH65" i="3"/>
  <c r="X65" i="3"/>
  <c r="AN65" i="3"/>
  <c r="BD65" i="3"/>
  <c r="M65" i="3"/>
  <c r="U65" i="3"/>
  <c r="AC65" i="3"/>
  <c r="AK65" i="3"/>
  <c r="AS65" i="3"/>
  <c r="BA65" i="3"/>
  <c r="BI65" i="3"/>
  <c r="P65" i="3"/>
  <c r="AF65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N63" i="3"/>
  <c r="R63" i="3"/>
  <c r="V63" i="3"/>
  <c r="Z63" i="3"/>
  <c r="AD63" i="3"/>
  <c r="AH63" i="3"/>
  <c r="AL63" i="3"/>
  <c r="AP63" i="3"/>
  <c r="AT63" i="3"/>
  <c r="AX63" i="3"/>
  <c r="BB63" i="3"/>
  <c r="BF63" i="3"/>
  <c r="AU63" i="3"/>
  <c r="P63" i="3"/>
  <c r="X63" i="3"/>
  <c r="AF63" i="3"/>
  <c r="AN63" i="3"/>
  <c r="AV63" i="3"/>
  <c r="BD63" i="3"/>
  <c r="S63" i="3"/>
  <c r="AA63" i="3"/>
  <c r="AI63" i="3"/>
  <c r="AQ63" i="3"/>
  <c r="AY63" i="3"/>
  <c r="BG63" i="3"/>
  <c r="O63" i="3"/>
  <c r="AE63" i="3"/>
  <c r="BC63" i="3"/>
  <c r="T63" i="3"/>
  <c r="AB63" i="3"/>
  <c r="AJ63" i="3"/>
  <c r="AR63" i="3"/>
  <c r="AZ63" i="3"/>
  <c r="BH63" i="3"/>
  <c r="W63" i="3"/>
  <c r="AM63" i="3"/>
  <c r="O72" i="3"/>
  <c r="S72" i="3"/>
  <c r="W72" i="3"/>
  <c r="AA72" i="3"/>
  <c r="AE72" i="3"/>
  <c r="AI72" i="3"/>
  <c r="AM72" i="3"/>
  <c r="AQ72" i="3"/>
  <c r="AU72" i="3"/>
  <c r="AY72" i="3"/>
  <c r="BC72" i="3"/>
  <c r="BG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Y72" i="3"/>
  <c r="BE72" i="3"/>
  <c r="R72" i="3"/>
  <c r="Z72" i="3"/>
  <c r="AH72" i="3"/>
  <c r="AP72" i="3"/>
  <c r="AX72" i="3"/>
  <c r="BF72" i="3"/>
  <c r="M72" i="3"/>
  <c r="U72" i="3"/>
  <c r="AC72" i="3"/>
  <c r="AK72" i="3"/>
  <c r="AS72" i="3"/>
  <c r="BA72" i="3"/>
  <c r="BI72" i="3"/>
  <c r="Q72" i="3"/>
  <c r="AG72" i="3"/>
  <c r="AO72" i="3"/>
  <c r="AW72" i="3"/>
  <c r="N72" i="3"/>
  <c r="V72" i="3"/>
  <c r="AD72" i="3"/>
  <c r="AL72" i="3"/>
  <c r="AT72" i="3"/>
  <c r="BB72" i="3"/>
  <c r="P64" i="3"/>
  <c r="T64" i="3"/>
  <c r="X64" i="3"/>
  <c r="AB64" i="3"/>
  <c r="AF64" i="3"/>
  <c r="AJ64" i="3"/>
  <c r="AN64" i="3"/>
  <c r="AR64" i="3"/>
  <c r="AV64" i="3"/>
  <c r="AZ64" i="3"/>
  <c r="BD64" i="3"/>
  <c r="BH64" i="3"/>
  <c r="M64" i="3"/>
  <c r="Q64" i="3"/>
  <c r="U64" i="3"/>
  <c r="Y64" i="3"/>
  <c r="AC64" i="3"/>
  <c r="AG64" i="3"/>
  <c r="AK64" i="3"/>
  <c r="AO64" i="3"/>
  <c r="AS64" i="3"/>
  <c r="AW64" i="3"/>
  <c r="BA64" i="3"/>
  <c r="BE64" i="3"/>
  <c r="BI64" i="3"/>
  <c r="S64" i="3"/>
  <c r="AA64" i="3"/>
  <c r="AI64" i="3"/>
  <c r="AQ64" i="3"/>
  <c r="AY64" i="3"/>
  <c r="BG64" i="3"/>
  <c r="N64" i="3"/>
  <c r="V64" i="3"/>
  <c r="AD64" i="3"/>
  <c r="AL64" i="3"/>
  <c r="AT64" i="3"/>
  <c r="BB64" i="3"/>
  <c r="R64" i="3"/>
  <c r="Z64" i="3"/>
  <c r="AP64" i="3"/>
  <c r="BF64" i="3"/>
  <c r="O64" i="3"/>
  <c r="W64" i="3"/>
  <c r="AE64" i="3"/>
  <c r="AM64" i="3"/>
  <c r="AU64" i="3"/>
  <c r="BC64" i="3"/>
  <c r="AH64" i="3"/>
  <c r="AX64" i="3"/>
  <c r="BM86" i="3"/>
  <c r="BL86" i="3"/>
  <c r="BM103" i="3"/>
  <c r="BK103" i="3"/>
  <c r="BL87" i="3"/>
  <c r="BN87" i="3"/>
  <c r="BJ87" i="3"/>
  <c r="BM87" i="3"/>
  <c r="BK88" i="3"/>
  <c r="BL105" i="3"/>
  <c r="BM105" i="3"/>
  <c r="BJ105" i="3"/>
  <c r="BL102" i="3"/>
  <c r="BJ102" i="3"/>
  <c r="BL99" i="3"/>
  <c r="BN99" i="3"/>
  <c r="BJ99" i="3"/>
  <c r="BJ100" i="3"/>
  <c r="BM100" i="3"/>
  <c r="BK84" i="3"/>
  <c r="BN84" i="3"/>
  <c r="BL84" i="3"/>
  <c r="BM101" i="3"/>
  <c r="BJ101" i="3"/>
  <c r="BM110" i="3"/>
  <c r="BJ110" i="3"/>
  <c r="BK80" i="3"/>
  <c r="BN80" i="3"/>
  <c r="BJ106" i="3"/>
  <c r="BJ107" i="3"/>
  <c r="BJ91" i="3"/>
  <c r="BK94" i="3"/>
  <c r="BN94" i="3"/>
  <c r="BM108" i="3"/>
  <c r="BK108" i="3"/>
  <c r="BN108" i="3"/>
  <c r="BL108" i="3"/>
  <c r="BM92" i="3"/>
  <c r="BK93" i="3"/>
  <c r="BN93" i="3"/>
  <c r="AZ30" i="3"/>
  <c r="AD30" i="3"/>
  <c r="AQ30" i="3"/>
  <c r="AK30" i="3"/>
  <c r="Q30" i="3"/>
  <c r="AF30" i="3"/>
  <c r="BC30" i="3"/>
  <c r="AA30" i="3"/>
  <c r="AN30" i="3"/>
  <c r="AW30" i="3"/>
  <c r="AU30" i="3"/>
  <c r="AT30" i="3"/>
  <c r="BI30" i="3"/>
  <c r="BA30" i="3"/>
  <c r="BG30" i="3"/>
  <c r="BD30" i="3"/>
  <c r="AM30" i="3"/>
  <c r="AO30" i="3"/>
  <c r="M30" i="3"/>
  <c r="BE30" i="3"/>
  <c r="AV30" i="3"/>
  <c r="AH30" i="3"/>
  <c r="AB30" i="3"/>
  <c r="AR30" i="3"/>
  <c r="AE30" i="3"/>
  <c r="AC30" i="3"/>
  <c r="Y30" i="3"/>
  <c r="R30" i="3"/>
  <c r="AI30" i="3"/>
  <c r="W30" i="3"/>
  <c r="AL30" i="3"/>
  <c r="AY30" i="3"/>
  <c r="BH30" i="3"/>
  <c r="V30" i="3"/>
  <c r="BB30" i="3"/>
  <c r="Z30" i="3"/>
  <c r="O30" i="3"/>
  <c r="P30" i="3"/>
  <c r="AG30" i="3"/>
  <c r="AP30" i="3"/>
  <c r="U30" i="3"/>
  <c r="AS30" i="3"/>
  <c r="N30" i="3"/>
  <c r="BF30" i="3"/>
  <c r="AX30" i="3"/>
  <c r="X30" i="3"/>
  <c r="S30" i="3"/>
  <c r="AJ30" i="3"/>
  <c r="T30" i="3"/>
  <c r="M50" i="3"/>
  <c r="U50" i="3"/>
  <c r="AC50" i="3"/>
  <c r="AK50" i="3"/>
  <c r="V50" i="3"/>
  <c r="AE50" i="3"/>
  <c r="AN50" i="3"/>
  <c r="AV50" i="3"/>
  <c r="BD50" i="3"/>
  <c r="N50" i="3"/>
  <c r="W50" i="3"/>
  <c r="AF50" i="3"/>
  <c r="AO50" i="3"/>
  <c r="AW50" i="3"/>
  <c r="BE50" i="3"/>
  <c r="O50" i="3"/>
  <c r="X50" i="3"/>
  <c r="AG50" i="3"/>
  <c r="AP50" i="3"/>
  <c r="AX50" i="3"/>
  <c r="BF50" i="3"/>
  <c r="P50" i="3"/>
  <c r="Y50" i="3"/>
  <c r="AH50" i="3"/>
  <c r="AQ50" i="3"/>
  <c r="AY50" i="3"/>
  <c r="BG50" i="3"/>
  <c r="Q50" i="3"/>
  <c r="Z50" i="3"/>
  <c r="AI50" i="3"/>
  <c r="AR50" i="3"/>
  <c r="AZ50" i="3"/>
  <c r="BH50" i="3"/>
  <c r="R50" i="3"/>
  <c r="AA50" i="3"/>
  <c r="AJ50" i="3"/>
  <c r="AS50" i="3"/>
  <c r="BA50" i="3"/>
  <c r="BI50" i="3"/>
  <c r="AU50" i="3"/>
  <c r="S50" i="3"/>
  <c r="BB50" i="3"/>
  <c r="T50" i="3"/>
  <c r="BC50" i="3"/>
  <c r="AB50" i="3"/>
  <c r="AD50" i="3"/>
  <c r="AL50" i="3"/>
  <c r="AM50" i="3"/>
  <c r="AT50" i="3"/>
  <c r="R44" i="3"/>
  <c r="Z44" i="3"/>
  <c r="AH44" i="3"/>
  <c r="AP44" i="3"/>
  <c r="AX44" i="3"/>
  <c r="BF44" i="3"/>
  <c r="T44" i="3"/>
  <c r="AC44" i="3"/>
  <c r="AL44" i="3"/>
  <c r="AU44" i="3"/>
  <c r="BD44" i="3"/>
  <c r="M44" i="3"/>
  <c r="V44" i="3"/>
  <c r="AE44" i="3"/>
  <c r="AN44" i="3"/>
  <c r="AW44" i="3"/>
  <c r="BG44" i="3"/>
  <c r="N44" i="3"/>
  <c r="W44" i="3"/>
  <c r="AF44" i="3"/>
  <c r="AO44" i="3"/>
  <c r="AY44" i="3"/>
  <c r="BH44" i="3"/>
  <c r="P44" i="3"/>
  <c r="Y44" i="3"/>
  <c r="AI44" i="3"/>
  <c r="AR44" i="3"/>
  <c r="BA44" i="3"/>
  <c r="S44" i="3"/>
  <c r="AB44" i="3"/>
  <c r="AK44" i="3"/>
  <c r="AT44" i="3"/>
  <c r="BC44" i="3"/>
  <c r="AA44" i="3"/>
  <c r="AZ44" i="3"/>
  <c r="AD44" i="3"/>
  <c r="BB44" i="3"/>
  <c r="AG44" i="3"/>
  <c r="BE44" i="3"/>
  <c r="AJ44" i="3"/>
  <c r="BI44" i="3"/>
  <c r="O44" i="3"/>
  <c r="AM44" i="3"/>
  <c r="Q44" i="3"/>
  <c r="AQ44" i="3"/>
  <c r="U44" i="3"/>
  <c r="X44" i="3"/>
  <c r="AS44" i="3"/>
  <c r="AV44" i="3"/>
  <c r="R54" i="3"/>
  <c r="Z54" i="3"/>
  <c r="AH54" i="3"/>
  <c r="AP54" i="3"/>
  <c r="AX54" i="3"/>
  <c r="BF54" i="3"/>
  <c r="S54" i="3"/>
  <c r="AA54" i="3"/>
  <c r="AI54" i="3"/>
  <c r="AQ54" i="3"/>
  <c r="AY54" i="3"/>
  <c r="BG54" i="3"/>
  <c r="T54" i="3"/>
  <c r="AB54" i="3"/>
  <c r="AJ54" i="3"/>
  <c r="AR54" i="3"/>
  <c r="AZ54" i="3"/>
  <c r="BH54" i="3"/>
  <c r="M54" i="3"/>
  <c r="U54" i="3"/>
  <c r="AC54" i="3"/>
  <c r="AK54" i="3"/>
  <c r="AS54" i="3"/>
  <c r="BA54" i="3"/>
  <c r="BI54" i="3"/>
  <c r="N54" i="3"/>
  <c r="V54" i="3"/>
  <c r="AD54" i="3"/>
  <c r="AL54" i="3"/>
  <c r="AT54" i="3"/>
  <c r="BB54" i="3"/>
  <c r="O54" i="3"/>
  <c r="W54" i="3"/>
  <c r="AE54" i="3"/>
  <c r="AM54" i="3"/>
  <c r="AU54" i="3"/>
  <c r="BC54" i="3"/>
  <c r="AO54" i="3"/>
  <c r="P54" i="3"/>
  <c r="AV54" i="3"/>
  <c r="Q54" i="3"/>
  <c r="AW54" i="3"/>
  <c r="X54" i="3"/>
  <c r="BD54" i="3"/>
  <c r="Y54" i="3"/>
  <c r="BE54" i="3"/>
  <c r="AF54" i="3"/>
  <c r="AG54" i="3"/>
  <c r="AN54" i="3"/>
  <c r="R48" i="3"/>
  <c r="Z48" i="3"/>
  <c r="AH48" i="3"/>
  <c r="AP48" i="3"/>
  <c r="AX48" i="3"/>
  <c r="BF48" i="3"/>
  <c r="T48" i="3"/>
  <c r="AB48" i="3"/>
  <c r="AJ48" i="3"/>
  <c r="AR48" i="3"/>
  <c r="AZ48" i="3"/>
  <c r="BH48" i="3"/>
  <c r="M48" i="3"/>
  <c r="U48" i="3"/>
  <c r="AC48" i="3"/>
  <c r="AK48" i="3"/>
  <c r="AS48" i="3"/>
  <c r="BA48" i="3"/>
  <c r="BI48" i="3"/>
  <c r="Q48" i="3"/>
  <c r="Y48" i="3"/>
  <c r="P48" i="3"/>
  <c r="AF48" i="3"/>
  <c r="AT48" i="3"/>
  <c r="BE48" i="3"/>
  <c r="S48" i="3"/>
  <c r="AG48" i="3"/>
  <c r="AU48" i="3"/>
  <c r="BG48" i="3"/>
  <c r="V48" i="3"/>
  <c r="AI48" i="3"/>
  <c r="AV48" i="3"/>
  <c r="W48" i="3"/>
  <c r="AL48" i="3"/>
  <c r="AW48" i="3"/>
  <c r="X48" i="3"/>
  <c r="AM48" i="3"/>
  <c r="AY48" i="3"/>
  <c r="AA48" i="3"/>
  <c r="AN48" i="3"/>
  <c r="BB48" i="3"/>
  <c r="O48" i="3"/>
  <c r="AD48" i="3"/>
  <c r="AE48" i="3"/>
  <c r="AO48" i="3"/>
  <c r="AQ48" i="3"/>
  <c r="BC48" i="3"/>
  <c r="BD48" i="3"/>
  <c r="N48" i="3"/>
  <c r="T35" i="3"/>
  <c r="AB35" i="3"/>
  <c r="AJ35" i="3"/>
  <c r="AR35" i="3"/>
  <c r="AZ35" i="3"/>
  <c r="BH35" i="3"/>
  <c r="M35" i="3"/>
  <c r="V35" i="3"/>
  <c r="AE35" i="3"/>
  <c r="AN35" i="3"/>
  <c r="AW35" i="3"/>
  <c r="BF35" i="3"/>
  <c r="N35" i="3"/>
  <c r="W35" i="3"/>
  <c r="AF35" i="3"/>
  <c r="AO35" i="3"/>
  <c r="AX35" i="3"/>
  <c r="BG35" i="3"/>
  <c r="O35" i="3"/>
  <c r="X35" i="3"/>
  <c r="AG35" i="3"/>
  <c r="AP35" i="3"/>
  <c r="AY35" i="3"/>
  <c r="BI35" i="3"/>
  <c r="U35" i="3"/>
  <c r="AD35" i="3"/>
  <c r="AM35" i="3"/>
  <c r="AV35" i="3"/>
  <c r="BE35" i="3"/>
  <c r="AC35" i="3"/>
  <c r="AU35" i="3"/>
  <c r="P35" i="3"/>
  <c r="AH35" i="3"/>
  <c r="BA35" i="3"/>
  <c r="Q35" i="3"/>
  <c r="AI35" i="3"/>
  <c r="BB35" i="3"/>
  <c r="R35" i="3"/>
  <c r="AK35" i="3"/>
  <c r="BC35" i="3"/>
  <c r="S35" i="3"/>
  <c r="AL35" i="3"/>
  <c r="BD35" i="3"/>
  <c r="Y35" i="3"/>
  <c r="AQ35" i="3"/>
  <c r="AA35" i="3"/>
  <c r="AT35" i="3"/>
  <c r="Z35" i="3"/>
  <c r="AS35" i="3"/>
  <c r="P37" i="3"/>
  <c r="X37" i="3"/>
  <c r="AF37" i="3"/>
  <c r="AN37" i="3"/>
  <c r="AV37" i="3"/>
  <c r="BD37" i="3"/>
  <c r="M37" i="3"/>
  <c r="V37" i="3"/>
  <c r="AE37" i="3"/>
  <c r="AO37" i="3"/>
  <c r="AX37" i="3"/>
  <c r="BG37" i="3"/>
  <c r="N37" i="3"/>
  <c r="W37" i="3"/>
  <c r="AG37" i="3"/>
  <c r="AP37" i="3"/>
  <c r="AY37" i="3"/>
  <c r="BH37" i="3"/>
  <c r="O37" i="3"/>
  <c r="Y37" i="3"/>
  <c r="AH37" i="3"/>
  <c r="AQ37" i="3"/>
  <c r="AZ37" i="3"/>
  <c r="BI37" i="3"/>
  <c r="U37" i="3"/>
  <c r="AD37" i="3"/>
  <c r="AM37" i="3"/>
  <c r="AW37" i="3"/>
  <c r="BF37" i="3"/>
  <c r="T37" i="3"/>
  <c r="AL37" i="3"/>
  <c r="BE37" i="3"/>
  <c r="Z37" i="3"/>
  <c r="AR37" i="3"/>
  <c r="AA37" i="3"/>
  <c r="AS37" i="3"/>
  <c r="AB37" i="3"/>
  <c r="AT37" i="3"/>
  <c r="AC37" i="3"/>
  <c r="AU37" i="3"/>
  <c r="Q37" i="3"/>
  <c r="AI37" i="3"/>
  <c r="BA37" i="3"/>
  <c r="S37" i="3"/>
  <c r="AK37" i="3"/>
  <c r="BC37" i="3"/>
  <c r="R37" i="3"/>
  <c r="AJ37" i="3"/>
  <c r="BB37" i="3"/>
  <c r="O43" i="3"/>
  <c r="W43" i="3"/>
  <c r="AE43" i="3"/>
  <c r="AM43" i="3"/>
  <c r="Q43" i="3"/>
  <c r="Z43" i="3"/>
  <c r="AI43" i="3"/>
  <c r="AR43" i="3"/>
  <c r="AZ43" i="3"/>
  <c r="BH43" i="3"/>
  <c r="U43" i="3"/>
  <c r="AF43" i="3"/>
  <c r="AP43" i="3"/>
  <c r="AY43" i="3"/>
  <c r="BI43" i="3"/>
  <c r="M43" i="3"/>
  <c r="X43" i="3"/>
  <c r="AH43" i="3"/>
  <c r="AS43" i="3"/>
  <c r="BB43" i="3"/>
  <c r="N43" i="3"/>
  <c r="Y43" i="3"/>
  <c r="AJ43" i="3"/>
  <c r="AT43" i="3"/>
  <c r="BC43" i="3"/>
  <c r="P43" i="3"/>
  <c r="AA43" i="3"/>
  <c r="AK43" i="3"/>
  <c r="R43" i="3"/>
  <c r="AB43" i="3"/>
  <c r="AL43" i="3"/>
  <c r="AV43" i="3"/>
  <c r="BE43" i="3"/>
  <c r="T43" i="3"/>
  <c r="AD43" i="3"/>
  <c r="AO43" i="3"/>
  <c r="AX43" i="3"/>
  <c r="BG43" i="3"/>
  <c r="S43" i="3"/>
  <c r="BA43" i="3"/>
  <c r="V43" i="3"/>
  <c r="BD43" i="3"/>
  <c r="AC43" i="3"/>
  <c r="BF43" i="3"/>
  <c r="AG43" i="3"/>
  <c r="AN43" i="3"/>
  <c r="AQ43" i="3"/>
  <c r="AU43" i="3"/>
  <c r="AW43" i="3"/>
  <c r="Q45" i="3"/>
  <c r="Y45" i="3"/>
  <c r="AG45" i="3"/>
  <c r="P45" i="3"/>
  <c r="Z45" i="3"/>
  <c r="AI45" i="3"/>
  <c r="AQ45" i="3"/>
  <c r="AY45" i="3"/>
  <c r="BG45" i="3"/>
  <c r="S45" i="3"/>
  <c r="AB45" i="3"/>
  <c r="AK45" i="3"/>
  <c r="AS45" i="3"/>
  <c r="BA45" i="3"/>
  <c r="BI45" i="3"/>
  <c r="T45" i="3"/>
  <c r="AC45" i="3"/>
  <c r="AL45" i="3"/>
  <c r="AT45" i="3"/>
  <c r="BB45" i="3"/>
  <c r="M45" i="3"/>
  <c r="V45" i="3"/>
  <c r="AE45" i="3"/>
  <c r="AN45" i="3"/>
  <c r="AV45" i="3"/>
  <c r="BD45" i="3"/>
  <c r="O45" i="3"/>
  <c r="X45" i="3"/>
  <c r="AH45" i="3"/>
  <c r="AP45" i="3"/>
  <c r="AX45" i="3"/>
  <c r="BF45" i="3"/>
  <c r="AA45" i="3"/>
  <c r="AW45" i="3"/>
  <c r="AD45" i="3"/>
  <c r="AZ45" i="3"/>
  <c r="AF45" i="3"/>
  <c r="BC45" i="3"/>
  <c r="AJ45" i="3"/>
  <c r="BE45" i="3"/>
  <c r="N45" i="3"/>
  <c r="AM45" i="3"/>
  <c r="BH45" i="3"/>
  <c r="R45" i="3"/>
  <c r="AO45" i="3"/>
  <c r="W45" i="3"/>
  <c r="AR45" i="3"/>
  <c r="AU45" i="3"/>
  <c r="U45" i="3"/>
  <c r="M39" i="3"/>
  <c r="U39" i="3"/>
  <c r="AC39" i="3"/>
  <c r="AK39" i="3"/>
  <c r="AS39" i="3"/>
  <c r="BA39" i="3"/>
  <c r="BI39" i="3"/>
  <c r="O39" i="3"/>
  <c r="X39" i="3"/>
  <c r="AG39" i="3"/>
  <c r="AP39" i="3"/>
  <c r="P39" i="3"/>
  <c r="Y39" i="3"/>
  <c r="AH39" i="3"/>
  <c r="AQ39" i="3"/>
  <c r="AZ39" i="3"/>
  <c r="Q39" i="3"/>
  <c r="Z39" i="3"/>
  <c r="AI39" i="3"/>
  <c r="AR39" i="3"/>
  <c r="BB39" i="3"/>
  <c r="N39" i="3"/>
  <c r="W39" i="3"/>
  <c r="AF39" i="3"/>
  <c r="AO39" i="3"/>
  <c r="AX39" i="3"/>
  <c r="BG39" i="3"/>
  <c r="AE39" i="3"/>
  <c r="AW39" i="3"/>
  <c r="R39" i="3"/>
  <c r="AJ39" i="3"/>
  <c r="AY39" i="3"/>
  <c r="S39" i="3"/>
  <c r="AL39" i="3"/>
  <c r="BC39" i="3"/>
  <c r="T39" i="3"/>
  <c r="AM39" i="3"/>
  <c r="BD39" i="3"/>
  <c r="V39" i="3"/>
  <c r="AN39" i="3"/>
  <c r="BE39" i="3"/>
  <c r="AA39" i="3"/>
  <c r="AT39" i="3"/>
  <c r="BF39" i="3"/>
  <c r="AD39" i="3"/>
  <c r="AV39" i="3"/>
  <c r="AB39" i="3"/>
  <c r="AU39" i="3"/>
  <c r="BH39" i="3"/>
  <c r="O49" i="3"/>
  <c r="W49" i="3"/>
  <c r="AE49" i="3"/>
  <c r="AM49" i="3"/>
  <c r="AU49" i="3"/>
  <c r="Q49" i="3"/>
  <c r="Y49" i="3"/>
  <c r="AG49" i="3"/>
  <c r="AO49" i="3"/>
  <c r="AW49" i="3"/>
  <c r="R49" i="3"/>
  <c r="Z49" i="3"/>
  <c r="AH49" i="3"/>
  <c r="AP49" i="3"/>
  <c r="AX49" i="3"/>
  <c r="BF49" i="3"/>
  <c r="T49" i="3"/>
  <c r="AF49" i="3"/>
  <c r="AS49" i="3"/>
  <c r="BD49" i="3"/>
  <c r="U49" i="3"/>
  <c r="AI49" i="3"/>
  <c r="AT49" i="3"/>
  <c r="BE49" i="3"/>
  <c r="V49" i="3"/>
  <c r="AJ49" i="3"/>
  <c r="AV49" i="3"/>
  <c r="BG49" i="3"/>
  <c r="X49" i="3"/>
  <c r="AK49" i="3"/>
  <c r="AY49" i="3"/>
  <c r="BH49" i="3"/>
  <c r="M49" i="3"/>
  <c r="AA49" i="3"/>
  <c r="AL49" i="3"/>
  <c r="AZ49" i="3"/>
  <c r="BI49" i="3"/>
  <c r="N49" i="3"/>
  <c r="AB49" i="3"/>
  <c r="AN49" i="3"/>
  <c r="BA49" i="3"/>
  <c r="S49" i="3"/>
  <c r="AC49" i="3"/>
  <c r="AD49" i="3"/>
  <c r="AQ49" i="3"/>
  <c r="AR49" i="3"/>
  <c r="BB49" i="3"/>
  <c r="BC49" i="3"/>
  <c r="P49" i="3"/>
  <c r="T58" i="3"/>
  <c r="AB58" i="3"/>
  <c r="AJ58" i="3"/>
  <c r="AR58" i="3"/>
  <c r="AZ58" i="3"/>
  <c r="BH58" i="3"/>
  <c r="N58" i="3"/>
  <c r="V58" i="3"/>
  <c r="AD58" i="3"/>
  <c r="AL58" i="3"/>
  <c r="AT58" i="3"/>
  <c r="BB58" i="3"/>
  <c r="P58" i="3"/>
  <c r="X58" i="3"/>
  <c r="AF58" i="3"/>
  <c r="AN58" i="3"/>
  <c r="AV58" i="3"/>
  <c r="BD58" i="3"/>
  <c r="Q58" i="3"/>
  <c r="AC58" i="3"/>
  <c r="AP58" i="3"/>
  <c r="BC58" i="3"/>
  <c r="R58" i="3"/>
  <c r="AE58" i="3"/>
  <c r="AQ58" i="3"/>
  <c r="BE58" i="3"/>
  <c r="S58" i="3"/>
  <c r="AG58" i="3"/>
  <c r="AS58" i="3"/>
  <c r="BF58" i="3"/>
  <c r="U58" i="3"/>
  <c r="AH58" i="3"/>
  <c r="AU58" i="3"/>
  <c r="BG58" i="3"/>
  <c r="W58" i="3"/>
  <c r="AI58" i="3"/>
  <c r="AW58" i="3"/>
  <c r="BI58" i="3"/>
  <c r="Y58" i="3"/>
  <c r="AK58" i="3"/>
  <c r="AX58" i="3"/>
  <c r="M58" i="3"/>
  <c r="Z58" i="3"/>
  <c r="AM58" i="3"/>
  <c r="AY58" i="3"/>
  <c r="BA58" i="3"/>
  <c r="O58" i="3"/>
  <c r="AO58" i="3"/>
  <c r="AA58" i="3"/>
  <c r="R41" i="3"/>
  <c r="Z41" i="3"/>
  <c r="AH41" i="3"/>
  <c r="AP41" i="3"/>
  <c r="AX41" i="3"/>
  <c r="BF41" i="3"/>
  <c r="Q41" i="3"/>
  <c r="AA41" i="3"/>
  <c r="S41" i="3"/>
  <c r="AB41" i="3"/>
  <c r="O41" i="3"/>
  <c r="X41" i="3"/>
  <c r="AG41" i="3"/>
  <c r="AQ41" i="3"/>
  <c r="AZ41" i="3"/>
  <c r="BI41" i="3"/>
  <c r="W41" i="3"/>
  <c r="AK41" i="3"/>
  <c r="AU41" i="3"/>
  <c r="BE41" i="3"/>
  <c r="Y41" i="3"/>
  <c r="AL41" i="3"/>
  <c r="AV41" i="3"/>
  <c r="BG41" i="3"/>
  <c r="M41" i="3"/>
  <c r="AC41" i="3"/>
  <c r="AM41" i="3"/>
  <c r="AW41" i="3"/>
  <c r="BH41" i="3"/>
  <c r="N41" i="3"/>
  <c r="AD41" i="3"/>
  <c r="AN41" i="3"/>
  <c r="AY41" i="3"/>
  <c r="P41" i="3"/>
  <c r="AE41" i="3"/>
  <c r="AO41" i="3"/>
  <c r="BA41" i="3"/>
  <c r="T41" i="3"/>
  <c r="AF41" i="3"/>
  <c r="AR41" i="3"/>
  <c r="BB41" i="3"/>
  <c r="V41" i="3"/>
  <c r="AJ41" i="3"/>
  <c r="AT41" i="3"/>
  <c r="BD41" i="3"/>
  <c r="AS41" i="3"/>
  <c r="BC41" i="3"/>
  <c r="U41" i="3"/>
  <c r="AI41" i="3"/>
  <c r="O56" i="3"/>
  <c r="W56" i="3"/>
  <c r="AE56" i="3"/>
  <c r="AM56" i="3"/>
  <c r="AU56" i="3"/>
  <c r="BC56" i="3"/>
  <c r="P56" i="3"/>
  <c r="X56" i="3"/>
  <c r="Q56" i="3"/>
  <c r="Y56" i="3"/>
  <c r="AG56" i="3"/>
  <c r="AO56" i="3"/>
  <c r="AW56" i="3"/>
  <c r="BE56" i="3"/>
  <c r="R56" i="3"/>
  <c r="Z56" i="3"/>
  <c r="S56" i="3"/>
  <c r="AA56" i="3"/>
  <c r="AI56" i="3"/>
  <c r="AQ56" i="3"/>
  <c r="AY56" i="3"/>
  <c r="BG56" i="3"/>
  <c r="T56" i="3"/>
  <c r="AB56" i="3"/>
  <c r="AJ56" i="3"/>
  <c r="AR56" i="3"/>
  <c r="AZ56" i="3"/>
  <c r="AH56" i="3"/>
  <c r="AX56" i="3"/>
  <c r="M56" i="3"/>
  <c r="AK56" i="3"/>
  <c r="BA56" i="3"/>
  <c r="N56" i="3"/>
  <c r="AL56" i="3"/>
  <c r="BB56" i="3"/>
  <c r="U56" i="3"/>
  <c r="AN56" i="3"/>
  <c r="BD56" i="3"/>
  <c r="V56" i="3"/>
  <c r="AP56" i="3"/>
  <c r="BF56" i="3"/>
  <c r="AC56" i="3"/>
  <c r="AS56" i="3"/>
  <c r="BH56" i="3"/>
  <c r="AD56" i="3"/>
  <c r="AT56" i="3"/>
  <c r="BI56" i="3"/>
  <c r="AV56" i="3"/>
  <c r="AF56" i="3"/>
  <c r="S60" i="3"/>
  <c r="AA60" i="3"/>
  <c r="AI60" i="3"/>
  <c r="AQ60" i="3"/>
  <c r="AY60" i="3"/>
  <c r="BG60" i="3"/>
  <c r="N60" i="3"/>
  <c r="W60" i="3"/>
  <c r="AF60" i="3"/>
  <c r="AO60" i="3"/>
  <c r="AX60" i="3"/>
  <c r="BH60" i="3"/>
  <c r="O60" i="3"/>
  <c r="X60" i="3"/>
  <c r="AG60" i="3"/>
  <c r="AP60" i="3"/>
  <c r="AZ60" i="3"/>
  <c r="BI60" i="3"/>
  <c r="P60" i="3"/>
  <c r="Y60" i="3"/>
  <c r="AH60" i="3"/>
  <c r="AR60" i="3"/>
  <c r="BA60" i="3"/>
  <c r="Q60" i="3"/>
  <c r="Z60" i="3"/>
  <c r="AJ60" i="3"/>
  <c r="AS60" i="3"/>
  <c r="BB60" i="3"/>
  <c r="R60" i="3"/>
  <c r="AB60" i="3"/>
  <c r="AK60" i="3"/>
  <c r="AT60" i="3"/>
  <c r="BC60" i="3"/>
  <c r="T60" i="3"/>
  <c r="AC60" i="3"/>
  <c r="AL60" i="3"/>
  <c r="AU60" i="3"/>
  <c r="BD60" i="3"/>
  <c r="U60" i="3"/>
  <c r="AD60" i="3"/>
  <c r="AM60" i="3"/>
  <c r="AV60" i="3"/>
  <c r="BE60" i="3"/>
  <c r="AN60" i="3"/>
  <c r="AW60" i="3"/>
  <c r="BF60" i="3"/>
  <c r="M60" i="3"/>
  <c r="AE60" i="3"/>
  <c r="V60" i="3"/>
  <c r="T47" i="3"/>
  <c r="AB47" i="3"/>
  <c r="AJ47" i="3"/>
  <c r="AR47" i="3"/>
  <c r="AZ47" i="3"/>
  <c r="BH47" i="3"/>
  <c r="N47" i="3"/>
  <c r="V47" i="3"/>
  <c r="AD47" i="3"/>
  <c r="AL47" i="3"/>
  <c r="AT47" i="3"/>
  <c r="BB47" i="3"/>
  <c r="O47" i="3"/>
  <c r="W47" i="3"/>
  <c r="AE47" i="3"/>
  <c r="AM47" i="3"/>
  <c r="AU47" i="3"/>
  <c r="BC47" i="3"/>
  <c r="S47" i="3"/>
  <c r="AA47" i="3"/>
  <c r="AI47" i="3"/>
  <c r="AQ47" i="3"/>
  <c r="AY47" i="3"/>
  <c r="BG47" i="3"/>
  <c r="R47" i="3"/>
  <c r="AH47" i="3"/>
  <c r="AX47" i="3"/>
  <c r="U47" i="3"/>
  <c r="AK47" i="3"/>
  <c r="BA47" i="3"/>
  <c r="X47" i="3"/>
  <c r="AN47" i="3"/>
  <c r="BD47" i="3"/>
  <c r="Y47" i="3"/>
  <c r="AO47" i="3"/>
  <c r="BE47" i="3"/>
  <c r="Z47" i="3"/>
  <c r="AP47" i="3"/>
  <c r="BF47" i="3"/>
  <c r="M47" i="3"/>
  <c r="AC47" i="3"/>
  <c r="AS47" i="3"/>
  <c r="BI47" i="3"/>
  <c r="P47" i="3"/>
  <c r="Q47" i="3"/>
  <c r="AF47" i="3"/>
  <c r="AG47" i="3"/>
  <c r="AV47" i="3"/>
  <c r="AW47" i="3"/>
  <c r="N38" i="3"/>
  <c r="V38" i="3"/>
  <c r="AD38" i="3"/>
  <c r="AL38" i="3"/>
  <c r="AT38" i="3"/>
  <c r="BB38" i="3"/>
  <c r="R38" i="3"/>
  <c r="AA38" i="3"/>
  <c r="AJ38" i="3"/>
  <c r="AS38" i="3"/>
  <c r="BC38" i="3"/>
  <c r="S38" i="3"/>
  <c r="AB38" i="3"/>
  <c r="AK38" i="3"/>
  <c r="AU38" i="3"/>
  <c r="BD38" i="3"/>
  <c r="T38" i="3"/>
  <c r="AC38" i="3"/>
  <c r="AM38" i="3"/>
  <c r="AV38" i="3"/>
  <c r="BE38" i="3"/>
  <c r="Q38" i="3"/>
  <c r="Z38" i="3"/>
  <c r="AI38" i="3"/>
  <c r="AR38" i="3"/>
  <c r="BA38" i="3"/>
  <c r="Y38" i="3"/>
  <c r="AQ38" i="3"/>
  <c r="BI38" i="3"/>
  <c r="AE38" i="3"/>
  <c r="AW38" i="3"/>
  <c r="M38" i="3"/>
  <c r="AF38" i="3"/>
  <c r="AX38" i="3"/>
  <c r="O38" i="3"/>
  <c r="AG38" i="3"/>
  <c r="AY38" i="3"/>
  <c r="P38" i="3"/>
  <c r="AH38" i="3"/>
  <c r="AZ38" i="3"/>
  <c r="U38" i="3"/>
  <c r="AN38" i="3"/>
  <c r="BF38" i="3"/>
  <c r="X38" i="3"/>
  <c r="AP38" i="3"/>
  <c r="BH38" i="3"/>
  <c r="W38" i="3"/>
  <c r="AO38" i="3"/>
  <c r="BG38" i="3"/>
  <c r="P32" i="3"/>
  <c r="X32" i="3"/>
  <c r="AF32" i="3"/>
  <c r="AN32" i="3"/>
  <c r="AV32" i="3"/>
  <c r="BD32" i="3"/>
  <c r="N32" i="3"/>
  <c r="W32" i="3"/>
  <c r="AG32" i="3"/>
  <c r="AP32" i="3"/>
  <c r="AY32" i="3"/>
  <c r="BH32" i="3"/>
  <c r="O32" i="3"/>
  <c r="Y32" i="3"/>
  <c r="AH32" i="3"/>
  <c r="AQ32" i="3"/>
  <c r="AZ32" i="3"/>
  <c r="BI32" i="3"/>
  <c r="Q32" i="3"/>
  <c r="Z32" i="3"/>
  <c r="AI32" i="3"/>
  <c r="AR32" i="3"/>
  <c r="BA32" i="3"/>
  <c r="M32" i="3"/>
  <c r="V32" i="3"/>
  <c r="AE32" i="3"/>
  <c r="AO32" i="3"/>
  <c r="AX32" i="3"/>
  <c r="BG32" i="3"/>
  <c r="AD32" i="3"/>
  <c r="AW32" i="3"/>
  <c r="R32" i="3"/>
  <c r="AJ32" i="3"/>
  <c r="BB32" i="3"/>
  <c r="S32" i="3"/>
  <c r="AK32" i="3"/>
  <c r="BC32" i="3"/>
  <c r="T32" i="3"/>
  <c r="AL32" i="3"/>
  <c r="BE32" i="3"/>
  <c r="U32" i="3"/>
  <c r="AM32" i="3"/>
  <c r="BF32" i="3"/>
  <c r="AA32" i="3"/>
  <c r="AS32" i="3"/>
  <c r="AC32" i="3"/>
  <c r="AU32" i="3"/>
  <c r="AB32" i="3"/>
  <c r="AT32" i="3"/>
  <c r="O51" i="3"/>
  <c r="W51" i="3"/>
  <c r="AE51" i="3"/>
  <c r="AM51" i="3"/>
  <c r="AU51" i="3"/>
  <c r="BC51" i="3"/>
  <c r="P51" i="3"/>
  <c r="X51" i="3"/>
  <c r="AF51" i="3"/>
  <c r="AN51" i="3"/>
  <c r="AV51" i="3"/>
  <c r="BD51" i="3"/>
  <c r="Q51" i="3"/>
  <c r="Y51" i="3"/>
  <c r="AG51" i="3"/>
  <c r="AO51" i="3"/>
  <c r="AW51" i="3"/>
  <c r="BE51" i="3"/>
  <c r="R51" i="3"/>
  <c r="Z51" i="3"/>
  <c r="AH51" i="3"/>
  <c r="AP51" i="3"/>
  <c r="AX51" i="3"/>
  <c r="BF51" i="3"/>
  <c r="S51" i="3"/>
  <c r="AA51" i="3"/>
  <c r="AI51" i="3"/>
  <c r="AQ51" i="3"/>
  <c r="AY51" i="3"/>
  <c r="BG51" i="3"/>
  <c r="T51" i="3"/>
  <c r="AB51" i="3"/>
  <c r="AJ51" i="3"/>
  <c r="AR51" i="3"/>
  <c r="AZ51" i="3"/>
  <c r="BH51" i="3"/>
  <c r="AD51" i="3"/>
  <c r="AK51" i="3"/>
  <c r="AL51" i="3"/>
  <c r="M51" i="3"/>
  <c r="AS51" i="3"/>
  <c r="N51" i="3"/>
  <c r="AT51" i="3"/>
  <c r="U51" i="3"/>
  <c r="BA51" i="3"/>
  <c r="V51" i="3"/>
  <c r="BB51" i="3"/>
  <c r="BI51" i="3"/>
  <c r="AC51" i="3"/>
  <c r="T53" i="3"/>
  <c r="AB53" i="3"/>
  <c r="AJ53" i="3"/>
  <c r="AR53" i="3"/>
  <c r="AZ53" i="3"/>
  <c r="BH53" i="3"/>
  <c r="M53" i="3"/>
  <c r="U53" i="3"/>
  <c r="AC53" i="3"/>
  <c r="AK53" i="3"/>
  <c r="AS53" i="3"/>
  <c r="BA53" i="3"/>
  <c r="BI53" i="3"/>
  <c r="N53" i="3"/>
  <c r="V53" i="3"/>
  <c r="AD53" i="3"/>
  <c r="AL53" i="3"/>
  <c r="AT53" i="3"/>
  <c r="BB53" i="3"/>
  <c r="O53" i="3"/>
  <c r="W53" i="3"/>
  <c r="AE53" i="3"/>
  <c r="AM53" i="3"/>
  <c r="AU53" i="3"/>
  <c r="BC53" i="3"/>
  <c r="P53" i="3"/>
  <c r="X53" i="3"/>
  <c r="AF53" i="3"/>
  <c r="AN53" i="3"/>
  <c r="AV53" i="3"/>
  <c r="BD53" i="3"/>
  <c r="Q53" i="3"/>
  <c r="Y53" i="3"/>
  <c r="AG53" i="3"/>
  <c r="AO53" i="3"/>
  <c r="AW53" i="3"/>
  <c r="BE53" i="3"/>
  <c r="AA53" i="3"/>
  <c r="BG53" i="3"/>
  <c r="AH53" i="3"/>
  <c r="AI53" i="3"/>
  <c r="AP53" i="3"/>
  <c r="AQ53" i="3"/>
  <c r="R53" i="3"/>
  <c r="AX53" i="3"/>
  <c r="S53" i="3"/>
  <c r="AY53" i="3"/>
  <c r="Z53" i="3"/>
  <c r="BF53" i="3"/>
  <c r="M52" i="3"/>
  <c r="U52" i="3"/>
  <c r="AC52" i="3"/>
  <c r="AK52" i="3"/>
  <c r="AS52" i="3"/>
  <c r="BA52" i="3"/>
  <c r="BI52" i="3"/>
  <c r="N52" i="3"/>
  <c r="V52" i="3"/>
  <c r="AD52" i="3"/>
  <c r="AL52" i="3"/>
  <c r="AT52" i="3"/>
  <c r="BB52" i="3"/>
  <c r="O52" i="3"/>
  <c r="W52" i="3"/>
  <c r="AE52" i="3"/>
  <c r="AM52" i="3"/>
  <c r="AU52" i="3"/>
  <c r="BC52" i="3"/>
  <c r="P52" i="3"/>
  <c r="X52" i="3"/>
  <c r="AF52" i="3"/>
  <c r="AN52" i="3"/>
  <c r="AV52" i="3"/>
  <c r="BD52" i="3"/>
  <c r="Q52" i="3"/>
  <c r="Y52" i="3"/>
  <c r="AG52" i="3"/>
  <c r="AO52" i="3"/>
  <c r="AW52" i="3"/>
  <c r="BE52" i="3"/>
  <c r="R52" i="3"/>
  <c r="Z52" i="3"/>
  <c r="AH52" i="3"/>
  <c r="AP52" i="3"/>
  <c r="AX52" i="3"/>
  <c r="BF52" i="3"/>
  <c r="AR52" i="3"/>
  <c r="S52" i="3"/>
  <c r="AY52" i="3"/>
  <c r="T52" i="3"/>
  <c r="AZ52" i="3"/>
  <c r="AA52" i="3"/>
  <c r="BG52" i="3"/>
  <c r="AB52" i="3"/>
  <c r="BH52" i="3"/>
  <c r="AI52" i="3"/>
  <c r="AJ52" i="3"/>
  <c r="AQ52" i="3"/>
  <c r="M34" i="3"/>
  <c r="U34" i="3"/>
  <c r="AC34" i="3"/>
  <c r="AK34" i="3"/>
  <c r="AS34" i="3"/>
  <c r="BA34" i="3"/>
  <c r="BI34" i="3"/>
  <c r="P34" i="3"/>
  <c r="Y34" i="3"/>
  <c r="AH34" i="3"/>
  <c r="AQ34" i="3"/>
  <c r="AZ34" i="3"/>
  <c r="Q34" i="3"/>
  <c r="Z34" i="3"/>
  <c r="AI34" i="3"/>
  <c r="AR34" i="3"/>
  <c r="BB34" i="3"/>
  <c r="R34" i="3"/>
  <c r="AA34" i="3"/>
  <c r="AJ34" i="3"/>
  <c r="AT34" i="3"/>
  <c r="BC34" i="3"/>
  <c r="O34" i="3"/>
  <c r="X34" i="3"/>
  <c r="AG34" i="3"/>
  <c r="AP34" i="3"/>
  <c r="AY34" i="3"/>
  <c r="BH34" i="3"/>
  <c r="W34" i="3"/>
  <c r="AO34" i="3"/>
  <c r="BG34" i="3"/>
  <c r="AB34" i="3"/>
  <c r="AU34" i="3"/>
  <c r="AD34" i="3"/>
  <c r="AV34" i="3"/>
  <c r="AE34" i="3"/>
  <c r="AW34" i="3"/>
  <c r="N34" i="3"/>
  <c r="AF34" i="3"/>
  <c r="AX34" i="3"/>
  <c r="S34" i="3"/>
  <c r="AL34" i="3"/>
  <c r="BD34" i="3"/>
  <c r="V34" i="3"/>
  <c r="AN34" i="3"/>
  <c r="BF34" i="3"/>
  <c r="T34" i="3"/>
  <c r="AM34" i="3"/>
  <c r="BE34" i="3"/>
  <c r="P42" i="3"/>
  <c r="X42" i="3"/>
  <c r="AF42" i="3"/>
  <c r="AN42" i="3"/>
  <c r="AV42" i="3"/>
  <c r="BD42" i="3"/>
  <c r="T42" i="3"/>
  <c r="AC42" i="3"/>
  <c r="AL42" i="3"/>
  <c r="AU42" i="3"/>
  <c r="BE42" i="3"/>
  <c r="R42" i="3"/>
  <c r="AB42" i="3"/>
  <c r="AM42" i="3"/>
  <c r="AX42" i="3"/>
  <c r="BH42" i="3"/>
  <c r="S42" i="3"/>
  <c r="AD42" i="3"/>
  <c r="AO42" i="3"/>
  <c r="AY42" i="3"/>
  <c r="U42" i="3"/>
  <c r="AE42" i="3"/>
  <c r="AP42" i="3"/>
  <c r="AZ42" i="3"/>
  <c r="V42" i="3"/>
  <c r="AG42" i="3"/>
  <c r="AQ42" i="3"/>
  <c r="BA42" i="3"/>
  <c r="M42" i="3"/>
  <c r="W42" i="3"/>
  <c r="AH42" i="3"/>
  <c r="AR42" i="3"/>
  <c r="BB42" i="3"/>
  <c r="N42" i="3"/>
  <c r="Y42" i="3"/>
  <c r="AI42" i="3"/>
  <c r="AS42" i="3"/>
  <c r="BC42" i="3"/>
  <c r="Q42" i="3"/>
  <c r="AA42" i="3"/>
  <c r="AK42" i="3"/>
  <c r="AW42" i="3"/>
  <c r="BG42" i="3"/>
  <c r="O42" i="3"/>
  <c r="Z42" i="3"/>
  <c r="AJ42" i="3"/>
  <c r="AT42" i="3"/>
  <c r="BI42" i="3"/>
  <c r="BF42" i="3"/>
  <c r="Q36" i="3"/>
  <c r="Y36" i="3"/>
  <c r="AG36" i="3"/>
  <c r="AO36" i="3"/>
  <c r="AW36" i="3"/>
  <c r="BE36" i="3"/>
  <c r="P36" i="3"/>
  <c r="Z36" i="3"/>
  <c r="AI36" i="3"/>
  <c r="AR36" i="3"/>
  <c r="BA36" i="3"/>
  <c r="R36" i="3"/>
  <c r="AA36" i="3"/>
  <c r="AJ36" i="3"/>
  <c r="AS36" i="3"/>
  <c r="BB36" i="3"/>
  <c r="S36" i="3"/>
  <c r="AB36" i="3"/>
  <c r="AK36" i="3"/>
  <c r="AT36" i="3"/>
  <c r="BC36" i="3"/>
  <c r="O36" i="3"/>
  <c r="X36" i="3"/>
  <c r="AH36" i="3"/>
  <c r="AQ36" i="3"/>
  <c r="AZ36" i="3"/>
  <c r="BI36" i="3"/>
  <c r="N36" i="3"/>
  <c r="AF36" i="3"/>
  <c r="AY36" i="3"/>
  <c r="T36" i="3"/>
  <c r="AL36" i="3"/>
  <c r="BD36" i="3"/>
  <c r="U36" i="3"/>
  <c r="AM36" i="3"/>
  <c r="BF36" i="3"/>
  <c r="V36" i="3"/>
  <c r="AN36" i="3"/>
  <c r="BG36" i="3"/>
  <c r="W36" i="3"/>
  <c r="AP36" i="3"/>
  <c r="BH36" i="3"/>
  <c r="AC36" i="3"/>
  <c r="AU36" i="3"/>
  <c r="M36" i="3"/>
  <c r="AE36" i="3"/>
  <c r="AX36" i="3"/>
  <c r="AD36" i="3"/>
  <c r="AV36" i="3"/>
  <c r="Q55" i="3"/>
  <c r="Y55" i="3"/>
  <c r="AG55" i="3"/>
  <c r="AO55" i="3"/>
  <c r="AW55" i="3"/>
  <c r="BE55" i="3"/>
  <c r="R55" i="3"/>
  <c r="Z55" i="3"/>
  <c r="AH55" i="3"/>
  <c r="AP55" i="3"/>
  <c r="AX55" i="3"/>
  <c r="BF55" i="3"/>
  <c r="S55" i="3"/>
  <c r="AA55" i="3"/>
  <c r="AI55" i="3"/>
  <c r="AQ55" i="3"/>
  <c r="AY55" i="3"/>
  <c r="BG55" i="3"/>
  <c r="T55" i="3"/>
  <c r="AB55" i="3"/>
  <c r="AJ55" i="3"/>
  <c r="AR55" i="3"/>
  <c r="AZ55" i="3"/>
  <c r="BH55" i="3"/>
  <c r="M55" i="3"/>
  <c r="U55" i="3"/>
  <c r="AC55" i="3"/>
  <c r="AK55" i="3"/>
  <c r="AS55" i="3"/>
  <c r="BA55" i="3"/>
  <c r="BI55" i="3"/>
  <c r="N55" i="3"/>
  <c r="V55" i="3"/>
  <c r="AD55" i="3"/>
  <c r="AL55" i="3"/>
  <c r="AT55" i="3"/>
  <c r="BB55" i="3"/>
  <c r="X55" i="3"/>
  <c r="BD55" i="3"/>
  <c r="AE55" i="3"/>
  <c r="AF55" i="3"/>
  <c r="AM55" i="3"/>
  <c r="AN55" i="3"/>
  <c r="O55" i="3"/>
  <c r="AU55" i="3"/>
  <c r="P55" i="3"/>
  <c r="AV55" i="3"/>
  <c r="W55" i="3"/>
  <c r="BC55" i="3"/>
  <c r="N57" i="3"/>
  <c r="V57" i="3"/>
  <c r="AD57" i="3"/>
  <c r="AL57" i="3"/>
  <c r="AT57" i="3"/>
  <c r="BB57" i="3"/>
  <c r="P57" i="3"/>
  <c r="X57" i="3"/>
  <c r="AF57" i="3"/>
  <c r="AN57" i="3"/>
  <c r="AV57" i="3"/>
  <c r="BD57" i="3"/>
  <c r="R57" i="3"/>
  <c r="Z57" i="3"/>
  <c r="AH57" i="3"/>
  <c r="AP57" i="3"/>
  <c r="AX57" i="3"/>
  <c r="BF57" i="3"/>
  <c r="O57" i="3"/>
  <c r="AB57" i="3"/>
  <c r="AO57" i="3"/>
  <c r="BA57" i="3"/>
  <c r="Q57" i="3"/>
  <c r="AC57" i="3"/>
  <c r="AQ57" i="3"/>
  <c r="BC57" i="3"/>
  <c r="S57" i="3"/>
  <c r="AE57" i="3"/>
  <c r="AR57" i="3"/>
  <c r="BE57" i="3"/>
  <c r="T57" i="3"/>
  <c r="AG57" i="3"/>
  <c r="AS57" i="3"/>
  <c r="BG57" i="3"/>
  <c r="U57" i="3"/>
  <c r="AI57" i="3"/>
  <c r="AU57" i="3"/>
  <c r="BH57" i="3"/>
  <c r="W57" i="3"/>
  <c r="AJ57" i="3"/>
  <c r="AW57" i="3"/>
  <c r="BI57" i="3"/>
  <c r="Y57" i="3"/>
  <c r="AK57" i="3"/>
  <c r="AY57" i="3"/>
  <c r="M57" i="3"/>
  <c r="AA57" i="3"/>
  <c r="AM57" i="3"/>
  <c r="AZ57" i="3"/>
  <c r="Q46" i="3"/>
  <c r="Y46" i="3"/>
  <c r="AG46" i="3"/>
  <c r="AO46" i="3"/>
  <c r="AW46" i="3"/>
  <c r="BE46" i="3"/>
  <c r="S46" i="3"/>
  <c r="AA46" i="3"/>
  <c r="AI46" i="3"/>
  <c r="AQ46" i="3"/>
  <c r="AY46" i="3"/>
  <c r="BG46" i="3"/>
  <c r="T46" i="3"/>
  <c r="AB46" i="3"/>
  <c r="AJ46" i="3"/>
  <c r="AR46" i="3"/>
  <c r="AZ46" i="3"/>
  <c r="BH46" i="3"/>
  <c r="N46" i="3"/>
  <c r="V46" i="3"/>
  <c r="AD46" i="3"/>
  <c r="P46" i="3"/>
  <c r="X46" i="3"/>
  <c r="AF46" i="3"/>
  <c r="AN46" i="3"/>
  <c r="AV46" i="3"/>
  <c r="BD46" i="3"/>
  <c r="U46" i="3"/>
  <c r="AM46" i="3"/>
  <c r="BC46" i="3"/>
  <c r="W46" i="3"/>
  <c r="AP46" i="3"/>
  <c r="BF46" i="3"/>
  <c r="Z46" i="3"/>
  <c r="AS46" i="3"/>
  <c r="BI46" i="3"/>
  <c r="AC46" i="3"/>
  <c r="AT46" i="3"/>
  <c r="AE46" i="3"/>
  <c r="AU46" i="3"/>
  <c r="M46" i="3"/>
  <c r="AH46" i="3"/>
  <c r="AX46" i="3"/>
  <c r="BB46" i="3"/>
  <c r="O46" i="3"/>
  <c r="R46" i="3"/>
  <c r="AK46" i="3"/>
  <c r="AL46" i="3"/>
  <c r="BA46" i="3"/>
  <c r="S40" i="3"/>
  <c r="AA40" i="3"/>
  <c r="AI40" i="3"/>
  <c r="AQ40" i="3"/>
  <c r="AY40" i="3"/>
  <c r="BG40" i="3"/>
  <c r="U40" i="3"/>
  <c r="AD40" i="3"/>
  <c r="AM40" i="3"/>
  <c r="AV40" i="3"/>
  <c r="BE40" i="3"/>
  <c r="M40" i="3"/>
  <c r="V40" i="3"/>
  <c r="AE40" i="3"/>
  <c r="AN40" i="3"/>
  <c r="AW40" i="3"/>
  <c r="BF40" i="3"/>
  <c r="R40" i="3"/>
  <c r="AB40" i="3"/>
  <c r="AK40" i="3"/>
  <c r="AT40" i="3"/>
  <c r="BC40" i="3"/>
  <c r="O40" i="3"/>
  <c r="AC40" i="3"/>
  <c r="AR40" i="3"/>
  <c r="BH40" i="3"/>
  <c r="P40" i="3"/>
  <c r="AF40" i="3"/>
  <c r="AS40" i="3"/>
  <c r="BI40" i="3"/>
  <c r="Q40" i="3"/>
  <c r="AG40" i="3"/>
  <c r="AU40" i="3"/>
  <c r="T40" i="3"/>
  <c r="AH40" i="3"/>
  <c r="AX40" i="3"/>
  <c r="W40" i="3"/>
  <c r="AJ40" i="3"/>
  <c r="AZ40" i="3"/>
  <c r="X40" i="3"/>
  <c r="AL40" i="3"/>
  <c r="BA40" i="3"/>
  <c r="N40" i="3"/>
  <c r="Z40" i="3"/>
  <c r="AP40" i="3"/>
  <c r="BD40" i="3"/>
  <c r="Y40" i="3"/>
  <c r="AO40" i="3"/>
  <c r="BB40" i="3"/>
  <c r="S59" i="3"/>
  <c r="AA59" i="3"/>
  <c r="AI59" i="3"/>
  <c r="AQ59" i="3"/>
  <c r="M59" i="3"/>
  <c r="U59" i="3"/>
  <c r="AC59" i="3"/>
  <c r="AK59" i="3"/>
  <c r="AS59" i="3"/>
  <c r="BA59" i="3"/>
  <c r="BI59" i="3"/>
  <c r="O59" i="3"/>
  <c r="W59" i="3"/>
  <c r="AE59" i="3"/>
  <c r="AM59" i="3"/>
  <c r="AU59" i="3"/>
  <c r="R59" i="3"/>
  <c r="AF59" i="3"/>
  <c r="AR59" i="3"/>
  <c r="BC59" i="3"/>
  <c r="T59" i="3"/>
  <c r="AG59" i="3"/>
  <c r="AT59" i="3"/>
  <c r="BD59" i="3"/>
  <c r="V59" i="3"/>
  <c r="AH59" i="3"/>
  <c r="AV59" i="3"/>
  <c r="BE59" i="3"/>
  <c r="X59" i="3"/>
  <c r="AJ59" i="3"/>
  <c r="AW59" i="3"/>
  <c r="BF59" i="3"/>
  <c r="Y59" i="3"/>
  <c r="AL59" i="3"/>
  <c r="AX59" i="3"/>
  <c r="BG59" i="3"/>
  <c r="N59" i="3"/>
  <c r="Z59" i="3"/>
  <c r="AN59" i="3"/>
  <c r="AY59" i="3"/>
  <c r="BH59" i="3"/>
  <c r="P59" i="3"/>
  <c r="AB59" i="3"/>
  <c r="AO59" i="3"/>
  <c r="AZ59" i="3"/>
  <c r="Q59" i="3"/>
  <c r="AD59" i="3"/>
  <c r="AP59" i="3"/>
  <c r="BB59" i="3"/>
  <c r="R31" i="3"/>
  <c r="Z31" i="3"/>
  <c r="AH31" i="3"/>
  <c r="AP31" i="3"/>
  <c r="AX31" i="3"/>
  <c r="BF31" i="3"/>
  <c r="S31" i="3"/>
  <c r="AB31" i="3"/>
  <c r="AK31" i="3"/>
  <c r="AT31" i="3"/>
  <c r="BC31" i="3"/>
  <c r="T31" i="3"/>
  <c r="AC31" i="3"/>
  <c r="AL31" i="3"/>
  <c r="AU31" i="3"/>
  <c r="BD31" i="3"/>
  <c r="U31" i="3"/>
  <c r="AD31" i="3"/>
  <c r="AM31" i="3"/>
  <c r="AV31" i="3"/>
  <c r="BE31" i="3"/>
  <c r="Q31" i="3"/>
  <c r="AA31" i="3"/>
  <c r="AJ31" i="3"/>
  <c r="AS31" i="3"/>
  <c r="BB31" i="3"/>
  <c r="Y31" i="3"/>
  <c r="AR31" i="3"/>
  <c r="M31" i="3"/>
  <c r="AE31" i="3"/>
  <c r="AW31" i="3"/>
  <c r="N31" i="3"/>
  <c r="AF31" i="3"/>
  <c r="AY31" i="3"/>
  <c r="O31" i="3"/>
  <c r="AG31" i="3"/>
  <c r="AZ31" i="3"/>
  <c r="P31" i="3"/>
  <c r="AI31" i="3"/>
  <c r="BA31" i="3"/>
  <c r="V31" i="3"/>
  <c r="AN31" i="3"/>
  <c r="BG31" i="3"/>
  <c r="X31" i="3"/>
  <c r="AQ31" i="3"/>
  <c r="BI31" i="3"/>
  <c r="W31" i="3"/>
  <c r="AO31" i="3"/>
  <c r="BH31" i="3"/>
  <c r="O33" i="3"/>
  <c r="W33" i="3"/>
  <c r="AE33" i="3"/>
  <c r="AM33" i="3"/>
  <c r="AU33" i="3"/>
  <c r="BC33" i="3"/>
  <c r="T33" i="3"/>
  <c r="AC33" i="3"/>
  <c r="AL33" i="3"/>
  <c r="AV33" i="3"/>
  <c r="BE33" i="3"/>
  <c r="U33" i="3"/>
  <c r="AD33" i="3"/>
  <c r="AN33" i="3"/>
  <c r="AW33" i="3"/>
  <c r="BF33" i="3"/>
  <c r="M33" i="3"/>
  <c r="V33" i="3"/>
  <c r="AF33" i="3"/>
  <c r="AO33" i="3"/>
  <c r="AX33" i="3"/>
  <c r="BG33" i="3"/>
  <c r="S33" i="3"/>
  <c r="AB33" i="3"/>
  <c r="AK33" i="3"/>
  <c r="AT33" i="3"/>
  <c r="BD33" i="3"/>
  <c r="R33" i="3"/>
  <c r="AJ33" i="3"/>
  <c r="BB33" i="3"/>
  <c r="X33" i="3"/>
  <c r="AP33" i="3"/>
  <c r="BH33" i="3"/>
  <c r="Y33" i="3"/>
  <c r="AQ33" i="3"/>
  <c r="BI33" i="3"/>
  <c r="Z33" i="3"/>
  <c r="AR33" i="3"/>
  <c r="AA33" i="3"/>
  <c r="AS33" i="3"/>
  <c r="N33" i="3"/>
  <c r="AG33" i="3"/>
  <c r="AY33" i="3"/>
  <c r="Q33" i="3"/>
  <c r="AI33" i="3"/>
  <c r="BA33" i="3"/>
  <c r="AH33" i="3"/>
  <c r="AZ33" i="3"/>
  <c r="P33" i="3"/>
  <c r="BL63" i="3" l="1"/>
  <c r="BM63" i="3"/>
  <c r="BJ63" i="3"/>
  <c r="BM62" i="3"/>
  <c r="BL62" i="3"/>
  <c r="BJ62" i="3"/>
  <c r="BJ74" i="3"/>
  <c r="BL74" i="3"/>
  <c r="BJ71" i="3"/>
  <c r="BL71" i="3"/>
  <c r="BM74" i="3"/>
  <c r="BM71" i="3"/>
  <c r="BJ61" i="3"/>
  <c r="BL61" i="3"/>
  <c r="BL77" i="3"/>
  <c r="BM43" i="3"/>
  <c r="BL43" i="3"/>
  <c r="BM61" i="3"/>
  <c r="BJ77" i="3"/>
  <c r="BM77" i="3"/>
  <c r="BN30" i="3"/>
  <c r="BL47" i="3"/>
  <c r="BM49" i="3"/>
  <c r="BJ49" i="3"/>
  <c r="BL46" i="3"/>
  <c r="BL49" i="3"/>
  <c r="BL45" i="3"/>
  <c r="BN73" i="3"/>
  <c r="BM47" i="3"/>
  <c r="BM45" i="3"/>
  <c r="BL48" i="3"/>
  <c r="BM48" i="3"/>
  <c r="BJ46" i="3"/>
  <c r="BM46" i="3"/>
  <c r="BK45" i="3"/>
  <c r="BJ48" i="3"/>
  <c r="BK72" i="3"/>
  <c r="BN72" i="3"/>
  <c r="BL72" i="3"/>
  <c r="BM75" i="3"/>
  <c r="BM76" i="3"/>
  <c r="BN71" i="3"/>
  <c r="BK71" i="3"/>
  <c r="BM67" i="3"/>
  <c r="BJ73" i="3"/>
  <c r="BK73" i="3"/>
  <c r="BM73" i="3"/>
  <c r="BJ69" i="3"/>
  <c r="BK69" i="3"/>
  <c r="BM69" i="3"/>
  <c r="BL66" i="3"/>
  <c r="BM64" i="3"/>
  <c r="BJ72" i="3"/>
  <c r="BM72" i="3"/>
  <c r="BN63" i="3"/>
  <c r="BK63" i="3"/>
  <c r="BK65" i="3"/>
  <c r="BM65" i="3"/>
  <c r="BN75" i="3"/>
  <c r="BK75" i="3"/>
  <c r="BL75" i="3"/>
  <c r="BL76" i="3"/>
  <c r="BN61" i="3"/>
  <c r="BK61" i="3"/>
  <c r="BJ67" i="3"/>
  <c r="BK67" i="3"/>
  <c r="BN67" i="3"/>
  <c r="BL67" i="3"/>
  <c r="BM70" i="3"/>
  <c r="BN69" i="3"/>
  <c r="BL69" i="3"/>
  <c r="BJ66" i="3"/>
  <c r="BL64" i="3"/>
  <c r="BJ64" i="3"/>
  <c r="BN65" i="3"/>
  <c r="BL65" i="3"/>
  <c r="BJ76" i="3"/>
  <c r="BL68" i="3"/>
  <c r="BJ68" i="3"/>
  <c r="BL70" i="3"/>
  <c r="BJ70" i="3"/>
  <c r="BL73" i="3"/>
  <c r="BK66" i="3"/>
  <c r="BN66" i="3"/>
  <c r="BK30" i="3"/>
  <c r="BK64" i="3"/>
  <c r="BN64" i="3"/>
  <c r="BJ65" i="3"/>
  <c r="BJ75" i="3"/>
  <c r="BK76" i="3"/>
  <c r="BN76" i="3"/>
  <c r="BK74" i="3"/>
  <c r="BN74" i="3"/>
  <c r="BM68" i="3"/>
  <c r="BK68" i="3"/>
  <c r="BN68" i="3"/>
  <c r="BK70" i="3"/>
  <c r="BN70" i="3"/>
  <c r="BK77" i="3"/>
  <c r="BN77" i="3"/>
  <c r="BM66" i="3"/>
  <c r="BK62" i="3"/>
  <c r="BN62" i="3"/>
  <c r="BL59" i="3"/>
  <c r="BM30" i="3"/>
  <c r="BN33" i="3"/>
  <c r="BK33" i="3"/>
  <c r="BL33" i="3"/>
  <c r="BL55" i="3"/>
  <c r="BL36" i="3"/>
  <c r="BL32" i="3"/>
  <c r="BM35" i="3"/>
  <c r="BM33" i="3"/>
  <c r="BM51" i="3"/>
  <c r="BL51" i="3"/>
  <c r="BM39" i="3"/>
  <c r="BL30" i="3"/>
  <c r="BM31" i="3"/>
  <c r="BM59" i="3"/>
  <c r="BL52" i="3"/>
  <c r="BK53" i="3"/>
  <c r="BL39" i="3"/>
  <c r="BL44" i="3"/>
  <c r="BM53" i="3"/>
  <c r="BL41" i="3"/>
  <c r="BJ35" i="3"/>
  <c r="BJ30" i="3"/>
  <c r="BL56" i="3"/>
  <c r="BJ58" i="3"/>
  <c r="BL57" i="3"/>
  <c r="BM55" i="3"/>
  <c r="BM34" i="3"/>
  <c r="BL53" i="3"/>
  <c r="BJ32" i="3"/>
  <c r="BK41" i="3"/>
  <c r="BM41" i="3"/>
  <c r="BL35" i="3"/>
  <c r="BJ31" i="3"/>
  <c r="BM57" i="3"/>
  <c r="BM32" i="3"/>
  <c r="BM56" i="3"/>
  <c r="BJ39" i="3"/>
  <c r="BM52" i="3"/>
  <c r="BL42" i="3"/>
  <c r="BL54" i="3"/>
  <c r="BJ41" i="3"/>
  <c r="BL58" i="3"/>
  <c r="BJ45" i="3"/>
  <c r="BJ55" i="3"/>
  <c r="BJ44" i="3"/>
  <c r="BJ59" i="3"/>
  <c r="BJ33" i="3"/>
  <c r="BJ53" i="3"/>
  <c r="BM36" i="3"/>
  <c r="BM44" i="3"/>
  <c r="BL40" i="3"/>
  <c r="BJ36" i="3"/>
  <c r="BJ34" i="3"/>
  <c r="BJ54" i="3"/>
  <c r="BJ50" i="3"/>
  <c r="BJ42" i="3"/>
  <c r="BJ52" i="3"/>
  <c r="BK46" i="3"/>
  <c r="BN46" i="3"/>
  <c r="BL34" i="3"/>
  <c r="BK34" i="3"/>
  <c r="BN34" i="3"/>
  <c r="BL60" i="3"/>
  <c r="BJ56" i="3"/>
  <c r="BK58" i="3"/>
  <c r="BN58" i="3"/>
  <c r="BM50" i="3"/>
  <c r="BN36" i="3"/>
  <c r="BK36" i="3"/>
  <c r="BN52" i="3"/>
  <c r="BK52" i="3"/>
  <c r="BK38" i="3"/>
  <c r="BN38" i="3"/>
  <c r="BN56" i="3"/>
  <c r="BK56" i="3"/>
  <c r="BN49" i="3"/>
  <c r="BK49" i="3"/>
  <c r="BK37" i="3"/>
  <c r="BK54" i="3"/>
  <c r="BN54" i="3"/>
  <c r="BL31" i="3"/>
  <c r="BK42" i="3"/>
  <c r="BN42" i="3"/>
  <c r="BJ47" i="3"/>
  <c r="BM60" i="3"/>
  <c r="BN41" i="3"/>
  <c r="BJ37" i="3"/>
  <c r="BM54" i="3"/>
  <c r="BN44" i="3"/>
  <c r="BK44" i="3"/>
  <c r="BN40" i="3"/>
  <c r="BK40" i="3"/>
  <c r="BJ57" i="3"/>
  <c r="BK55" i="3"/>
  <c r="BN55" i="3"/>
  <c r="BJ38" i="3"/>
  <c r="BK47" i="3"/>
  <c r="BN47" i="3"/>
  <c r="BK39" i="3"/>
  <c r="BN39" i="3"/>
  <c r="BN37" i="3"/>
  <c r="BK35" i="3"/>
  <c r="BN35" i="3"/>
  <c r="BK59" i="3"/>
  <c r="BN59" i="3"/>
  <c r="BN57" i="3"/>
  <c r="BK57" i="3"/>
  <c r="BM42" i="3"/>
  <c r="BK51" i="3"/>
  <c r="BN51" i="3"/>
  <c r="BL38" i="3"/>
  <c r="BN45" i="3"/>
  <c r="BJ43" i="3"/>
  <c r="BM37" i="3"/>
  <c r="BJ40" i="3"/>
  <c r="BM40" i="3"/>
  <c r="BN53" i="3"/>
  <c r="BJ51" i="3"/>
  <c r="BM38" i="3"/>
  <c r="BN60" i="3"/>
  <c r="BK60" i="3"/>
  <c r="BJ60" i="3"/>
  <c r="BM58" i="3"/>
  <c r="BL37" i="3"/>
  <c r="BL50" i="3"/>
  <c r="BK31" i="3"/>
  <c r="BN31" i="3"/>
  <c r="BN32" i="3"/>
  <c r="BK32" i="3"/>
  <c r="BK43" i="3"/>
  <c r="BN43" i="3"/>
  <c r="BN48" i="3"/>
  <c r="BK48" i="3"/>
  <c r="BK50" i="3"/>
  <c r="BN50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BF12" i="3" l="1"/>
  <c r="N13" i="3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AH17" i="3"/>
  <c r="AX17" i="3"/>
  <c r="BG17" i="3"/>
  <c r="AY17" i="3"/>
  <c r="AQ17" i="3"/>
  <c r="AI17" i="3"/>
  <c r="AA17" i="3"/>
  <c r="S17" i="3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21" i="3" l="1"/>
  <c r="BK17" i="3"/>
  <c r="BN17" i="3"/>
  <c r="BJ17" i="3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<sst xmlns="http://schemas.openxmlformats.org/spreadsheetml/2006/main" count="3329" uniqueCount="364">
  <si>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</si>
  <si>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</si>
  <si>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</si>
  <si>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</si>
  <si>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</si>
  <si>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</si>
  <si>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</si>
  <si>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</si>
  <si>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</si>
  <si>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</si>
  <si>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division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</si>
  <si>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</si>
  <si>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</si>
  <si>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</si>
  <si>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</si>
  <si>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</si>
  <si>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</si>
  <si>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</si>
  <si>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</si>
  <si>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</si>
  <si>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</si>
  <si>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</si>
  <si>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</si>
  <si>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</si>
  <si>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</si>
  <si>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</si>
  <si>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</si>
  <si>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</si>
  <si>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</si>
  <si>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</si>
  <si>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</si>
  <si>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</si>
  <si>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</si>
  <si>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</si>
  <si>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</si>
  <si>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</si>
  <si>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</si>
  <si>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</si>
  <si>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</si>
  <si>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</si>
  <si>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</si>
  <si>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</si>
  <si>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</si>
  <si>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</si>
  <si>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</si>
  <si>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</si>
  <si>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</si>
  <si>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</si>
  <si>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</si>
  <si>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</si>
  <si>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</si>
  <si>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</si>
  <si>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</si>
  <si>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</si>
  <si>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</si>
  <si>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</si>
  <si>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</si>
  <si>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</si>
  <si>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</si>
  <si>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</si>
  <si>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</si>
  <si>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</si>
  <si>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</si>
  <si>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</si>
  <si>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</si>
  <si>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</si>
  <si>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</si>
  <si>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23/07/2021</t>
  </si>
  <si>
    <t>24/07/2021</t>
  </si>
  <si>
    <t>25/07/2021</t>
  </si>
  <si>
    <t>26/07/2021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</si>
  <si>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</si>
  <si>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</si>
  <si>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</si>
  <si>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</si>
  <si>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</si>
  <si>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</si>
  <si>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</si>
  <si>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</si>
  <si>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</si>
  <si>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</si>
  <si>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</si>
  <si>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</si>
  <si>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</si>
  <si>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</si>
  <si>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</si>
  <si>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</si>
  <si>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</si>
  <si>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</si>
  <si>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</si>
  <si>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</si>
  <si>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</si>
  <si>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</si>
  <si>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</si>
  <si>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</si>
  <si>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</si>
  <si>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</si>
  <si>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</si>
  <si>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</si>
  <si>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</si>
  <si>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</si>
  <si>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</si>
  <si>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</si>
  <si>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</si>
  <si>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</si>
  <si>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</si>
  <si>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St. Polten</t>
  </si>
  <si>
    <t>Sturm Graz</t>
  </si>
  <si>
    <t>Tirol</t>
  </si>
  <si>
    <t>Wolfsberger AC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</si>
  <si>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</si>
  <si>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</si>
  <si>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</si>
  <si>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</si>
  <si>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</si>
  <si>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</si>
  <si>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</si>
  <si>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</si>
  <si>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</si>
  <si>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</si>
  <si>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</si>
  <si>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</si>
  <si>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</si>
  <si>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</si>
  <si>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</si>
  <si>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</si>
  <si>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</si>
  <si>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</si>
  <si>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</si>
  <si>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</si>
  <si>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</si>
  <si>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</si>
  <si>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</si>
  <si>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</si>
  <si>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</si>
  <si>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</si>
  <si>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</si>
  <si>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</si>
  <si>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</si>
  <si>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</si>
  <si>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</si>
  <si>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</si>
  <si>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</si>
  <si>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</si>
  <si>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</si>
  <si>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</si>
  <si>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</si>
  <si>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</si>
  <si>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</si>
  <si>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</si>
  <si>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</si>
  <si>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</si>
  <si>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</si>
  <si>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</si>
  <si>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Sonderjyske</t>
  </si>
  <si>
    <t>Vejle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</si>
  <si>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</si>
  <si>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</si>
  <si>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</si>
  <si>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</si>
  <si>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</si>
  <si>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</si>
  <si>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</si>
  <si>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</si>
  <si>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</si>
  <si>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</si>
  <si>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</si>
  <si>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</si>
  <si>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</si>
  <si>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</si>
  <si>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</si>
  <si>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</si>
  <si>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</si>
  <si>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</si>
  <si>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</si>
  <si>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</si>
  <si>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</si>
  <si>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</si>
  <si>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</si>
  <si>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</si>
  <si>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</si>
  <si>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</si>
  <si>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</si>
  <si>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</si>
  <si>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</si>
  <si>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</si>
  <si>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</si>
  <si>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</si>
  <si>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</si>
  <si>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</si>
  <si>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</si>
  <si>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</si>
  <si>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</si>
  <si>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</si>
  <si>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</si>
  <si>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</si>
  <si>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</si>
  <si>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</si>
  <si>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</si>
  <si>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</si>
  <si>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</si>
  <si>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</si>
  <si>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</si>
  <si>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</si>
  <si>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</si>
  <si>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</si>
  <si>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</si>
  <si>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</si>
  <si>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</si>
  <si>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</si>
  <si>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</si>
  <si>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</si>
  <si>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</si>
  <si>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</si>
  <si>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</si>
  <si>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</si>
  <si>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</si>
  <si>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</si>
  <si>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</si>
  <si>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</si>
  <si>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</si>
  <si>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</si>
  <si>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</si>
  <si>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</si>
  <si>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</si>
  <si>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</si>
  <si>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</si>
  <si>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</si>
  <si>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</si>
  <si>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</si>
  <si>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</si>
  <si>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</si>
  <si>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Cracovia</t>
  </si>
  <si>
    <t>Gornik Z.</t>
  </si>
  <si>
    <t>Jagiellonia</t>
  </si>
  <si>
    <t>Lech Poznan</t>
  </si>
  <si>
    <t>Lechia Gdansk</t>
  </si>
  <si>
    <t>Legia</t>
  </si>
  <si>
    <t>Piast Gliwice</t>
  </si>
  <si>
    <t>Pogon Szczecin</t>
  </si>
  <si>
    <t>Rakow</t>
  </si>
  <si>
    <t>Slask Wroclaw</t>
  </si>
  <si>
    <t>Stal Mielec</t>
  </si>
  <si>
    <t>Warta Poznan</t>
  </si>
  <si>
    <t>Wisla</t>
  </si>
  <si>
    <t>Wisla Plock</t>
  </si>
  <si>
    <t>Zaglebie</t>
  </si>
  <si>
    <t>Academica Clinceni</t>
  </si>
  <si>
    <t>CFR Cluj</t>
  </si>
  <si>
    <t>Chindia Targoviste</t>
  </si>
  <si>
    <t>Din. Bucuresti</t>
  </si>
  <si>
    <t>FC Arges</t>
  </si>
  <si>
    <t>FC Botosani</t>
  </si>
  <si>
    <t>FC Steaua Bucuresti</t>
  </si>
  <si>
    <t>FC Voluntari</t>
  </si>
  <si>
    <t>FCSB</t>
  </si>
  <si>
    <t>Gaz Metan Medias</t>
  </si>
  <si>
    <t>Mioveni</t>
  </si>
  <si>
    <t>Sepsi Sf. Gheorghe</t>
  </si>
  <si>
    <t>Univ. Craiova</t>
  </si>
  <si>
    <t>UTA Arad</t>
  </si>
  <si>
    <t>Akhmat Grozny</t>
  </si>
  <si>
    <t>Arsenal Tula</t>
  </si>
  <si>
    <t>CSKA Moscow</t>
  </si>
  <si>
    <t>Dynamo Moscow</t>
  </si>
  <si>
    <t>FK Rostov</t>
  </si>
  <si>
    <t>Khimki</t>
  </si>
  <si>
    <t>Krasnodar</t>
  </si>
  <si>
    <t>Lokomotiv Moscow</t>
  </si>
  <si>
    <t>Rubin Kazan</t>
  </si>
  <si>
    <t>Sochi</t>
  </si>
  <si>
    <t>Spartak Moscow</t>
  </si>
  <si>
    <t>Ufa</t>
  </si>
  <si>
    <t>Ural</t>
  </si>
  <si>
    <t>Zenit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</si>
  <si>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</si>
  <si>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</si>
  <si>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</si>
  <si>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</si>
  <si>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</si>
  <si>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</si>
  <si>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</si>
  <si>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</si>
  <si>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</si>
  <si>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</si>
  <si>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</si>
  <si>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</si>
  <si>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</si>
  <si>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</si>
  <si>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</si>
  <si>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</si>
  <si>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</si>
  <si>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</si>
  <si>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</si>
  <si>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</si>
  <si>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</si>
  <si>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</si>
  <si>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</si>
  <si>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</si>
  <si>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</si>
  <si>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</si>
  <si>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</si>
  <si>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</si>
  <si>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</si>
  <si>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</si>
  <si>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</si>
  <si>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</si>
  <si>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</si>
  <si>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</si>
  <si>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</si>
  <si>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</si>
  <si>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</si>
  <si>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</si>
  <si>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</si>
  <si>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</si>
  <si>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</si>
  <si>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</si>
  <si>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</si>
  <si>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</si>
  <si>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Silkeborg</t>
  </si>
  <si>
    <t>Viborg</t>
  </si>
  <si>
    <t>Termalica B-B.</t>
  </si>
  <si>
    <t>Radomiak Radom</t>
  </si>
  <si>
    <t>Leczna</t>
  </si>
  <si>
    <t>FC Rapid Bucuresti</t>
  </si>
  <si>
    <t>Farul Constanta</t>
  </si>
  <si>
    <t>U Craiova 1948</t>
  </si>
  <si>
    <t>FK Krylya Sovetov Samara</t>
  </si>
  <si>
    <t>Nizhny Novgorod</t>
  </si>
  <si>
    <t>Luzern</t>
  </si>
  <si>
    <t>Young Boys</t>
  </si>
  <si>
    <t>Lausanne</t>
  </si>
  <si>
    <t>St. Gallen</t>
  </si>
  <si>
    <t>Lugano</t>
  </si>
  <si>
    <t>Zurich</t>
  </si>
  <si>
    <t>Grasshoppers</t>
  </si>
  <si>
    <t>Basel</t>
  </si>
  <si>
    <t>Sion</t>
  </si>
  <si>
    <t>Servette</t>
  </si>
  <si>
    <t>Liga Profesional</t>
  </si>
  <si>
    <t>Serie A</t>
  </si>
  <si>
    <t>Super League</t>
  </si>
  <si>
    <t>Superliga</t>
  </si>
  <si>
    <t>Premier Division</t>
  </si>
  <si>
    <t>J1 League</t>
  </si>
  <si>
    <t>Liga MX</t>
  </si>
  <si>
    <t>Eliteserien</t>
  </si>
  <si>
    <t>Ekstraklasa</t>
  </si>
  <si>
    <t>Liga 1</t>
  </si>
  <si>
    <t>Premier League</t>
  </si>
  <si>
    <t>Allsvenskan</t>
  </si>
  <si>
    <t>Admiral Bundesliga</t>
  </si>
  <si>
    <t>Veikkausliiga</t>
  </si>
  <si>
    <t>27/07/2021</t>
  </si>
  <si>
    <t>30/07/2021</t>
  </si>
  <si>
    <t>31/07/2021</t>
  </si>
  <si>
    <t>Bohemian</t>
  </si>
  <si>
    <t>13/08/2021</t>
  </si>
  <si>
    <t>Swiss</t>
  </si>
  <si>
    <t>14/08/2021</t>
  </si>
  <si>
    <t>15/08/2021</t>
  </si>
  <si>
    <t>16/08/2021</t>
  </si>
  <si>
    <t>17/08/2021</t>
  </si>
  <si>
    <t>Podbeskidzie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</si>
</sst>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0" fontId="0" fillId="34" borderId="0" xfId="0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opLeftCell="A244" zoomScale="80" zoomScaleNormal="80" workbookViewId="0">
      <selection activeCell="A266" sqref="A266:XFD266"/>
    </sheetView>
  </sheetViews>
  <sheetFormatPr defaultRowHeight="15" x14ac:dyDescent="0.25"/>
  <cols>
    <col min="1" max="1" width="21" customWidth="1"/>
    <col min="2" max="2" width="10.140625" customWidth="1"/>
  </cols>
  <sheetData>
    <row r="1" spans="1:5" x14ac:dyDescent="0.25">
      <c r="A1" t="s">
        <v>10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339</v>
      </c>
      <c r="B2" t="s">
        <v>71</v>
      </c>
      <c r="C2">
        <v>1.3068</v>
      </c>
      <c r="D2">
        <v>0.89280000000000004</v>
      </c>
      <c r="E2">
        <v>1.3134999999999999</v>
      </c>
    </row>
    <row r="3" spans="1:5" x14ac:dyDescent="0.25">
      <c r="A3" t="s">
        <v>339</v>
      </c>
      <c r="B3" t="s">
        <v>72</v>
      </c>
      <c r="C3">
        <v>1.3068</v>
      </c>
      <c r="D3">
        <v>0.87450000000000006</v>
      </c>
      <c r="E3">
        <v>0.75060000000000004</v>
      </c>
    </row>
    <row r="4" spans="1:5" x14ac:dyDescent="0.25">
      <c r="A4" t="s">
        <v>339</v>
      </c>
      <c r="B4" t="s">
        <v>73</v>
      </c>
      <c r="C4">
        <v>1.3068</v>
      </c>
      <c r="D4">
        <v>0.3826</v>
      </c>
      <c r="E4">
        <v>1.3134999999999999</v>
      </c>
    </row>
    <row r="5" spans="1:5" x14ac:dyDescent="0.25">
      <c r="A5" t="s">
        <v>339</v>
      </c>
      <c r="B5" t="s">
        <v>74</v>
      </c>
      <c r="C5">
        <v>1.3068</v>
      </c>
      <c r="D5">
        <v>1.8584000000000001</v>
      </c>
      <c r="E5">
        <v>1.2508999999999999</v>
      </c>
    </row>
    <row r="6" spans="1:5" x14ac:dyDescent="0.25">
      <c r="A6" t="s">
        <v>339</v>
      </c>
      <c r="B6" t="s">
        <v>75</v>
      </c>
      <c r="C6">
        <v>1.3068</v>
      </c>
      <c r="D6">
        <v>0.76519999999999999</v>
      </c>
      <c r="E6">
        <v>0.75060000000000004</v>
      </c>
    </row>
    <row r="7" spans="1:5" x14ac:dyDescent="0.25">
      <c r="A7" t="s">
        <v>339</v>
      </c>
      <c r="B7" t="s">
        <v>76</v>
      </c>
      <c r="C7">
        <v>1.3068</v>
      </c>
      <c r="D7">
        <v>1.1477999999999999</v>
      </c>
      <c r="E7">
        <v>0.98509999999999998</v>
      </c>
    </row>
    <row r="8" spans="1:5" x14ac:dyDescent="0.25">
      <c r="A8" t="s">
        <v>339</v>
      </c>
      <c r="B8" t="s">
        <v>77</v>
      </c>
      <c r="C8">
        <v>1.3068</v>
      </c>
      <c r="D8">
        <v>0.3826</v>
      </c>
      <c r="E8">
        <v>1.6053999999999999</v>
      </c>
    </row>
    <row r="9" spans="1:5" x14ac:dyDescent="0.25">
      <c r="A9" t="s">
        <v>339</v>
      </c>
      <c r="B9" t="s">
        <v>78</v>
      </c>
      <c r="C9">
        <v>1.3068</v>
      </c>
      <c r="D9">
        <v>1.1052999999999999</v>
      </c>
      <c r="E9">
        <v>0.48649999999999999</v>
      </c>
    </row>
    <row r="10" spans="1:5" x14ac:dyDescent="0.25">
      <c r="A10" t="s">
        <v>339</v>
      </c>
      <c r="B10" t="s">
        <v>79</v>
      </c>
      <c r="C10">
        <v>1.3068</v>
      </c>
      <c r="D10">
        <v>1.2024999999999999</v>
      </c>
      <c r="E10">
        <v>0.87570000000000003</v>
      </c>
    </row>
    <row r="11" spans="1:5" x14ac:dyDescent="0.25">
      <c r="A11" t="s">
        <v>339</v>
      </c>
      <c r="B11" t="s">
        <v>80</v>
      </c>
      <c r="C11">
        <v>1.3068</v>
      </c>
      <c r="D11">
        <v>0.4783</v>
      </c>
      <c r="E11">
        <v>0.54730000000000001</v>
      </c>
    </row>
    <row r="12" spans="1:5" x14ac:dyDescent="0.25">
      <c r="A12" t="s">
        <v>339</v>
      </c>
      <c r="B12" t="s">
        <v>81</v>
      </c>
      <c r="C12">
        <v>1.3068</v>
      </c>
      <c r="D12">
        <v>1.2754000000000001</v>
      </c>
      <c r="E12">
        <v>1.6053999999999999</v>
      </c>
    </row>
    <row r="13" spans="1:5" x14ac:dyDescent="0.25">
      <c r="A13" t="s">
        <v>339</v>
      </c>
      <c r="B13" t="s">
        <v>82</v>
      </c>
      <c r="C13">
        <v>1.3068</v>
      </c>
      <c r="D13">
        <v>0.89280000000000004</v>
      </c>
      <c r="E13">
        <v>1.8973</v>
      </c>
    </row>
    <row r="14" spans="1:5" x14ac:dyDescent="0.25">
      <c r="A14" t="s">
        <v>339</v>
      </c>
      <c r="B14" t="s">
        <v>83</v>
      </c>
      <c r="C14">
        <v>1.3068</v>
      </c>
      <c r="D14">
        <v>0.76519999999999999</v>
      </c>
      <c r="E14">
        <v>1.0216000000000001</v>
      </c>
    </row>
    <row r="15" spans="1:5" x14ac:dyDescent="0.25">
      <c r="A15" t="s">
        <v>339</v>
      </c>
      <c r="B15" t="s">
        <v>84</v>
      </c>
      <c r="C15">
        <v>1.3068</v>
      </c>
      <c r="D15">
        <v>0.9839</v>
      </c>
      <c r="E15">
        <v>0.62549999999999994</v>
      </c>
    </row>
    <row r="16" spans="1:5" x14ac:dyDescent="0.25">
      <c r="A16" t="s">
        <v>339</v>
      </c>
      <c r="B16" t="s">
        <v>85</v>
      </c>
      <c r="C16">
        <v>1.3068</v>
      </c>
      <c r="D16">
        <v>1.4029</v>
      </c>
      <c r="E16">
        <v>1.3134999999999999</v>
      </c>
    </row>
    <row r="17" spans="1:5" x14ac:dyDescent="0.25">
      <c r="A17" t="s">
        <v>339</v>
      </c>
      <c r="B17" t="s">
        <v>86</v>
      </c>
      <c r="C17">
        <v>1.3068</v>
      </c>
      <c r="D17">
        <v>0.76519999999999999</v>
      </c>
      <c r="E17">
        <v>0.87570000000000003</v>
      </c>
    </row>
    <row r="18" spans="1:5" x14ac:dyDescent="0.25">
      <c r="A18" t="s">
        <v>339</v>
      </c>
      <c r="B18" t="s">
        <v>87</v>
      </c>
      <c r="C18">
        <v>1.3068</v>
      </c>
      <c r="D18">
        <v>0.87450000000000006</v>
      </c>
      <c r="E18">
        <v>0.50039999999999996</v>
      </c>
    </row>
    <row r="19" spans="1:5" x14ac:dyDescent="0.25">
      <c r="A19" t="s">
        <v>339</v>
      </c>
      <c r="B19" t="s">
        <v>88</v>
      </c>
      <c r="C19">
        <v>1.3068</v>
      </c>
      <c r="D19">
        <v>0.87450000000000006</v>
      </c>
      <c r="E19">
        <v>1.7513000000000001</v>
      </c>
    </row>
    <row r="20" spans="1:5" x14ac:dyDescent="0.25">
      <c r="A20" t="s">
        <v>339</v>
      </c>
      <c r="B20" t="s">
        <v>89</v>
      </c>
      <c r="C20">
        <v>1.3068</v>
      </c>
      <c r="D20">
        <v>1.0522</v>
      </c>
      <c r="E20">
        <v>0.76619999999999999</v>
      </c>
    </row>
    <row r="21" spans="1:5" x14ac:dyDescent="0.25">
      <c r="A21" t="s">
        <v>339</v>
      </c>
      <c r="B21" t="s">
        <v>90</v>
      </c>
      <c r="C21">
        <v>1.3068</v>
      </c>
      <c r="D21">
        <v>1.4029</v>
      </c>
      <c r="E21">
        <v>0.87570000000000003</v>
      </c>
    </row>
    <row r="22" spans="1:5" x14ac:dyDescent="0.25">
      <c r="A22" t="s">
        <v>339</v>
      </c>
      <c r="B22" t="s">
        <v>91</v>
      </c>
      <c r="C22">
        <v>1.3068</v>
      </c>
      <c r="D22">
        <v>1.5305</v>
      </c>
      <c r="E22">
        <v>1.0007999999999999</v>
      </c>
    </row>
    <row r="23" spans="1:5" x14ac:dyDescent="0.25">
      <c r="A23" t="s">
        <v>339</v>
      </c>
      <c r="B23" t="s">
        <v>92</v>
      </c>
      <c r="C23">
        <v>1.3068</v>
      </c>
      <c r="D23">
        <v>0.87450000000000006</v>
      </c>
      <c r="E23">
        <v>1.1257999999999999</v>
      </c>
    </row>
    <row r="24" spans="1:5" x14ac:dyDescent="0.25">
      <c r="A24" t="s">
        <v>339</v>
      </c>
      <c r="B24" t="s">
        <v>93</v>
      </c>
      <c r="C24">
        <v>1.3068</v>
      </c>
      <c r="D24">
        <v>0.89280000000000004</v>
      </c>
      <c r="E24">
        <v>0.87570000000000003</v>
      </c>
    </row>
    <row r="25" spans="1:5" x14ac:dyDescent="0.25">
      <c r="A25" t="s">
        <v>339</v>
      </c>
      <c r="B25" t="s">
        <v>94</v>
      </c>
      <c r="C25">
        <v>1.3068</v>
      </c>
      <c r="D25">
        <v>1.2024999999999999</v>
      </c>
      <c r="E25">
        <v>0.75060000000000004</v>
      </c>
    </row>
    <row r="26" spans="1:5" x14ac:dyDescent="0.25">
      <c r="A26" t="s">
        <v>339</v>
      </c>
      <c r="B26" t="s">
        <v>95</v>
      </c>
      <c r="C26">
        <v>1.3068</v>
      </c>
      <c r="D26">
        <v>0.89280000000000004</v>
      </c>
      <c r="E26">
        <v>0.72970000000000002</v>
      </c>
    </row>
    <row r="27" spans="1:5" x14ac:dyDescent="0.25">
      <c r="A27" t="s">
        <v>339</v>
      </c>
      <c r="B27" t="s">
        <v>96</v>
      </c>
      <c r="C27">
        <v>1.3068</v>
      </c>
      <c r="D27">
        <v>1.0931999999999999</v>
      </c>
      <c r="E27">
        <v>1.0007999999999999</v>
      </c>
    </row>
    <row r="28" spans="1:5" x14ac:dyDescent="0.25">
      <c r="A28" t="s">
        <v>351</v>
      </c>
      <c r="B28" t="s">
        <v>97</v>
      </c>
      <c r="C28">
        <v>1.599</v>
      </c>
      <c r="D28">
        <v>2.5015999999999998</v>
      </c>
      <c r="E28">
        <v>0</v>
      </c>
    </row>
    <row r="29" spans="1:5" x14ac:dyDescent="0.25">
      <c r="A29" t="s">
        <v>351</v>
      </c>
      <c r="B29" t="s">
        <v>98</v>
      </c>
      <c r="C29">
        <v>1.599</v>
      </c>
      <c r="D29">
        <v>0.58630000000000004</v>
      </c>
      <c r="E29">
        <v>1.1583000000000001</v>
      </c>
    </row>
    <row r="30" spans="1:5" x14ac:dyDescent="0.25">
      <c r="A30" t="s">
        <v>351</v>
      </c>
      <c r="B30" t="s">
        <v>99</v>
      </c>
      <c r="C30">
        <v>1.599</v>
      </c>
      <c r="D30">
        <v>0.66449999999999998</v>
      </c>
      <c r="E30">
        <v>0.85799999999999998</v>
      </c>
    </row>
    <row r="31" spans="1:5" x14ac:dyDescent="0.25">
      <c r="A31" t="s">
        <v>351</v>
      </c>
      <c r="B31" t="s">
        <v>100</v>
      </c>
      <c r="C31">
        <v>1.599</v>
      </c>
      <c r="D31">
        <v>1.0301</v>
      </c>
      <c r="E31">
        <v>0.96899999999999997</v>
      </c>
    </row>
    <row r="32" spans="1:5" x14ac:dyDescent="0.25">
      <c r="A32" t="s">
        <v>351</v>
      </c>
      <c r="B32" t="s">
        <v>101</v>
      </c>
      <c r="C32">
        <v>1.599</v>
      </c>
      <c r="D32">
        <v>0.69899999999999995</v>
      </c>
      <c r="E32">
        <v>0.84789999999999999</v>
      </c>
    </row>
    <row r="33" spans="1:5" x14ac:dyDescent="0.25">
      <c r="A33" t="s">
        <v>351</v>
      </c>
      <c r="B33" t="s">
        <v>102</v>
      </c>
      <c r="C33">
        <v>1.599</v>
      </c>
      <c r="D33">
        <v>1.2507999999999999</v>
      </c>
      <c r="E33">
        <v>0.85799999999999998</v>
      </c>
    </row>
    <row r="34" spans="1:5" x14ac:dyDescent="0.25">
      <c r="A34" t="s">
        <v>351</v>
      </c>
      <c r="B34" t="s">
        <v>103</v>
      </c>
      <c r="C34">
        <v>1.599</v>
      </c>
      <c r="D34">
        <v>1.2507999999999999</v>
      </c>
      <c r="E34">
        <v>0.60060000000000002</v>
      </c>
    </row>
    <row r="35" spans="1:5" x14ac:dyDescent="0.25">
      <c r="A35" t="s">
        <v>351</v>
      </c>
      <c r="B35" t="s">
        <v>104</v>
      </c>
      <c r="C35">
        <v>1.599</v>
      </c>
      <c r="D35">
        <v>0.78169999999999995</v>
      </c>
      <c r="E35">
        <v>1.2012</v>
      </c>
    </row>
    <row r="36" spans="1:5" x14ac:dyDescent="0.25">
      <c r="A36" t="s">
        <v>351</v>
      </c>
      <c r="B36" t="s">
        <v>105</v>
      </c>
      <c r="C36">
        <v>1.599</v>
      </c>
      <c r="D36">
        <v>1.9934000000000001</v>
      </c>
      <c r="E36">
        <v>0.68640000000000001</v>
      </c>
    </row>
    <row r="37" spans="1:5" x14ac:dyDescent="0.25">
      <c r="A37" t="s">
        <v>351</v>
      </c>
      <c r="B37" t="s">
        <v>106</v>
      </c>
      <c r="C37">
        <v>1.599</v>
      </c>
      <c r="D37">
        <v>0.58860000000000001</v>
      </c>
      <c r="E37">
        <v>1.2517</v>
      </c>
    </row>
    <row r="38" spans="1:5" x14ac:dyDescent="0.25">
      <c r="A38" t="s">
        <v>351</v>
      </c>
      <c r="B38" t="s">
        <v>107</v>
      </c>
      <c r="C38">
        <v>1.599</v>
      </c>
      <c r="D38">
        <v>1.2507999999999999</v>
      </c>
      <c r="E38">
        <v>0.72929999999999995</v>
      </c>
    </row>
    <row r="39" spans="1:5" x14ac:dyDescent="0.25">
      <c r="A39" t="s">
        <v>351</v>
      </c>
      <c r="B39" t="s">
        <v>108</v>
      </c>
      <c r="C39">
        <v>1.599</v>
      </c>
      <c r="D39">
        <v>1.0944</v>
      </c>
      <c r="E39">
        <v>1.1153999999999999</v>
      </c>
    </row>
    <row r="40" spans="1:5" x14ac:dyDescent="0.25">
      <c r="A40" t="s">
        <v>351</v>
      </c>
      <c r="B40" t="s">
        <v>109</v>
      </c>
      <c r="C40">
        <v>1.599</v>
      </c>
      <c r="D40">
        <v>0.77249999999999996</v>
      </c>
      <c r="E40">
        <v>1.7362</v>
      </c>
    </row>
    <row r="41" spans="1:5" x14ac:dyDescent="0.25">
      <c r="A41" t="s">
        <v>340</v>
      </c>
      <c r="B41" t="s">
        <v>110</v>
      </c>
      <c r="C41">
        <v>1.1801999999999999</v>
      </c>
      <c r="D41">
        <v>0.47070000000000001</v>
      </c>
      <c r="E41">
        <v>0.73099999999999998</v>
      </c>
    </row>
    <row r="42" spans="1:5" x14ac:dyDescent="0.25">
      <c r="A42" t="s">
        <v>340</v>
      </c>
      <c r="B42" t="s">
        <v>111</v>
      </c>
      <c r="C42">
        <v>1.1801999999999999</v>
      </c>
      <c r="D42">
        <v>1.2709999999999999</v>
      </c>
      <c r="E42">
        <v>1.1748000000000001</v>
      </c>
    </row>
    <row r="43" spans="1:5" x14ac:dyDescent="0.25">
      <c r="A43" t="s">
        <v>340</v>
      </c>
      <c r="B43" t="s">
        <v>112</v>
      </c>
      <c r="C43">
        <v>1.1801999999999999</v>
      </c>
      <c r="D43">
        <v>1.6946000000000001</v>
      </c>
      <c r="E43">
        <v>0.52210000000000001</v>
      </c>
    </row>
    <row r="44" spans="1:5" x14ac:dyDescent="0.25">
      <c r="A44" t="s">
        <v>340</v>
      </c>
      <c r="B44" t="s">
        <v>113</v>
      </c>
      <c r="C44">
        <v>1.1801999999999999</v>
      </c>
      <c r="D44">
        <v>0.75319999999999998</v>
      </c>
      <c r="E44">
        <v>0.83540000000000003</v>
      </c>
    </row>
    <row r="45" spans="1:5" x14ac:dyDescent="0.25">
      <c r="A45" t="s">
        <v>340</v>
      </c>
      <c r="B45" t="s">
        <v>114</v>
      </c>
      <c r="C45">
        <v>1.1801999999999999</v>
      </c>
      <c r="D45">
        <v>0.9415</v>
      </c>
      <c r="E45">
        <v>1.462</v>
      </c>
    </row>
    <row r="46" spans="1:5" x14ac:dyDescent="0.25">
      <c r="A46" t="s">
        <v>340</v>
      </c>
      <c r="B46" t="s">
        <v>115</v>
      </c>
      <c r="C46">
        <v>1.1801999999999999</v>
      </c>
      <c r="D46">
        <v>1.3769</v>
      </c>
      <c r="E46">
        <v>1.2923</v>
      </c>
    </row>
    <row r="47" spans="1:5" x14ac:dyDescent="0.25">
      <c r="A47" t="s">
        <v>340</v>
      </c>
      <c r="B47" t="s">
        <v>116</v>
      </c>
      <c r="C47">
        <v>1.1801999999999999</v>
      </c>
      <c r="D47">
        <v>1.1861999999999999</v>
      </c>
      <c r="E47">
        <v>0.93979999999999997</v>
      </c>
    </row>
    <row r="48" spans="1:5" x14ac:dyDescent="0.25">
      <c r="A48" t="s">
        <v>340</v>
      </c>
      <c r="B48" t="s">
        <v>117</v>
      </c>
      <c r="C48">
        <v>1.1801999999999999</v>
      </c>
      <c r="D48">
        <v>0.42370000000000002</v>
      </c>
      <c r="E48">
        <v>1.5273000000000001</v>
      </c>
    </row>
    <row r="49" spans="1:5" x14ac:dyDescent="0.25">
      <c r="A49" t="s">
        <v>340</v>
      </c>
      <c r="B49" t="s">
        <v>118</v>
      </c>
      <c r="C49">
        <v>1.1801999999999999</v>
      </c>
      <c r="D49">
        <v>0.95320000000000005</v>
      </c>
      <c r="E49">
        <v>1.2923</v>
      </c>
    </row>
    <row r="50" spans="1:5" x14ac:dyDescent="0.25">
      <c r="A50" t="s">
        <v>340</v>
      </c>
      <c r="B50" t="s">
        <v>119</v>
      </c>
      <c r="C50">
        <v>1.1801999999999999</v>
      </c>
      <c r="D50">
        <v>0.84730000000000005</v>
      </c>
      <c r="E50">
        <v>1.2531000000000001</v>
      </c>
    </row>
    <row r="51" spans="1:5" x14ac:dyDescent="0.25">
      <c r="A51" t="s">
        <v>340</v>
      </c>
      <c r="B51" t="s">
        <v>120</v>
      </c>
      <c r="C51">
        <v>1.1801999999999999</v>
      </c>
      <c r="D51">
        <v>1.5063</v>
      </c>
      <c r="E51">
        <v>1.1487000000000001</v>
      </c>
    </row>
    <row r="52" spans="1:5" x14ac:dyDescent="0.25">
      <c r="A52" t="s">
        <v>340</v>
      </c>
      <c r="B52" t="s">
        <v>121</v>
      </c>
      <c r="C52">
        <v>1.1801999999999999</v>
      </c>
      <c r="D52">
        <v>0.60519999999999996</v>
      </c>
      <c r="E52">
        <v>0.93979999999999997</v>
      </c>
    </row>
    <row r="53" spans="1:5" x14ac:dyDescent="0.25">
      <c r="A53" t="s">
        <v>340</v>
      </c>
      <c r="B53" t="s">
        <v>122</v>
      </c>
      <c r="C53">
        <v>1.1801999999999999</v>
      </c>
      <c r="D53">
        <v>1.8005</v>
      </c>
      <c r="E53">
        <v>0.58740000000000003</v>
      </c>
    </row>
    <row r="54" spans="1:5" x14ac:dyDescent="0.25">
      <c r="A54" t="s">
        <v>340</v>
      </c>
      <c r="B54" t="s">
        <v>123</v>
      </c>
      <c r="C54">
        <v>1.1801999999999999</v>
      </c>
      <c r="D54">
        <v>0.74139999999999995</v>
      </c>
      <c r="E54">
        <v>0.70489999999999997</v>
      </c>
    </row>
    <row r="55" spans="1:5" x14ac:dyDescent="0.25">
      <c r="A55" t="s">
        <v>340</v>
      </c>
      <c r="B55" t="s">
        <v>124</v>
      </c>
      <c r="C55">
        <v>1.1801999999999999</v>
      </c>
      <c r="D55">
        <v>1.0356000000000001</v>
      </c>
      <c r="E55">
        <v>1.1487000000000001</v>
      </c>
    </row>
    <row r="56" spans="1:5" x14ac:dyDescent="0.25">
      <c r="A56" t="s">
        <v>340</v>
      </c>
      <c r="B56" t="s">
        <v>125</v>
      </c>
      <c r="C56">
        <v>1.1801999999999999</v>
      </c>
      <c r="D56">
        <v>0.75319999999999998</v>
      </c>
      <c r="E56">
        <v>1.0443</v>
      </c>
    </row>
    <row r="57" spans="1:5" x14ac:dyDescent="0.25">
      <c r="A57" t="s">
        <v>340</v>
      </c>
      <c r="B57" t="s">
        <v>126</v>
      </c>
      <c r="C57">
        <v>1.1801999999999999</v>
      </c>
      <c r="D57">
        <v>1.6005</v>
      </c>
      <c r="E57">
        <v>1.2531000000000001</v>
      </c>
    </row>
    <row r="58" spans="1:5" x14ac:dyDescent="0.25">
      <c r="A58" t="s">
        <v>340</v>
      </c>
      <c r="B58" t="s">
        <v>127</v>
      </c>
      <c r="C58">
        <v>1.1801999999999999</v>
      </c>
      <c r="D58">
        <v>1.0356000000000001</v>
      </c>
      <c r="E58">
        <v>0.52210000000000001</v>
      </c>
    </row>
    <row r="59" spans="1:5" x14ac:dyDescent="0.25">
      <c r="A59" t="s">
        <v>340</v>
      </c>
      <c r="B59" t="s">
        <v>128</v>
      </c>
      <c r="C59">
        <v>1.1801999999999999</v>
      </c>
      <c r="D59">
        <v>0.74139999999999995</v>
      </c>
      <c r="E59">
        <v>0.82240000000000002</v>
      </c>
    </row>
    <row r="60" spans="1:5" x14ac:dyDescent="0.25">
      <c r="A60" t="s">
        <v>340</v>
      </c>
      <c r="B60" t="s">
        <v>129</v>
      </c>
      <c r="C60">
        <v>1.1801999999999999</v>
      </c>
      <c r="D60">
        <v>0.1883</v>
      </c>
      <c r="E60">
        <v>0.83540000000000003</v>
      </c>
    </row>
    <row r="61" spans="1:5" x14ac:dyDescent="0.25">
      <c r="A61" t="s">
        <v>341</v>
      </c>
      <c r="B61" t="s">
        <v>130</v>
      </c>
      <c r="C61">
        <v>1.4554</v>
      </c>
      <c r="D61">
        <v>1.276</v>
      </c>
      <c r="E61">
        <v>0.69569999999999999</v>
      </c>
    </row>
    <row r="62" spans="1:5" x14ac:dyDescent="0.25">
      <c r="A62" t="s">
        <v>341</v>
      </c>
      <c r="B62" t="s">
        <v>131</v>
      </c>
      <c r="C62">
        <v>1.4554</v>
      </c>
      <c r="D62">
        <v>0.49080000000000001</v>
      </c>
      <c r="E62">
        <v>0.92759999999999998</v>
      </c>
    </row>
    <row r="63" spans="1:5" x14ac:dyDescent="0.25">
      <c r="A63" t="s">
        <v>341</v>
      </c>
      <c r="B63" t="s">
        <v>132</v>
      </c>
      <c r="C63">
        <v>1.4554</v>
      </c>
      <c r="D63">
        <v>1.0797000000000001</v>
      </c>
      <c r="E63">
        <v>0.2319</v>
      </c>
    </row>
    <row r="64" spans="1:5" x14ac:dyDescent="0.25">
      <c r="A64" t="s">
        <v>341</v>
      </c>
      <c r="B64" t="s">
        <v>133</v>
      </c>
      <c r="C64">
        <v>1.4554</v>
      </c>
      <c r="D64">
        <v>1.0797000000000001</v>
      </c>
      <c r="E64">
        <v>1.6232</v>
      </c>
    </row>
    <row r="65" spans="1:5" x14ac:dyDescent="0.25">
      <c r="A65" t="s">
        <v>341</v>
      </c>
      <c r="B65" t="s">
        <v>134</v>
      </c>
      <c r="C65">
        <v>1.4554</v>
      </c>
      <c r="D65">
        <v>0.49080000000000001</v>
      </c>
      <c r="E65">
        <v>1.6232</v>
      </c>
    </row>
    <row r="66" spans="1:5" x14ac:dyDescent="0.25">
      <c r="A66" t="s">
        <v>341</v>
      </c>
      <c r="B66" t="s">
        <v>135</v>
      </c>
      <c r="C66">
        <v>1.4554</v>
      </c>
      <c r="D66">
        <v>1.3742000000000001</v>
      </c>
      <c r="E66">
        <v>1.6232</v>
      </c>
    </row>
    <row r="67" spans="1:5" x14ac:dyDescent="0.25">
      <c r="A67" t="s">
        <v>341</v>
      </c>
      <c r="B67" t="s">
        <v>136</v>
      </c>
      <c r="C67">
        <v>1.4554</v>
      </c>
      <c r="D67">
        <v>2.0613000000000001</v>
      </c>
      <c r="E67">
        <v>0.69569999999999999</v>
      </c>
    </row>
    <row r="68" spans="1:5" x14ac:dyDescent="0.25">
      <c r="A68" t="s">
        <v>341</v>
      </c>
      <c r="B68" t="s">
        <v>137</v>
      </c>
      <c r="C68">
        <v>1.4554</v>
      </c>
      <c r="D68">
        <v>0.7853</v>
      </c>
      <c r="E68">
        <v>0.46379999999999999</v>
      </c>
    </row>
    <row r="69" spans="1:5" x14ac:dyDescent="0.25">
      <c r="A69" t="s">
        <v>341</v>
      </c>
      <c r="B69" t="s">
        <v>138</v>
      </c>
      <c r="C69">
        <v>1.4554</v>
      </c>
      <c r="D69">
        <v>0.88339999999999996</v>
      </c>
      <c r="E69">
        <v>0.69569999999999999</v>
      </c>
    </row>
    <row r="70" spans="1:5" x14ac:dyDescent="0.25">
      <c r="A70" t="s">
        <v>341</v>
      </c>
      <c r="B70" t="s">
        <v>139</v>
      </c>
      <c r="C70">
        <v>1.4554</v>
      </c>
      <c r="D70">
        <v>0.3926</v>
      </c>
      <c r="E70">
        <v>2.0870000000000002</v>
      </c>
    </row>
    <row r="71" spans="1:5" x14ac:dyDescent="0.25">
      <c r="A71" t="s">
        <v>341</v>
      </c>
      <c r="B71" t="s">
        <v>140</v>
      </c>
      <c r="C71">
        <v>1.4554</v>
      </c>
      <c r="D71">
        <v>1.3742000000000001</v>
      </c>
      <c r="E71">
        <v>0.46379999999999999</v>
      </c>
    </row>
    <row r="72" spans="1:5" x14ac:dyDescent="0.25">
      <c r="A72" t="s">
        <v>341</v>
      </c>
      <c r="B72" t="s">
        <v>141</v>
      </c>
      <c r="C72">
        <v>1.4554</v>
      </c>
      <c r="D72">
        <v>1.5705</v>
      </c>
      <c r="E72">
        <v>0.1159</v>
      </c>
    </row>
    <row r="73" spans="1:5" x14ac:dyDescent="0.25">
      <c r="A73" t="s">
        <v>341</v>
      </c>
      <c r="B73" t="s">
        <v>142</v>
      </c>
      <c r="C73">
        <v>1.4554</v>
      </c>
      <c r="D73">
        <v>0.7853</v>
      </c>
      <c r="E73">
        <v>0.69569999999999999</v>
      </c>
    </row>
    <row r="74" spans="1:5" x14ac:dyDescent="0.25">
      <c r="A74" t="s">
        <v>341</v>
      </c>
      <c r="B74" t="s">
        <v>143</v>
      </c>
      <c r="C74">
        <v>1.4554</v>
      </c>
      <c r="D74">
        <v>0.7853</v>
      </c>
      <c r="E74">
        <v>0.69569999999999999</v>
      </c>
    </row>
    <row r="75" spans="1:5" x14ac:dyDescent="0.25">
      <c r="A75" t="s">
        <v>341</v>
      </c>
      <c r="B75" t="s">
        <v>144</v>
      </c>
      <c r="C75">
        <v>1.4554</v>
      </c>
      <c r="D75">
        <v>0.88339999999999996</v>
      </c>
      <c r="E75">
        <v>2.2029999999999998</v>
      </c>
    </row>
    <row r="76" spans="1:5" x14ac:dyDescent="0.25">
      <c r="A76" t="s">
        <v>341</v>
      </c>
      <c r="B76" t="s">
        <v>145</v>
      </c>
      <c r="C76">
        <v>1.4554</v>
      </c>
      <c r="D76">
        <v>0.68710000000000004</v>
      </c>
      <c r="E76">
        <v>1.1595</v>
      </c>
    </row>
    <row r="77" spans="1:5" x14ac:dyDescent="0.25">
      <c r="A77" t="s">
        <v>342</v>
      </c>
      <c r="B77" t="s">
        <v>146</v>
      </c>
      <c r="C77">
        <v>1.25</v>
      </c>
      <c r="D77">
        <v>0.8</v>
      </c>
      <c r="E77">
        <v>0.439</v>
      </c>
    </row>
    <row r="78" spans="1:5" x14ac:dyDescent="0.25">
      <c r="A78" t="s">
        <v>342</v>
      </c>
      <c r="B78" t="s">
        <v>147</v>
      </c>
      <c r="C78">
        <v>1.25</v>
      </c>
      <c r="D78">
        <v>0.8</v>
      </c>
      <c r="E78">
        <v>1.7561</v>
      </c>
    </row>
    <row r="79" spans="1:5" x14ac:dyDescent="0.25">
      <c r="A79" t="s">
        <v>342</v>
      </c>
      <c r="B79" t="s">
        <v>148</v>
      </c>
      <c r="C79">
        <v>1.25</v>
      </c>
      <c r="D79">
        <v>0.4</v>
      </c>
      <c r="E79">
        <v>0.878</v>
      </c>
    </row>
    <row r="80" spans="1:5" x14ac:dyDescent="0.25">
      <c r="A80" t="s">
        <v>342</v>
      </c>
      <c r="B80" t="s">
        <v>149</v>
      </c>
      <c r="C80">
        <v>1.25</v>
      </c>
      <c r="D80">
        <v>1.6</v>
      </c>
      <c r="E80">
        <v>0.878</v>
      </c>
    </row>
    <row r="81" spans="1:5" x14ac:dyDescent="0.25">
      <c r="A81" t="s">
        <v>342</v>
      </c>
      <c r="B81" t="s">
        <v>150</v>
      </c>
      <c r="C81">
        <v>1.25</v>
      </c>
      <c r="D81">
        <v>2.1333000000000002</v>
      </c>
      <c r="E81">
        <v>0.878</v>
      </c>
    </row>
    <row r="82" spans="1:5" x14ac:dyDescent="0.25">
      <c r="A82" t="s">
        <v>342</v>
      </c>
      <c r="B82" t="s">
        <v>151</v>
      </c>
      <c r="C82">
        <v>1.25</v>
      </c>
      <c r="D82">
        <v>1.4</v>
      </c>
      <c r="E82">
        <v>0.878</v>
      </c>
    </row>
    <row r="83" spans="1:5" x14ac:dyDescent="0.25">
      <c r="A83" t="s">
        <v>342</v>
      </c>
      <c r="B83" t="s">
        <v>152</v>
      </c>
      <c r="C83">
        <v>1.25</v>
      </c>
      <c r="D83">
        <v>0.8</v>
      </c>
      <c r="E83">
        <v>1.4634</v>
      </c>
    </row>
    <row r="84" spans="1:5" x14ac:dyDescent="0.25">
      <c r="A84" t="s">
        <v>342</v>
      </c>
      <c r="B84" t="s">
        <v>153</v>
      </c>
      <c r="C84">
        <v>1.25</v>
      </c>
      <c r="D84">
        <v>0.8</v>
      </c>
      <c r="E84">
        <v>0.58540000000000003</v>
      </c>
    </row>
    <row r="85" spans="1:5" x14ac:dyDescent="0.25">
      <c r="A85" t="s">
        <v>342</v>
      </c>
      <c r="B85" t="s">
        <v>319</v>
      </c>
      <c r="C85">
        <v>1.25</v>
      </c>
      <c r="D85">
        <v>1.0667</v>
      </c>
      <c r="E85">
        <v>0.29270000000000002</v>
      </c>
    </row>
    <row r="86" spans="1:5" x14ac:dyDescent="0.25">
      <c r="A86" t="s">
        <v>342</v>
      </c>
      <c r="B86" t="s">
        <v>154</v>
      </c>
      <c r="C86">
        <v>1.25</v>
      </c>
      <c r="D86">
        <v>0.26669999999999999</v>
      </c>
      <c r="E86">
        <v>1.1707000000000001</v>
      </c>
    </row>
    <row r="87" spans="1:5" x14ac:dyDescent="0.25">
      <c r="A87" t="s">
        <v>342</v>
      </c>
      <c r="B87" t="s">
        <v>155</v>
      </c>
      <c r="C87">
        <v>1.25</v>
      </c>
      <c r="D87">
        <v>0.5333</v>
      </c>
      <c r="E87">
        <v>1.4634</v>
      </c>
    </row>
    <row r="88" spans="1:5" x14ac:dyDescent="0.25">
      <c r="A88" t="s">
        <v>342</v>
      </c>
      <c r="B88" t="s">
        <v>320</v>
      </c>
      <c r="C88">
        <v>1.25</v>
      </c>
      <c r="D88">
        <v>0.8</v>
      </c>
      <c r="E88">
        <v>1.1707000000000001</v>
      </c>
    </row>
    <row r="89" spans="1:5" x14ac:dyDescent="0.25">
      <c r="A89" t="s">
        <v>352</v>
      </c>
      <c r="B89" t="s">
        <v>156</v>
      </c>
      <c r="C89">
        <v>1.2061999999999999</v>
      </c>
      <c r="D89">
        <v>0.64480000000000004</v>
      </c>
      <c r="E89">
        <v>1.1548</v>
      </c>
    </row>
    <row r="90" spans="1:5" x14ac:dyDescent="0.25">
      <c r="A90" t="s">
        <v>352</v>
      </c>
      <c r="B90" t="s">
        <v>157</v>
      </c>
      <c r="C90">
        <v>1.2061999999999999</v>
      </c>
      <c r="D90">
        <v>0.47370000000000001</v>
      </c>
      <c r="E90">
        <v>1.1135999999999999</v>
      </c>
    </row>
    <row r="91" spans="1:5" x14ac:dyDescent="0.25">
      <c r="A91" t="s">
        <v>352</v>
      </c>
      <c r="B91" t="s">
        <v>158</v>
      </c>
      <c r="C91">
        <v>1.2061999999999999</v>
      </c>
      <c r="D91">
        <v>0.82899999999999996</v>
      </c>
      <c r="E91">
        <v>1.5157</v>
      </c>
    </row>
    <row r="92" spans="1:5" x14ac:dyDescent="0.25">
      <c r="A92" t="s">
        <v>352</v>
      </c>
      <c r="B92" t="s">
        <v>159</v>
      </c>
      <c r="C92">
        <v>1.2061999999999999</v>
      </c>
      <c r="D92">
        <v>1.6580999999999999</v>
      </c>
      <c r="E92">
        <v>0.43309999999999998</v>
      </c>
    </row>
    <row r="93" spans="1:5" x14ac:dyDescent="0.25">
      <c r="A93" t="s">
        <v>352</v>
      </c>
      <c r="B93" t="s">
        <v>160</v>
      </c>
      <c r="C93">
        <v>1.2061999999999999</v>
      </c>
      <c r="D93">
        <v>1.0659000000000001</v>
      </c>
      <c r="E93">
        <v>0.98980000000000001</v>
      </c>
    </row>
    <row r="94" spans="1:5" x14ac:dyDescent="0.25">
      <c r="A94" t="s">
        <v>352</v>
      </c>
      <c r="B94" t="s">
        <v>161</v>
      </c>
      <c r="C94">
        <v>1.2061999999999999</v>
      </c>
      <c r="D94">
        <v>1.0659000000000001</v>
      </c>
      <c r="E94">
        <v>0.86609999999999998</v>
      </c>
    </row>
    <row r="95" spans="1:5" x14ac:dyDescent="0.25">
      <c r="A95" t="s">
        <v>352</v>
      </c>
      <c r="B95" t="s">
        <v>162</v>
      </c>
      <c r="C95">
        <v>1.2061999999999999</v>
      </c>
      <c r="D95">
        <v>1.3816999999999999</v>
      </c>
      <c r="E95">
        <v>0.57740000000000002</v>
      </c>
    </row>
    <row r="96" spans="1:5" x14ac:dyDescent="0.25">
      <c r="A96" t="s">
        <v>352</v>
      </c>
      <c r="B96" t="s">
        <v>163</v>
      </c>
      <c r="C96">
        <v>1.2061999999999999</v>
      </c>
      <c r="D96">
        <v>0.47370000000000001</v>
      </c>
      <c r="E96">
        <v>1.6085</v>
      </c>
    </row>
    <row r="97" spans="1:5" x14ac:dyDescent="0.25">
      <c r="A97" t="s">
        <v>352</v>
      </c>
      <c r="B97" t="s">
        <v>164</v>
      </c>
      <c r="C97">
        <v>1.2061999999999999</v>
      </c>
      <c r="D97">
        <v>1.3816999999999999</v>
      </c>
      <c r="E97">
        <v>0.48120000000000002</v>
      </c>
    </row>
    <row r="98" spans="1:5" x14ac:dyDescent="0.25">
      <c r="A98" t="s">
        <v>352</v>
      </c>
      <c r="B98" t="s">
        <v>165</v>
      </c>
      <c r="C98">
        <v>1.2061999999999999</v>
      </c>
      <c r="D98">
        <v>1.1607000000000001</v>
      </c>
      <c r="E98">
        <v>0.95269999999999999</v>
      </c>
    </row>
    <row r="99" spans="1:5" x14ac:dyDescent="0.25">
      <c r="A99" t="s">
        <v>352</v>
      </c>
      <c r="B99" t="s">
        <v>166</v>
      </c>
      <c r="C99">
        <v>1.2061999999999999</v>
      </c>
      <c r="D99">
        <v>0.41449999999999998</v>
      </c>
      <c r="E99">
        <v>1.5157</v>
      </c>
    </row>
    <row r="100" spans="1:5" x14ac:dyDescent="0.25">
      <c r="A100" t="s">
        <v>352</v>
      </c>
      <c r="B100" t="s">
        <v>167</v>
      </c>
      <c r="C100">
        <v>1.2061999999999999</v>
      </c>
      <c r="D100">
        <v>1.2436</v>
      </c>
      <c r="E100">
        <v>0.97440000000000004</v>
      </c>
    </row>
    <row r="101" spans="1:5" x14ac:dyDescent="0.25">
      <c r="A101" t="s">
        <v>343</v>
      </c>
      <c r="B101" t="s">
        <v>168</v>
      </c>
      <c r="C101">
        <v>1.3167</v>
      </c>
      <c r="D101">
        <v>1.7088000000000001</v>
      </c>
      <c r="E101">
        <v>0.8276</v>
      </c>
    </row>
    <row r="102" spans="1:5" x14ac:dyDescent="0.25">
      <c r="A102" t="s">
        <v>343</v>
      </c>
      <c r="B102" t="s">
        <v>169</v>
      </c>
      <c r="C102">
        <v>1.3167</v>
      </c>
      <c r="D102">
        <v>0.99319999999999997</v>
      </c>
      <c r="E102">
        <v>1.0823</v>
      </c>
    </row>
    <row r="103" spans="1:5" x14ac:dyDescent="0.25">
      <c r="A103" t="s">
        <v>343</v>
      </c>
      <c r="B103" t="s">
        <v>170</v>
      </c>
      <c r="C103">
        <v>1.3167</v>
      </c>
      <c r="D103">
        <v>1.0125999999999999</v>
      </c>
      <c r="E103">
        <v>0.89659999999999995</v>
      </c>
    </row>
    <row r="104" spans="1:5" x14ac:dyDescent="0.25">
      <c r="A104" t="s">
        <v>343</v>
      </c>
      <c r="B104" t="s">
        <v>171</v>
      </c>
      <c r="C104">
        <v>1.3167</v>
      </c>
      <c r="D104">
        <v>0.82279999999999998</v>
      </c>
      <c r="E104">
        <v>1.2414000000000001</v>
      </c>
    </row>
    <row r="105" spans="1:5" x14ac:dyDescent="0.25">
      <c r="A105" t="s">
        <v>343</v>
      </c>
      <c r="B105" t="s">
        <v>172</v>
      </c>
      <c r="C105">
        <v>1.3167</v>
      </c>
      <c r="D105">
        <v>0.69040000000000001</v>
      </c>
      <c r="E105">
        <v>1.0532999999999999</v>
      </c>
    </row>
    <row r="106" spans="1:5" x14ac:dyDescent="0.25">
      <c r="A106" t="s">
        <v>343</v>
      </c>
      <c r="B106" t="s">
        <v>173</v>
      </c>
      <c r="C106">
        <v>1.3167</v>
      </c>
      <c r="D106">
        <v>0.40889999999999999</v>
      </c>
      <c r="E106">
        <v>1.4006000000000001</v>
      </c>
    </row>
    <row r="107" spans="1:5" x14ac:dyDescent="0.25">
      <c r="A107" t="s">
        <v>343</v>
      </c>
      <c r="B107" t="s">
        <v>174</v>
      </c>
      <c r="C107">
        <v>1.3167</v>
      </c>
      <c r="D107">
        <v>1.2658</v>
      </c>
      <c r="E107">
        <v>0.68969999999999998</v>
      </c>
    </row>
    <row r="108" spans="1:5" x14ac:dyDescent="0.25">
      <c r="A108" t="s">
        <v>343</v>
      </c>
      <c r="B108" t="s">
        <v>175</v>
      </c>
      <c r="C108">
        <v>1.3167</v>
      </c>
      <c r="D108">
        <v>1.0356000000000001</v>
      </c>
      <c r="E108">
        <v>0.67710000000000004</v>
      </c>
    </row>
    <row r="109" spans="1:5" x14ac:dyDescent="0.25">
      <c r="A109" t="s">
        <v>343</v>
      </c>
      <c r="B109" t="s">
        <v>176</v>
      </c>
      <c r="C109">
        <v>1.3167</v>
      </c>
      <c r="D109">
        <v>1.3924000000000001</v>
      </c>
      <c r="E109">
        <v>0.55169999999999997</v>
      </c>
    </row>
    <row r="110" spans="1:5" x14ac:dyDescent="0.25">
      <c r="A110" t="s">
        <v>343</v>
      </c>
      <c r="B110" t="s">
        <v>177</v>
      </c>
      <c r="C110">
        <v>1.3167</v>
      </c>
      <c r="D110">
        <v>0.69620000000000004</v>
      </c>
      <c r="E110">
        <v>1.5173000000000001</v>
      </c>
    </row>
    <row r="111" spans="1:5" x14ac:dyDescent="0.25">
      <c r="A111" t="s">
        <v>344</v>
      </c>
      <c r="B111" t="s">
        <v>178</v>
      </c>
      <c r="C111">
        <v>1.3226</v>
      </c>
      <c r="D111">
        <v>0.8821</v>
      </c>
      <c r="E111">
        <v>1.0177</v>
      </c>
    </row>
    <row r="112" spans="1:5" x14ac:dyDescent="0.25">
      <c r="A112" t="s">
        <v>344</v>
      </c>
      <c r="B112" t="s">
        <v>179</v>
      </c>
      <c r="C112">
        <v>1.3226</v>
      </c>
      <c r="D112">
        <v>1.105</v>
      </c>
      <c r="E112">
        <v>0.93940000000000001</v>
      </c>
    </row>
    <row r="113" spans="1:5" x14ac:dyDescent="0.25">
      <c r="A113" t="s">
        <v>344</v>
      </c>
      <c r="B113" t="s">
        <v>180</v>
      </c>
      <c r="C113">
        <v>1.3226</v>
      </c>
      <c r="D113">
        <v>1.306</v>
      </c>
      <c r="E113">
        <v>1.5371999999999999</v>
      </c>
    </row>
    <row r="114" spans="1:5" x14ac:dyDescent="0.25">
      <c r="A114" t="s">
        <v>344</v>
      </c>
      <c r="B114" t="s">
        <v>181</v>
      </c>
      <c r="C114">
        <v>1.3226</v>
      </c>
      <c r="D114">
        <v>0.63009999999999999</v>
      </c>
      <c r="E114">
        <v>1.1742999999999999</v>
      </c>
    </row>
    <row r="115" spans="1:5" x14ac:dyDescent="0.25">
      <c r="A115" t="s">
        <v>344</v>
      </c>
      <c r="B115" t="s">
        <v>182</v>
      </c>
      <c r="C115">
        <v>1.3226</v>
      </c>
      <c r="D115">
        <v>1.4492</v>
      </c>
      <c r="E115">
        <v>1.2524999999999999</v>
      </c>
    </row>
    <row r="116" spans="1:5" x14ac:dyDescent="0.25">
      <c r="A116" t="s">
        <v>344</v>
      </c>
      <c r="B116" t="s">
        <v>183</v>
      </c>
      <c r="C116">
        <v>1.3226</v>
      </c>
      <c r="D116">
        <v>1.5751999999999999</v>
      </c>
      <c r="E116">
        <v>0.93940000000000001</v>
      </c>
    </row>
    <row r="117" spans="1:5" x14ac:dyDescent="0.25">
      <c r="A117" t="s">
        <v>344</v>
      </c>
      <c r="B117" t="s">
        <v>184</v>
      </c>
      <c r="C117">
        <v>1.3226</v>
      </c>
      <c r="D117">
        <v>0.87239999999999995</v>
      </c>
      <c r="E117">
        <v>1.5175000000000001</v>
      </c>
    </row>
    <row r="118" spans="1:5" x14ac:dyDescent="0.25">
      <c r="A118" t="s">
        <v>344</v>
      </c>
      <c r="B118" t="s">
        <v>185</v>
      </c>
      <c r="C118">
        <v>1.3226</v>
      </c>
      <c r="D118">
        <v>1.5703</v>
      </c>
      <c r="E118">
        <v>0.72260000000000002</v>
      </c>
    </row>
    <row r="119" spans="1:5" x14ac:dyDescent="0.25">
      <c r="A119" t="s">
        <v>344</v>
      </c>
      <c r="B119" t="s">
        <v>186</v>
      </c>
      <c r="C119">
        <v>1.3226</v>
      </c>
      <c r="D119">
        <v>0.69310000000000005</v>
      </c>
      <c r="E119">
        <v>0.7046</v>
      </c>
    </row>
    <row r="120" spans="1:5" x14ac:dyDescent="0.25">
      <c r="A120" t="s">
        <v>344</v>
      </c>
      <c r="B120" t="s">
        <v>187</v>
      </c>
      <c r="C120">
        <v>1.3226</v>
      </c>
      <c r="D120">
        <v>0.52339999999999998</v>
      </c>
      <c r="E120">
        <v>1.0839000000000001</v>
      </c>
    </row>
    <row r="121" spans="1:5" x14ac:dyDescent="0.25">
      <c r="A121" t="s">
        <v>344</v>
      </c>
      <c r="B121" t="s">
        <v>188</v>
      </c>
      <c r="C121">
        <v>1.3226</v>
      </c>
      <c r="D121">
        <v>1.4492</v>
      </c>
      <c r="E121">
        <v>0.46970000000000001</v>
      </c>
    </row>
    <row r="122" spans="1:5" x14ac:dyDescent="0.25">
      <c r="A122" t="s">
        <v>344</v>
      </c>
      <c r="B122" t="s">
        <v>189</v>
      </c>
      <c r="C122">
        <v>1.3226</v>
      </c>
      <c r="D122">
        <v>0.63009999999999999</v>
      </c>
      <c r="E122">
        <v>0.86109999999999998</v>
      </c>
    </row>
    <row r="123" spans="1:5" x14ac:dyDescent="0.25">
      <c r="A123" t="s">
        <v>344</v>
      </c>
      <c r="B123" t="s">
        <v>190</v>
      </c>
      <c r="C123">
        <v>1.3226</v>
      </c>
      <c r="D123">
        <v>0.63009999999999999</v>
      </c>
      <c r="E123">
        <v>1.3308</v>
      </c>
    </row>
    <row r="124" spans="1:5" x14ac:dyDescent="0.25">
      <c r="A124" t="s">
        <v>344</v>
      </c>
      <c r="B124" t="s">
        <v>191</v>
      </c>
      <c r="C124">
        <v>1.3226</v>
      </c>
      <c r="D124">
        <v>0.58160000000000001</v>
      </c>
      <c r="E124">
        <v>0.79490000000000005</v>
      </c>
    </row>
    <row r="125" spans="1:5" x14ac:dyDescent="0.25">
      <c r="A125" t="s">
        <v>344</v>
      </c>
      <c r="B125" t="s">
        <v>192</v>
      </c>
      <c r="C125">
        <v>1.3226</v>
      </c>
      <c r="D125">
        <v>0.63980000000000004</v>
      </c>
      <c r="E125">
        <v>1.0117</v>
      </c>
    </row>
    <row r="126" spans="1:5" x14ac:dyDescent="0.25">
      <c r="A126" t="s">
        <v>344</v>
      </c>
      <c r="B126" t="s">
        <v>193</v>
      </c>
      <c r="C126">
        <v>1.3226</v>
      </c>
      <c r="D126">
        <v>1.105</v>
      </c>
      <c r="E126">
        <v>0.93940000000000001</v>
      </c>
    </row>
    <row r="127" spans="1:5" x14ac:dyDescent="0.25">
      <c r="A127" t="s">
        <v>344</v>
      </c>
      <c r="B127" t="s">
        <v>194</v>
      </c>
      <c r="C127">
        <v>1.3226</v>
      </c>
      <c r="D127">
        <v>0.50409999999999999</v>
      </c>
      <c r="E127">
        <v>1.1742999999999999</v>
      </c>
    </row>
    <row r="128" spans="1:5" x14ac:dyDescent="0.25">
      <c r="A128" t="s">
        <v>344</v>
      </c>
      <c r="B128" t="s">
        <v>195</v>
      </c>
      <c r="C128">
        <v>1.3226</v>
      </c>
      <c r="D128">
        <v>1.1971000000000001</v>
      </c>
      <c r="E128">
        <v>0.62629999999999997</v>
      </c>
    </row>
    <row r="129" spans="1:5" x14ac:dyDescent="0.25">
      <c r="A129" t="s">
        <v>344</v>
      </c>
      <c r="B129" t="s">
        <v>196</v>
      </c>
      <c r="C129">
        <v>1.3226</v>
      </c>
      <c r="D129">
        <v>1.8902000000000001</v>
      </c>
      <c r="E129">
        <v>0.46970000000000001</v>
      </c>
    </row>
    <row r="130" spans="1:5" x14ac:dyDescent="0.25">
      <c r="A130" t="s">
        <v>344</v>
      </c>
      <c r="B130" t="s">
        <v>197</v>
      </c>
      <c r="C130">
        <v>1.3226</v>
      </c>
      <c r="D130">
        <v>0.69310000000000005</v>
      </c>
      <c r="E130">
        <v>1.5657000000000001</v>
      </c>
    </row>
    <row r="131" spans="1:5" x14ac:dyDescent="0.25">
      <c r="A131" t="s">
        <v>345</v>
      </c>
      <c r="B131" t="s">
        <v>198</v>
      </c>
      <c r="C131">
        <v>1.3976999999999999</v>
      </c>
      <c r="D131">
        <v>0.79959999999999998</v>
      </c>
      <c r="E131">
        <v>1.8339000000000001</v>
      </c>
    </row>
    <row r="132" spans="1:5" x14ac:dyDescent="0.25">
      <c r="A132" t="s">
        <v>345</v>
      </c>
      <c r="B132" t="s">
        <v>199</v>
      </c>
      <c r="C132">
        <v>1.3976999999999999</v>
      </c>
      <c r="D132">
        <v>0.56479999999999997</v>
      </c>
      <c r="E132">
        <v>0.99450000000000005</v>
      </c>
    </row>
    <row r="133" spans="1:5" x14ac:dyDescent="0.25">
      <c r="A133" t="s">
        <v>345</v>
      </c>
      <c r="B133" t="s">
        <v>200</v>
      </c>
      <c r="C133">
        <v>1.3976999999999999</v>
      </c>
      <c r="D133">
        <v>1.4309000000000001</v>
      </c>
      <c r="E133">
        <v>0.89500000000000002</v>
      </c>
    </row>
    <row r="134" spans="1:5" x14ac:dyDescent="0.25">
      <c r="A134" t="s">
        <v>345</v>
      </c>
      <c r="B134" t="s">
        <v>201</v>
      </c>
      <c r="C134">
        <v>1.3976999999999999</v>
      </c>
      <c r="D134">
        <v>1.2264999999999999</v>
      </c>
      <c r="E134">
        <v>0.8548</v>
      </c>
    </row>
    <row r="135" spans="1:5" x14ac:dyDescent="0.25">
      <c r="A135" t="s">
        <v>345</v>
      </c>
      <c r="B135" t="s">
        <v>202</v>
      </c>
      <c r="C135">
        <v>1.3976999999999999</v>
      </c>
      <c r="D135">
        <v>0.8417</v>
      </c>
      <c r="E135">
        <v>1.0003</v>
      </c>
    </row>
    <row r="136" spans="1:5" x14ac:dyDescent="0.25">
      <c r="A136" t="s">
        <v>345</v>
      </c>
      <c r="B136" t="s">
        <v>203</v>
      </c>
      <c r="C136">
        <v>1.3976999999999999</v>
      </c>
      <c r="D136">
        <v>1.2358</v>
      </c>
      <c r="E136">
        <v>0.77300000000000002</v>
      </c>
    </row>
    <row r="137" spans="1:5" x14ac:dyDescent="0.25">
      <c r="A137" t="s">
        <v>345</v>
      </c>
      <c r="B137" t="s">
        <v>204</v>
      </c>
      <c r="C137">
        <v>1.3976999999999999</v>
      </c>
      <c r="D137">
        <v>0.82279999999999998</v>
      </c>
      <c r="E137">
        <v>0.94469999999999998</v>
      </c>
    </row>
    <row r="138" spans="1:5" x14ac:dyDescent="0.25">
      <c r="A138" t="s">
        <v>345</v>
      </c>
      <c r="B138" t="s">
        <v>205</v>
      </c>
      <c r="C138">
        <v>1.3976999999999999</v>
      </c>
      <c r="D138">
        <v>0.58919999999999995</v>
      </c>
      <c r="E138">
        <v>1.0003</v>
      </c>
    </row>
    <row r="139" spans="1:5" x14ac:dyDescent="0.25">
      <c r="A139" t="s">
        <v>345</v>
      </c>
      <c r="B139" t="s">
        <v>206</v>
      </c>
      <c r="C139">
        <v>1.3976999999999999</v>
      </c>
      <c r="D139">
        <v>0.96799999999999997</v>
      </c>
      <c r="E139">
        <v>1.2782</v>
      </c>
    </row>
    <row r="140" spans="1:5" x14ac:dyDescent="0.25">
      <c r="A140" t="s">
        <v>345</v>
      </c>
      <c r="B140" t="s">
        <v>207</v>
      </c>
      <c r="C140">
        <v>1.3976999999999999</v>
      </c>
      <c r="D140">
        <v>0.97909999999999997</v>
      </c>
      <c r="E140">
        <v>0.89500000000000002</v>
      </c>
    </row>
    <row r="141" spans="1:5" x14ac:dyDescent="0.25">
      <c r="A141" t="s">
        <v>345</v>
      </c>
      <c r="B141" t="s">
        <v>208</v>
      </c>
      <c r="C141">
        <v>1.3976999999999999</v>
      </c>
      <c r="D141">
        <v>0.6734</v>
      </c>
      <c r="E141">
        <v>1.2782</v>
      </c>
    </row>
    <row r="142" spans="1:5" x14ac:dyDescent="0.25">
      <c r="A142" t="s">
        <v>345</v>
      </c>
      <c r="B142" t="s">
        <v>209</v>
      </c>
      <c r="C142">
        <v>1.3976999999999999</v>
      </c>
      <c r="D142">
        <v>0.85170000000000001</v>
      </c>
      <c r="E142">
        <v>0.98970000000000002</v>
      </c>
    </row>
    <row r="143" spans="1:5" x14ac:dyDescent="0.25">
      <c r="A143" t="s">
        <v>345</v>
      </c>
      <c r="B143" t="s">
        <v>210</v>
      </c>
      <c r="C143">
        <v>1.3976999999999999</v>
      </c>
      <c r="D143">
        <v>0.93010000000000004</v>
      </c>
      <c r="E143">
        <v>0.89749999999999996</v>
      </c>
    </row>
    <row r="144" spans="1:5" x14ac:dyDescent="0.25">
      <c r="A144" t="s">
        <v>345</v>
      </c>
      <c r="B144" t="s">
        <v>211</v>
      </c>
      <c r="C144">
        <v>1.3976999999999999</v>
      </c>
      <c r="D144">
        <v>1.1783999999999999</v>
      </c>
      <c r="E144">
        <v>0.94469999999999998</v>
      </c>
    </row>
    <row r="145" spans="1:5" x14ac:dyDescent="0.25">
      <c r="A145" t="s">
        <v>345</v>
      </c>
      <c r="B145" t="s">
        <v>212</v>
      </c>
      <c r="C145">
        <v>1.3976999999999999</v>
      </c>
      <c r="D145">
        <v>1.2683</v>
      </c>
      <c r="E145">
        <v>0.73</v>
      </c>
    </row>
    <row r="146" spans="1:5" x14ac:dyDescent="0.25">
      <c r="A146" t="s">
        <v>345</v>
      </c>
      <c r="B146" t="s">
        <v>213</v>
      </c>
      <c r="C146">
        <v>1.3976999999999999</v>
      </c>
      <c r="D146">
        <v>1.3513999999999999</v>
      </c>
      <c r="E146">
        <v>1.1022000000000001</v>
      </c>
    </row>
    <row r="147" spans="1:5" x14ac:dyDescent="0.25">
      <c r="A147" t="s">
        <v>345</v>
      </c>
      <c r="B147" t="s">
        <v>214</v>
      </c>
      <c r="C147">
        <v>1.3976999999999999</v>
      </c>
      <c r="D147">
        <v>1.0544</v>
      </c>
      <c r="E147">
        <v>1.1933</v>
      </c>
    </row>
    <row r="148" spans="1:5" x14ac:dyDescent="0.25">
      <c r="A148" t="s">
        <v>345</v>
      </c>
      <c r="B148" t="s">
        <v>215</v>
      </c>
      <c r="C148">
        <v>1.3976999999999999</v>
      </c>
      <c r="D148">
        <v>1.0731999999999999</v>
      </c>
      <c r="E148">
        <v>0.6613</v>
      </c>
    </row>
    <row r="149" spans="1:5" x14ac:dyDescent="0.25">
      <c r="A149" t="s">
        <v>346</v>
      </c>
      <c r="B149" t="s">
        <v>216</v>
      </c>
      <c r="C149">
        <v>1.8515999999999999</v>
      </c>
      <c r="D149">
        <v>1.5002</v>
      </c>
      <c r="E149">
        <v>0.83660000000000001</v>
      </c>
    </row>
    <row r="150" spans="1:5" x14ac:dyDescent="0.25">
      <c r="A150" t="s">
        <v>346</v>
      </c>
      <c r="B150" t="s">
        <v>217</v>
      </c>
      <c r="C150">
        <v>1.8515999999999999</v>
      </c>
      <c r="D150">
        <v>0.74260000000000004</v>
      </c>
      <c r="E150">
        <v>1.3594999999999999</v>
      </c>
    </row>
    <row r="151" spans="1:5" x14ac:dyDescent="0.25">
      <c r="A151" t="s">
        <v>346</v>
      </c>
      <c r="B151" t="s">
        <v>218</v>
      </c>
      <c r="C151">
        <v>1.8515999999999999</v>
      </c>
      <c r="D151">
        <v>1.0801000000000001</v>
      </c>
      <c r="E151">
        <v>0.73199999999999998</v>
      </c>
    </row>
    <row r="152" spans="1:5" x14ac:dyDescent="0.25">
      <c r="A152" t="s">
        <v>346</v>
      </c>
      <c r="B152" t="s">
        <v>219</v>
      </c>
      <c r="C152">
        <v>1.8515999999999999</v>
      </c>
      <c r="D152">
        <v>1.0125999999999999</v>
      </c>
      <c r="E152">
        <v>0.62749999999999995</v>
      </c>
    </row>
    <row r="153" spans="1:5" x14ac:dyDescent="0.25">
      <c r="A153" t="s">
        <v>346</v>
      </c>
      <c r="B153" t="s">
        <v>220</v>
      </c>
      <c r="C153">
        <v>1.8515999999999999</v>
      </c>
      <c r="D153">
        <v>0.74260000000000004</v>
      </c>
      <c r="E153">
        <v>0.73199999999999998</v>
      </c>
    </row>
    <row r="154" spans="1:5" x14ac:dyDescent="0.25">
      <c r="A154" t="s">
        <v>346</v>
      </c>
      <c r="B154" t="s">
        <v>221</v>
      </c>
      <c r="C154">
        <v>1.8515999999999999</v>
      </c>
      <c r="D154">
        <v>0.67510000000000003</v>
      </c>
      <c r="E154">
        <v>1.1503000000000001</v>
      </c>
    </row>
    <row r="155" spans="1:5" x14ac:dyDescent="0.25">
      <c r="A155" t="s">
        <v>346</v>
      </c>
      <c r="B155" t="s">
        <v>222</v>
      </c>
      <c r="C155">
        <v>1.8515999999999999</v>
      </c>
      <c r="D155">
        <v>1.8227</v>
      </c>
      <c r="E155">
        <v>0.94120000000000004</v>
      </c>
    </row>
    <row r="156" spans="1:5" x14ac:dyDescent="0.25">
      <c r="A156" t="s">
        <v>346</v>
      </c>
      <c r="B156" t="s">
        <v>223</v>
      </c>
      <c r="C156">
        <v>1.8515999999999999</v>
      </c>
      <c r="D156">
        <v>1.2344999999999999</v>
      </c>
      <c r="E156">
        <v>1.1952</v>
      </c>
    </row>
    <row r="157" spans="1:5" x14ac:dyDescent="0.25">
      <c r="A157" t="s">
        <v>346</v>
      </c>
      <c r="B157" t="s">
        <v>224</v>
      </c>
      <c r="C157">
        <v>1.8515999999999999</v>
      </c>
      <c r="D157">
        <v>1.3502000000000001</v>
      </c>
      <c r="E157">
        <v>0.83660000000000001</v>
      </c>
    </row>
    <row r="158" spans="1:5" x14ac:dyDescent="0.25">
      <c r="A158" t="s">
        <v>346</v>
      </c>
      <c r="B158" t="s">
        <v>225</v>
      </c>
      <c r="C158">
        <v>1.8515999999999999</v>
      </c>
      <c r="D158">
        <v>0.66010000000000002</v>
      </c>
      <c r="E158">
        <v>1.0225</v>
      </c>
    </row>
    <row r="159" spans="1:5" x14ac:dyDescent="0.25">
      <c r="A159" t="s">
        <v>346</v>
      </c>
      <c r="B159" t="s">
        <v>226</v>
      </c>
      <c r="C159">
        <v>1.8515999999999999</v>
      </c>
      <c r="D159">
        <v>0.40510000000000002</v>
      </c>
      <c r="E159">
        <v>0.62749999999999995</v>
      </c>
    </row>
    <row r="160" spans="1:5" x14ac:dyDescent="0.25">
      <c r="A160" t="s">
        <v>346</v>
      </c>
      <c r="B160" t="s">
        <v>227</v>
      </c>
      <c r="C160">
        <v>1.8515999999999999</v>
      </c>
      <c r="D160">
        <v>0.67510000000000003</v>
      </c>
      <c r="E160">
        <v>1.4641</v>
      </c>
    </row>
    <row r="161" spans="1:5" x14ac:dyDescent="0.25">
      <c r="A161" t="s">
        <v>346</v>
      </c>
      <c r="B161" t="s">
        <v>228</v>
      </c>
      <c r="C161">
        <v>1.8515999999999999</v>
      </c>
      <c r="D161">
        <v>1.2827</v>
      </c>
      <c r="E161">
        <v>0.62749999999999995</v>
      </c>
    </row>
    <row r="162" spans="1:5" x14ac:dyDescent="0.25">
      <c r="A162" t="s">
        <v>346</v>
      </c>
      <c r="B162" t="s">
        <v>229</v>
      </c>
      <c r="C162">
        <v>1.8515999999999999</v>
      </c>
      <c r="D162">
        <v>0.54010000000000002</v>
      </c>
      <c r="E162">
        <v>1.6732</v>
      </c>
    </row>
    <row r="163" spans="1:5" x14ac:dyDescent="0.25">
      <c r="A163" t="s">
        <v>346</v>
      </c>
      <c r="B163" t="s">
        <v>230</v>
      </c>
      <c r="C163">
        <v>1.8515999999999999</v>
      </c>
      <c r="D163">
        <v>0.94510000000000005</v>
      </c>
      <c r="E163">
        <v>1.0458000000000001</v>
      </c>
    </row>
    <row r="164" spans="1:5" x14ac:dyDescent="0.25">
      <c r="A164" t="s">
        <v>346</v>
      </c>
      <c r="B164" t="s">
        <v>231</v>
      </c>
      <c r="C164">
        <v>1.8515999999999999</v>
      </c>
      <c r="D164">
        <v>1.2827</v>
      </c>
      <c r="E164">
        <v>1.2548999999999999</v>
      </c>
    </row>
    <row r="165" spans="1:5" x14ac:dyDescent="0.25">
      <c r="A165" t="s">
        <v>347</v>
      </c>
      <c r="B165" t="s">
        <v>232</v>
      </c>
      <c r="C165">
        <v>1.3042</v>
      </c>
      <c r="D165">
        <v>0.92010000000000003</v>
      </c>
      <c r="E165">
        <v>1.0435000000000001</v>
      </c>
    </row>
    <row r="166" spans="1:5" x14ac:dyDescent="0.25">
      <c r="A166" t="s">
        <v>347</v>
      </c>
      <c r="B166" t="s">
        <v>233</v>
      </c>
      <c r="C166">
        <v>1.3042</v>
      </c>
      <c r="D166">
        <v>1.1246</v>
      </c>
      <c r="E166">
        <v>1.1594</v>
      </c>
    </row>
    <row r="167" spans="1:5" x14ac:dyDescent="0.25">
      <c r="A167" t="s">
        <v>347</v>
      </c>
      <c r="B167" t="s">
        <v>234</v>
      </c>
      <c r="C167">
        <v>1.3042</v>
      </c>
      <c r="D167">
        <v>1.1757</v>
      </c>
      <c r="E167">
        <v>1.1013999999999999</v>
      </c>
    </row>
    <row r="168" spans="1:5" x14ac:dyDescent="0.25">
      <c r="A168" t="s">
        <v>347</v>
      </c>
      <c r="B168" t="s">
        <v>235</v>
      </c>
      <c r="C168">
        <v>1.3042</v>
      </c>
      <c r="D168">
        <v>0.97119999999999995</v>
      </c>
      <c r="E168">
        <v>0.98550000000000004</v>
      </c>
    </row>
    <row r="169" spans="1:5" x14ac:dyDescent="0.25">
      <c r="A169" t="s">
        <v>347</v>
      </c>
      <c r="B169" t="s">
        <v>236</v>
      </c>
      <c r="C169">
        <v>1.3042</v>
      </c>
      <c r="D169">
        <v>1.1757</v>
      </c>
      <c r="E169">
        <v>1.0435000000000001</v>
      </c>
    </row>
    <row r="170" spans="1:5" x14ac:dyDescent="0.25">
      <c r="A170" t="s">
        <v>347</v>
      </c>
      <c r="B170" t="s">
        <v>237</v>
      </c>
      <c r="C170">
        <v>1.3042</v>
      </c>
      <c r="D170">
        <v>1.4823999999999999</v>
      </c>
      <c r="E170">
        <v>1.1013999999999999</v>
      </c>
    </row>
    <row r="171" spans="1:5" x14ac:dyDescent="0.25">
      <c r="A171" t="s">
        <v>347</v>
      </c>
      <c r="B171" t="s">
        <v>238</v>
      </c>
      <c r="C171">
        <v>1.3042</v>
      </c>
      <c r="D171">
        <v>0.92010000000000003</v>
      </c>
      <c r="E171">
        <v>0.86960000000000004</v>
      </c>
    </row>
    <row r="172" spans="1:5" x14ac:dyDescent="0.25">
      <c r="A172" t="s">
        <v>347</v>
      </c>
      <c r="B172" t="s">
        <v>363</v>
      </c>
      <c r="C172">
        <v>1.3042</v>
      </c>
      <c r="D172">
        <v>0.86899999999999999</v>
      </c>
      <c r="E172">
        <v>1.3332999999999999</v>
      </c>
    </row>
    <row r="173" spans="1:5" x14ac:dyDescent="0.25">
      <c r="A173" t="s">
        <v>347</v>
      </c>
      <c r="B173" t="s">
        <v>239</v>
      </c>
      <c r="C173">
        <v>1.3042</v>
      </c>
      <c r="D173">
        <v>0.86899999999999999</v>
      </c>
      <c r="E173">
        <v>0.46379999999999999</v>
      </c>
    </row>
    <row r="174" spans="1:5" x14ac:dyDescent="0.25">
      <c r="A174" t="s">
        <v>347</v>
      </c>
      <c r="B174" t="s">
        <v>240</v>
      </c>
      <c r="C174">
        <v>1.3042</v>
      </c>
      <c r="D174">
        <v>0.97119999999999995</v>
      </c>
      <c r="E174">
        <v>0.52170000000000005</v>
      </c>
    </row>
    <row r="175" spans="1:5" x14ac:dyDescent="0.25">
      <c r="A175" t="s">
        <v>347</v>
      </c>
      <c r="B175" t="s">
        <v>241</v>
      </c>
      <c r="C175">
        <v>1.3042</v>
      </c>
      <c r="D175">
        <v>1.0734999999999999</v>
      </c>
      <c r="E175">
        <v>0.75360000000000005</v>
      </c>
    </row>
    <row r="176" spans="1:5" x14ac:dyDescent="0.25">
      <c r="A176" t="s">
        <v>347</v>
      </c>
      <c r="B176" t="s">
        <v>242</v>
      </c>
      <c r="C176">
        <v>1.3042</v>
      </c>
      <c r="D176">
        <v>0.61339999999999995</v>
      </c>
      <c r="E176">
        <v>1.1594</v>
      </c>
    </row>
    <row r="177" spans="1:5" x14ac:dyDescent="0.25">
      <c r="A177" t="s">
        <v>347</v>
      </c>
      <c r="B177" t="s">
        <v>243</v>
      </c>
      <c r="C177">
        <v>1.3042</v>
      </c>
      <c r="D177">
        <v>0.71560000000000001</v>
      </c>
      <c r="E177">
        <v>0.86960000000000004</v>
      </c>
    </row>
    <row r="178" spans="1:5" x14ac:dyDescent="0.25">
      <c r="A178" t="s">
        <v>347</v>
      </c>
      <c r="B178" t="s">
        <v>244</v>
      </c>
      <c r="C178">
        <v>1.3042</v>
      </c>
      <c r="D178">
        <v>0.97119999999999995</v>
      </c>
      <c r="E178">
        <v>1.3913</v>
      </c>
    </row>
    <row r="179" spans="1:5" x14ac:dyDescent="0.25">
      <c r="A179" t="s">
        <v>347</v>
      </c>
      <c r="B179" t="s">
        <v>245</v>
      </c>
      <c r="C179">
        <v>1.3042</v>
      </c>
      <c r="D179">
        <v>0.92010000000000003</v>
      </c>
      <c r="E179">
        <v>1.1013999999999999</v>
      </c>
    </row>
    <row r="180" spans="1:5" x14ac:dyDescent="0.25">
      <c r="A180" t="s">
        <v>347</v>
      </c>
      <c r="B180" t="s">
        <v>246</v>
      </c>
      <c r="C180">
        <v>1.3042</v>
      </c>
      <c r="D180">
        <v>1.2267999999999999</v>
      </c>
      <c r="E180">
        <v>1.1013999999999999</v>
      </c>
    </row>
    <row r="181" spans="1:5" x14ac:dyDescent="0.25">
      <c r="A181" t="s">
        <v>348</v>
      </c>
      <c r="B181" t="s">
        <v>247</v>
      </c>
      <c r="C181">
        <v>1.1457999999999999</v>
      </c>
      <c r="D181">
        <v>0.87280000000000002</v>
      </c>
      <c r="E181">
        <v>2.5947</v>
      </c>
    </row>
    <row r="182" spans="1:5" x14ac:dyDescent="0.25">
      <c r="A182" t="s">
        <v>348</v>
      </c>
      <c r="B182" t="s">
        <v>248</v>
      </c>
      <c r="C182">
        <v>1.1457999999999999</v>
      </c>
      <c r="D182">
        <v>1.4545999999999999</v>
      </c>
      <c r="E182">
        <v>0.8649</v>
      </c>
    </row>
    <row r="183" spans="1:5" x14ac:dyDescent="0.25">
      <c r="A183" t="s">
        <v>348</v>
      </c>
      <c r="B183" t="s">
        <v>249</v>
      </c>
      <c r="C183">
        <v>1.1457999999999999</v>
      </c>
      <c r="D183">
        <v>1.1637</v>
      </c>
      <c r="E183">
        <v>1.2974000000000001</v>
      </c>
    </row>
    <row r="184" spans="1:5" x14ac:dyDescent="0.25">
      <c r="A184" t="s">
        <v>348</v>
      </c>
      <c r="B184" t="s">
        <v>250</v>
      </c>
      <c r="C184">
        <v>1.1457999999999999</v>
      </c>
      <c r="D184">
        <v>1.7455000000000001</v>
      </c>
      <c r="E184">
        <v>1.7298</v>
      </c>
    </row>
    <row r="185" spans="1:5" x14ac:dyDescent="0.25">
      <c r="A185" t="s">
        <v>348</v>
      </c>
      <c r="B185" t="s">
        <v>325</v>
      </c>
      <c r="C185">
        <v>1.1457999999999999</v>
      </c>
      <c r="D185">
        <v>1.7455000000000001</v>
      </c>
      <c r="E185">
        <v>0</v>
      </c>
    </row>
    <row r="186" spans="1:5" x14ac:dyDescent="0.25">
      <c r="A186" t="s">
        <v>348</v>
      </c>
      <c r="B186" t="s">
        <v>251</v>
      </c>
      <c r="C186">
        <v>1.1457999999999999</v>
      </c>
      <c r="D186">
        <v>0</v>
      </c>
      <c r="E186">
        <v>1.2974000000000001</v>
      </c>
    </row>
    <row r="187" spans="1:5" x14ac:dyDescent="0.25">
      <c r="A187" t="s">
        <v>348</v>
      </c>
      <c r="B187" t="s">
        <v>252</v>
      </c>
      <c r="C187">
        <v>1.1457999999999999</v>
      </c>
      <c r="D187">
        <v>0.58179999999999998</v>
      </c>
      <c r="E187">
        <v>1.2974000000000001</v>
      </c>
    </row>
    <row r="188" spans="1:5" x14ac:dyDescent="0.25">
      <c r="A188" t="s">
        <v>348</v>
      </c>
      <c r="B188" t="s">
        <v>324</v>
      </c>
      <c r="C188">
        <v>1.1457999999999999</v>
      </c>
      <c r="D188">
        <v>0.58179999999999998</v>
      </c>
      <c r="E188">
        <v>0</v>
      </c>
    </row>
    <row r="189" spans="1:5" x14ac:dyDescent="0.25">
      <c r="A189" t="s">
        <v>348</v>
      </c>
      <c r="B189" t="s">
        <v>253</v>
      </c>
      <c r="C189">
        <v>1.1457999999999999</v>
      </c>
      <c r="D189">
        <v>2.0364</v>
      </c>
      <c r="E189">
        <v>1.2974000000000001</v>
      </c>
    </row>
    <row r="190" spans="1:5" x14ac:dyDescent="0.25">
      <c r="A190" t="s">
        <v>348</v>
      </c>
      <c r="B190" t="s">
        <v>254</v>
      </c>
      <c r="C190">
        <v>1.1457999999999999</v>
      </c>
      <c r="D190">
        <v>0.87280000000000002</v>
      </c>
      <c r="E190">
        <v>0.8649</v>
      </c>
    </row>
    <row r="191" spans="1:5" x14ac:dyDescent="0.25">
      <c r="A191" t="s">
        <v>348</v>
      </c>
      <c r="B191" t="s">
        <v>256</v>
      </c>
      <c r="C191">
        <v>1.1457999999999999</v>
      </c>
      <c r="D191">
        <v>0.87280000000000002</v>
      </c>
      <c r="E191">
        <v>1.2974000000000001</v>
      </c>
    </row>
    <row r="192" spans="1:5" x14ac:dyDescent="0.25">
      <c r="A192" t="s">
        <v>348</v>
      </c>
      <c r="B192" t="s">
        <v>257</v>
      </c>
      <c r="C192">
        <v>1.1457999999999999</v>
      </c>
      <c r="D192">
        <v>0.29089999999999999</v>
      </c>
      <c r="E192">
        <v>1.2974000000000001</v>
      </c>
    </row>
    <row r="193" spans="1:5" x14ac:dyDescent="0.25">
      <c r="A193" t="s">
        <v>348</v>
      </c>
      <c r="B193" t="s">
        <v>258</v>
      </c>
      <c r="C193">
        <v>1.1457999999999999</v>
      </c>
      <c r="D193">
        <v>0.87280000000000002</v>
      </c>
      <c r="E193">
        <v>1.7298</v>
      </c>
    </row>
    <row r="194" spans="1:5" x14ac:dyDescent="0.25">
      <c r="A194" t="s">
        <v>348</v>
      </c>
      <c r="B194" t="s">
        <v>326</v>
      </c>
      <c r="C194">
        <v>1.1457999999999999</v>
      </c>
      <c r="D194">
        <v>0.43640000000000001</v>
      </c>
      <c r="E194">
        <v>0</v>
      </c>
    </row>
    <row r="195" spans="1:5" x14ac:dyDescent="0.25">
      <c r="A195" t="s">
        <v>348</v>
      </c>
      <c r="B195" t="s">
        <v>259</v>
      </c>
      <c r="C195">
        <v>1.1457999999999999</v>
      </c>
      <c r="D195">
        <v>1.3090999999999999</v>
      </c>
      <c r="E195">
        <v>0.64870000000000005</v>
      </c>
    </row>
    <row r="196" spans="1:5" x14ac:dyDescent="0.25">
      <c r="A196" t="s">
        <v>348</v>
      </c>
      <c r="B196" t="s">
        <v>260</v>
      </c>
      <c r="C196">
        <v>1.1457999999999999</v>
      </c>
      <c r="D196">
        <v>0.87280000000000002</v>
      </c>
      <c r="E196">
        <v>0.32429999999999998</v>
      </c>
    </row>
    <row r="197" spans="1:5" x14ac:dyDescent="0.25">
      <c r="A197" t="s">
        <v>349</v>
      </c>
      <c r="B197" t="s">
        <v>261</v>
      </c>
      <c r="C197">
        <v>1.2749999999999999</v>
      </c>
      <c r="D197">
        <v>1.1765000000000001</v>
      </c>
      <c r="E197">
        <v>1.1111</v>
      </c>
    </row>
    <row r="198" spans="1:5" x14ac:dyDescent="0.25">
      <c r="A198" t="s">
        <v>349</v>
      </c>
      <c r="B198" t="s">
        <v>262</v>
      </c>
      <c r="C198">
        <v>1.2749999999999999</v>
      </c>
      <c r="D198">
        <v>0.7843</v>
      </c>
      <c r="E198">
        <v>1.2345999999999999</v>
      </c>
    </row>
    <row r="199" spans="1:5" x14ac:dyDescent="0.25">
      <c r="A199" t="s">
        <v>349</v>
      </c>
      <c r="B199" t="s">
        <v>263</v>
      </c>
      <c r="C199">
        <v>1.2749999999999999</v>
      </c>
      <c r="D199">
        <v>1.0458000000000001</v>
      </c>
      <c r="E199">
        <v>0.49380000000000002</v>
      </c>
    </row>
    <row r="200" spans="1:5" x14ac:dyDescent="0.25">
      <c r="A200" t="s">
        <v>349</v>
      </c>
      <c r="B200" t="s">
        <v>264</v>
      </c>
      <c r="C200">
        <v>1.2749999999999999</v>
      </c>
      <c r="D200">
        <v>1.5686</v>
      </c>
      <c r="E200">
        <v>0.74070000000000003</v>
      </c>
    </row>
    <row r="201" spans="1:5" x14ac:dyDescent="0.25">
      <c r="A201" t="s">
        <v>349</v>
      </c>
      <c r="B201" t="s">
        <v>327</v>
      </c>
      <c r="C201">
        <v>1.2749999999999999</v>
      </c>
      <c r="D201">
        <v>0.52290000000000003</v>
      </c>
      <c r="E201">
        <v>0.74070000000000003</v>
      </c>
    </row>
    <row r="202" spans="1:5" x14ac:dyDescent="0.25">
      <c r="A202" t="s">
        <v>349</v>
      </c>
      <c r="B202" t="s">
        <v>265</v>
      </c>
      <c r="C202">
        <v>1.2749999999999999</v>
      </c>
      <c r="D202">
        <v>0.7843</v>
      </c>
      <c r="E202">
        <v>2.2222</v>
      </c>
    </row>
    <row r="203" spans="1:5" x14ac:dyDescent="0.25">
      <c r="A203" t="s">
        <v>349</v>
      </c>
      <c r="B203" t="s">
        <v>266</v>
      </c>
      <c r="C203">
        <v>1.2749999999999999</v>
      </c>
      <c r="D203">
        <v>0.7843</v>
      </c>
      <c r="E203">
        <v>1.2345999999999999</v>
      </c>
    </row>
    <row r="204" spans="1:5" x14ac:dyDescent="0.25">
      <c r="A204" t="s">
        <v>349</v>
      </c>
      <c r="B204" t="s">
        <v>267</v>
      </c>
      <c r="C204">
        <v>1.2749999999999999</v>
      </c>
      <c r="D204">
        <v>1.1765000000000001</v>
      </c>
      <c r="E204">
        <v>1.1111</v>
      </c>
    </row>
    <row r="205" spans="1:5" x14ac:dyDescent="0.25">
      <c r="A205" t="s">
        <v>349</v>
      </c>
      <c r="B205" t="s">
        <v>268</v>
      </c>
      <c r="C205">
        <v>1.2749999999999999</v>
      </c>
      <c r="D205">
        <v>1.5686</v>
      </c>
      <c r="E205">
        <v>0.74070000000000003</v>
      </c>
    </row>
    <row r="206" spans="1:5" x14ac:dyDescent="0.25">
      <c r="A206" t="s">
        <v>349</v>
      </c>
      <c r="B206" t="s">
        <v>328</v>
      </c>
      <c r="C206">
        <v>1.2749999999999999</v>
      </c>
      <c r="D206">
        <v>0.7843</v>
      </c>
      <c r="E206">
        <v>0.98770000000000002</v>
      </c>
    </row>
    <row r="207" spans="1:5" x14ac:dyDescent="0.25">
      <c r="A207" t="s">
        <v>349</v>
      </c>
      <c r="B207" t="s">
        <v>269</v>
      </c>
      <c r="C207">
        <v>1.2749999999999999</v>
      </c>
      <c r="D207">
        <v>1.0458000000000001</v>
      </c>
      <c r="E207">
        <v>0.49380000000000002</v>
      </c>
    </row>
    <row r="208" spans="1:5" x14ac:dyDescent="0.25">
      <c r="A208" t="s">
        <v>349</v>
      </c>
      <c r="B208" t="s">
        <v>270</v>
      </c>
      <c r="C208">
        <v>1.2749999999999999</v>
      </c>
      <c r="D208">
        <v>1.9608000000000001</v>
      </c>
      <c r="E208">
        <v>0</v>
      </c>
    </row>
    <row r="209" spans="1:5" x14ac:dyDescent="0.25">
      <c r="A209" t="s">
        <v>349</v>
      </c>
      <c r="B209" t="s">
        <v>271</v>
      </c>
      <c r="C209">
        <v>1.2749999999999999</v>
      </c>
      <c r="D209">
        <v>0.7843</v>
      </c>
      <c r="E209">
        <v>0.74070000000000003</v>
      </c>
    </row>
    <row r="210" spans="1:5" x14ac:dyDescent="0.25">
      <c r="A210" t="s">
        <v>349</v>
      </c>
      <c r="B210" t="s">
        <v>272</v>
      </c>
      <c r="C210">
        <v>1.2749999999999999</v>
      </c>
      <c r="D210">
        <v>1.0458000000000001</v>
      </c>
      <c r="E210">
        <v>1.2345999999999999</v>
      </c>
    </row>
    <row r="211" spans="1:5" x14ac:dyDescent="0.25">
      <c r="A211" t="s">
        <v>349</v>
      </c>
      <c r="B211" t="s">
        <v>273</v>
      </c>
      <c r="C211">
        <v>1.2749999999999999</v>
      </c>
      <c r="D211">
        <v>0.26140000000000002</v>
      </c>
      <c r="E211">
        <v>1.2345999999999999</v>
      </c>
    </row>
    <row r="212" spans="1:5" x14ac:dyDescent="0.25">
      <c r="A212" t="s">
        <v>349</v>
      </c>
      <c r="B212" t="s">
        <v>274</v>
      </c>
      <c r="C212">
        <v>1.2749999999999999</v>
      </c>
      <c r="D212">
        <v>2.3529</v>
      </c>
      <c r="E212">
        <v>1.4815</v>
      </c>
    </row>
    <row r="213" spans="1:5" x14ac:dyDescent="0.25">
      <c r="A213" t="s">
        <v>350</v>
      </c>
      <c r="B213" t="s">
        <v>275</v>
      </c>
      <c r="C213">
        <v>1.4531000000000001</v>
      </c>
      <c r="D213">
        <v>1.147</v>
      </c>
      <c r="E213">
        <v>0.51910000000000001</v>
      </c>
    </row>
    <row r="214" spans="1:5" x14ac:dyDescent="0.25">
      <c r="A214" t="s">
        <v>350</v>
      </c>
      <c r="B214" t="s">
        <v>276</v>
      </c>
      <c r="C214">
        <v>1.4531000000000001</v>
      </c>
      <c r="D214">
        <v>1.1797</v>
      </c>
      <c r="E214">
        <v>1.0678000000000001</v>
      </c>
    </row>
    <row r="215" spans="1:5" x14ac:dyDescent="0.25">
      <c r="A215" t="s">
        <v>350</v>
      </c>
      <c r="B215" t="s">
        <v>277</v>
      </c>
      <c r="C215">
        <v>1.4531000000000001</v>
      </c>
      <c r="D215">
        <v>1.2999000000000001</v>
      </c>
      <c r="E215">
        <v>0.72670000000000001</v>
      </c>
    </row>
    <row r="216" spans="1:5" x14ac:dyDescent="0.25">
      <c r="A216" t="s">
        <v>350</v>
      </c>
      <c r="B216" t="s">
        <v>278</v>
      </c>
      <c r="C216">
        <v>1.4531000000000001</v>
      </c>
      <c r="D216">
        <v>1.2234</v>
      </c>
      <c r="E216">
        <v>1.0381</v>
      </c>
    </row>
    <row r="217" spans="1:5" x14ac:dyDescent="0.25">
      <c r="A217" t="s">
        <v>350</v>
      </c>
      <c r="B217" t="s">
        <v>279</v>
      </c>
      <c r="C217">
        <v>1.4531000000000001</v>
      </c>
      <c r="D217">
        <v>0.91759999999999997</v>
      </c>
      <c r="E217">
        <v>1.3495999999999999</v>
      </c>
    </row>
    <row r="218" spans="1:5" x14ac:dyDescent="0.25">
      <c r="A218" t="s">
        <v>350</v>
      </c>
      <c r="B218" t="s">
        <v>280</v>
      </c>
      <c r="C218">
        <v>1.4531000000000001</v>
      </c>
      <c r="D218">
        <v>1.4746999999999999</v>
      </c>
      <c r="E218">
        <v>1.3347</v>
      </c>
    </row>
    <row r="219" spans="1:5" x14ac:dyDescent="0.25">
      <c r="A219" t="s">
        <v>350</v>
      </c>
      <c r="B219" t="s">
        <v>281</v>
      </c>
      <c r="C219">
        <v>1.4531000000000001</v>
      </c>
      <c r="D219">
        <v>0.5161</v>
      </c>
      <c r="E219">
        <v>0.4672</v>
      </c>
    </row>
    <row r="220" spans="1:5" x14ac:dyDescent="0.25">
      <c r="A220" t="s">
        <v>350</v>
      </c>
      <c r="B220" t="s">
        <v>282</v>
      </c>
      <c r="C220">
        <v>1.4531000000000001</v>
      </c>
      <c r="D220">
        <v>1.3764000000000001</v>
      </c>
      <c r="E220">
        <v>1.1678999999999999</v>
      </c>
    </row>
    <row r="221" spans="1:5" x14ac:dyDescent="0.25">
      <c r="A221" t="s">
        <v>350</v>
      </c>
      <c r="B221" t="s">
        <v>283</v>
      </c>
      <c r="C221">
        <v>1.4531000000000001</v>
      </c>
      <c r="D221">
        <v>0.60219999999999996</v>
      </c>
      <c r="E221">
        <v>0.70069999999999999</v>
      </c>
    </row>
    <row r="222" spans="1:5" x14ac:dyDescent="0.25">
      <c r="A222" t="s">
        <v>350</v>
      </c>
      <c r="B222" t="s">
        <v>284</v>
      </c>
      <c r="C222">
        <v>1.4531000000000001</v>
      </c>
      <c r="D222">
        <v>1.8065</v>
      </c>
      <c r="E222">
        <v>1.1678999999999999</v>
      </c>
    </row>
    <row r="223" spans="1:5" x14ac:dyDescent="0.25">
      <c r="A223" t="s">
        <v>350</v>
      </c>
      <c r="B223" t="s">
        <v>285</v>
      </c>
      <c r="C223">
        <v>1.4531000000000001</v>
      </c>
      <c r="D223">
        <v>0.2949</v>
      </c>
      <c r="E223">
        <v>0.66739999999999999</v>
      </c>
    </row>
    <row r="224" spans="1:5" x14ac:dyDescent="0.25">
      <c r="A224" t="s">
        <v>350</v>
      </c>
      <c r="B224" t="s">
        <v>286</v>
      </c>
      <c r="C224">
        <v>1.4531000000000001</v>
      </c>
      <c r="D224">
        <v>0.98309999999999997</v>
      </c>
      <c r="E224">
        <v>1.0678000000000001</v>
      </c>
    </row>
    <row r="225" spans="1:5" x14ac:dyDescent="0.25">
      <c r="A225" t="s">
        <v>350</v>
      </c>
      <c r="B225" t="s">
        <v>287</v>
      </c>
      <c r="C225">
        <v>1.4531000000000001</v>
      </c>
      <c r="D225">
        <v>0.5161</v>
      </c>
      <c r="E225">
        <v>1.2847</v>
      </c>
    </row>
    <row r="226" spans="1:5" x14ac:dyDescent="0.25">
      <c r="A226" t="s">
        <v>350</v>
      </c>
      <c r="B226" t="s">
        <v>288</v>
      </c>
      <c r="C226">
        <v>1.4531000000000001</v>
      </c>
      <c r="D226">
        <v>1.0705</v>
      </c>
      <c r="E226">
        <v>1.2458</v>
      </c>
    </row>
    <row r="227" spans="1:5" x14ac:dyDescent="0.25">
      <c r="A227" t="s">
        <v>350</v>
      </c>
      <c r="B227" t="s">
        <v>289</v>
      </c>
      <c r="C227">
        <v>1.4531000000000001</v>
      </c>
      <c r="D227">
        <v>0.68820000000000003</v>
      </c>
      <c r="E227">
        <v>0.93430000000000002</v>
      </c>
    </row>
    <row r="228" spans="1:5" x14ac:dyDescent="0.25">
      <c r="A228" t="s">
        <v>350</v>
      </c>
      <c r="B228" t="s">
        <v>290</v>
      </c>
      <c r="C228">
        <v>1.4531000000000001</v>
      </c>
      <c r="D228">
        <v>0.7742</v>
      </c>
      <c r="E228">
        <v>1.2847</v>
      </c>
    </row>
    <row r="229" spans="1:5" x14ac:dyDescent="0.25">
      <c r="A229" t="s">
        <v>291</v>
      </c>
      <c r="B229" t="s">
        <v>292</v>
      </c>
      <c r="C229">
        <v>1.5636000000000001</v>
      </c>
      <c r="D229">
        <v>0.71060000000000001</v>
      </c>
      <c r="E229">
        <v>0.70820000000000005</v>
      </c>
    </row>
    <row r="230" spans="1:5" x14ac:dyDescent="0.25">
      <c r="A230" t="s">
        <v>291</v>
      </c>
      <c r="B230" t="s">
        <v>293</v>
      </c>
      <c r="C230">
        <v>1.5636000000000001</v>
      </c>
      <c r="D230">
        <v>0.78169999999999995</v>
      </c>
      <c r="E230">
        <v>1.0118</v>
      </c>
    </row>
    <row r="231" spans="1:5" x14ac:dyDescent="0.25">
      <c r="A231" t="s">
        <v>291</v>
      </c>
      <c r="B231" t="s">
        <v>294</v>
      </c>
      <c r="C231">
        <v>1.5636000000000001</v>
      </c>
      <c r="D231">
        <v>0.88549999999999995</v>
      </c>
      <c r="E231">
        <v>1.0507</v>
      </c>
    </row>
    <row r="232" spans="1:5" x14ac:dyDescent="0.25">
      <c r="A232" t="s">
        <v>291</v>
      </c>
      <c r="B232" t="s">
        <v>295</v>
      </c>
      <c r="C232">
        <v>1.5636000000000001</v>
      </c>
      <c r="D232">
        <v>1.208</v>
      </c>
      <c r="E232">
        <v>1.2141</v>
      </c>
    </row>
    <row r="233" spans="1:5" x14ac:dyDescent="0.25">
      <c r="A233" t="s">
        <v>291</v>
      </c>
      <c r="B233" t="s">
        <v>296</v>
      </c>
      <c r="C233">
        <v>1.5636000000000001</v>
      </c>
      <c r="D233">
        <v>1.1512</v>
      </c>
      <c r="E233">
        <v>0.81950000000000001</v>
      </c>
    </row>
    <row r="234" spans="1:5" x14ac:dyDescent="0.25">
      <c r="A234" t="s">
        <v>291</v>
      </c>
      <c r="B234" t="s">
        <v>297</v>
      </c>
      <c r="C234">
        <v>1.5636000000000001</v>
      </c>
      <c r="D234">
        <v>1.0233000000000001</v>
      </c>
      <c r="E234">
        <v>1.2747999999999999</v>
      </c>
    </row>
    <row r="235" spans="1:5" x14ac:dyDescent="0.25">
      <c r="A235" t="s">
        <v>291</v>
      </c>
      <c r="B235" t="s">
        <v>298</v>
      </c>
      <c r="C235">
        <v>1.5636000000000001</v>
      </c>
      <c r="D235">
        <v>1.0659000000000001</v>
      </c>
      <c r="E235">
        <v>0.70820000000000005</v>
      </c>
    </row>
    <row r="236" spans="1:5" x14ac:dyDescent="0.25">
      <c r="A236" t="s">
        <v>291</v>
      </c>
      <c r="B236" t="s">
        <v>299</v>
      </c>
      <c r="C236">
        <v>1.5636000000000001</v>
      </c>
      <c r="D236">
        <v>0.47970000000000002</v>
      </c>
      <c r="E236">
        <v>1.1382000000000001</v>
      </c>
    </row>
    <row r="237" spans="1:5" x14ac:dyDescent="0.25">
      <c r="A237" t="s">
        <v>291</v>
      </c>
      <c r="B237" t="s">
        <v>300</v>
      </c>
      <c r="C237">
        <v>1.5636000000000001</v>
      </c>
      <c r="D237">
        <v>1.0465</v>
      </c>
      <c r="E237">
        <v>0.91059999999999997</v>
      </c>
    </row>
    <row r="238" spans="1:5" x14ac:dyDescent="0.25">
      <c r="A238" t="s">
        <v>291</v>
      </c>
      <c r="B238" t="s">
        <v>301</v>
      </c>
      <c r="C238">
        <v>1.5636000000000001</v>
      </c>
      <c r="D238">
        <v>0.85270000000000001</v>
      </c>
      <c r="E238">
        <v>1.1129</v>
      </c>
    </row>
    <row r="239" spans="1:5" x14ac:dyDescent="0.25">
      <c r="A239" t="s">
        <v>291</v>
      </c>
      <c r="B239" t="s">
        <v>302</v>
      </c>
      <c r="C239">
        <v>1.5636000000000001</v>
      </c>
      <c r="D239">
        <v>0.87209999999999999</v>
      </c>
      <c r="E239">
        <v>1.8211999999999999</v>
      </c>
    </row>
    <row r="240" spans="1:5" x14ac:dyDescent="0.25">
      <c r="A240" t="s">
        <v>291</v>
      </c>
      <c r="B240" t="s">
        <v>303</v>
      </c>
      <c r="C240">
        <v>1.5636000000000001</v>
      </c>
      <c r="D240">
        <v>1.0233000000000001</v>
      </c>
      <c r="E240">
        <v>1.2747999999999999</v>
      </c>
    </row>
    <row r="241" spans="1:5" x14ac:dyDescent="0.25">
      <c r="A241" t="s">
        <v>291</v>
      </c>
      <c r="B241" t="s">
        <v>304</v>
      </c>
      <c r="C241">
        <v>1.5636000000000001</v>
      </c>
      <c r="D241">
        <v>1.0659000000000001</v>
      </c>
      <c r="E241">
        <v>1.0623</v>
      </c>
    </row>
    <row r="242" spans="1:5" x14ac:dyDescent="0.25">
      <c r="A242" t="s">
        <v>291</v>
      </c>
      <c r="B242" t="s">
        <v>305</v>
      </c>
      <c r="C242">
        <v>1.5636000000000001</v>
      </c>
      <c r="D242">
        <v>0.69769999999999999</v>
      </c>
      <c r="E242">
        <v>0.57950000000000002</v>
      </c>
    </row>
    <row r="243" spans="1:5" x14ac:dyDescent="0.25">
      <c r="A243" t="s">
        <v>291</v>
      </c>
      <c r="B243" t="s">
        <v>306</v>
      </c>
      <c r="C243">
        <v>1.5636000000000001</v>
      </c>
      <c r="D243">
        <v>1.3774999999999999</v>
      </c>
      <c r="E243">
        <v>0.91059999999999997</v>
      </c>
    </row>
    <row r="244" spans="1:5" x14ac:dyDescent="0.25">
      <c r="A244" t="s">
        <v>291</v>
      </c>
      <c r="B244" t="s">
        <v>307</v>
      </c>
      <c r="C244">
        <v>1.5636000000000001</v>
      </c>
      <c r="D244">
        <v>1.3371999999999999</v>
      </c>
      <c r="E244">
        <v>0.99339999999999995</v>
      </c>
    </row>
    <row r="245" spans="1:5" x14ac:dyDescent="0.25">
      <c r="A245" t="s">
        <v>291</v>
      </c>
      <c r="B245" t="s">
        <v>308</v>
      </c>
      <c r="C245">
        <v>1.5636000000000001</v>
      </c>
      <c r="D245">
        <v>1.5348999999999999</v>
      </c>
      <c r="E245">
        <v>0.72850000000000004</v>
      </c>
    </row>
    <row r="246" spans="1:5" x14ac:dyDescent="0.25">
      <c r="A246" t="s">
        <v>291</v>
      </c>
      <c r="B246" t="s">
        <v>309</v>
      </c>
      <c r="C246">
        <v>1.5636000000000001</v>
      </c>
      <c r="D246">
        <v>0.92379999999999995</v>
      </c>
      <c r="E246">
        <v>0.70820000000000005</v>
      </c>
    </row>
    <row r="247" spans="1:5" x14ac:dyDescent="0.25">
      <c r="A247" t="s">
        <v>291</v>
      </c>
      <c r="B247" t="s">
        <v>310</v>
      </c>
      <c r="C247">
        <v>1.5636000000000001</v>
      </c>
      <c r="D247">
        <v>1.1512</v>
      </c>
      <c r="E247">
        <v>0.63739999999999997</v>
      </c>
    </row>
    <row r="248" spans="1:5" x14ac:dyDescent="0.25">
      <c r="A248" t="s">
        <v>291</v>
      </c>
      <c r="B248" t="s">
        <v>311</v>
      </c>
      <c r="C248">
        <v>1.5636000000000001</v>
      </c>
      <c r="D248">
        <v>0.87209999999999999</v>
      </c>
      <c r="E248">
        <v>0.66220000000000001</v>
      </c>
    </row>
    <row r="249" spans="1:5" x14ac:dyDescent="0.25">
      <c r="A249" t="s">
        <v>291</v>
      </c>
      <c r="B249" t="s">
        <v>312</v>
      </c>
      <c r="C249">
        <v>1.5636000000000001</v>
      </c>
      <c r="D249">
        <v>1.0871999999999999</v>
      </c>
      <c r="E249">
        <v>1.3658999999999999</v>
      </c>
    </row>
    <row r="250" spans="1:5" x14ac:dyDescent="0.25">
      <c r="A250" t="s">
        <v>291</v>
      </c>
      <c r="B250" t="s">
        <v>313</v>
      </c>
      <c r="C250">
        <v>1.5636000000000001</v>
      </c>
      <c r="D250">
        <v>0.98839999999999995</v>
      </c>
      <c r="E250">
        <v>0.82779999999999998</v>
      </c>
    </row>
    <row r="251" spans="1:5" x14ac:dyDescent="0.25">
      <c r="A251" t="s">
        <v>291</v>
      </c>
      <c r="B251" t="s">
        <v>314</v>
      </c>
      <c r="C251">
        <v>1.5636000000000001</v>
      </c>
      <c r="D251">
        <v>0.83140000000000003</v>
      </c>
      <c r="E251">
        <v>1.2747999999999999</v>
      </c>
    </row>
    <row r="252" spans="1:5" x14ac:dyDescent="0.25">
      <c r="A252" t="s">
        <v>291</v>
      </c>
      <c r="B252" t="s">
        <v>315</v>
      </c>
      <c r="C252">
        <v>1.5636000000000001</v>
      </c>
      <c r="D252">
        <v>1.0465</v>
      </c>
      <c r="E252">
        <v>0.745</v>
      </c>
    </row>
    <row r="253" spans="1:5" x14ac:dyDescent="0.25">
      <c r="A253" t="s">
        <v>291</v>
      </c>
      <c r="B253" t="s">
        <v>316</v>
      </c>
      <c r="C253">
        <v>1.5636000000000001</v>
      </c>
      <c r="D253">
        <v>1.1512</v>
      </c>
      <c r="E253">
        <v>1.0016</v>
      </c>
    </row>
    <row r="254" spans="1:5" x14ac:dyDescent="0.25">
      <c r="A254" t="s">
        <v>291</v>
      </c>
      <c r="B254" t="s">
        <v>317</v>
      </c>
      <c r="C254">
        <v>1.5636000000000001</v>
      </c>
      <c r="D254">
        <v>0.85270000000000001</v>
      </c>
      <c r="E254">
        <v>1.4165000000000001</v>
      </c>
    </row>
    <row r="255" spans="1:5" x14ac:dyDescent="0.25">
      <c r="A255" t="s">
        <v>291</v>
      </c>
      <c r="B255" t="s">
        <v>318</v>
      </c>
      <c r="C255">
        <v>1.5636000000000001</v>
      </c>
      <c r="D255">
        <v>0.71060000000000001</v>
      </c>
      <c r="E255">
        <v>1.1129</v>
      </c>
    </row>
    <row r="256" spans="1:5" x14ac:dyDescent="0.25">
      <c r="A256" t="s">
        <v>358</v>
      </c>
      <c r="B256" t="s">
        <v>336</v>
      </c>
      <c r="C256">
        <v>1.9474</v>
      </c>
      <c r="D256">
        <v>2.8243</v>
      </c>
      <c r="E256">
        <v>0.6552</v>
      </c>
    </row>
    <row r="257" spans="1:5" x14ac:dyDescent="0.25">
      <c r="A257" t="s">
        <v>358</v>
      </c>
      <c r="B257" t="s">
        <v>335</v>
      </c>
      <c r="C257">
        <v>1.9474</v>
      </c>
      <c r="D257">
        <v>0.77029999999999998</v>
      </c>
      <c r="E257">
        <v>0.98280000000000001</v>
      </c>
    </row>
    <row r="258" spans="1:5" x14ac:dyDescent="0.25">
      <c r="A258" t="s">
        <v>358</v>
      </c>
      <c r="B258" t="s">
        <v>331</v>
      </c>
      <c r="C258">
        <v>1.9474</v>
      </c>
      <c r="D258">
        <v>0.77029999999999998</v>
      </c>
      <c r="E258">
        <v>1.3104</v>
      </c>
    </row>
    <row r="259" spans="1:5" x14ac:dyDescent="0.25">
      <c r="A259" t="s">
        <v>358</v>
      </c>
      <c r="B259" t="s">
        <v>333</v>
      </c>
      <c r="C259">
        <v>1.9474</v>
      </c>
      <c r="D259">
        <v>0.51349999999999996</v>
      </c>
      <c r="E259">
        <v>0.98280000000000001</v>
      </c>
    </row>
    <row r="260" spans="1:5" x14ac:dyDescent="0.25">
      <c r="A260" t="s">
        <v>358</v>
      </c>
      <c r="B260" t="s">
        <v>329</v>
      </c>
      <c r="C260">
        <v>1.9474</v>
      </c>
      <c r="D260">
        <v>1.0269999999999999</v>
      </c>
      <c r="E260">
        <v>2.2930999999999999</v>
      </c>
    </row>
    <row r="261" spans="1:5" x14ac:dyDescent="0.25">
      <c r="A261" t="s">
        <v>358</v>
      </c>
      <c r="B261" t="s">
        <v>338</v>
      </c>
      <c r="C261">
        <v>1.9474</v>
      </c>
      <c r="D261">
        <v>1.0269999999999999</v>
      </c>
      <c r="E261">
        <v>0.98280000000000001</v>
      </c>
    </row>
    <row r="262" spans="1:5" x14ac:dyDescent="0.25">
      <c r="A262" t="s">
        <v>358</v>
      </c>
      <c r="B262" t="s">
        <v>337</v>
      </c>
      <c r="C262">
        <v>1.9474</v>
      </c>
      <c r="D262">
        <v>0.51349999999999996</v>
      </c>
      <c r="E262">
        <v>0.6552</v>
      </c>
    </row>
    <row r="263" spans="1:5" x14ac:dyDescent="0.25">
      <c r="A263" t="s">
        <v>358</v>
      </c>
      <c r="B263" t="s">
        <v>332</v>
      </c>
      <c r="C263">
        <v>1.9474</v>
      </c>
      <c r="D263">
        <v>0.77029999999999998</v>
      </c>
      <c r="E263">
        <v>0.98280000000000001</v>
      </c>
    </row>
    <row r="264" spans="1:5" x14ac:dyDescent="0.25">
      <c r="A264" t="s">
        <v>358</v>
      </c>
      <c r="B264" t="s">
        <v>330</v>
      </c>
      <c r="C264">
        <v>1.9474</v>
      </c>
      <c r="D264">
        <v>0</v>
      </c>
      <c r="E264">
        <v>0</v>
      </c>
    </row>
    <row r="265" spans="1:5" x14ac:dyDescent="0.25">
      <c r="A265" t="s">
        <v>358</v>
      </c>
      <c r="B265" t="s">
        <v>334</v>
      </c>
      <c r="C265">
        <v>1.9474</v>
      </c>
      <c r="D265">
        <v>1.2838000000000001</v>
      </c>
      <c r="E265">
        <v>0.6552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opLeftCell="A253" zoomScale="80" zoomScaleNormal="80" workbookViewId="0">
      <selection activeCell="A266" sqref="A266:XFD266"/>
    </sheetView>
  </sheetViews>
  <sheetFormatPr defaultRowHeight="15" x14ac:dyDescent="0.25"/>
  <cols>
    <col min="1" max="1" width="22.42578125" customWidth="1"/>
  </cols>
  <sheetData>
    <row r="1" spans="1:5" x14ac:dyDescent="0.25">
      <c r="A1" t="s">
        <v>10</v>
      </c>
      <c r="B1" t="s">
        <v>2</v>
      </c>
      <c r="C1" t="s">
        <v>6</v>
      </c>
      <c r="D1" t="s">
        <v>11</v>
      </c>
      <c r="E1" t="s">
        <v>5</v>
      </c>
    </row>
    <row r="2" spans="1:5" x14ac:dyDescent="0.25">
      <c r="A2" t="s">
        <v>339</v>
      </c>
      <c r="B2" t="s">
        <v>71</v>
      </c>
      <c r="C2">
        <v>1.1419999999999999</v>
      </c>
      <c r="D2">
        <v>1.0007999999999999</v>
      </c>
      <c r="E2">
        <v>1.3118000000000001</v>
      </c>
    </row>
    <row r="3" spans="1:5" x14ac:dyDescent="0.25">
      <c r="A3" t="s">
        <v>339</v>
      </c>
      <c r="B3" t="s">
        <v>72</v>
      </c>
      <c r="C3">
        <v>1.1419999999999999</v>
      </c>
      <c r="D3">
        <v>0.87570000000000003</v>
      </c>
      <c r="E3">
        <v>0.63770000000000004</v>
      </c>
    </row>
    <row r="4" spans="1:5" x14ac:dyDescent="0.25">
      <c r="A4" t="s">
        <v>339</v>
      </c>
      <c r="B4" t="s">
        <v>73</v>
      </c>
      <c r="C4">
        <v>1.1419999999999999</v>
      </c>
      <c r="D4">
        <v>1.0007999999999999</v>
      </c>
      <c r="E4">
        <v>1.5305</v>
      </c>
    </row>
    <row r="5" spans="1:5" x14ac:dyDescent="0.25">
      <c r="A5" t="s">
        <v>339</v>
      </c>
      <c r="B5" t="s">
        <v>74</v>
      </c>
      <c r="C5">
        <v>1.1419999999999999</v>
      </c>
      <c r="D5">
        <v>1.0216000000000001</v>
      </c>
      <c r="E5">
        <v>1.2754000000000001</v>
      </c>
    </row>
    <row r="6" spans="1:5" x14ac:dyDescent="0.25">
      <c r="A6" t="s">
        <v>339</v>
      </c>
      <c r="B6" t="s">
        <v>75</v>
      </c>
      <c r="C6">
        <v>1.1419999999999999</v>
      </c>
      <c r="D6">
        <v>1.0216000000000001</v>
      </c>
      <c r="E6">
        <v>0.76519999999999999</v>
      </c>
    </row>
    <row r="7" spans="1:5" x14ac:dyDescent="0.25">
      <c r="A7" t="s">
        <v>339</v>
      </c>
      <c r="B7" t="s">
        <v>76</v>
      </c>
      <c r="C7">
        <v>1.1419999999999999</v>
      </c>
      <c r="D7">
        <v>1.3759999999999999</v>
      </c>
      <c r="E7">
        <v>0.43730000000000002</v>
      </c>
    </row>
    <row r="8" spans="1:5" x14ac:dyDescent="0.25">
      <c r="A8" t="s">
        <v>339</v>
      </c>
      <c r="B8" t="s">
        <v>77</v>
      </c>
      <c r="C8">
        <v>1.1419999999999999</v>
      </c>
      <c r="D8">
        <v>1.3759999999999999</v>
      </c>
      <c r="E8">
        <v>0.65590000000000004</v>
      </c>
    </row>
    <row r="9" spans="1:5" x14ac:dyDescent="0.25">
      <c r="A9" t="s">
        <v>339</v>
      </c>
      <c r="B9" t="s">
        <v>78</v>
      </c>
      <c r="C9">
        <v>1.1419999999999999</v>
      </c>
      <c r="D9">
        <v>2.0015000000000001</v>
      </c>
      <c r="E9">
        <v>0.65590000000000004</v>
      </c>
    </row>
    <row r="10" spans="1:5" x14ac:dyDescent="0.25">
      <c r="A10" t="s">
        <v>339</v>
      </c>
      <c r="B10" t="s">
        <v>79</v>
      </c>
      <c r="C10">
        <v>1.1419999999999999</v>
      </c>
      <c r="D10">
        <v>0.58379999999999999</v>
      </c>
      <c r="E10">
        <v>1.7855000000000001</v>
      </c>
    </row>
    <row r="11" spans="1:5" x14ac:dyDescent="0.25">
      <c r="A11" t="s">
        <v>339</v>
      </c>
      <c r="B11" t="s">
        <v>80</v>
      </c>
      <c r="C11">
        <v>1.1419999999999999</v>
      </c>
      <c r="D11">
        <v>1.6053999999999999</v>
      </c>
      <c r="E11">
        <v>0.63770000000000004</v>
      </c>
    </row>
    <row r="12" spans="1:5" x14ac:dyDescent="0.25">
      <c r="A12" t="s">
        <v>339</v>
      </c>
      <c r="B12" t="s">
        <v>81</v>
      </c>
      <c r="C12">
        <v>1.1419999999999999</v>
      </c>
      <c r="D12">
        <v>0.62549999999999994</v>
      </c>
      <c r="E12">
        <v>0.9839</v>
      </c>
    </row>
    <row r="13" spans="1:5" x14ac:dyDescent="0.25">
      <c r="A13" t="s">
        <v>339</v>
      </c>
      <c r="B13" t="s">
        <v>82</v>
      </c>
      <c r="C13">
        <v>1.1419999999999999</v>
      </c>
      <c r="D13">
        <v>1.3759999999999999</v>
      </c>
      <c r="E13">
        <v>1.2024999999999999</v>
      </c>
    </row>
    <row r="14" spans="1:5" x14ac:dyDescent="0.25">
      <c r="A14" t="s">
        <v>339</v>
      </c>
      <c r="B14" t="s">
        <v>83</v>
      </c>
      <c r="C14">
        <v>1.1419999999999999</v>
      </c>
      <c r="D14">
        <v>1.0007999999999999</v>
      </c>
      <c r="E14">
        <v>1.0931999999999999</v>
      </c>
    </row>
    <row r="15" spans="1:5" x14ac:dyDescent="0.25">
      <c r="A15" t="s">
        <v>339</v>
      </c>
      <c r="B15" t="s">
        <v>84</v>
      </c>
      <c r="C15">
        <v>1.1419999999999999</v>
      </c>
      <c r="D15">
        <v>0.76619999999999999</v>
      </c>
      <c r="E15">
        <v>0.66959999999999997</v>
      </c>
    </row>
    <row r="16" spans="1:5" x14ac:dyDescent="0.25">
      <c r="A16" t="s">
        <v>339</v>
      </c>
      <c r="B16" t="s">
        <v>85</v>
      </c>
      <c r="C16">
        <v>1.1419999999999999</v>
      </c>
      <c r="D16">
        <v>0.87570000000000003</v>
      </c>
      <c r="E16">
        <v>0.9839</v>
      </c>
    </row>
    <row r="17" spans="1:5" x14ac:dyDescent="0.25">
      <c r="A17" t="s">
        <v>339</v>
      </c>
      <c r="B17" t="s">
        <v>86</v>
      </c>
      <c r="C17">
        <v>1.1419999999999999</v>
      </c>
      <c r="D17">
        <v>1.0007999999999999</v>
      </c>
      <c r="E17">
        <v>1.6397999999999999</v>
      </c>
    </row>
    <row r="18" spans="1:5" x14ac:dyDescent="0.25">
      <c r="A18" t="s">
        <v>339</v>
      </c>
      <c r="B18" t="s">
        <v>87</v>
      </c>
      <c r="C18">
        <v>1.1419999999999999</v>
      </c>
      <c r="D18">
        <v>0.58379999999999999</v>
      </c>
      <c r="E18">
        <v>1.6579999999999999</v>
      </c>
    </row>
    <row r="19" spans="1:5" x14ac:dyDescent="0.25">
      <c r="A19" t="s">
        <v>339</v>
      </c>
      <c r="B19" t="s">
        <v>88</v>
      </c>
      <c r="C19">
        <v>1.1419999999999999</v>
      </c>
      <c r="D19">
        <v>0.58379999999999999</v>
      </c>
      <c r="E19">
        <v>0.63770000000000004</v>
      </c>
    </row>
    <row r="20" spans="1:5" x14ac:dyDescent="0.25">
      <c r="A20" t="s">
        <v>339</v>
      </c>
      <c r="B20" t="s">
        <v>89</v>
      </c>
      <c r="C20">
        <v>1.1419999999999999</v>
      </c>
      <c r="D20">
        <v>0.32840000000000003</v>
      </c>
      <c r="E20">
        <v>0.76519999999999999</v>
      </c>
    </row>
    <row r="21" spans="1:5" x14ac:dyDescent="0.25">
      <c r="A21" t="s">
        <v>339</v>
      </c>
      <c r="B21" t="s">
        <v>90</v>
      </c>
      <c r="C21">
        <v>1.1419999999999999</v>
      </c>
      <c r="D21">
        <v>1.6418999999999999</v>
      </c>
      <c r="E21">
        <v>0.57389999999999997</v>
      </c>
    </row>
    <row r="22" spans="1:5" x14ac:dyDescent="0.25">
      <c r="A22" t="s">
        <v>339</v>
      </c>
      <c r="B22" t="s">
        <v>91</v>
      </c>
      <c r="C22">
        <v>1.1419999999999999</v>
      </c>
      <c r="D22">
        <v>0.29189999999999999</v>
      </c>
      <c r="E22">
        <v>1.2754000000000001</v>
      </c>
    </row>
    <row r="23" spans="1:5" x14ac:dyDescent="0.25">
      <c r="A23" t="s">
        <v>339</v>
      </c>
      <c r="B23" t="s">
        <v>92</v>
      </c>
      <c r="C23">
        <v>1.1419999999999999</v>
      </c>
      <c r="D23">
        <v>1.1675</v>
      </c>
      <c r="E23">
        <v>0.89280000000000004</v>
      </c>
    </row>
    <row r="24" spans="1:5" x14ac:dyDescent="0.25">
      <c r="A24" t="s">
        <v>339</v>
      </c>
      <c r="B24" t="s">
        <v>93</v>
      </c>
      <c r="C24">
        <v>1.1419999999999999</v>
      </c>
      <c r="D24">
        <v>0.37530000000000002</v>
      </c>
      <c r="E24">
        <v>1.4211</v>
      </c>
    </row>
    <row r="25" spans="1:5" x14ac:dyDescent="0.25">
      <c r="A25" t="s">
        <v>339</v>
      </c>
      <c r="B25" t="s">
        <v>94</v>
      </c>
      <c r="C25">
        <v>1.1419999999999999</v>
      </c>
      <c r="D25">
        <v>1.1257999999999999</v>
      </c>
      <c r="E25">
        <v>1.2024999999999999</v>
      </c>
    </row>
    <row r="26" spans="1:5" x14ac:dyDescent="0.25">
      <c r="A26" t="s">
        <v>339</v>
      </c>
      <c r="B26" t="s">
        <v>95</v>
      </c>
      <c r="C26">
        <v>1.1419999999999999</v>
      </c>
      <c r="D26">
        <v>0.62549999999999994</v>
      </c>
      <c r="E26">
        <v>0.9839</v>
      </c>
    </row>
    <row r="27" spans="1:5" x14ac:dyDescent="0.25">
      <c r="A27" t="s">
        <v>339</v>
      </c>
      <c r="B27" t="s">
        <v>96</v>
      </c>
      <c r="C27">
        <v>1.1419999999999999</v>
      </c>
      <c r="D27">
        <v>1.6262000000000001</v>
      </c>
      <c r="E27">
        <v>0.54659999999999997</v>
      </c>
    </row>
    <row r="28" spans="1:5" x14ac:dyDescent="0.25">
      <c r="A28" t="s">
        <v>351</v>
      </c>
      <c r="B28" t="s">
        <v>97</v>
      </c>
      <c r="C28">
        <v>1.4569000000000001</v>
      </c>
      <c r="D28">
        <v>0.68640000000000001</v>
      </c>
      <c r="E28">
        <v>0</v>
      </c>
    </row>
    <row r="29" spans="1:5" x14ac:dyDescent="0.25">
      <c r="A29" t="s">
        <v>351</v>
      </c>
      <c r="B29" t="s">
        <v>98</v>
      </c>
      <c r="C29">
        <v>1.4569000000000001</v>
      </c>
      <c r="D29">
        <v>0.51480000000000004</v>
      </c>
      <c r="E29">
        <v>1.2117</v>
      </c>
    </row>
    <row r="30" spans="1:5" x14ac:dyDescent="0.25">
      <c r="A30" t="s">
        <v>351</v>
      </c>
      <c r="B30" t="s">
        <v>99</v>
      </c>
      <c r="C30">
        <v>1.4569000000000001</v>
      </c>
      <c r="D30">
        <v>0.68640000000000001</v>
      </c>
      <c r="E30">
        <v>1.3680000000000001</v>
      </c>
    </row>
    <row r="31" spans="1:5" x14ac:dyDescent="0.25">
      <c r="A31" t="s">
        <v>351</v>
      </c>
      <c r="B31" t="s">
        <v>100</v>
      </c>
      <c r="C31">
        <v>1.4569000000000001</v>
      </c>
      <c r="D31">
        <v>1.0296000000000001</v>
      </c>
      <c r="E31">
        <v>0.69489999999999996</v>
      </c>
    </row>
    <row r="32" spans="1:5" x14ac:dyDescent="0.25">
      <c r="A32" t="s">
        <v>351</v>
      </c>
      <c r="B32" t="s">
        <v>101</v>
      </c>
      <c r="C32">
        <v>1.4569000000000001</v>
      </c>
      <c r="D32">
        <v>0.81510000000000005</v>
      </c>
      <c r="E32">
        <v>1.1726000000000001</v>
      </c>
    </row>
    <row r="33" spans="1:5" x14ac:dyDescent="0.25">
      <c r="A33" t="s">
        <v>351</v>
      </c>
      <c r="B33" t="s">
        <v>102</v>
      </c>
      <c r="C33">
        <v>1.4569000000000001</v>
      </c>
      <c r="D33">
        <v>0.98670000000000002</v>
      </c>
      <c r="E33">
        <v>0.82079999999999997</v>
      </c>
    </row>
    <row r="34" spans="1:5" x14ac:dyDescent="0.25">
      <c r="A34" t="s">
        <v>351</v>
      </c>
      <c r="B34" t="s">
        <v>103</v>
      </c>
      <c r="C34">
        <v>1.4569000000000001</v>
      </c>
      <c r="D34">
        <v>1.3728</v>
      </c>
      <c r="E34">
        <v>1.0163</v>
      </c>
    </row>
    <row r="35" spans="1:5" x14ac:dyDescent="0.25">
      <c r="A35" t="s">
        <v>351</v>
      </c>
      <c r="B35" t="s">
        <v>104</v>
      </c>
      <c r="C35">
        <v>1.4569000000000001</v>
      </c>
      <c r="D35">
        <v>0.60060000000000002</v>
      </c>
      <c r="E35">
        <v>1.1335</v>
      </c>
    </row>
    <row r="36" spans="1:5" x14ac:dyDescent="0.25">
      <c r="A36" t="s">
        <v>351</v>
      </c>
      <c r="B36" t="s">
        <v>105</v>
      </c>
      <c r="C36">
        <v>1.4569000000000001</v>
      </c>
      <c r="D36">
        <v>1.8447</v>
      </c>
      <c r="E36">
        <v>0.66449999999999998</v>
      </c>
    </row>
    <row r="37" spans="1:5" x14ac:dyDescent="0.25">
      <c r="A37" t="s">
        <v>351</v>
      </c>
      <c r="B37" t="s">
        <v>106</v>
      </c>
      <c r="C37">
        <v>1.4569000000000001</v>
      </c>
      <c r="D37">
        <v>0.92859999999999998</v>
      </c>
      <c r="E37">
        <v>1.1404000000000001</v>
      </c>
    </row>
    <row r="38" spans="1:5" x14ac:dyDescent="0.25">
      <c r="A38" t="s">
        <v>351</v>
      </c>
      <c r="B38" t="s">
        <v>107</v>
      </c>
      <c r="C38">
        <v>1.4569000000000001</v>
      </c>
      <c r="D38">
        <v>0.85799999999999998</v>
      </c>
      <c r="E38">
        <v>0.66449999999999998</v>
      </c>
    </row>
    <row r="39" spans="1:5" x14ac:dyDescent="0.25">
      <c r="A39" t="s">
        <v>351</v>
      </c>
      <c r="B39" t="s">
        <v>108</v>
      </c>
      <c r="C39">
        <v>1.4569000000000001</v>
      </c>
      <c r="D39">
        <v>1.0725</v>
      </c>
      <c r="E39">
        <v>1.329</v>
      </c>
    </row>
    <row r="40" spans="1:5" x14ac:dyDescent="0.25">
      <c r="A40" t="s">
        <v>351</v>
      </c>
      <c r="B40" t="s">
        <v>109</v>
      </c>
      <c r="C40">
        <v>1.4569000000000001</v>
      </c>
      <c r="D40">
        <v>1.292</v>
      </c>
      <c r="E40">
        <v>0.88290000000000002</v>
      </c>
    </row>
    <row r="41" spans="1:5" x14ac:dyDescent="0.25">
      <c r="A41" t="s">
        <v>340</v>
      </c>
      <c r="B41" t="s">
        <v>110</v>
      </c>
      <c r="C41">
        <v>1.0640000000000001</v>
      </c>
      <c r="D41">
        <v>0.93979999999999997</v>
      </c>
      <c r="E41">
        <v>1.5887</v>
      </c>
    </row>
    <row r="42" spans="1:5" x14ac:dyDescent="0.25">
      <c r="A42" t="s">
        <v>340</v>
      </c>
      <c r="B42" t="s">
        <v>111</v>
      </c>
      <c r="C42">
        <v>1.0640000000000001</v>
      </c>
      <c r="D42">
        <v>1.2531000000000001</v>
      </c>
      <c r="E42">
        <v>0.84730000000000005</v>
      </c>
    </row>
    <row r="43" spans="1:5" x14ac:dyDescent="0.25">
      <c r="A43" t="s">
        <v>340</v>
      </c>
      <c r="B43" t="s">
        <v>112</v>
      </c>
      <c r="C43">
        <v>1.0640000000000001</v>
      </c>
      <c r="D43">
        <v>1.0443</v>
      </c>
      <c r="E43">
        <v>0.65900000000000003</v>
      </c>
    </row>
    <row r="44" spans="1:5" x14ac:dyDescent="0.25">
      <c r="A44" t="s">
        <v>340</v>
      </c>
      <c r="B44" t="s">
        <v>113</v>
      </c>
      <c r="C44">
        <v>1.0640000000000001</v>
      </c>
      <c r="D44">
        <v>0.93979999999999997</v>
      </c>
      <c r="E44">
        <v>0.9415</v>
      </c>
    </row>
    <row r="45" spans="1:5" x14ac:dyDescent="0.25">
      <c r="A45" t="s">
        <v>340</v>
      </c>
      <c r="B45" t="s">
        <v>114</v>
      </c>
      <c r="C45">
        <v>1.0640000000000001</v>
      </c>
      <c r="D45">
        <v>1.1748000000000001</v>
      </c>
      <c r="E45">
        <v>1.4827999999999999</v>
      </c>
    </row>
    <row r="46" spans="1:5" x14ac:dyDescent="0.25">
      <c r="A46" t="s">
        <v>340</v>
      </c>
      <c r="B46" t="s">
        <v>115</v>
      </c>
      <c r="C46">
        <v>1.0640000000000001</v>
      </c>
      <c r="D46">
        <v>1.5038</v>
      </c>
      <c r="E46">
        <v>0.76259999999999994</v>
      </c>
    </row>
    <row r="47" spans="1:5" x14ac:dyDescent="0.25">
      <c r="A47" t="s">
        <v>340</v>
      </c>
      <c r="B47" t="s">
        <v>116</v>
      </c>
      <c r="C47">
        <v>1.0640000000000001</v>
      </c>
      <c r="D47">
        <v>0.58740000000000003</v>
      </c>
      <c r="E47">
        <v>0.95320000000000005</v>
      </c>
    </row>
    <row r="48" spans="1:5" x14ac:dyDescent="0.25">
      <c r="A48" t="s">
        <v>340</v>
      </c>
      <c r="B48" t="s">
        <v>117</v>
      </c>
      <c r="C48">
        <v>1.0640000000000001</v>
      </c>
      <c r="D48">
        <v>1.0443</v>
      </c>
      <c r="E48">
        <v>1.5063</v>
      </c>
    </row>
    <row r="49" spans="1:5" x14ac:dyDescent="0.25">
      <c r="A49" t="s">
        <v>340</v>
      </c>
      <c r="B49" t="s">
        <v>118</v>
      </c>
      <c r="C49">
        <v>1.0640000000000001</v>
      </c>
      <c r="D49">
        <v>0.73099999999999998</v>
      </c>
      <c r="E49">
        <v>0.37659999999999999</v>
      </c>
    </row>
    <row r="50" spans="1:5" x14ac:dyDescent="0.25">
      <c r="A50" t="s">
        <v>340</v>
      </c>
      <c r="B50" t="s">
        <v>119</v>
      </c>
      <c r="C50">
        <v>1.0640000000000001</v>
      </c>
      <c r="D50">
        <v>0.93979999999999997</v>
      </c>
      <c r="E50">
        <v>0.63549999999999995</v>
      </c>
    </row>
    <row r="51" spans="1:5" x14ac:dyDescent="0.25">
      <c r="A51" t="s">
        <v>340</v>
      </c>
      <c r="B51" t="s">
        <v>120</v>
      </c>
      <c r="C51">
        <v>1.0640000000000001</v>
      </c>
      <c r="D51">
        <v>2.0139999999999998</v>
      </c>
      <c r="E51">
        <v>0.60519999999999996</v>
      </c>
    </row>
    <row r="52" spans="1:5" x14ac:dyDescent="0.25">
      <c r="A52" t="s">
        <v>340</v>
      </c>
      <c r="B52" t="s">
        <v>121</v>
      </c>
      <c r="C52">
        <v>1.0640000000000001</v>
      </c>
      <c r="D52">
        <v>0.83540000000000003</v>
      </c>
      <c r="E52">
        <v>1.0356000000000001</v>
      </c>
    </row>
    <row r="53" spans="1:5" x14ac:dyDescent="0.25">
      <c r="A53" t="s">
        <v>340</v>
      </c>
      <c r="B53" t="s">
        <v>122</v>
      </c>
      <c r="C53">
        <v>1.0640000000000001</v>
      </c>
      <c r="D53">
        <v>0.93979999999999997</v>
      </c>
      <c r="E53">
        <v>1.1014999999999999</v>
      </c>
    </row>
    <row r="54" spans="1:5" x14ac:dyDescent="0.25">
      <c r="A54" t="s">
        <v>340</v>
      </c>
      <c r="B54" t="s">
        <v>123</v>
      </c>
      <c r="C54">
        <v>1.0640000000000001</v>
      </c>
      <c r="D54">
        <v>0.58740000000000003</v>
      </c>
      <c r="E54">
        <v>1.1651</v>
      </c>
    </row>
    <row r="55" spans="1:5" x14ac:dyDescent="0.25">
      <c r="A55" t="s">
        <v>340</v>
      </c>
      <c r="B55" t="s">
        <v>124</v>
      </c>
      <c r="C55">
        <v>1.0640000000000001</v>
      </c>
      <c r="D55">
        <v>1.3575999999999999</v>
      </c>
      <c r="E55">
        <v>1.1297999999999999</v>
      </c>
    </row>
    <row r="56" spans="1:5" x14ac:dyDescent="0.25">
      <c r="A56" t="s">
        <v>340</v>
      </c>
      <c r="B56" t="s">
        <v>125</v>
      </c>
      <c r="C56">
        <v>1.0640000000000001</v>
      </c>
      <c r="D56">
        <v>0.67130000000000001</v>
      </c>
      <c r="E56">
        <v>0.96840000000000004</v>
      </c>
    </row>
    <row r="57" spans="1:5" x14ac:dyDescent="0.25">
      <c r="A57" t="s">
        <v>340</v>
      </c>
      <c r="B57" t="s">
        <v>126</v>
      </c>
      <c r="C57">
        <v>1.0640000000000001</v>
      </c>
      <c r="D57">
        <v>1.1748000000000001</v>
      </c>
      <c r="E57">
        <v>0.74139999999999995</v>
      </c>
    </row>
    <row r="58" spans="1:5" x14ac:dyDescent="0.25">
      <c r="A58" t="s">
        <v>340</v>
      </c>
      <c r="B58" t="s">
        <v>127</v>
      </c>
      <c r="C58">
        <v>1.0640000000000001</v>
      </c>
      <c r="D58">
        <v>0.93979999999999997</v>
      </c>
      <c r="E58">
        <v>1.4827999999999999</v>
      </c>
    </row>
    <row r="59" spans="1:5" x14ac:dyDescent="0.25">
      <c r="A59" t="s">
        <v>340</v>
      </c>
      <c r="B59" t="s">
        <v>128</v>
      </c>
      <c r="C59">
        <v>1.0640000000000001</v>
      </c>
      <c r="D59">
        <v>0.75190000000000001</v>
      </c>
      <c r="E59">
        <v>1.1861999999999999</v>
      </c>
    </row>
    <row r="60" spans="1:5" x14ac:dyDescent="0.25">
      <c r="A60" t="s">
        <v>340</v>
      </c>
      <c r="B60" t="s">
        <v>129</v>
      </c>
      <c r="C60">
        <v>1.0640000000000001</v>
      </c>
      <c r="D60">
        <v>0.62660000000000005</v>
      </c>
      <c r="E60">
        <v>0.84730000000000005</v>
      </c>
    </row>
    <row r="61" spans="1:5" x14ac:dyDescent="0.25">
      <c r="A61" t="s">
        <v>341</v>
      </c>
      <c r="B61" t="s">
        <v>130</v>
      </c>
      <c r="C61">
        <v>1.2321</v>
      </c>
      <c r="D61">
        <v>0.69569999999999999</v>
      </c>
      <c r="E61">
        <v>0.98160000000000003</v>
      </c>
    </row>
    <row r="62" spans="1:5" x14ac:dyDescent="0.25">
      <c r="A62" t="s">
        <v>341</v>
      </c>
      <c r="B62" t="s">
        <v>131</v>
      </c>
      <c r="C62">
        <v>1.2321</v>
      </c>
      <c r="D62">
        <v>0.92759999999999998</v>
      </c>
      <c r="E62">
        <v>1.4722999999999999</v>
      </c>
    </row>
    <row r="63" spans="1:5" x14ac:dyDescent="0.25">
      <c r="A63" t="s">
        <v>341</v>
      </c>
      <c r="B63" t="s">
        <v>132</v>
      </c>
      <c r="C63">
        <v>1.2321</v>
      </c>
      <c r="D63">
        <v>1.3914</v>
      </c>
      <c r="E63">
        <v>0.88339999999999996</v>
      </c>
    </row>
    <row r="64" spans="1:5" x14ac:dyDescent="0.25">
      <c r="A64" t="s">
        <v>341</v>
      </c>
      <c r="B64" t="s">
        <v>133</v>
      </c>
      <c r="C64">
        <v>1.2321</v>
      </c>
      <c r="D64">
        <v>0.57969999999999999</v>
      </c>
      <c r="E64">
        <v>1.3742000000000001</v>
      </c>
    </row>
    <row r="65" spans="1:5" x14ac:dyDescent="0.25">
      <c r="A65" t="s">
        <v>341</v>
      </c>
      <c r="B65" t="s">
        <v>134</v>
      </c>
      <c r="C65">
        <v>1.2321</v>
      </c>
      <c r="D65">
        <v>0.81159999999999999</v>
      </c>
      <c r="E65">
        <v>1.4722999999999999</v>
      </c>
    </row>
    <row r="66" spans="1:5" x14ac:dyDescent="0.25">
      <c r="A66" t="s">
        <v>341</v>
      </c>
      <c r="B66" t="s">
        <v>135</v>
      </c>
      <c r="C66">
        <v>1.2321</v>
      </c>
      <c r="D66">
        <v>0.81159999999999999</v>
      </c>
      <c r="E66">
        <v>0.68710000000000004</v>
      </c>
    </row>
    <row r="67" spans="1:5" x14ac:dyDescent="0.25">
      <c r="A67" t="s">
        <v>341</v>
      </c>
      <c r="B67" t="s">
        <v>136</v>
      </c>
      <c r="C67">
        <v>1.2321</v>
      </c>
      <c r="D67">
        <v>2.0870000000000002</v>
      </c>
      <c r="E67">
        <v>0.7853</v>
      </c>
    </row>
    <row r="68" spans="1:5" x14ac:dyDescent="0.25">
      <c r="A68" t="s">
        <v>341</v>
      </c>
      <c r="B68" t="s">
        <v>137</v>
      </c>
      <c r="C68">
        <v>1.2321</v>
      </c>
      <c r="D68">
        <v>0.46379999999999999</v>
      </c>
      <c r="E68">
        <v>0.68710000000000004</v>
      </c>
    </row>
    <row r="69" spans="1:5" x14ac:dyDescent="0.25">
      <c r="A69" t="s">
        <v>341</v>
      </c>
      <c r="B69" t="s">
        <v>138</v>
      </c>
      <c r="C69">
        <v>1.2321</v>
      </c>
      <c r="D69">
        <v>0.46379999999999999</v>
      </c>
      <c r="E69">
        <v>0.7853</v>
      </c>
    </row>
    <row r="70" spans="1:5" x14ac:dyDescent="0.25">
      <c r="A70" t="s">
        <v>341</v>
      </c>
      <c r="B70" t="s">
        <v>139</v>
      </c>
      <c r="C70">
        <v>1.2321</v>
      </c>
      <c r="D70">
        <v>0.2319</v>
      </c>
      <c r="E70">
        <v>1.5705</v>
      </c>
    </row>
    <row r="71" spans="1:5" x14ac:dyDescent="0.25">
      <c r="A71" t="s">
        <v>341</v>
      </c>
      <c r="B71" t="s">
        <v>140</v>
      </c>
      <c r="C71">
        <v>1.2321</v>
      </c>
      <c r="D71">
        <v>1.8551</v>
      </c>
      <c r="E71">
        <v>0.58889999999999998</v>
      </c>
    </row>
    <row r="72" spans="1:5" x14ac:dyDescent="0.25">
      <c r="A72" t="s">
        <v>341</v>
      </c>
      <c r="B72" t="s">
        <v>141</v>
      </c>
      <c r="C72">
        <v>1.2321</v>
      </c>
      <c r="D72">
        <v>1.6232</v>
      </c>
      <c r="E72">
        <v>0.58889999999999998</v>
      </c>
    </row>
    <row r="73" spans="1:5" x14ac:dyDescent="0.25">
      <c r="A73" t="s">
        <v>341</v>
      </c>
      <c r="B73" t="s">
        <v>142</v>
      </c>
      <c r="C73">
        <v>1.2321</v>
      </c>
      <c r="D73">
        <v>1.5073000000000001</v>
      </c>
      <c r="E73">
        <v>1.0797000000000001</v>
      </c>
    </row>
    <row r="74" spans="1:5" x14ac:dyDescent="0.25">
      <c r="A74" t="s">
        <v>341</v>
      </c>
      <c r="B74" t="s">
        <v>143</v>
      </c>
      <c r="C74">
        <v>1.2321</v>
      </c>
      <c r="D74">
        <v>1.8551</v>
      </c>
      <c r="E74">
        <v>1.1778999999999999</v>
      </c>
    </row>
    <row r="75" spans="1:5" x14ac:dyDescent="0.25">
      <c r="A75" t="s">
        <v>341</v>
      </c>
      <c r="B75" t="s">
        <v>144</v>
      </c>
      <c r="C75">
        <v>1.2321</v>
      </c>
      <c r="D75">
        <v>0.2319</v>
      </c>
      <c r="E75">
        <v>0.98160000000000003</v>
      </c>
    </row>
    <row r="76" spans="1:5" x14ac:dyDescent="0.25">
      <c r="A76" t="s">
        <v>341</v>
      </c>
      <c r="B76" t="s">
        <v>145</v>
      </c>
      <c r="C76">
        <v>1.2321</v>
      </c>
      <c r="D76">
        <v>0.46379999999999999</v>
      </c>
      <c r="E76">
        <v>0.88339999999999996</v>
      </c>
    </row>
    <row r="77" spans="1:5" x14ac:dyDescent="0.25">
      <c r="A77" t="s">
        <v>342</v>
      </c>
      <c r="B77" t="s">
        <v>146</v>
      </c>
      <c r="C77">
        <v>1.1389</v>
      </c>
      <c r="D77">
        <v>0.878</v>
      </c>
      <c r="E77">
        <v>0.6</v>
      </c>
    </row>
    <row r="78" spans="1:5" x14ac:dyDescent="0.25">
      <c r="A78" t="s">
        <v>342</v>
      </c>
      <c r="B78" t="s">
        <v>147</v>
      </c>
      <c r="C78">
        <v>1.1389</v>
      </c>
      <c r="D78">
        <v>0</v>
      </c>
      <c r="E78">
        <v>1.0667</v>
      </c>
    </row>
    <row r="79" spans="1:5" x14ac:dyDescent="0.25">
      <c r="A79" t="s">
        <v>342</v>
      </c>
      <c r="B79" t="s">
        <v>148</v>
      </c>
      <c r="C79">
        <v>1.1389</v>
      </c>
      <c r="D79">
        <v>1.5366</v>
      </c>
      <c r="E79">
        <v>1.8</v>
      </c>
    </row>
    <row r="80" spans="1:5" x14ac:dyDescent="0.25">
      <c r="A80" t="s">
        <v>342</v>
      </c>
      <c r="B80" t="s">
        <v>149</v>
      </c>
      <c r="C80">
        <v>1.1389</v>
      </c>
      <c r="D80">
        <v>2.1951000000000001</v>
      </c>
      <c r="E80">
        <v>0.4</v>
      </c>
    </row>
    <row r="81" spans="1:5" x14ac:dyDescent="0.25">
      <c r="A81" t="s">
        <v>342</v>
      </c>
      <c r="B81" t="s">
        <v>150</v>
      </c>
      <c r="C81">
        <v>1.1389</v>
      </c>
      <c r="D81">
        <v>1.4634</v>
      </c>
      <c r="E81">
        <v>0</v>
      </c>
    </row>
    <row r="82" spans="1:5" x14ac:dyDescent="0.25">
      <c r="A82" t="s">
        <v>342</v>
      </c>
      <c r="B82" t="s">
        <v>151</v>
      </c>
      <c r="C82">
        <v>1.1389</v>
      </c>
      <c r="D82">
        <v>1.3170999999999999</v>
      </c>
      <c r="E82">
        <v>0</v>
      </c>
    </row>
    <row r="83" spans="1:5" x14ac:dyDescent="0.25">
      <c r="A83" t="s">
        <v>342</v>
      </c>
      <c r="B83" t="s">
        <v>152</v>
      </c>
      <c r="C83">
        <v>1.1389</v>
      </c>
      <c r="D83">
        <v>1.1707000000000001</v>
      </c>
      <c r="E83">
        <v>1.3332999999999999</v>
      </c>
    </row>
    <row r="84" spans="1:5" x14ac:dyDescent="0.25">
      <c r="A84" t="s">
        <v>342</v>
      </c>
      <c r="B84" t="s">
        <v>153</v>
      </c>
      <c r="C84">
        <v>1.1389</v>
      </c>
      <c r="D84">
        <v>1.7561</v>
      </c>
      <c r="E84">
        <v>0.5333</v>
      </c>
    </row>
    <row r="85" spans="1:5" x14ac:dyDescent="0.25">
      <c r="A85" t="s">
        <v>342</v>
      </c>
      <c r="B85" t="s">
        <v>319</v>
      </c>
      <c r="C85">
        <v>1.1389</v>
      </c>
      <c r="D85">
        <v>0.29270000000000002</v>
      </c>
      <c r="E85">
        <v>1.0667</v>
      </c>
    </row>
    <row r="86" spans="1:5" x14ac:dyDescent="0.25">
      <c r="A86" t="s">
        <v>342</v>
      </c>
      <c r="B86" t="s">
        <v>154</v>
      </c>
      <c r="C86">
        <v>1.1389</v>
      </c>
      <c r="D86">
        <v>0</v>
      </c>
      <c r="E86">
        <v>0.8</v>
      </c>
    </row>
    <row r="87" spans="1:5" x14ac:dyDescent="0.25">
      <c r="A87" t="s">
        <v>342</v>
      </c>
      <c r="B87" t="s">
        <v>155</v>
      </c>
      <c r="C87">
        <v>1.1389</v>
      </c>
      <c r="D87">
        <v>0.58540000000000003</v>
      </c>
      <c r="E87">
        <v>2.1333000000000002</v>
      </c>
    </row>
    <row r="88" spans="1:5" x14ac:dyDescent="0.25">
      <c r="A88" t="s">
        <v>342</v>
      </c>
      <c r="B88" t="s">
        <v>320</v>
      </c>
      <c r="C88">
        <v>1.1389</v>
      </c>
      <c r="D88">
        <v>1.1707000000000001</v>
      </c>
      <c r="E88">
        <v>1.6</v>
      </c>
    </row>
    <row r="89" spans="1:5" x14ac:dyDescent="0.25">
      <c r="A89" t="s">
        <v>352</v>
      </c>
      <c r="B89" t="s">
        <v>156</v>
      </c>
      <c r="C89">
        <v>1.1546000000000001</v>
      </c>
      <c r="D89">
        <v>0.86609999999999998</v>
      </c>
      <c r="E89">
        <v>1.4508000000000001</v>
      </c>
    </row>
    <row r="90" spans="1:5" x14ac:dyDescent="0.25">
      <c r="A90" t="s">
        <v>352</v>
      </c>
      <c r="B90" t="s">
        <v>157</v>
      </c>
      <c r="C90">
        <v>1.1546000000000001</v>
      </c>
      <c r="D90">
        <v>0.86609999999999998</v>
      </c>
      <c r="E90">
        <v>0.92120000000000002</v>
      </c>
    </row>
    <row r="91" spans="1:5" x14ac:dyDescent="0.25">
      <c r="A91" t="s">
        <v>352</v>
      </c>
      <c r="B91" t="s">
        <v>158</v>
      </c>
      <c r="C91">
        <v>1.1546000000000001</v>
      </c>
      <c r="D91">
        <v>0.86609999999999998</v>
      </c>
      <c r="E91">
        <v>0.27629999999999999</v>
      </c>
    </row>
    <row r="92" spans="1:5" x14ac:dyDescent="0.25">
      <c r="A92" t="s">
        <v>352</v>
      </c>
      <c r="B92" t="s">
        <v>159</v>
      </c>
      <c r="C92">
        <v>1.1546000000000001</v>
      </c>
      <c r="D92">
        <v>1.1548</v>
      </c>
      <c r="E92">
        <v>0.27629999999999999</v>
      </c>
    </row>
    <row r="93" spans="1:5" x14ac:dyDescent="0.25">
      <c r="A93" t="s">
        <v>352</v>
      </c>
      <c r="B93" t="s">
        <v>160</v>
      </c>
      <c r="C93">
        <v>1.1546000000000001</v>
      </c>
      <c r="D93">
        <v>1.3857999999999999</v>
      </c>
      <c r="E93">
        <v>1.3265</v>
      </c>
    </row>
    <row r="94" spans="1:5" x14ac:dyDescent="0.25">
      <c r="A94" t="s">
        <v>352</v>
      </c>
      <c r="B94" t="s">
        <v>161</v>
      </c>
      <c r="C94">
        <v>1.1546000000000001</v>
      </c>
      <c r="D94">
        <v>0.67359999999999998</v>
      </c>
      <c r="E94">
        <v>1.3816999999999999</v>
      </c>
    </row>
    <row r="95" spans="1:5" x14ac:dyDescent="0.25">
      <c r="A95" t="s">
        <v>352</v>
      </c>
      <c r="B95" t="s">
        <v>162</v>
      </c>
      <c r="C95">
        <v>1.1546000000000001</v>
      </c>
      <c r="D95">
        <v>1.0826</v>
      </c>
      <c r="E95">
        <v>1.0363</v>
      </c>
    </row>
    <row r="96" spans="1:5" x14ac:dyDescent="0.25">
      <c r="A96" t="s">
        <v>352</v>
      </c>
      <c r="B96" t="s">
        <v>163</v>
      </c>
      <c r="C96">
        <v>1.1546000000000001</v>
      </c>
      <c r="D96">
        <v>0.76990000000000003</v>
      </c>
      <c r="E96">
        <v>1.5660000000000001</v>
      </c>
    </row>
    <row r="97" spans="1:5" x14ac:dyDescent="0.25">
      <c r="A97" t="s">
        <v>352</v>
      </c>
      <c r="B97" t="s">
        <v>164</v>
      </c>
      <c r="C97">
        <v>1.1546000000000001</v>
      </c>
      <c r="D97">
        <v>1.8559000000000001</v>
      </c>
      <c r="E97">
        <v>0.82899999999999996</v>
      </c>
    </row>
    <row r="98" spans="1:5" x14ac:dyDescent="0.25">
      <c r="A98" t="s">
        <v>352</v>
      </c>
      <c r="B98" t="s">
        <v>165</v>
      </c>
      <c r="C98">
        <v>1.1546000000000001</v>
      </c>
      <c r="D98">
        <v>1.1135999999999999</v>
      </c>
      <c r="E98">
        <v>0.82899999999999996</v>
      </c>
    </row>
    <row r="99" spans="1:5" x14ac:dyDescent="0.25">
      <c r="A99" t="s">
        <v>352</v>
      </c>
      <c r="B99" t="s">
        <v>166</v>
      </c>
      <c r="C99">
        <v>1.1546000000000001</v>
      </c>
      <c r="D99">
        <v>0.64959999999999996</v>
      </c>
      <c r="E99">
        <v>1.2436</v>
      </c>
    </row>
    <row r="100" spans="1:5" x14ac:dyDescent="0.25">
      <c r="A100" t="s">
        <v>352</v>
      </c>
      <c r="B100" t="s">
        <v>167</v>
      </c>
      <c r="C100">
        <v>1.1546000000000001</v>
      </c>
      <c r="D100">
        <v>0.74239999999999995</v>
      </c>
      <c r="E100">
        <v>0.47370000000000001</v>
      </c>
    </row>
    <row r="101" spans="1:5" x14ac:dyDescent="0.25">
      <c r="A101" t="s">
        <v>343</v>
      </c>
      <c r="B101" t="s">
        <v>168</v>
      </c>
      <c r="C101">
        <v>1.2082999999999999</v>
      </c>
      <c r="D101">
        <v>0.66210000000000002</v>
      </c>
      <c r="E101">
        <v>0.91139999999999999</v>
      </c>
    </row>
    <row r="102" spans="1:5" x14ac:dyDescent="0.25">
      <c r="A102" t="s">
        <v>343</v>
      </c>
      <c r="B102" t="s">
        <v>169</v>
      </c>
      <c r="C102">
        <v>1.2082999999999999</v>
      </c>
      <c r="D102">
        <v>0.96550000000000002</v>
      </c>
      <c r="E102">
        <v>0.75949999999999995</v>
      </c>
    </row>
    <row r="103" spans="1:5" x14ac:dyDescent="0.25">
      <c r="A103" t="s">
        <v>343</v>
      </c>
      <c r="B103" t="s">
        <v>170</v>
      </c>
      <c r="C103">
        <v>1.2082999999999999</v>
      </c>
      <c r="D103">
        <v>1.3369</v>
      </c>
      <c r="E103">
        <v>1.1100000000000001</v>
      </c>
    </row>
    <row r="104" spans="1:5" x14ac:dyDescent="0.25">
      <c r="A104" t="s">
        <v>343</v>
      </c>
      <c r="B104" t="s">
        <v>171</v>
      </c>
      <c r="C104">
        <v>1.2082999999999999</v>
      </c>
      <c r="D104">
        <v>1.0532999999999999</v>
      </c>
      <c r="E104">
        <v>1.1047</v>
      </c>
    </row>
    <row r="105" spans="1:5" x14ac:dyDescent="0.25">
      <c r="A105" t="s">
        <v>343</v>
      </c>
      <c r="B105" t="s">
        <v>172</v>
      </c>
      <c r="C105">
        <v>1.2082999999999999</v>
      </c>
      <c r="D105">
        <v>0.89129999999999998</v>
      </c>
      <c r="E105">
        <v>1.0516000000000001</v>
      </c>
    </row>
    <row r="106" spans="1:5" x14ac:dyDescent="0.25">
      <c r="A106" t="s">
        <v>343</v>
      </c>
      <c r="B106" t="s">
        <v>173</v>
      </c>
      <c r="C106">
        <v>1.2082999999999999</v>
      </c>
      <c r="D106">
        <v>0.62070000000000003</v>
      </c>
      <c r="E106">
        <v>1.4557</v>
      </c>
    </row>
    <row r="107" spans="1:5" x14ac:dyDescent="0.25">
      <c r="A107" t="s">
        <v>343</v>
      </c>
      <c r="B107" t="s">
        <v>174</v>
      </c>
      <c r="C107">
        <v>1.2082999999999999</v>
      </c>
      <c r="D107">
        <v>1.4295</v>
      </c>
      <c r="E107">
        <v>0.55230000000000001</v>
      </c>
    </row>
    <row r="108" spans="1:5" x14ac:dyDescent="0.25">
      <c r="A108" t="s">
        <v>343</v>
      </c>
      <c r="B108" t="s">
        <v>175</v>
      </c>
      <c r="C108">
        <v>1.2082999999999999</v>
      </c>
      <c r="D108">
        <v>0.89659999999999995</v>
      </c>
      <c r="E108">
        <v>0.5696</v>
      </c>
    </row>
    <row r="109" spans="1:5" x14ac:dyDescent="0.25">
      <c r="A109" t="s">
        <v>343</v>
      </c>
      <c r="B109" t="s">
        <v>176</v>
      </c>
      <c r="C109">
        <v>1.2082999999999999</v>
      </c>
      <c r="D109">
        <v>1.3369</v>
      </c>
      <c r="E109">
        <v>1.1684000000000001</v>
      </c>
    </row>
    <row r="110" spans="1:5" x14ac:dyDescent="0.25">
      <c r="A110" t="s">
        <v>343</v>
      </c>
      <c r="B110" t="s">
        <v>177</v>
      </c>
      <c r="C110">
        <v>1.2082999999999999</v>
      </c>
      <c r="D110">
        <v>0.76390000000000002</v>
      </c>
      <c r="E110">
        <v>1.2267999999999999</v>
      </c>
    </row>
    <row r="111" spans="1:5" x14ac:dyDescent="0.25">
      <c r="A111" t="s">
        <v>344</v>
      </c>
      <c r="B111" t="s">
        <v>178</v>
      </c>
      <c r="C111">
        <v>1.0645</v>
      </c>
      <c r="D111">
        <v>0.86709999999999998</v>
      </c>
      <c r="E111">
        <v>0.98870000000000002</v>
      </c>
    </row>
    <row r="112" spans="1:5" x14ac:dyDescent="0.25">
      <c r="A112" t="s">
        <v>344</v>
      </c>
      <c r="B112" t="s">
        <v>179</v>
      </c>
      <c r="C112">
        <v>1.0645</v>
      </c>
      <c r="D112">
        <v>1.1956</v>
      </c>
      <c r="E112">
        <v>1.1685000000000001</v>
      </c>
    </row>
    <row r="113" spans="1:5" x14ac:dyDescent="0.25">
      <c r="A113" t="s">
        <v>344</v>
      </c>
      <c r="B113" t="s">
        <v>180</v>
      </c>
      <c r="C113">
        <v>1.0645</v>
      </c>
      <c r="D113">
        <v>0.93940000000000001</v>
      </c>
      <c r="E113">
        <v>0.86409999999999998</v>
      </c>
    </row>
    <row r="114" spans="1:5" x14ac:dyDescent="0.25">
      <c r="A114" t="s">
        <v>344</v>
      </c>
      <c r="B114" t="s">
        <v>181</v>
      </c>
      <c r="C114">
        <v>1.0645</v>
      </c>
      <c r="D114">
        <v>0.57809999999999995</v>
      </c>
      <c r="E114">
        <v>0.46529999999999999</v>
      </c>
    </row>
    <row r="115" spans="1:5" x14ac:dyDescent="0.25">
      <c r="A115" t="s">
        <v>344</v>
      </c>
      <c r="B115" t="s">
        <v>182</v>
      </c>
      <c r="C115">
        <v>1.0645</v>
      </c>
      <c r="D115">
        <v>0.78280000000000005</v>
      </c>
      <c r="E115">
        <v>1.0081</v>
      </c>
    </row>
    <row r="116" spans="1:5" x14ac:dyDescent="0.25">
      <c r="A116" t="s">
        <v>344</v>
      </c>
      <c r="B116" t="s">
        <v>183</v>
      </c>
      <c r="C116">
        <v>1.0645</v>
      </c>
      <c r="D116">
        <v>1.0839000000000001</v>
      </c>
      <c r="E116">
        <v>0.75609999999999999</v>
      </c>
    </row>
    <row r="117" spans="1:5" x14ac:dyDescent="0.25">
      <c r="A117" t="s">
        <v>344</v>
      </c>
      <c r="B117" t="s">
        <v>184</v>
      </c>
      <c r="C117">
        <v>1.0645</v>
      </c>
      <c r="D117">
        <v>0.78280000000000005</v>
      </c>
      <c r="E117">
        <v>0.94510000000000005</v>
      </c>
    </row>
    <row r="118" spans="1:5" x14ac:dyDescent="0.25">
      <c r="A118" t="s">
        <v>344</v>
      </c>
      <c r="B118" t="s">
        <v>185</v>
      </c>
      <c r="C118">
        <v>1.0645</v>
      </c>
      <c r="D118">
        <v>2.2702</v>
      </c>
      <c r="E118">
        <v>0.378</v>
      </c>
    </row>
    <row r="119" spans="1:5" x14ac:dyDescent="0.25">
      <c r="A119" t="s">
        <v>344</v>
      </c>
      <c r="B119" t="s">
        <v>186</v>
      </c>
      <c r="C119">
        <v>1.0645</v>
      </c>
      <c r="D119">
        <v>1.0117</v>
      </c>
      <c r="E119">
        <v>0.63980000000000004</v>
      </c>
    </row>
    <row r="120" spans="1:5" x14ac:dyDescent="0.25">
      <c r="A120" t="s">
        <v>344</v>
      </c>
      <c r="B120" t="s">
        <v>187</v>
      </c>
      <c r="C120">
        <v>1.0645</v>
      </c>
      <c r="D120">
        <v>0.54800000000000004</v>
      </c>
      <c r="E120">
        <v>1.5751999999999999</v>
      </c>
    </row>
    <row r="121" spans="1:5" x14ac:dyDescent="0.25">
      <c r="A121" t="s">
        <v>344</v>
      </c>
      <c r="B121" t="s">
        <v>188</v>
      </c>
      <c r="C121">
        <v>1.0645</v>
      </c>
      <c r="D121">
        <v>0.86709999999999998</v>
      </c>
      <c r="E121">
        <v>0.69789999999999996</v>
      </c>
    </row>
    <row r="122" spans="1:5" x14ac:dyDescent="0.25">
      <c r="A122" t="s">
        <v>344</v>
      </c>
      <c r="B122" t="s">
        <v>189</v>
      </c>
      <c r="C122">
        <v>1.0645</v>
      </c>
      <c r="D122">
        <v>1.2524999999999999</v>
      </c>
      <c r="E122">
        <v>0.81910000000000005</v>
      </c>
    </row>
    <row r="123" spans="1:5" x14ac:dyDescent="0.25">
      <c r="A123" t="s">
        <v>344</v>
      </c>
      <c r="B123" t="s">
        <v>190</v>
      </c>
      <c r="C123">
        <v>1.0645</v>
      </c>
      <c r="D123">
        <v>1.0839000000000001</v>
      </c>
      <c r="E123">
        <v>0.98870000000000002</v>
      </c>
    </row>
    <row r="124" spans="1:5" x14ac:dyDescent="0.25">
      <c r="A124" t="s">
        <v>344</v>
      </c>
      <c r="B124" t="s">
        <v>191</v>
      </c>
      <c r="C124">
        <v>1.0645</v>
      </c>
      <c r="D124">
        <v>1.0177</v>
      </c>
      <c r="E124">
        <v>1.3231999999999999</v>
      </c>
    </row>
    <row r="125" spans="1:5" x14ac:dyDescent="0.25">
      <c r="A125" t="s">
        <v>344</v>
      </c>
      <c r="B125" t="s">
        <v>192</v>
      </c>
      <c r="C125">
        <v>1.0645</v>
      </c>
      <c r="D125">
        <v>0.7046</v>
      </c>
      <c r="E125">
        <v>1.1971000000000001</v>
      </c>
    </row>
    <row r="126" spans="1:5" x14ac:dyDescent="0.25">
      <c r="A126" t="s">
        <v>344</v>
      </c>
      <c r="B126" t="s">
        <v>193</v>
      </c>
      <c r="C126">
        <v>1.0645</v>
      </c>
      <c r="D126">
        <v>0.86109999999999998</v>
      </c>
      <c r="E126">
        <v>0.81910000000000005</v>
      </c>
    </row>
    <row r="127" spans="1:5" x14ac:dyDescent="0.25">
      <c r="A127" t="s">
        <v>344</v>
      </c>
      <c r="B127" t="s">
        <v>194</v>
      </c>
      <c r="C127">
        <v>1.0645</v>
      </c>
      <c r="D127">
        <v>0.72260000000000002</v>
      </c>
      <c r="E127">
        <v>1.5122</v>
      </c>
    </row>
    <row r="128" spans="1:5" x14ac:dyDescent="0.25">
      <c r="A128" t="s">
        <v>344</v>
      </c>
      <c r="B128" t="s">
        <v>195</v>
      </c>
      <c r="C128">
        <v>1.0645</v>
      </c>
      <c r="D128">
        <v>1.4091</v>
      </c>
      <c r="E128">
        <v>0.94510000000000005</v>
      </c>
    </row>
    <row r="129" spans="1:5" x14ac:dyDescent="0.25">
      <c r="A129" t="s">
        <v>344</v>
      </c>
      <c r="B129" t="s">
        <v>196</v>
      </c>
      <c r="C129">
        <v>1.0645</v>
      </c>
      <c r="D129">
        <v>1.7934000000000001</v>
      </c>
      <c r="E129">
        <v>0.96230000000000004</v>
      </c>
    </row>
    <row r="130" spans="1:5" x14ac:dyDescent="0.25">
      <c r="A130" t="s">
        <v>344</v>
      </c>
      <c r="B130" t="s">
        <v>197</v>
      </c>
      <c r="C130">
        <v>1.0645</v>
      </c>
      <c r="D130">
        <v>0.43359999999999999</v>
      </c>
      <c r="E130">
        <v>1.9775</v>
      </c>
    </row>
    <row r="131" spans="1:5" x14ac:dyDescent="0.25">
      <c r="A131" t="s">
        <v>345</v>
      </c>
      <c r="B131" t="s">
        <v>198</v>
      </c>
      <c r="C131">
        <v>1.0585</v>
      </c>
      <c r="D131">
        <v>0.94469999999999998</v>
      </c>
      <c r="E131">
        <v>1.4730000000000001</v>
      </c>
    </row>
    <row r="132" spans="1:5" x14ac:dyDescent="0.25">
      <c r="A132" t="s">
        <v>345</v>
      </c>
      <c r="B132" t="s">
        <v>199</v>
      </c>
      <c r="C132">
        <v>1.0585</v>
      </c>
      <c r="D132">
        <v>0.89219999999999999</v>
      </c>
      <c r="E132">
        <v>0.71550000000000002</v>
      </c>
    </row>
    <row r="133" spans="1:5" x14ac:dyDescent="0.25">
      <c r="A133" t="s">
        <v>345</v>
      </c>
      <c r="B133" t="s">
        <v>200</v>
      </c>
      <c r="C133">
        <v>1.0585</v>
      </c>
      <c r="D133">
        <v>1.3425</v>
      </c>
      <c r="E133">
        <v>0.86609999999999998</v>
      </c>
    </row>
    <row r="134" spans="1:5" x14ac:dyDescent="0.25">
      <c r="A134" t="s">
        <v>345</v>
      </c>
      <c r="B134" t="s">
        <v>201</v>
      </c>
      <c r="C134">
        <v>1.0585</v>
      </c>
      <c r="D134">
        <v>1.2282</v>
      </c>
      <c r="E134">
        <v>0.85860000000000003</v>
      </c>
    </row>
    <row r="135" spans="1:5" x14ac:dyDescent="0.25">
      <c r="A135" t="s">
        <v>345</v>
      </c>
      <c r="B135" t="s">
        <v>202</v>
      </c>
      <c r="C135">
        <v>1.0585</v>
      </c>
      <c r="D135">
        <v>0.61129999999999995</v>
      </c>
      <c r="E135">
        <v>1.2625999999999999</v>
      </c>
    </row>
    <row r="136" spans="1:5" x14ac:dyDescent="0.25">
      <c r="A136" t="s">
        <v>345</v>
      </c>
      <c r="B136" t="s">
        <v>203</v>
      </c>
      <c r="C136">
        <v>1.0585</v>
      </c>
      <c r="D136">
        <v>1.0736000000000001</v>
      </c>
      <c r="E136">
        <v>0.6179</v>
      </c>
    </row>
    <row r="137" spans="1:5" x14ac:dyDescent="0.25">
      <c r="A137" t="s">
        <v>345</v>
      </c>
      <c r="B137" t="s">
        <v>204</v>
      </c>
      <c r="C137">
        <v>1.0585</v>
      </c>
      <c r="D137">
        <v>1.1809000000000001</v>
      </c>
      <c r="E137">
        <v>0.89429999999999998</v>
      </c>
    </row>
    <row r="138" spans="1:5" x14ac:dyDescent="0.25">
      <c r="A138" t="s">
        <v>345</v>
      </c>
      <c r="B138" t="s">
        <v>205</v>
      </c>
      <c r="C138">
        <v>1.0585</v>
      </c>
      <c r="D138">
        <v>0.83360000000000001</v>
      </c>
      <c r="E138">
        <v>1.2625999999999999</v>
      </c>
    </row>
    <row r="139" spans="1:5" x14ac:dyDescent="0.25">
      <c r="A139" t="s">
        <v>345</v>
      </c>
      <c r="B139" t="s">
        <v>206</v>
      </c>
      <c r="C139">
        <v>1.0585</v>
      </c>
      <c r="D139">
        <v>1.1114999999999999</v>
      </c>
      <c r="E139">
        <v>1.4309000000000001</v>
      </c>
    </row>
    <row r="140" spans="1:5" x14ac:dyDescent="0.25">
      <c r="A140" t="s">
        <v>345</v>
      </c>
      <c r="B140" t="s">
        <v>207</v>
      </c>
      <c r="C140">
        <v>1.0585</v>
      </c>
      <c r="D140">
        <v>1.3646</v>
      </c>
      <c r="E140">
        <v>0.8347</v>
      </c>
    </row>
    <row r="141" spans="1:5" x14ac:dyDescent="0.25">
      <c r="A141" t="s">
        <v>345</v>
      </c>
      <c r="B141" t="s">
        <v>208</v>
      </c>
      <c r="C141">
        <v>1.0585</v>
      </c>
      <c r="D141">
        <v>0.73480000000000001</v>
      </c>
      <c r="E141">
        <v>1.0731999999999999</v>
      </c>
    </row>
    <row r="142" spans="1:5" x14ac:dyDescent="0.25">
      <c r="A142" t="s">
        <v>345</v>
      </c>
      <c r="B142" t="s">
        <v>209</v>
      </c>
      <c r="C142">
        <v>1.0585</v>
      </c>
      <c r="D142">
        <v>1.1247</v>
      </c>
      <c r="E142">
        <v>0.68140000000000001</v>
      </c>
    </row>
    <row r="143" spans="1:5" x14ac:dyDescent="0.25">
      <c r="A143" t="s">
        <v>345</v>
      </c>
      <c r="B143" t="s">
        <v>210</v>
      </c>
      <c r="C143">
        <v>1.0585</v>
      </c>
      <c r="D143">
        <v>1.2146999999999999</v>
      </c>
      <c r="E143">
        <v>0.98799999999999999</v>
      </c>
    </row>
    <row r="144" spans="1:5" x14ac:dyDescent="0.25">
      <c r="A144" t="s">
        <v>345</v>
      </c>
      <c r="B144" t="s">
        <v>211</v>
      </c>
      <c r="C144">
        <v>1.0585</v>
      </c>
      <c r="D144">
        <v>0.73480000000000001</v>
      </c>
      <c r="E144">
        <v>1.6296999999999999</v>
      </c>
    </row>
    <row r="145" spans="1:5" x14ac:dyDescent="0.25">
      <c r="A145" t="s">
        <v>345</v>
      </c>
      <c r="B145" t="s">
        <v>212</v>
      </c>
      <c r="C145">
        <v>1.0585</v>
      </c>
      <c r="D145">
        <v>0.70850000000000002</v>
      </c>
      <c r="E145">
        <v>0.85860000000000003</v>
      </c>
    </row>
    <row r="146" spans="1:5" x14ac:dyDescent="0.25">
      <c r="A146" t="s">
        <v>345</v>
      </c>
      <c r="B146" t="s">
        <v>213</v>
      </c>
      <c r="C146">
        <v>1.0585</v>
      </c>
      <c r="D146">
        <v>0.99199999999999999</v>
      </c>
      <c r="E146">
        <v>1.3951</v>
      </c>
    </row>
    <row r="147" spans="1:5" x14ac:dyDescent="0.25">
      <c r="A147" t="s">
        <v>345</v>
      </c>
      <c r="B147" t="s">
        <v>214</v>
      </c>
      <c r="C147">
        <v>1.0585</v>
      </c>
      <c r="D147">
        <v>1.0939000000000001</v>
      </c>
      <c r="E147">
        <v>0.6401</v>
      </c>
    </row>
    <row r="148" spans="1:5" x14ac:dyDescent="0.25">
      <c r="A148" t="s">
        <v>345</v>
      </c>
      <c r="B148" t="s">
        <v>215</v>
      </c>
      <c r="C148">
        <v>1.0585</v>
      </c>
      <c r="D148">
        <v>0.70850000000000002</v>
      </c>
      <c r="E148">
        <v>0.78700000000000003</v>
      </c>
    </row>
    <row r="149" spans="1:5" x14ac:dyDescent="0.25">
      <c r="A149" t="s">
        <v>346</v>
      </c>
      <c r="B149" t="s">
        <v>216</v>
      </c>
      <c r="C149">
        <v>1.1953</v>
      </c>
      <c r="D149">
        <v>0.95609999999999995</v>
      </c>
      <c r="E149">
        <v>0.46289999999999998</v>
      </c>
    </row>
    <row r="150" spans="1:5" x14ac:dyDescent="0.25">
      <c r="A150" t="s">
        <v>346</v>
      </c>
      <c r="B150" t="s">
        <v>217</v>
      </c>
      <c r="C150">
        <v>1.1953</v>
      </c>
      <c r="D150">
        <v>0.62749999999999995</v>
      </c>
      <c r="E150">
        <v>1.2827</v>
      </c>
    </row>
    <row r="151" spans="1:5" x14ac:dyDescent="0.25">
      <c r="A151" t="s">
        <v>346</v>
      </c>
      <c r="B151" t="s">
        <v>218</v>
      </c>
      <c r="C151">
        <v>1.1953</v>
      </c>
      <c r="D151">
        <v>0.83660000000000001</v>
      </c>
      <c r="E151">
        <v>1.1476999999999999</v>
      </c>
    </row>
    <row r="152" spans="1:5" x14ac:dyDescent="0.25">
      <c r="A152" t="s">
        <v>346</v>
      </c>
      <c r="B152" t="s">
        <v>219</v>
      </c>
      <c r="C152">
        <v>1.1953</v>
      </c>
      <c r="D152">
        <v>0.52290000000000003</v>
      </c>
      <c r="E152">
        <v>0.87760000000000005</v>
      </c>
    </row>
    <row r="153" spans="1:5" x14ac:dyDescent="0.25">
      <c r="A153" t="s">
        <v>346</v>
      </c>
      <c r="B153" t="s">
        <v>220</v>
      </c>
      <c r="C153">
        <v>1.1953</v>
      </c>
      <c r="D153">
        <v>1.3594999999999999</v>
      </c>
      <c r="E153">
        <v>0.74260000000000004</v>
      </c>
    </row>
    <row r="154" spans="1:5" x14ac:dyDescent="0.25">
      <c r="A154" t="s">
        <v>346</v>
      </c>
      <c r="B154" t="s">
        <v>221</v>
      </c>
      <c r="C154">
        <v>1.1953</v>
      </c>
      <c r="D154">
        <v>0.94120000000000004</v>
      </c>
      <c r="E154">
        <v>0.67510000000000003</v>
      </c>
    </row>
    <row r="155" spans="1:5" x14ac:dyDescent="0.25">
      <c r="A155" t="s">
        <v>346</v>
      </c>
      <c r="B155" t="s">
        <v>222</v>
      </c>
      <c r="C155">
        <v>1.1953</v>
      </c>
      <c r="D155">
        <v>1.4641</v>
      </c>
      <c r="E155">
        <v>0.74260000000000004</v>
      </c>
    </row>
    <row r="156" spans="1:5" x14ac:dyDescent="0.25">
      <c r="A156" t="s">
        <v>346</v>
      </c>
      <c r="B156" t="s">
        <v>223</v>
      </c>
      <c r="C156">
        <v>1.1953</v>
      </c>
      <c r="D156">
        <v>0.74370000000000003</v>
      </c>
      <c r="E156">
        <v>1.2602</v>
      </c>
    </row>
    <row r="157" spans="1:5" x14ac:dyDescent="0.25">
      <c r="A157" t="s">
        <v>346</v>
      </c>
      <c r="B157" t="s">
        <v>224</v>
      </c>
      <c r="C157">
        <v>1.1953</v>
      </c>
      <c r="D157">
        <v>1.3594999999999999</v>
      </c>
      <c r="E157">
        <v>0.81010000000000004</v>
      </c>
    </row>
    <row r="158" spans="1:5" x14ac:dyDescent="0.25">
      <c r="A158" t="s">
        <v>346</v>
      </c>
      <c r="B158" t="s">
        <v>225</v>
      </c>
      <c r="C158">
        <v>1.1953</v>
      </c>
      <c r="D158">
        <v>1.3147</v>
      </c>
      <c r="E158">
        <v>1.1573</v>
      </c>
    </row>
    <row r="159" spans="1:5" x14ac:dyDescent="0.25">
      <c r="A159" t="s">
        <v>346</v>
      </c>
      <c r="B159" t="s">
        <v>226</v>
      </c>
      <c r="C159">
        <v>1.1953</v>
      </c>
      <c r="D159">
        <v>0.73199999999999998</v>
      </c>
      <c r="E159">
        <v>1.0801000000000001</v>
      </c>
    </row>
    <row r="160" spans="1:5" x14ac:dyDescent="0.25">
      <c r="A160" t="s">
        <v>346</v>
      </c>
      <c r="B160" t="s">
        <v>227</v>
      </c>
      <c r="C160">
        <v>1.1953</v>
      </c>
      <c r="D160">
        <v>1.1503000000000001</v>
      </c>
      <c r="E160">
        <v>1.4177</v>
      </c>
    </row>
    <row r="161" spans="1:5" x14ac:dyDescent="0.25">
      <c r="A161" t="s">
        <v>346</v>
      </c>
      <c r="B161" t="s">
        <v>228</v>
      </c>
      <c r="C161">
        <v>1.1953</v>
      </c>
      <c r="D161">
        <v>0.52290000000000003</v>
      </c>
      <c r="E161">
        <v>1.2827</v>
      </c>
    </row>
    <row r="162" spans="1:5" x14ac:dyDescent="0.25">
      <c r="A162" t="s">
        <v>346</v>
      </c>
      <c r="B162" t="s">
        <v>229</v>
      </c>
      <c r="C162">
        <v>1.1953</v>
      </c>
      <c r="D162">
        <v>0.92959999999999998</v>
      </c>
      <c r="E162">
        <v>0.84009999999999996</v>
      </c>
    </row>
    <row r="163" spans="1:5" x14ac:dyDescent="0.25">
      <c r="A163" t="s">
        <v>346</v>
      </c>
      <c r="B163" t="s">
        <v>230</v>
      </c>
      <c r="C163">
        <v>1.1953</v>
      </c>
      <c r="D163">
        <v>1.3594999999999999</v>
      </c>
      <c r="E163">
        <v>0.81010000000000004</v>
      </c>
    </row>
    <row r="164" spans="1:5" x14ac:dyDescent="0.25">
      <c r="A164" t="s">
        <v>346</v>
      </c>
      <c r="B164" t="s">
        <v>231</v>
      </c>
      <c r="C164">
        <v>1.1953</v>
      </c>
      <c r="D164">
        <v>1.2548999999999999</v>
      </c>
      <c r="E164">
        <v>1.3502000000000001</v>
      </c>
    </row>
    <row r="165" spans="1:5" x14ac:dyDescent="0.25">
      <c r="A165" t="s">
        <v>347</v>
      </c>
      <c r="B165" t="s">
        <v>232</v>
      </c>
      <c r="C165">
        <v>1.1499999999999999</v>
      </c>
      <c r="D165">
        <v>0.57969999999999999</v>
      </c>
      <c r="E165">
        <v>0.71560000000000001</v>
      </c>
    </row>
    <row r="166" spans="1:5" x14ac:dyDescent="0.25">
      <c r="A166" t="s">
        <v>347</v>
      </c>
      <c r="B166" t="s">
        <v>233</v>
      </c>
      <c r="C166">
        <v>1.1499999999999999</v>
      </c>
      <c r="D166">
        <v>0.52170000000000005</v>
      </c>
      <c r="E166">
        <v>0.66449999999999998</v>
      </c>
    </row>
    <row r="167" spans="1:5" x14ac:dyDescent="0.25">
      <c r="A167" t="s">
        <v>347</v>
      </c>
      <c r="B167" t="s">
        <v>234</v>
      </c>
      <c r="C167">
        <v>1.1499999999999999</v>
      </c>
      <c r="D167">
        <v>0.92749999999999999</v>
      </c>
      <c r="E167">
        <v>1.4823999999999999</v>
      </c>
    </row>
    <row r="168" spans="1:5" x14ac:dyDescent="0.25">
      <c r="A168" t="s">
        <v>347</v>
      </c>
      <c r="B168" t="s">
        <v>235</v>
      </c>
      <c r="C168">
        <v>1.1499999999999999</v>
      </c>
      <c r="D168">
        <v>1.1594</v>
      </c>
      <c r="E168">
        <v>1.0734999999999999</v>
      </c>
    </row>
    <row r="169" spans="1:5" x14ac:dyDescent="0.25">
      <c r="A169" t="s">
        <v>347</v>
      </c>
      <c r="B169" t="s">
        <v>236</v>
      </c>
      <c r="C169">
        <v>1.1499999999999999</v>
      </c>
      <c r="D169">
        <v>0.98550000000000004</v>
      </c>
      <c r="E169">
        <v>0.97119999999999995</v>
      </c>
    </row>
    <row r="170" spans="1:5" x14ac:dyDescent="0.25">
      <c r="A170" t="s">
        <v>347</v>
      </c>
      <c r="B170" t="s">
        <v>237</v>
      </c>
      <c r="C170">
        <v>1.1499999999999999</v>
      </c>
      <c r="D170">
        <v>1.1013999999999999</v>
      </c>
      <c r="E170">
        <v>0.25559999999999999</v>
      </c>
    </row>
    <row r="171" spans="1:5" x14ac:dyDescent="0.25">
      <c r="A171" t="s">
        <v>347</v>
      </c>
      <c r="B171" t="s">
        <v>238</v>
      </c>
      <c r="C171">
        <v>1.1499999999999999</v>
      </c>
      <c r="D171">
        <v>1.2174</v>
      </c>
      <c r="E171">
        <v>0.86899999999999999</v>
      </c>
    </row>
    <row r="172" spans="1:5" x14ac:dyDescent="0.25">
      <c r="A172" t="s">
        <v>347</v>
      </c>
      <c r="B172" t="s">
        <v>363</v>
      </c>
      <c r="C172">
        <v>1.1499999999999999</v>
      </c>
      <c r="D172">
        <v>0.69569999999999999</v>
      </c>
      <c r="E172">
        <v>1.8913</v>
      </c>
    </row>
    <row r="173" spans="1:5" x14ac:dyDescent="0.25">
      <c r="A173" t="s">
        <v>347</v>
      </c>
      <c r="B173" t="s">
        <v>239</v>
      </c>
      <c r="C173">
        <v>1.1499999999999999</v>
      </c>
      <c r="D173">
        <v>1.1013999999999999</v>
      </c>
      <c r="E173">
        <v>0.76680000000000004</v>
      </c>
    </row>
    <row r="174" spans="1:5" x14ac:dyDescent="0.25">
      <c r="A174" t="s">
        <v>347</v>
      </c>
      <c r="B174" t="s">
        <v>240</v>
      </c>
      <c r="C174">
        <v>1.1499999999999999</v>
      </c>
      <c r="D174">
        <v>1.5651999999999999</v>
      </c>
      <c r="E174">
        <v>0.81789999999999996</v>
      </c>
    </row>
    <row r="175" spans="1:5" x14ac:dyDescent="0.25">
      <c r="A175" t="s">
        <v>347</v>
      </c>
      <c r="B175" t="s">
        <v>241</v>
      </c>
      <c r="C175">
        <v>1.1499999999999999</v>
      </c>
      <c r="D175">
        <v>0.86960000000000004</v>
      </c>
      <c r="E175">
        <v>0.97119999999999995</v>
      </c>
    </row>
    <row r="176" spans="1:5" x14ac:dyDescent="0.25">
      <c r="A176" t="s">
        <v>347</v>
      </c>
      <c r="B176" t="s">
        <v>242</v>
      </c>
      <c r="C176">
        <v>1.1499999999999999</v>
      </c>
      <c r="D176">
        <v>1.1013999999999999</v>
      </c>
      <c r="E176">
        <v>1.3802000000000001</v>
      </c>
    </row>
    <row r="177" spans="1:5" x14ac:dyDescent="0.25">
      <c r="A177" t="s">
        <v>347</v>
      </c>
      <c r="B177" t="s">
        <v>243</v>
      </c>
      <c r="C177">
        <v>1.1499999999999999</v>
      </c>
      <c r="D177">
        <v>1.1013999999999999</v>
      </c>
      <c r="E177">
        <v>0.86899999999999999</v>
      </c>
    </row>
    <row r="178" spans="1:5" x14ac:dyDescent="0.25">
      <c r="A178" t="s">
        <v>347</v>
      </c>
      <c r="B178" t="s">
        <v>244</v>
      </c>
      <c r="C178">
        <v>1.1499999999999999</v>
      </c>
      <c r="D178">
        <v>1.1594</v>
      </c>
      <c r="E178">
        <v>0.92010000000000003</v>
      </c>
    </row>
    <row r="179" spans="1:5" x14ac:dyDescent="0.25">
      <c r="A179" t="s">
        <v>347</v>
      </c>
      <c r="B179" t="s">
        <v>245</v>
      </c>
      <c r="C179">
        <v>1.1499999999999999</v>
      </c>
      <c r="D179">
        <v>1.1013999999999999</v>
      </c>
      <c r="E179">
        <v>1.2779</v>
      </c>
    </row>
    <row r="180" spans="1:5" x14ac:dyDescent="0.25">
      <c r="A180" t="s">
        <v>347</v>
      </c>
      <c r="B180" t="s">
        <v>246</v>
      </c>
      <c r="C180">
        <v>1.1499999999999999</v>
      </c>
      <c r="D180">
        <v>0.81159999999999999</v>
      </c>
      <c r="E180">
        <v>1.0734999999999999</v>
      </c>
    </row>
    <row r="181" spans="1:5" x14ac:dyDescent="0.25">
      <c r="A181" t="s">
        <v>348</v>
      </c>
      <c r="B181" t="s">
        <v>247</v>
      </c>
      <c r="C181">
        <v>0.77080000000000004</v>
      </c>
      <c r="D181">
        <v>0.97299999999999998</v>
      </c>
      <c r="E181">
        <v>1.7455000000000001</v>
      </c>
    </row>
    <row r="182" spans="1:5" x14ac:dyDescent="0.25">
      <c r="A182" t="s">
        <v>348</v>
      </c>
      <c r="B182" t="s">
        <v>248</v>
      </c>
      <c r="C182">
        <v>0.77080000000000004</v>
      </c>
      <c r="D182">
        <v>1.7298</v>
      </c>
      <c r="E182">
        <v>0.29089999999999999</v>
      </c>
    </row>
    <row r="183" spans="1:5" x14ac:dyDescent="0.25">
      <c r="A183" t="s">
        <v>348</v>
      </c>
      <c r="B183" t="s">
        <v>249</v>
      </c>
      <c r="C183">
        <v>0.77080000000000004</v>
      </c>
      <c r="D183">
        <v>0</v>
      </c>
      <c r="E183">
        <v>0.58179999999999998</v>
      </c>
    </row>
    <row r="184" spans="1:5" x14ac:dyDescent="0.25">
      <c r="A184" t="s">
        <v>348</v>
      </c>
      <c r="B184" t="s">
        <v>250</v>
      </c>
      <c r="C184">
        <v>0.77080000000000004</v>
      </c>
      <c r="D184">
        <v>0</v>
      </c>
      <c r="E184">
        <v>1.4545999999999999</v>
      </c>
    </row>
    <row r="185" spans="1:5" x14ac:dyDescent="0.25">
      <c r="A185" t="s">
        <v>348</v>
      </c>
      <c r="B185" t="s">
        <v>325</v>
      </c>
      <c r="C185">
        <v>0.77080000000000004</v>
      </c>
      <c r="D185">
        <v>0</v>
      </c>
      <c r="E185">
        <v>0.29089999999999999</v>
      </c>
    </row>
    <row r="186" spans="1:5" x14ac:dyDescent="0.25">
      <c r="A186" t="s">
        <v>348</v>
      </c>
      <c r="B186" t="s">
        <v>251</v>
      </c>
      <c r="C186">
        <v>0.77080000000000004</v>
      </c>
      <c r="D186">
        <v>1.7298</v>
      </c>
      <c r="E186">
        <v>0.87280000000000002</v>
      </c>
    </row>
    <row r="187" spans="1:5" x14ac:dyDescent="0.25">
      <c r="A187" t="s">
        <v>348</v>
      </c>
      <c r="B187" t="s">
        <v>252</v>
      </c>
      <c r="C187">
        <v>0.77080000000000004</v>
      </c>
      <c r="D187">
        <v>1.7298</v>
      </c>
      <c r="E187">
        <v>0.29089999999999999</v>
      </c>
    </row>
    <row r="188" spans="1:5" x14ac:dyDescent="0.25">
      <c r="A188" t="s">
        <v>348</v>
      </c>
      <c r="B188" t="s">
        <v>324</v>
      </c>
      <c r="C188">
        <v>0.77080000000000004</v>
      </c>
      <c r="D188">
        <v>2.1623000000000001</v>
      </c>
      <c r="E188">
        <v>0</v>
      </c>
    </row>
    <row r="189" spans="1:5" x14ac:dyDescent="0.25">
      <c r="A189" t="s">
        <v>348</v>
      </c>
      <c r="B189" t="s">
        <v>253</v>
      </c>
      <c r="C189">
        <v>0.77080000000000004</v>
      </c>
      <c r="D189">
        <v>0.4325</v>
      </c>
      <c r="E189">
        <v>0.58179999999999998</v>
      </c>
    </row>
    <row r="190" spans="1:5" x14ac:dyDescent="0.25">
      <c r="A190" t="s">
        <v>348</v>
      </c>
      <c r="B190" t="s">
        <v>254</v>
      </c>
      <c r="C190">
        <v>0.77080000000000004</v>
      </c>
      <c r="D190">
        <v>0.8649</v>
      </c>
      <c r="E190">
        <v>2.3273000000000001</v>
      </c>
    </row>
    <row r="191" spans="1:5" x14ac:dyDescent="0.25">
      <c r="A191" t="s">
        <v>348</v>
      </c>
      <c r="B191" t="s">
        <v>256</v>
      </c>
      <c r="C191">
        <v>0.77080000000000004</v>
      </c>
      <c r="D191">
        <v>0.4325</v>
      </c>
      <c r="E191">
        <v>1.4545999999999999</v>
      </c>
    </row>
    <row r="192" spans="1:5" x14ac:dyDescent="0.25">
      <c r="A192" t="s">
        <v>348</v>
      </c>
      <c r="B192" t="s">
        <v>257</v>
      </c>
      <c r="C192">
        <v>0.77080000000000004</v>
      </c>
      <c r="D192">
        <v>1.2974000000000001</v>
      </c>
      <c r="E192">
        <v>0.58179999999999998</v>
      </c>
    </row>
    <row r="193" spans="1:5" x14ac:dyDescent="0.25">
      <c r="A193" t="s">
        <v>348</v>
      </c>
      <c r="B193" t="s">
        <v>258</v>
      </c>
      <c r="C193">
        <v>0.77080000000000004</v>
      </c>
      <c r="D193">
        <v>0.8649</v>
      </c>
      <c r="E193">
        <v>0.87280000000000002</v>
      </c>
    </row>
    <row r="194" spans="1:5" x14ac:dyDescent="0.25">
      <c r="A194" t="s">
        <v>348</v>
      </c>
      <c r="B194" t="s">
        <v>326</v>
      </c>
      <c r="C194">
        <v>0.77080000000000004</v>
      </c>
      <c r="D194">
        <v>1.6216999999999999</v>
      </c>
      <c r="E194">
        <v>1.5273000000000001</v>
      </c>
    </row>
    <row r="195" spans="1:5" x14ac:dyDescent="0.25">
      <c r="A195" t="s">
        <v>348</v>
      </c>
      <c r="B195" t="s">
        <v>259</v>
      </c>
      <c r="C195">
        <v>0.77080000000000004</v>
      </c>
      <c r="D195">
        <v>0.64870000000000005</v>
      </c>
      <c r="E195">
        <v>2.1819000000000002</v>
      </c>
    </row>
    <row r="196" spans="1:5" x14ac:dyDescent="0.25">
      <c r="A196" t="s">
        <v>348</v>
      </c>
      <c r="B196" t="s">
        <v>260</v>
      </c>
      <c r="C196">
        <v>0.77080000000000004</v>
      </c>
      <c r="D196">
        <v>1.2974000000000001</v>
      </c>
      <c r="E196">
        <v>0.87280000000000002</v>
      </c>
    </row>
    <row r="197" spans="1:5" x14ac:dyDescent="0.25">
      <c r="A197" t="s">
        <v>349</v>
      </c>
      <c r="B197" t="s">
        <v>261</v>
      </c>
      <c r="C197">
        <v>1.35</v>
      </c>
      <c r="D197">
        <v>0.74070000000000003</v>
      </c>
      <c r="E197">
        <v>1.3071999999999999</v>
      </c>
    </row>
    <row r="198" spans="1:5" x14ac:dyDescent="0.25">
      <c r="A198" t="s">
        <v>349</v>
      </c>
      <c r="B198" t="s">
        <v>262</v>
      </c>
      <c r="C198">
        <v>1.35</v>
      </c>
      <c r="D198">
        <v>1.1111</v>
      </c>
      <c r="E198">
        <v>2.3529</v>
      </c>
    </row>
    <row r="199" spans="1:5" x14ac:dyDescent="0.25">
      <c r="A199" t="s">
        <v>349</v>
      </c>
      <c r="B199" t="s">
        <v>263</v>
      </c>
      <c r="C199">
        <v>1.35</v>
      </c>
      <c r="D199">
        <v>1.4815</v>
      </c>
      <c r="E199">
        <v>1.1765000000000001</v>
      </c>
    </row>
    <row r="200" spans="1:5" x14ac:dyDescent="0.25">
      <c r="A200" t="s">
        <v>349</v>
      </c>
      <c r="B200" t="s">
        <v>264</v>
      </c>
      <c r="C200">
        <v>1.35</v>
      </c>
      <c r="D200">
        <v>1.2963</v>
      </c>
      <c r="E200">
        <v>0.7843</v>
      </c>
    </row>
    <row r="201" spans="1:5" x14ac:dyDescent="0.25">
      <c r="A201" t="s">
        <v>349</v>
      </c>
      <c r="B201" t="s">
        <v>327</v>
      </c>
      <c r="C201">
        <v>1.35</v>
      </c>
      <c r="D201">
        <v>0.74070000000000003</v>
      </c>
      <c r="E201">
        <v>1.1765000000000001</v>
      </c>
    </row>
    <row r="202" spans="1:5" x14ac:dyDescent="0.25">
      <c r="A202" t="s">
        <v>349</v>
      </c>
      <c r="B202" t="s">
        <v>265</v>
      </c>
      <c r="C202">
        <v>1.35</v>
      </c>
      <c r="D202">
        <v>1.1111</v>
      </c>
      <c r="E202">
        <v>0.7843</v>
      </c>
    </row>
    <row r="203" spans="1:5" x14ac:dyDescent="0.25">
      <c r="A203" t="s">
        <v>349</v>
      </c>
      <c r="B203" t="s">
        <v>266</v>
      </c>
      <c r="C203">
        <v>1.35</v>
      </c>
      <c r="D203">
        <v>0.37040000000000001</v>
      </c>
      <c r="E203">
        <v>1.1765000000000001</v>
      </c>
    </row>
    <row r="204" spans="1:5" x14ac:dyDescent="0.25">
      <c r="A204" t="s">
        <v>349</v>
      </c>
      <c r="B204" t="s">
        <v>267</v>
      </c>
      <c r="C204">
        <v>1.35</v>
      </c>
      <c r="D204">
        <v>1.4815</v>
      </c>
      <c r="E204">
        <v>1.3071999999999999</v>
      </c>
    </row>
    <row r="205" spans="1:5" x14ac:dyDescent="0.25">
      <c r="A205" t="s">
        <v>349</v>
      </c>
      <c r="B205" t="s">
        <v>268</v>
      </c>
      <c r="C205">
        <v>1.35</v>
      </c>
      <c r="D205">
        <v>1.1111</v>
      </c>
      <c r="E205">
        <v>0.7843</v>
      </c>
    </row>
    <row r="206" spans="1:5" x14ac:dyDescent="0.25">
      <c r="A206" t="s">
        <v>349</v>
      </c>
      <c r="B206" t="s">
        <v>328</v>
      </c>
      <c r="C206">
        <v>1.35</v>
      </c>
      <c r="D206">
        <v>1.1111</v>
      </c>
      <c r="E206">
        <v>0.7843</v>
      </c>
    </row>
    <row r="207" spans="1:5" x14ac:dyDescent="0.25">
      <c r="A207" t="s">
        <v>349</v>
      </c>
      <c r="B207" t="s">
        <v>269</v>
      </c>
      <c r="C207">
        <v>1.35</v>
      </c>
      <c r="D207">
        <v>1.4815</v>
      </c>
      <c r="E207">
        <v>0.39219999999999999</v>
      </c>
    </row>
    <row r="208" spans="1:5" x14ac:dyDescent="0.25">
      <c r="A208" t="s">
        <v>349</v>
      </c>
      <c r="B208" t="s">
        <v>270</v>
      </c>
      <c r="C208">
        <v>1.35</v>
      </c>
      <c r="D208">
        <v>0.49380000000000002</v>
      </c>
      <c r="E208">
        <v>0.7843</v>
      </c>
    </row>
    <row r="209" spans="1:5" x14ac:dyDescent="0.25">
      <c r="A209" t="s">
        <v>349</v>
      </c>
      <c r="B209" t="s">
        <v>271</v>
      </c>
      <c r="C209">
        <v>1.35</v>
      </c>
      <c r="D209">
        <v>0.49380000000000002</v>
      </c>
      <c r="E209">
        <v>0.52290000000000003</v>
      </c>
    </row>
    <row r="210" spans="1:5" x14ac:dyDescent="0.25">
      <c r="A210" t="s">
        <v>349</v>
      </c>
      <c r="B210" t="s">
        <v>272</v>
      </c>
      <c r="C210">
        <v>1.35</v>
      </c>
      <c r="D210">
        <v>0.74070000000000003</v>
      </c>
      <c r="E210">
        <v>0.7843</v>
      </c>
    </row>
    <row r="211" spans="1:5" x14ac:dyDescent="0.25">
      <c r="A211" t="s">
        <v>349</v>
      </c>
      <c r="B211" t="s">
        <v>273</v>
      </c>
      <c r="C211">
        <v>1.35</v>
      </c>
      <c r="D211">
        <v>0</v>
      </c>
      <c r="E211">
        <v>1.1765000000000001</v>
      </c>
    </row>
    <row r="212" spans="1:5" x14ac:dyDescent="0.25">
      <c r="A212" t="s">
        <v>349</v>
      </c>
      <c r="B212" t="s">
        <v>274</v>
      </c>
      <c r="C212">
        <v>1.35</v>
      </c>
      <c r="D212">
        <v>1.6667000000000001</v>
      </c>
      <c r="E212">
        <v>0.98040000000000005</v>
      </c>
    </row>
    <row r="213" spans="1:5" x14ac:dyDescent="0.25">
      <c r="A213" t="s">
        <v>350</v>
      </c>
      <c r="B213" t="s">
        <v>275</v>
      </c>
      <c r="C213">
        <v>1.0703</v>
      </c>
      <c r="D213">
        <v>1.2013</v>
      </c>
      <c r="E213">
        <v>0.88480000000000003</v>
      </c>
    </row>
    <row r="214" spans="1:5" x14ac:dyDescent="0.25">
      <c r="A214" t="s">
        <v>350</v>
      </c>
      <c r="B214" t="s">
        <v>276</v>
      </c>
      <c r="C214">
        <v>1.0703</v>
      </c>
      <c r="D214">
        <v>0.51910000000000001</v>
      </c>
      <c r="E214">
        <v>1.4528000000000001</v>
      </c>
    </row>
    <row r="215" spans="1:5" x14ac:dyDescent="0.25">
      <c r="A215" t="s">
        <v>350</v>
      </c>
      <c r="B215" t="s">
        <v>277</v>
      </c>
      <c r="C215">
        <v>1.0703</v>
      </c>
      <c r="D215">
        <v>1.2013</v>
      </c>
      <c r="E215">
        <v>0.49159999999999998</v>
      </c>
    </row>
    <row r="216" spans="1:5" x14ac:dyDescent="0.25">
      <c r="A216" t="s">
        <v>350</v>
      </c>
      <c r="B216" t="s">
        <v>278</v>
      </c>
      <c r="C216">
        <v>1.0703</v>
      </c>
      <c r="D216">
        <v>1.3347</v>
      </c>
      <c r="E216">
        <v>0.49159999999999998</v>
      </c>
    </row>
    <row r="217" spans="1:5" x14ac:dyDescent="0.25">
      <c r="A217" t="s">
        <v>350</v>
      </c>
      <c r="B217" t="s">
        <v>279</v>
      </c>
      <c r="C217">
        <v>1.0703</v>
      </c>
      <c r="D217">
        <v>0.93430000000000002</v>
      </c>
      <c r="E217">
        <v>0.68820000000000003</v>
      </c>
    </row>
    <row r="218" spans="1:5" x14ac:dyDescent="0.25">
      <c r="A218" t="s">
        <v>350</v>
      </c>
      <c r="B218" t="s">
        <v>280</v>
      </c>
      <c r="C218">
        <v>1.0703</v>
      </c>
      <c r="D218">
        <v>0.93430000000000002</v>
      </c>
      <c r="E218">
        <v>0.99399999999999999</v>
      </c>
    </row>
    <row r="219" spans="1:5" x14ac:dyDescent="0.25">
      <c r="A219" t="s">
        <v>350</v>
      </c>
      <c r="B219" t="s">
        <v>281</v>
      </c>
      <c r="C219">
        <v>1.0703</v>
      </c>
      <c r="D219">
        <v>0.8175</v>
      </c>
      <c r="E219">
        <v>0.7742</v>
      </c>
    </row>
    <row r="220" spans="1:5" x14ac:dyDescent="0.25">
      <c r="A220" t="s">
        <v>350</v>
      </c>
      <c r="B220" t="s">
        <v>282</v>
      </c>
      <c r="C220">
        <v>1.0703</v>
      </c>
      <c r="D220">
        <v>1.2847</v>
      </c>
      <c r="E220">
        <v>0.94630000000000003</v>
      </c>
    </row>
    <row r="221" spans="1:5" x14ac:dyDescent="0.25">
      <c r="A221" t="s">
        <v>350</v>
      </c>
      <c r="B221" t="s">
        <v>283</v>
      </c>
      <c r="C221">
        <v>1.0703</v>
      </c>
      <c r="D221">
        <v>1.0510999999999999</v>
      </c>
      <c r="E221">
        <v>0.86019999999999996</v>
      </c>
    </row>
    <row r="222" spans="1:5" x14ac:dyDescent="0.25">
      <c r="A222" t="s">
        <v>350</v>
      </c>
      <c r="B222" t="s">
        <v>284</v>
      </c>
      <c r="C222">
        <v>1.0703</v>
      </c>
      <c r="D222">
        <v>1.7518</v>
      </c>
      <c r="E222">
        <v>0.7742</v>
      </c>
    </row>
    <row r="223" spans="1:5" x14ac:dyDescent="0.25">
      <c r="A223" t="s">
        <v>350</v>
      </c>
      <c r="B223" t="s">
        <v>285</v>
      </c>
      <c r="C223">
        <v>1.0703</v>
      </c>
      <c r="D223">
        <v>0.83050000000000002</v>
      </c>
      <c r="E223">
        <v>1.0705</v>
      </c>
    </row>
    <row r="224" spans="1:5" x14ac:dyDescent="0.25">
      <c r="A224" t="s">
        <v>350</v>
      </c>
      <c r="B224" t="s">
        <v>286</v>
      </c>
      <c r="C224">
        <v>1.0703</v>
      </c>
      <c r="D224">
        <v>1.1418999999999999</v>
      </c>
      <c r="E224">
        <v>0.76459999999999995</v>
      </c>
    </row>
    <row r="225" spans="1:5" x14ac:dyDescent="0.25">
      <c r="A225" t="s">
        <v>350</v>
      </c>
      <c r="B225" t="s">
        <v>287</v>
      </c>
      <c r="C225">
        <v>1.0703</v>
      </c>
      <c r="D225">
        <v>0.70069999999999999</v>
      </c>
      <c r="E225">
        <v>1.5484</v>
      </c>
    </row>
    <row r="226" spans="1:5" x14ac:dyDescent="0.25">
      <c r="A226" t="s">
        <v>350</v>
      </c>
      <c r="B226" t="s">
        <v>288</v>
      </c>
      <c r="C226">
        <v>1.0703</v>
      </c>
      <c r="D226">
        <v>0.26690000000000003</v>
      </c>
      <c r="E226">
        <v>1.4746999999999999</v>
      </c>
    </row>
    <row r="227" spans="1:5" x14ac:dyDescent="0.25">
      <c r="A227" t="s">
        <v>350</v>
      </c>
      <c r="B227" t="s">
        <v>289</v>
      </c>
      <c r="C227">
        <v>1.0703</v>
      </c>
      <c r="D227">
        <v>0.93430000000000002</v>
      </c>
      <c r="E227">
        <v>1.5293000000000001</v>
      </c>
    </row>
    <row r="228" spans="1:5" x14ac:dyDescent="0.25">
      <c r="A228" t="s">
        <v>350</v>
      </c>
      <c r="B228" t="s">
        <v>290</v>
      </c>
      <c r="C228">
        <v>1.0703</v>
      </c>
      <c r="D228">
        <v>1.1678999999999999</v>
      </c>
      <c r="E228">
        <v>1.0323</v>
      </c>
    </row>
    <row r="229" spans="1:5" x14ac:dyDescent="0.25">
      <c r="A229" t="s">
        <v>291</v>
      </c>
      <c r="B229" t="s">
        <v>292</v>
      </c>
      <c r="C229">
        <v>1.0982000000000001</v>
      </c>
      <c r="D229">
        <v>1.1382000000000001</v>
      </c>
      <c r="E229">
        <v>1.0125999999999999</v>
      </c>
    </row>
    <row r="230" spans="1:5" x14ac:dyDescent="0.25">
      <c r="A230" t="s">
        <v>291</v>
      </c>
      <c r="B230" t="s">
        <v>293</v>
      </c>
      <c r="C230">
        <v>1.0982000000000001</v>
      </c>
      <c r="D230">
        <v>0.49669999999999997</v>
      </c>
      <c r="E230">
        <v>0.81399999999999995</v>
      </c>
    </row>
    <row r="231" spans="1:5" x14ac:dyDescent="0.25">
      <c r="A231" t="s">
        <v>291</v>
      </c>
      <c r="B231" t="s">
        <v>294</v>
      </c>
      <c r="C231">
        <v>1.0982000000000001</v>
      </c>
      <c r="D231">
        <v>0.56910000000000005</v>
      </c>
      <c r="E231">
        <v>1.4390000000000001</v>
      </c>
    </row>
    <row r="232" spans="1:5" x14ac:dyDescent="0.25">
      <c r="A232" t="s">
        <v>291</v>
      </c>
      <c r="B232" t="s">
        <v>295</v>
      </c>
      <c r="C232">
        <v>1.0982000000000001</v>
      </c>
      <c r="D232">
        <v>0.75880000000000003</v>
      </c>
      <c r="E232">
        <v>0.74609999999999999</v>
      </c>
    </row>
    <row r="233" spans="1:5" x14ac:dyDescent="0.25">
      <c r="A233" t="s">
        <v>291</v>
      </c>
      <c r="B233" t="s">
        <v>296</v>
      </c>
      <c r="C233">
        <v>1.0982000000000001</v>
      </c>
      <c r="D233">
        <v>1.1129</v>
      </c>
      <c r="E233">
        <v>0.71060000000000001</v>
      </c>
    </row>
    <row r="234" spans="1:5" x14ac:dyDescent="0.25">
      <c r="A234" t="s">
        <v>291</v>
      </c>
      <c r="B234" t="s">
        <v>297</v>
      </c>
      <c r="C234">
        <v>1.0982000000000001</v>
      </c>
      <c r="D234">
        <v>0.49669999999999997</v>
      </c>
      <c r="E234">
        <v>0.75580000000000003</v>
      </c>
    </row>
    <row r="235" spans="1:5" x14ac:dyDescent="0.25">
      <c r="A235" t="s">
        <v>291</v>
      </c>
      <c r="B235" t="s">
        <v>298</v>
      </c>
      <c r="C235">
        <v>1.0982000000000001</v>
      </c>
      <c r="D235">
        <v>1.29</v>
      </c>
      <c r="E235">
        <v>1.2790999999999999</v>
      </c>
    </row>
    <row r="236" spans="1:5" x14ac:dyDescent="0.25">
      <c r="A236" t="s">
        <v>291</v>
      </c>
      <c r="B236" t="s">
        <v>299</v>
      </c>
      <c r="C236">
        <v>1.0982000000000001</v>
      </c>
      <c r="D236">
        <v>1.0761000000000001</v>
      </c>
      <c r="E236">
        <v>1.3954</v>
      </c>
    </row>
    <row r="237" spans="1:5" x14ac:dyDescent="0.25">
      <c r="A237" t="s">
        <v>291</v>
      </c>
      <c r="B237" t="s">
        <v>300</v>
      </c>
      <c r="C237">
        <v>1.0982000000000001</v>
      </c>
      <c r="D237">
        <v>0.63739999999999997</v>
      </c>
      <c r="E237">
        <v>1.2151000000000001</v>
      </c>
    </row>
    <row r="238" spans="1:5" x14ac:dyDescent="0.25">
      <c r="A238" t="s">
        <v>291</v>
      </c>
      <c r="B238" t="s">
        <v>301</v>
      </c>
      <c r="C238">
        <v>1.0982000000000001</v>
      </c>
      <c r="D238">
        <v>0.8347</v>
      </c>
      <c r="E238">
        <v>1.1192</v>
      </c>
    </row>
    <row r="239" spans="1:5" x14ac:dyDescent="0.25">
      <c r="A239" t="s">
        <v>291</v>
      </c>
      <c r="B239" t="s">
        <v>302</v>
      </c>
      <c r="C239">
        <v>1.0982000000000001</v>
      </c>
      <c r="D239">
        <v>0.68289999999999995</v>
      </c>
      <c r="E239">
        <v>0.71950000000000003</v>
      </c>
    </row>
    <row r="240" spans="1:5" x14ac:dyDescent="0.25">
      <c r="A240" t="s">
        <v>291</v>
      </c>
      <c r="B240" t="s">
        <v>303</v>
      </c>
      <c r="C240">
        <v>1.0982000000000001</v>
      </c>
      <c r="D240">
        <v>0.81950000000000001</v>
      </c>
      <c r="E240">
        <v>0.89539999999999997</v>
      </c>
    </row>
    <row r="241" spans="1:5" x14ac:dyDescent="0.25">
      <c r="A241" t="s">
        <v>291</v>
      </c>
      <c r="B241" t="s">
        <v>304</v>
      </c>
      <c r="C241">
        <v>1.0982000000000001</v>
      </c>
      <c r="D241">
        <v>1.2141</v>
      </c>
      <c r="E241">
        <v>1.2790999999999999</v>
      </c>
    </row>
    <row r="242" spans="1:5" x14ac:dyDescent="0.25">
      <c r="A242" t="s">
        <v>291</v>
      </c>
      <c r="B242" t="s">
        <v>305</v>
      </c>
      <c r="C242">
        <v>1.0982000000000001</v>
      </c>
      <c r="D242">
        <v>1.0118</v>
      </c>
      <c r="E242">
        <v>1.137</v>
      </c>
    </row>
    <row r="243" spans="1:5" x14ac:dyDescent="0.25">
      <c r="A243" t="s">
        <v>291</v>
      </c>
      <c r="B243" t="s">
        <v>306</v>
      </c>
      <c r="C243">
        <v>1.0982000000000001</v>
      </c>
      <c r="D243">
        <v>0.52029999999999998</v>
      </c>
      <c r="E243">
        <v>0.63949999999999996</v>
      </c>
    </row>
    <row r="244" spans="1:5" x14ac:dyDescent="0.25">
      <c r="A244" t="s">
        <v>291</v>
      </c>
      <c r="B244" t="s">
        <v>307</v>
      </c>
      <c r="C244">
        <v>1.0982000000000001</v>
      </c>
      <c r="D244">
        <v>1.7383999999999999</v>
      </c>
      <c r="E244">
        <v>0.81399999999999995</v>
      </c>
    </row>
    <row r="245" spans="1:5" x14ac:dyDescent="0.25">
      <c r="A245" t="s">
        <v>291</v>
      </c>
      <c r="B245" t="s">
        <v>308</v>
      </c>
      <c r="C245">
        <v>1.0982000000000001</v>
      </c>
      <c r="D245">
        <v>1.0118</v>
      </c>
      <c r="E245">
        <v>0.78169999999999995</v>
      </c>
    </row>
    <row r="246" spans="1:5" x14ac:dyDescent="0.25">
      <c r="A246" t="s">
        <v>291</v>
      </c>
      <c r="B246" t="s">
        <v>309</v>
      </c>
      <c r="C246">
        <v>1.0982000000000001</v>
      </c>
      <c r="D246">
        <v>0.91059999999999997</v>
      </c>
      <c r="E246">
        <v>1.0871999999999999</v>
      </c>
    </row>
    <row r="247" spans="1:5" x14ac:dyDescent="0.25">
      <c r="A247" t="s">
        <v>291</v>
      </c>
      <c r="B247" t="s">
        <v>310</v>
      </c>
      <c r="C247">
        <v>1.0982000000000001</v>
      </c>
      <c r="D247">
        <v>1.0927</v>
      </c>
      <c r="E247">
        <v>1.0871999999999999</v>
      </c>
    </row>
    <row r="248" spans="1:5" x14ac:dyDescent="0.25">
      <c r="A248" t="s">
        <v>291</v>
      </c>
      <c r="B248" t="s">
        <v>311</v>
      </c>
      <c r="C248">
        <v>1.0982000000000001</v>
      </c>
      <c r="D248">
        <v>1.0927</v>
      </c>
      <c r="E248">
        <v>0.76749999999999996</v>
      </c>
    </row>
    <row r="249" spans="1:5" x14ac:dyDescent="0.25">
      <c r="A249" t="s">
        <v>291</v>
      </c>
      <c r="B249" t="s">
        <v>312</v>
      </c>
      <c r="C249">
        <v>1.0982000000000001</v>
      </c>
      <c r="D249">
        <v>0.91059999999999997</v>
      </c>
      <c r="E249">
        <v>1.5348999999999999</v>
      </c>
    </row>
    <row r="250" spans="1:5" x14ac:dyDescent="0.25">
      <c r="A250" t="s">
        <v>291</v>
      </c>
      <c r="B250" t="s">
        <v>313</v>
      </c>
      <c r="C250">
        <v>1.0982000000000001</v>
      </c>
      <c r="D250">
        <v>1.3152999999999999</v>
      </c>
      <c r="E250">
        <v>0.92379999999999995</v>
      </c>
    </row>
    <row r="251" spans="1:5" x14ac:dyDescent="0.25">
      <c r="A251" t="s">
        <v>291</v>
      </c>
      <c r="B251" t="s">
        <v>314</v>
      </c>
      <c r="C251">
        <v>1.0982000000000001</v>
      </c>
      <c r="D251">
        <v>0.91059999999999997</v>
      </c>
      <c r="E251">
        <v>0.87209999999999999</v>
      </c>
    </row>
    <row r="252" spans="1:5" x14ac:dyDescent="0.25">
      <c r="A252" t="s">
        <v>291</v>
      </c>
      <c r="B252" t="s">
        <v>315</v>
      </c>
      <c r="C252">
        <v>1.0982000000000001</v>
      </c>
      <c r="D252">
        <v>1.548</v>
      </c>
      <c r="E252">
        <v>0.51160000000000005</v>
      </c>
    </row>
    <row r="253" spans="1:5" x14ac:dyDescent="0.25">
      <c r="A253" t="s">
        <v>291</v>
      </c>
      <c r="B253" t="s">
        <v>316</v>
      </c>
      <c r="C253">
        <v>1.0982000000000001</v>
      </c>
      <c r="D253">
        <v>1.49</v>
      </c>
      <c r="E253">
        <v>0.58140000000000003</v>
      </c>
    </row>
    <row r="254" spans="1:5" x14ac:dyDescent="0.25">
      <c r="A254" t="s">
        <v>291</v>
      </c>
      <c r="B254" t="s">
        <v>317</v>
      </c>
      <c r="C254">
        <v>1.0982000000000001</v>
      </c>
      <c r="D254">
        <v>0.98650000000000004</v>
      </c>
      <c r="E254">
        <v>1.5989</v>
      </c>
    </row>
    <row r="255" spans="1:5" x14ac:dyDescent="0.25">
      <c r="A255" t="s">
        <v>291</v>
      </c>
      <c r="B255" t="s">
        <v>318</v>
      </c>
      <c r="C255">
        <v>1.0982000000000001</v>
      </c>
      <c r="D255">
        <v>1.0761000000000001</v>
      </c>
      <c r="E255">
        <v>1.1047</v>
      </c>
    </row>
    <row r="256" spans="1:5" x14ac:dyDescent="0.25">
      <c r="A256" t="s">
        <v>358</v>
      </c>
      <c r="B256" t="s">
        <v>336</v>
      </c>
      <c r="C256">
        <v>1.5263</v>
      </c>
      <c r="D256">
        <v>1.3104</v>
      </c>
      <c r="E256">
        <v>0.51349999999999996</v>
      </c>
    </row>
    <row r="257" spans="1:5" x14ac:dyDescent="0.25">
      <c r="A257" t="s">
        <v>358</v>
      </c>
      <c r="B257" t="s">
        <v>335</v>
      </c>
      <c r="C257">
        <v>1.5263</v>
      </c>
      <c r="D257">
        <v>0.3276</v>
      </c>
      <c r="E257">
        <v>0.51349999999999996</v>
      </c>
    </row>
    <row r="258" spans="1:5" x14ac:dyDescent="0.25">
      <c r="A258" t="s">
        <v>358</v>
      </c>
      <c r="B258" t="s">
        <v>331</v>
      </c>
      <c r="C258">
        <v>1.5263</v>
      </c>
      <c r="D258">
        <v>0.6552</v>
      </c>
      <c r="E258">
        <v>1.5405</v>
      </c>
    </row>
    <row r="259" spans="1:5" x14ac:dyDescent="0.25">
      <c r="A259" t="s">
        <v>358</v>
      </c>
      <c r="B259" t="s">
        <v>333</v>
      </c>
      <c r="C259">
        <v>1.5263</v>
      </c>
      <c r="D259">
        <v>1.3104</v>
      </c>
      <c r="E259">
        <v>0</v>
      </c>
    </row>
    <row r="260" spans="1:5" x14ac:dyDescent="0.25">
      <c r="A260" t="s">
        <v>358</v>
      </c>
      <c r="B260" t="s">
        <v>329</v>
      </c>
      <c r="C260">
        <v>1.5263</v>
      </c>
      <c r="D260">
        <v>0.98280000000000001</v>
      </c>
      <c r="E260">
        <v>1.5405</v>
      </c>
    </row>
    <row r="261" spans="1:5" x14ac:dyDescent="0.25">
      <c r="A261" t="s">
        <v>358</v>
      </c>
      <c r="B261" t="s">
        <v>338</v>
      </c>
      <c r="C261">
        <v>1.5263</v>
      </c>
      <c r="D261">
        <v>0.98280000000000001</v>
      </c>
      <c r="E261">
        <v>1.5405</v>
      </c>
    </row>
    <row r="262" spans="1:5" x14ac:dyDescent="0.25">
      <c r="A262" t="s">
        <v>358</v>
      </c>
      <c r="B262" t="s">
        <v>337</v>
      </c>
      <c r="C262">
        <v>1.5263</v>
      </c>
      <c r="D262">
        <v>0.6552</v>
      </c>
      <c r="E262">
        <v>1.7972999999999999</v>
      </c>
    </row>
    <row r="263" spans="1:5" x14ac:dyDescent="0.25">
      <c r="A263" t="s">
        <v>358</v>
      </c>
      <c r="B263" t="s">
        <v>332</v>
      </c>
      <c r="C263">
        <v>1.5263</v>
      </c>
      <c r="D263">
        <v>0.98280000000000001</v>
      </c>
      <c r="E263">
        <v>0.77029999999999998</v>
      </c>
    </row>
    <row r="264" spans="1:5" x14ac:dyDescent="0.25">
      <c r="A264" t="s">
        <v>358</v>
      </c>
      <c r="B264" t="s">
        <v>330</v>
      </c>
      <c r="C264">
        <v>1.5263</v>
      </c>
      <c r="D264">
        <v>1.3104</v>
      </c>
      <c r="E264">
        <v>1.0269999999999999</v>
      </c>
    </row>
    <row r="265" spans="1:5" x14ac:dyDescent="0.25">
      <c r="A265" t="s">
        <v>358</v>
      </c>
      <c r="B265" t="s">
        <v>334</v>
      </c>
      <c r="C265">
        <v>1.5263</v>
      </c>
      <c r="D265">
        <v>1.6378999999999999</v>
      </c>
      <c r="E265">
        <v>0.25679999999999997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AY605" activePane="bottomRight" state="frozen"/>
      <selection pane="topRight" activeCell="M1" sqref="M1"/>
      <selection pane="bottomLeft" activeCell="A2" sqref="A2"/>
      <selection pane="bottomRight" activeCell="G644" sqref="G644"/>
    </sheetView>
  </sheetViews>
  <sheetFormatPr defaultRowHeight="15" x14ac:dyDescent="0.25"/>
  <cols>
    <col min="1" max="1" width="20.28515625" customWidth="1"/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12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7</v>
      </c>
      <c r="K1" s="2" t="s">
        <v>8</v>
      </c>
      <c r="L1" s="2" t="s">
        <v>9</v>
      </c>
      <c r="M1" s="4" t="s">
        <v>13</v>
      </c>
      <c r="N1" s="6" t="s">
        <v>14</v>
      </c>
      <c r="O1" s="4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27</v>
      </c>
      <c r="X1" s="6" t="s">
        <v>23</v>
      </c>
      <c r="Y1" s="6" t="s">
        <v>29</v>
      </c>
      <c r="Z1" s="6" t="s">
        <v>28</v>
      </c>
      <c r="AA1" s="6" t="s">
        <v>24</v>
      </c>
      <c r="AB1" s="6" t="s">
        <v>30</v>
      </c>
      <c r="AC1" s="6" t="s">
        <v>25</v>
      </c>
      <c r="AD1" s="6" t="s">
        <v>31</v>
      </c>
      <c r="AE1" s="6" t="s">
        <v>26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7" t="s">
        <v>38</v>
      </c>
      <c r="AM1" s="7" t="s">
        <v>39</v>
      </c>
      <c r="AN1" s="7" t="s">
        <v>40</v>
      </c>
      <c r="AO1" s="7" t="s">
        <v>41</v>
      </c>
      <c r="AP1" s="7" t="s">
        <v>42</v>
      </c>
      <c r="AQ1" s="7" t="s">
        <v>43</v>
      </c>
      <c r="AR1" s="7" t="s">
        <v>44</v>
      </c>
      <c r="AS1" s="7" t="s">
        <v>45</v>
      </c>
      <c r="AT1" s="7" t="s">
        <v>46</v>
      </c>
      <c r="AU1" s="7" t="s">
        <v>47</v>
      </c>
      <c r="AV1" s="7" t="s">
        <v>48</v>
      </c>
      <c r="AW1" s="6" t="s">
        <v>49</v>
      </c>
      <c r="AX1" s="6" t="s">
        <v>51</v>
      </c>
      <c r="AY1" s="6" t="s">
        <v>50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9" t="s">
        <v>62</v>
      </c>
      <c r="BK1" s="9" t="s">
        <v>63</v>
      </c>
      <c r="BL1" s="9" t="s">
        <v>64</v>
      </c>
      <c r="BM1" s="9" t="s">
        <v>65</v>
      </c>
      <c r="BN1" s="9" t="s">
        <v>66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339</v>
      </c>
      <c r="B2" t="s">
        <v>74</v>
      </c>
      <c r="C2" t="s">
        <v>83</v>
      </c>
      <c r="D2" t="s">
        <v>67</v>
      </c>
      <c r="E2" s="1">
        <f>VLOOKUP(A2,home!$A$2:$E$405,3,FALSE)</f>
        <v>1.3068</v>
      </c>
      <c r="F2">
        <f>VLOOKUP(B2,home!$B$2:$E$405,3,FALSE)</f>
        <v>1.8584000000000001</v>
      </c>
      <c r="G2">
        <f>VLOOKUP(C2,away!$B$2:$E$405,4,FALSE)</f>
        <v>1.0931999999999999</v>
      </c>
      <c r="H2">
        <f>VLOOKUP(A2,away!$A$2:$E$405,3,FALSE)</f>
        <v>1.1419999999999999</v>
      </c>
      <c r="I2">
        <f>VLOOKUP(C2,away!$B$2:$E$405,3,FALSE)</f>
        <v>1.0007999999999999</v>
      </c>
      <c r="J2">
        <f>VLOOKUP(B2,home!$B$2:$E$405,4,FALSE)</f>
        <v>1.2508999999999999</v>
      </c>
      <c r="K2" s="3">
        <f>E2*F2*G2</f>
        <v>2.6548986435839996</v>
      </c>
      <c r="L2" s="3">
        <f>H2*I2*J2</f>
        <v>1.4296706222399995</v>
      </c>
      <c r="M2" s="5">
        <f>_xlfn.POISSON.DIST(0,$K2,FALSE) * _xlfn.POISSON.DIST(0,$L2,FALSE)</f>
        <v>1.6830387177853262E-2</v>
      </c>
      <c r="N2" s="5">
        <f>_xlfn.POISSON.DIST(1,K2,FALSE) * _xlfn.POISSON.DIST(0,L2,FALSE)</f>
        <v>4.4682972089476157E-2</v>
      </c>
      <c r="O2" s="5">
        <f>_xlfn.POISSON.DIST(0,K2,FALSE) * _xlfn.POISSON.DIST(1,L2,FALSE)</f>
        <v>2.4061910109101581E-2</v>
      </c>
      <c r="P2" s="5">
        <f>_xlfn.POISSON.DIST(1,K2,FALSE) * _xlfn.POISSON.DIST(1,L2,FALSE)</f>
        <v>6.388193251069392E-2</v>
      </c>
      <c r="Q2" s="5">
        <f>_xlfn.POISSON.DIST(2,K2,FALSE) * _xlfn.POISSON.DIST(0,L2,FALSE)</f>
        <v>5.9314380995825998E-2</v>
      </c>
      <c r="R2" s="5">
        <f>_xlfn.POISSON.DIST(0,K2,FALSE) * _xlfn.POISSON.DIST(2,L2,FALSE)</f>
        <v>1.72003029989811E-2</v>
      </c>
      <c r="S2" s="5">
        <f>_xlfn.POISSON.DIST(2,K2,FALSE) * _xlfn.POISSON.DIST(2,L2,FALSE)</f>
        <v>6.0618054388416311E-2</v>
      </c>
      <c r="T2" s="5">
        <f>_xlfn.POISSON.DIST(2,K2,FALSE) * _xlfn.POISSON.DIST(1,L2,FALSE)</f>
        <v>8.4800027986082965E-2</v>
      </c>
      <c r="U2" s="5">
        <f>_xlfn.POISSON.DIST(1,K2,FALSE) * _xlfn.POISSON.DIST(2,L2,FALSE)</f>
        <v>4.566506110122872E-2</v>
      </c>
      <c r="V2" s="5">
        <f>_xlfn.POISSON.DIST(3,K2,FALSE) * _xlfn.POISSON.DIST(3,L2,FALSE)</f>
        <v>2.5564860210214087E-2</v>
      </c>
      <c r="W2" s="5">
        <f>_xlfn.POISSON.DIST(3,K2,FALSE) * _xlfn.POISSON.DIST(0,L2,FALSE)</f>
        <v>5.2491223216947665E-2</v>
      </c>
      <c r="X2" s="5">
        <f>_xlfn.POISSON.DIST(3,K2,FALSE) * _xlfn.POISSON.DIST(1,L2,FALSE)</f>
        <v>7.5045159758712288E-2</v>
      </c>
      <c r="Y2" s="5">
        <f>_xlfn.POISSON.DIST(3,K2,FALSE) * _xlfn.POISSON.DIST(2,L2,FALSE)</f>
        <v>5.3644930124169189E-2</v>
      </c>
      <c r="Z2" s="5">
        <f>_xlfn.POISSON.DIST(0,K2,FALSE) * _xlfn.POISSON.DIST(3,L2,FALSE)</f>
        <v>8.1969226304232784E-3</v>
      </c>
      <c r="AA2" s="5">
        <f>_xlfn.POISSON.DIST(1,K2,FALSE) * _xlfn.POISSON.DIST(3,L2,FALSE)</f>
        <v>2.1761998773073752E-2</v>
      </c>
      <c r="AB2" s="5">
        <f>_xlfn.POISSON.DIST(2,K2,FALSE) * _xlfn.POISSON.DIST(3,L2,FALSE)</f>
        <v>2.8887950512155092E-2</v>
      </c>
      <c r="AC2" s="5">
        <f>_xlfn.POISSON.DIST(4,K2,FALSE) * _xlfn.POISSON.DIST(4,L2,FALSE)</f>
        <v>6.0646728493834899E-3</v>
      </c>
      <c r="AD2" s="5">
        <f>_xlfn.POISSON.DIST(4,K2,FALSE) * _xlfn.POISSON.DIST(0,L2,FALSE)</f>
        <v>3.4839719329684819E-2</v>
      </c>
      <c r="AE2" s="5">
        <f>_xlfn.POISSON.DIST(4,K2,FALSE) * _xlfn.POISSON.DIST(1,L2,FALSE)</f>
        <v>4.9809323212737441E-2</v>
      </c>
      <c r="AF2" s="5">
        <f>_xlfn.POISSON.DIST(4,K2,FALSE) * _xlfn.POISSON.DIST(2,L2,FALSE)</f>
        <v>3.5605463055453798E-2</v>
      </c>
      <c r="AG2" s="5">
        <f>_xlfn.POISSON.DIST(4,K2,FALSE) * _xlfn.POISSON.DIST(3,L2,FALSE)</f>
        <v>1.6968028173877981E-2</v>
      </c>
      <c r="AH2" s="5">
        <f>_xlfn.POISSON.DIST(0,K2,FALSE) * _xlfn.POISSON.DIST(4,L2,FALSE)</f>
        <v>2.9297248693725933E-3</v>
      </c>
      <c r="AI2" s="5">
        <f>_xlfn.POISSON.DIST(1,K2,FALSE) * _xlfn.POISSON.DIST(4,L2,FALSE)</f>
        <v>7.7781225817716085E-3</v>
      </c>
      <c r="AJ2" s="5">
        <f>_xlfn.POISSON.DIST(2,K2,FALSE) * _xlfn.POISSON.DIST(4,L2,FALSE)</f>
        <v>1.0325063545987763E-2</v>
      </c>
      <c r="AK2" s="5">
        <f>_xlfn.POISSON.DIST(3,K2,FALSE) * _xlfn.POISSON.DIST(4,L2,FALSE)</f>
        <v>9.1373324010538375E-3</v>
      </c>
      <c r="AL2" s="5">
        <f>_xlfn.POISSON.DIST(5,K2,FALSE) * _xlfn.POISSON.DIST(5,L2,FALSE)</f>
        <v>9.2077031281503842E-4</v>
      </c>
      <c r="AM2" s="5">
        <f>_xlfn.POISSON.DIST(5,K2,FALSE) * _xlfn.POISSON.DIST(0,L2,FALSE)</f>
        <v>1.8499184718245496E-2</v>
      </c>
      <c r="AN2" s="5">
        <f>_xlfn.POISSON.DIST(5,K2,FALSE) * _xlfn.POISSON.DIST(1,L2,FALSE)</f>
        <v>2.6447740927066733E-2</v>
      </c>
      <c r="AO2" s="5">
        <f>_xlfn.POISSON.DIST(5,K2,FALSE) * _xlfn.POISSON.DIST(2,L2,FALSE)</f>
        <v>1.8905779114020901E-2</v>
      </c>
      <c r="AP2" s="5">
        <f>_xlfn.POISSON.DIST(5,K2,FALSE) * _xlfn.POISSON.DIST(3,L2,FALSE)</f>
        <v>9.0096789966247499E-3</v>
      </c>
      <c r="AQ2" s="5">
        <f>_xlfn.POISSON.DIST(5,K2,FALSE) * _xlfn.POISSON.DIST(4,L2,FALSE)</f>
        <v>3.2202183443217876E-3</v>
      </c>
      <c r="AR2" s="5">
        <f>_xlfn.POISSON.DIST(0,K2,FALSE) * _xlfn.POISSON.DIST(5,L2,FALSE)</f>
        <v>8.3770831539758364E-4</v>
      </c>
      <c r="AS2" s="5">
        <f>_xlfn.POISSON.DIST(1,K2,FALSE) * _xlfn.POISSON.DIST(5,L2,FALSE)</f>
        <v>2.224030670268082E-3</v>
      </c>
      <c r="AT2" s="5">
        <f>_xlfn.POISSON.DIST(2,K2,FALSE) * _xlfn.POISSON.DIST(5,L2,FALSE)</f>
        <v>2.9522880048919731E-3</v>
      </c>
      <c r="AU2" s="5">
        <f>_xlfn.POISSON.DIST(3,K2,FALSE) * _xlfn.POISSON.DIST(5,L2,FALSE)</f>
        <v>2.6126751398856704E-3</v>
      </c>
      <c r="AV2" s="5">
        <f>_xlfn.POISSON.DIST(4,K2,FALSE) * _xlfn.POISSON.DIST(5,L2,FALSE)</f>
        <v>1.7340969212520255E-3</v>
      </c>
      <c r="AW2" s="5">
        <f>_xlfn.POISSON.DIST(6,K2,FALSE) * _xlfn.POISSON.DIST(6,L2,FALSE)</f>
        <v>9.7080665860705033E-5</v>
      </c>
      <c r="AX2" s="5">
        <f>_xlfn.POISSON.DIST(6,K2,FALSE) * _xlfn.POISSON.DIST(0,L2,FALSE)</f>
        <v>8.1855767359799696E-3</v>
      </c>
      <c r="AY2" s="5">
        <f>_xlfn.POISSON.DIST(6,K2,FALSE) * _xlfn.POISSON.DIST(1,L2,FALSE)</f>
        <v>1.1702678585521748E-2</v>
      </c>
      <c r="AZ2" s="5">
        <f>_xlfn.POISSON.DIST(6,K2,FALSE) * _xlfn.POISSON.DIST(2,L2,FALSE)</f>
        <v>8.3654878876187992E-3</v>
      </c>
      <c r="BA2" s="5">
        <f>_xlfn.POISSON.DIST(6,K2,FALSE) * _xlfn.POISSON.DIST(3,L2,FALSE)</f>
        <v>3.986630757877716E-3</v>
      </c>
      <c r="BB2" s="5">
        <f>_xlfn.POISSON.DIST(6,K2,FALSE) * _xlfn.POISSON.DIST(4,L2,FALSE)</f>
        <v>1.4248922190640376E-3</v>
      </c>
      <c r="BC2" s="5">
        <f>_xlfn.POISSON.DIST(6,K2,FALSE) * _xlfn.POISSON.DIST(5,L2,FALSE)</f>
        <v>4.0742530909084336E-4</v>
      </c>
      <c r="BD2" s="5">
        <f>_xlfn.POISSON.DIST(0,K2,FALSE) * _xlfn.POISSON.DIST(6,L2,FALSE)</f>
        <v>1.9960782808834754E-4</v>
      </c>
      <c r="BE2" s="5">
        <f>_xlfn.POISSON.DIST(1,K2,FALSE) * _xlfn.POISSON.DIST(6,L2,FALSE)</f>
        <v>5.2993855204050205E-4</v>
      </c>
      <c r="BF2" s="5">
        <f>_xlfn.POISSON.DIST(2,K2,FALSE) * _xlfn.POISSON.DIST(6,L2,FALSE)</f>
        <v>7.0346657149759906E-4</v>
      </c>
      <c r="BG2" s="5">
        <f>_xlfn.POISSON.DIST(3,K2,FALSE) * _xlfn.POISSON.DIST(6,L2,FALSE)</f>
        <v>6.2254414882522075E-4</v>
      </c>
      <c r="BH2" s="5">
        <f>_xlfn.POISSON.DIST(4,K2,FALSE) * _xlfn.POISSON.DIST(6,L2,FALSE)</f>
        <v>4.1319790407180849E-4</v>
      </c>
      <c r="BI2" s="5">
        <f>_xlfn.POISSON.DIST(5,K2,FALSE) * _xlfn.POISSON.DIST(6,L2,FALSE)</f>
        <v>2.1939971101039919E-4</v>
      </c>
      <c r="BJ2" s="8">
        <f>SUM(N2,Q2,T2,W2,X2,Y2,AD2,AE2,AF2,AG2,AM2,AN2,AO2,AP2,AQ2,AX2,AY2,AZ2,BA2,BB2,BC2)</f>
        <v>0.61735652153840115</v>
      </c>
      <c r="BK2" s="8">
        <f>SUM(M2,P2,S2,V2,AC2,AL2,AY2)</f>
        <v>0.18558335603489787</v>
      </c>
      <c r="BL2" s="8">
        <f>SUM(O2,R2,U2,AA2,AB2,AH2,AI2,AJ2,AK2,AR2,AS2,AT2,AU2,AV2,BD2,BE2,BF2,BG2,BH2,BI2)</f>
        <v>0.18079642065995527</v>
      </c>
      <c r="BM2" s="8">
        <f>SUM(S2:BI2)</f>
        <v>0.75435573706208447</v>
      </c>
      <c r="BN2" s="8">
        <f>SUM(M2:R2)</f>
        <v>0.22597188588193201</v>
      </c>
    </row>
    <row r="3" spans="1:88" x14ac:dyDescent="0.25">
      <c r="A3" t="s">
        <v>351</v>
      </c>
      <c r="B3" t="s">
        <v>107</v>
      </c>
      <c r="C3" t="s">
        <v>105</v>
      </c>
      <c r="D3" t="s">
        <v>67</v>
      </c>
      <c r="E3">
        <f>VLOOKUP(A3,home!$A$2:$E$405,3,FALSE)</f>
        <v>1.599</v>
      </c>
      <c r="F3">
        <f>VLOOKUP(B3,home!$B$2:$E$405,3,FALSE)</f>
        <v>1.2507999999999999</v>
      </c>
      <c r="G3">
        <f>VLOOKUP(C3,away!$B$2:$E$405,4,FALSE)</f>
        <v>0.66449999999999998</v>
      </c>
      <c r="H3">
        <f>VLOOKUP(A3,away!$A$2:$E$405,3,FALSE)</f>
        <v>1.4569000000000001</v>
      </c>
      <c r="I3">
        <f>VLOOKUP(C3,away!$B$2:$E$405,3,FALSE)</f>
        <v>1.8447</v>
      </c>
      <c r="J3">
        <f>VLOOKUP(B3,home!$B$2:$E$405,4,FALSE)</f>
        <v>0.72929999999999995</v>
      </c>
      <c r="K3" s="3">
        <f t="shared" ref="K3:K8" si="0">E3*F3*G3</f>
        <v>1.3290194033999998</v>
      </c>
      <c r="L3" s="3">
        <f t="shared" ref="L3:L8" si="1">H3*I3*J3</f>
        <v>1.960025423499</v>
      </c>
      <c r="M3" s="5">
        <f>_xlfn.POISSON.DIST(0,K3,FALSE) * _xlfn.POISSON.DIST(0,L3,FALSE)</f>
        <v>3.7289450270859982E-2</v>
      </c>
      <c r="N3" s="5">
        <f>_xlfn.POISSON.DIST(1,K3,FALSE) * _xlfn.POISSON.DIST(0,L3,FALSE)</f>
        <v>4.9558402952092288E-2</v>
      </c>
      <c r="O3" s="5">
        <f>_xlfn.POISSON.DIST(0,K3,FALSE) * _xlfn.POISSON.DIST(1,L3,FALSE)</f>
        <v>7.3088270559187235E-2</v>
      </c>
      <c r="P3" s="5">
        <f>_xlfn.POISSON.DIST(1,K3,FALSE) * _xlfn.POISSON.DIST(1,L3,FALSE)</f>
        <v>9.7135729734108778E-2</v>
      </c>
      <c r="Q3" s="5">
        <f>_xlfn.POISSON.DIST(2,K3,FALSE) * _xlfn.POISSON.DIST(0,L3,FALSE)</f>
        <v>3.293203956242325E-2</v>
      </c>
      <c r="R3" s="5">
        <f>_xlfn.POISSON.DIST(0,K3,FALSE) * _xlfn.POISSON.DIST(2,L3,FALSE)</f>
        <v>7.1627434227790235E-2</v>
      </c>
      <c r="S3" s="5">
        <f>_xlfn.POISSON.DIST(2,K3,FALSE) * _xlfn.POISSON.DIST(2,L3,FALSE)</f>
        <v>6.3257502607588251E-2</v>
      </c>
      <c r="T3" s="5">
        <f>_xlfn.POISSON.DIST(2,K3,FALSE) * _xlfn.POISSON.DIST(1,L3,FALSE)</f>
        <v>6.4547634790024455E-2</v>
      </c>
      <c r="U3" s="5">
        <f>_xlfn.POISSON.DIST(1,K3,FALSE) * _xlfn.POISSON.DIST(2,L3,FALSE)</f>
        <v>9.5194249904490505E-2</v>
      </c>
      <c r="V3" s="5">
        <f>_xlfn.POISSON.DIST(3,K3,FALSE) * _xlfn.POISSON.DIST(3,L3,FALSE)</f>
        <v>1.8308912909126389E-2</v>
      </c>
      <c r="W3" s="5">
        <f>_xlfn.POISSON.DIST(3,K3,FALSE) * _xlfn.POISSON.DIST(0,L3,FALSE)</f>
        <v>1.4589106523998979E-2</v>
      </c>
      <c r="X3" s="5">
        <f>_xlfn.POISSON.DIST(3,K3,FALSE) * _xlfn.POISSON.DIST(1,L3,FALSE)</f>
        <v>2.8595019693173122E-2</v>
      </c>
      <c r="Y3" s="5">
        <f>_xlfn.POISSON.DIST(3,K3,FALSE) * _xlfn.POISSON.DIST(2,L3,FALSE)</f>
        <v>2.8023482792036952E-2</v>
      </c>
      <c r="Z3" s="5">
        <f>_xlfn.POISSON.DIST(0,K3,FALSE) * _xlfn.POISSON.DIST(3,L3,FALSE)</f>
        <v>4.6797197368823776E-2</v>
      </c>
      <c r="AA3" s="5">
        <f>_xlfn.POISSON.DIST(1,K3,FALSE) * _xlfn.POISSON.DIST(3,L3,FALSE)</f>
        <v>6.2194383327906215E-2</v>
      </c>
      <c r="AB3" s="5">
        <f>_xlfn.POISSON.DIST(2,K3,FALSE) * _xlfn.POISSON.DIST(3,L3,FALSE)</f>
        <v>4.1328771112642416E-2</v>
      </c>
      <c r="AC3" s="5">
        <f>_xlfn.POISSON.DIST(4,K3,FALSE) * _xlfn.POISSON.DIST(4,L3,FALSE)</f>
        <v>2.9808189768622275E-3</v>
      </c>
      <c r="AD3" s="5">
        <f>_xlfn.POISSON.DIST(4,K3,FALSE) * _xlfn.POISSON.DIST(0,L3,FALSE)</f>
        <v>4.8473014121660427E-3</v>
      </c>
      <c r="AE3" s="5">
        <f>_xlfn.POISSON.DIST(4,K3,FALSE) * _xlfn.POISSON.DIST(1,L3,FALSE)</f>
        <v>9.5008340032080481E-3</v>
      </c>
      <c r="AF3" s="5">
        <f>_xlfn.POISSON.DIST(4,K3,FALSE) * _xlfn.POISSON.DIST(2,L3,FALSE)</f>
        <v>9.310938095365779E-3</v>
      </c>
      <c r="AG3" s="5">
        <f>_xlfn.POISSON.DIST(4,K3,FALSE) * _xlfn.POISSON.DIST(3,L3,FALSE)</f>
        <v>6.0832251278474274E-3</v>
      </c>
      <c r="AH3" s="5">
        <f>_xlfn.POISSON.DIST(0,K3,FALSE) * _xlfn.POISSON.DIST(4,L3,FALSE)</f>
        <v>2.293092414784877E-2</v>
      </c>
      <c r="AI3" s="5">
        <f>_xlfn.POISSON.DIST(1,K3,FALSE) * _xlfn.POISSON.DIST(4,L3,FALSE)</f>
        <v>3.0475643130384623E-2</v>
      </c>
      <c r="AJ3" s="5">
        <f>_xlfn.POISSON.DIST(2,K3,FALSE) * _xlfn.POISSON.DIST(4,L3,FALSE)</f>
        <v>2.0251360525687542E-2</v>
      </c>
      <c r="AK3" s="5">
        <f>_xlfn.POISSON.DIST(3,K3,FALSE) * _xlfn.POISSON.DIST(4,L3,FALSE)</f>
        <v>8.9714836946291864E-3</v>
      </c>
      <c r="AL3" s="5">
        <f>_xlfn.POISSON.DIST(5,K3,FALSE) * _xlfn.POISSON.DIST(5,L3,FALSE)</f>
        <v>3.1059082332362268E-4</v>
      </c>
      <c r="AM3" s="5">
        <f>_xlfn.POISSON.DIST(5,K3,FALSE) * _xlfn.POISSON.DIST(0,L3,FALSE)</f>
        <v>1.2884315261793777E-3</v>
      </c>
      <c r="AN3" s="5">
        <f>_xlfn.POISSON.DIST(5,K3,FALSE) * _xlfn.POISSON.DIST(1,L3,FALSE)</f>
        <v>2.5253585477491977E-3</v>
      </c>
      <c r="AO3" s="5">
        <f>_xlfn.POISSON.DIST(5,K3,FALSE) * _xlfn.POISSON.DIST(2,L3,FALSE)</f>
        <v>2.4748834785194708E-3</v>
      </c>
      <c r="AP3" s="5">
        <f>_xlfn.POISSON.DIST(5,K3,FALSE) * _xlfn.POISSON.DIST(3,L3,FALSE)</f>
        <v>1.6169448460319348E-3</v>
      </c>
      <c r="AQ3" s="5">
        <f>_xlfn.POISSON.DIST(5,K3,FALSE) * _xlfn.POISSON.DIST(4,L3,FALSE)</f>
        <v>7.9231325165456687E-4</v>
      </c>
      <c r="AR3" s="5">
        <f>_xlfn.POISSON.DIST(0,K3,FALSE) * _xlfn.POISSON.DIST(5,L3,FALSE)</f>
        <v>8.9890388628221535E-3</v>
      </c>
      <c r="AS3" s="5">
        <f>_xlfn.POISSON.DIST(1,K3,FALSE) * _xlfn.POISSON.DIST(5,L3,FALSE)</f>
        <v>1.1946607066607311E-2</v>
      </c>
      <c r="AT3" s="5">
        <f>_xlfn.POISSON.DIST(2,K3,FALSE) * _xlfn.POISSON.DIST(5,L3,FALSE)</f>
        <v>7.9386362981583372E-3</v>
      </c>
      <c r="AU3" s="5">
        <f>_xlfn.POISSON.DIST(3,K3,FALSE) * _xlfn.POISSON.DIST(5,L3,FALSE)</f>
        <v>3.5168672255959915E-3</v>
      </c>
      <c r="AV3" s="5">
        <f>_xlfn.POISSON.DIST(4,K3,FALSE) * _xlfn.POISSON.DIST(5,L3,FALSE)</f>
        <v>1.1684961954996494E-3</v>
      </c>
      <c r="AW3" s="5">
        <f>_xlfn.POISSON.DIST(6,K3,FALSE) * _xlfn.POISSON.DIST(6,L3,FALSE)</f>
        <v>2.2473936292909821E-5</v>
      </c>
      <c r="AX3" s="5">
        <f>_xlfn.POISSON.DIST(6,K3,FALSE) * _xlfn.POISSON.DIST(0,L3,FALSE)</f>
        <v>2.8539174970744447E-4</v>
      </c>
      <c r="AY3" s="5">
        <f>_xlfn.POISSON.DIST(6,K3,FALSE) * _xlfn.POISSON.DIST(1,L3,FALSE)</f>
        <v>5.5937508508345447E-4</v>
      </c>
      <c r="AZ3" s="5">
        <f>_xlfn.POISSON.DIST(6,K3,FALSE) * _xlfn.POISSON.DIST(2,L3,FALSE)</f>
        <v>5.4819469401774356E-4</v>
      </c>
      <c r="BA3" s="5">
        <f>_xlfn.POISSON.DIST(6,K3,FALSE) * _xlfn.POISSON.DIST(3,L3,FALSE)</f>
        <v>3.5815851243401088E-4</v>
      </c>
      <c r="BB3" s="5">
        <f>_xlfn.POISSON.DIST(6,K3,FALSE) * _xlfn.POISSON.DIST(4,L3,FALSE)</f>
        <v>1.7549994750331097E-4</v>
      </c>
      <c r="BC3" s="5">
        <f>_xlfn.POISSON.DIST(6,K3,FALSE) * _xlfn.POISSON.DIST(5,L3,FALSE)</f>
        <v>6.8796871785845916E-5</v>
      </c>
      <c r="BD3" s="5">
        <f>_xlfn.POISSON.DIST(0,K3,FALSE) * _xlfn.POISSON.DIST(6,L3,FALSE)</f>
        <v>2.936457450658657E-3</v>
      </c>
      <c r="BE3" s="5">
        <f>_xlfn.POISSON.DIST(1,K3,FALSE) * _xlfn.POISSON.DIST(6,L3,FALSE)</f>
        <v>3.9026089291838532E-3</v>
      </c>
      <c r="BF3" s="5">
        <f>_xlfn.POISSON.DIST(2,K3,FALSE) * _xlfn.POISSON.DIST(6,L3,FALSE)</f>
        <v>2.5933214953837188E-3</v>
      </c>
      <c r="BG3" s="5">
        <f>_xlfn.POISSON.DIST(3,K3,FALSE) * _xlfn.POISSON.DIST(6,L3,FALSE)</f>
        <v>1.148858195539755E-3</v>
      </c>
      <c r="BH3" s="5">
        <f>_xlfn.POISSON.DIST(4,K3,FALSE) * _xlfn.POISSON.DIST(6,L3,FALSE)</f>
        <v>3.8171370840686143E-4</v>
      </c>
      <c r="BI3" s="5">
        <f>_xlfn.POISSON.DIST(5,K3,FALSE) * _xlfn.POISSON.DIST(6,L3,FALSE)</f>
        <v>1.0146098500329767E-4</v>
      </c>
      <c r="BJ3" s="8">
        <f>SUM(N3,Q3,T3,W3,X3,Y3,AD3,AE3,AF3,AG3,AM3,AN3,AO3,AP3,AQ3,AX3,AY3,AZ3,BA3,BB3,BC3)</f>
        <v>0.25868133346300276</v>
      </c>
      <c r="BK3" s="8">
        <f>SUM(M3,P3,S3,V3,AC3,AL3,AY3)</f>
        <v>0.2198423804069527</v>
      </c>
      <c r="BL3" s="8">
        <f>SUM(O3,R3,U3,AA3,AB3,AH3,AI3,AJ3,AK3,AR3,AS3,AT3,AU3,AV3,BD3,BE3,BF3,BG3,BH3,BI3)</f>
        <v>0.47068658704342636</v>
      </c>
      <c r="BM3" s="8">
        <f>SUM(S3:BI3)</f>
        <v>0.63383926982695338</v>
      </c>
      <c r="BN3" s="8">
        <f>SUM(M3:R3)</f>
        <v>0.36163132730646175</v>
      </c>
    </row>
    <row r="4" spans="1:88" x14ac:dyDescent="0.25">
      <c r="A4" t="s">
        <v>352</v>
      </c>
      <c r="B4" t="s">
        <v>158</v>
      </c>
      <c r="C4" t="s">
        <v>163</v>
      </c>
      <c r="D4" t="s">
        <v>67</v>
      </c>
      <c r="E4">
        <f>VLOOKUP(A4,home!$A$2:$E$405,3,FALSE)</f>
        <v>1.2061999999999999</v>
      </c>
      <c r="F4">
        <f>VLOOKUP(B4,home!$B$2:$E$405,3,FALSE)</f>
        <v>0.82899999999999996</v>
      </c>
      <c r="G4">
        <f>VLOOKUP(C4,away!$B$2:$E$405,4,FALSE)</f>
        <v>1.5660000000000001</v>
      </c>
      <c r="H4">
        <f>VLOOKUP(A4,away!$A$2:$E$405,3,FALSE)</f>
        <v>1.1546000000000001</v>
      </c>
      <c r="I4">
        <f>VLOOKUP(C4,away!$B$2:$E$405,3,FALSE)</f>
        <v>0.76990000000000003</v>
      </c>
      <c r="J4">
        <f>VLOOKUP(B4,home!$B$2:$E$405,4,FALSE)</f>
        <v>1.5157</v>
      </c>
      <c r="K4" s="3">
        <f t="shared" si="0"/>
        <v>1.5659057268000001</v>
      </c>
      <c r="L4" s="3">
        <f t="shared" si="1"/>
        <v>1.3473459566780002</v>
      </c>
      <c r="M4" s="5">
        <f t="shared" ref="M4:M8" si="2">_xlfn.POISSON.DIST(0,K4,FALSE) * _xlfn.POISSON.DIST(0,L4,FALSE)</f>
        <v>5.42988797245951E-2</v>
      </c>
      <c r="N4" s="5">
        <f t="shared" ref="N4:N8" si="3">_xlfn.POISSON.DIST(1,K4,FALSE) * _xlfn.POISSON.DIST(0,L4,FALSE)</f>
        <v>8.5026926719567866E-2</v>
      </c>
      <c r="O4" s="5">
        <f t="shared" ref="O4:O8" si="4">_xlfn.POISSON.DIST(0,K4,FALSE) * _xlfn.POISSON.DIST(1,L4,FALSE)</f>
        <v>7.3159376049078267E-2</v>
      </c>
      <c r="P4" s="5">
        <f t="shared" ref="P4:P8" si="5">_xlfn.POISSON.DIST(1,K4,FALSE) * _xlfn.POISSON.DIST(1,L4,FALSE)</f>
        <v>0.1145606859243664</v>
      </c>
      <c r="Q4" s="5">
        <f t="shared" ref="Q4:Q8" si="6">_xlfn.POISSON.DIST(2,K4,FALSE) * _xlfn.POISSON.DIST(0,L4,FALSE)</f>
        <v>6.6572075741187647E-2</v>
      </c>
      <c r="R4" s="5">
        <f t="shared" ref="R4:R8" si="7">_xlfn.POISSON.DIST(0,K4,FALSE) * _xlfn.POISSON.DIST(2,L4,FALSE)</f>
        <v>4.9285494756405465E-2</v>
      </c>
      <c r="S4" s="5">
        <f t="shared" ref="S4:S8" si="8">_xlfn.POISSON.DIST(2,K4,FALSE) * _xlfn.POISSON.DIST(2,L4,FALSE)</f>
        <v>6.042551350058812E-2</v>
      </c>
      <c r="T4" s="5">
        <f t="shared" ref="T4:T8" si="9">_xlfn.POISSON.DIST(2,K4,FALSE) * _xlfn.POISSON.DIST(1,L4,FALSE)</f>
        <v>8.9695617077550777E-2</v>
      </c>
      <c r="U4" s="5">
        <f t="shared" ref="U4:U8" si="10">_xlfn.POISSON.DIST(1,K4,FALSE) * _xlfn.POISSON.DIST(2,L4,FALSE)</f>
        <v>7.7176438487226676E-2</v>
      </c>
      <c r="V4" s="5">
        <f t="shared" ref="V4:V8" si="11">_xlfn.POISSON.DIST(3,K4,FALSE) * _xlfn.POISSON.DIST(3,L4,FALSE)</f>
        <v>1.4165195609252416E-2</v>
      </c>
      <c r="W4" s="5">
        <f t="shared" ref="W4:W8" si="12">_xlfn.POISSON.DIST(3,K4,FALSE) * _xlfn.POISSON.DIST(0,L4,FALSE)</f>
        <v>3.4748531549363026E-2</v>
      </c>
      <c r="X4" s="5">
        <f t="shared" ref="X4:X8" si="13">_xlfn.POISSON.DIST(3,K4,FALSE) * _xlfn.POISSON.DIST(1,L4,FALSE)</f>
        <v>4.6818293483532211E-2</v>
      </c>
      <c r="Y4" s="5">
        <f t="shared" ref="Y4:Y8" si="14">_xlfn.POISSON.DIST(3,K4,FALSE) * _xlfn.POISSON.DIST(2,L4,FALSE)</f>
        <v>3.1540219211800544E-2</v>
      </c>
      <c r="Z4" s="5">
        <f t="shared" ref="Z4:Z8" si="15">_xlfn.POISSON.DIST(0,K4,FALSE) * _xlfn.POISSON.DIST(3,L4,FALSE)</f>
        <v>2.2134870694305895E-2</v>
      </c>
      <c r="AA4" s="5">
        <f t="shared" ref="AA4:AA8" si="16">_xlfn.POISSON.DIST(1,K4,FALSE) * _xlfn.POISSON.DIST(3,L4,FALSE)</f>
        <v>3.4661120782191086E-2</v>
      </c>
      <c r="AB4" s="5">
        <f t="shared" ref="AB4:AB8" si="17">_xlfn.POISSON.DIST(2,K4,FALSE) * _xlfn.POISSON.DIST(3,L4,FALSE)</f>
        <v>2.7138023765069772E-2</v>
      </c>
      <c r="AC4" s="5">
        <f t="shared" ref="AC4:AC8" si="18">_xlfn.POISSON.DIST(4,K4,FALSE) * _xlfn.POISSON.DIST(4,L4,FALSE)</f>
        <v>1.8678729348095226E-3</v>
      </c>
      <c r="AD4" s="5">
        <f t="shared" ref="AD4:AD8" si="19">_xlfn.POISSON.DIST(4,K4,FALSE) * _xlfn.POISSON.DIST(0,L4,FALSE)</f>
        <v>1.3603231137759514E-2</v>
      </c>
      <c r="AE4" s="5">
        <f t="shared" ref="AE4:AE8" si="20">_xlfn.POISSON.DIST(4,K4,FALSE) * _xlfn.POISSON.DIST(1,L4,FALSE)</f>
        <v>1.8328258471216555E-2</v>
      </c>
      <c r="AF4" s="5">
        <f t="shared" ref="AF4:AF8" si="21">_xlfn.POISSON.DIST(4,K4,FALSE) * _xlfn.POISSON.DIST(2,L4,FALSE)</f>
        <v>1.2347252472071467E-2</v>
      </c>
      <c r="AG4" s="5">
        <f t="shared" ref="AG4:AG8" si="22">_xlfn.POISSON.DIST(4,K4,FALSE) * _xlfn.POISSON.DIST(3,L4,FALSE)</f>
        <v>5.5453402314426447E-3</v>
      </c>
      <c r="AH4" s="5">
        <f t="shared" ref="AH4:AH8" si="23">_xlfn.POISSON.DIST(0,K4,FALSE) * _xlfn.POISSON.DIST(4,L4,FALSE)</f>
        <v>7.4558321328908493E-3</v>
      </c>
      <c r="AI4" s="5">
        <f t="shared" ref="AI4:AI8" si="24">_xlfn.POISSON.DIST(1,K4,FALSE) * _xlfn.POISSON.DIST(4,L4,FALSE)</f>
        <v>1.1675130234953238E-2</v>
      </c>
      <c r="AJ4" s="5">
        <f t="shared" ref="AJ4:AJ8" si="25">_xlfn.POISSON.DIST(2,K4,FALSE) * _xlfn.POISSON.DIST(4,L4,FALSE)</f>
        <v>9.1410766480245556E-3</v>
      </c>
      <c r="AK4" s="5">
        <f t="shared" ref="AK4:AK8" si="26">_xlfn.POISSON.DIST(3,K4,FALSE) * _xlfn.POISSON.DIST(4,L4,FALSE)</f>
        <v>4.771354757419799E-3</v>
      </c>
      <c r="AL4" s="5">
        <f t="shared" ref="AL4:AL8" si="27">_xlfn.POISSON.DIST(5,K4,FALSE) * _xlfn.POISSON.DIST(5,L4,FALSE)</f>
        <v>1.5763478415515962E-4</v>
      </c>
      <c r="AM4" s="5">
        <f t="shared" ref="AM4:AM8" si="28">_xlfn.POISSON.DIST(5,K4,FALSE) * _xlfn.POISSON.DIST(0,L4,FALSE)</f>
        <v>4.2602755083203389E-3</v>
      </c>
      <c r="AN4" s="5">
        <f t="shared" ref="AN4:AN8" si="29">_xlfn.POISSON.DIST(5,K4,FALSE) * _xlfn.POISSON.DIST(1,L4,FALSE)</f>
        <v>5.7400649804697224E-3</v>
      </c>
      <c r="AO4" s="5">
        <f t="shared" ref="AO4:AO8" si="30">_xlfn.POISSON.DIST(5,K4,FALSE) * _xlfn.POISSON.DIST(2,L4,FALSE)</f>
        <v>3.8669266712524322E-3</v>
      </c>
      <c r="AP4" s="5">
        <f t="shared" ref="AP4:AP8" si="31">_xlfn.POISSON.DIST(5,K4,FALSE) * _xlfn.POISSON.DIST(3,L4,FALSE)</f>
        <v>1.7366960050940944E-3</v>
      </c>
      <c r="AQ4" s="5">
        <f t="shared" ref="AQ4:AQ8" si="32">_xlfn.POISSON.DIST(5,K4,FALSE) * _xlfn.POISSON.DIST(4,L4,FALSE)</f>
        <v>5.8498258511059068E-4</v>
      </c>
      <c r="AR4" s="5">
        <f t="shared" ref="AR4:AR8" si="33">_xlfn.POISSON.DIST(0,K4,FALSE) * _xlfn.POISSON.DIST(5,L4,FALSE)</f>
        <v>2.0091170555840781E-3</v>
      </c>
      <c r="AS4" s="5">
        <f t="shared" ref="AS4:AS8" si="34">_xlfn.POISSON.DIST(1,K4,FALSE) * _xlfn.POISSON.DIST(5,L4,FALSE)</f>
        <v>3.1460879031506616E-3</v>
      </c>
      <c r="AT4" s="5">
        <f t="shared" ref="AT4:AT8" si="35">_xlfn.POISSON.DIST(2,K4,FALSE) * _xlfn.POISSON.DIST(5,L4,FALSE)</f>
        <v>2.4632385322799133E-3</v>
      </c>
      <c r="AU4" s="5">
        <f t="shared" ref="AU4:AU8" si="36">_xlfn.POISSON.DIST(3,K4,FALSE) * _xlfn.POISSON.DIST(5,L4,FALSE)</f>
        <v>1.2857331080571809E-3</v>
      </c>
      <c r="AV4" s="5">
        <f t="shared" ref="AV4:AV8" si="37">_xlfn.POISSON.DIST(4,K4,FALSE) * _xlfn.POISSON.DIST(5,L4,FALSE)</f>
        <v>5.0333420926077584E-4</v>
      </c>
      <c r="AW4" s="5">
        <f t="shared" ref="AW4:AW8" si="38">_xlfn.POISSON.DIST(6,K4,FALSE) * _xlfn.POISSON.DIST(6,L4,FALSE)</f>
        <v>9.2383474422537855E-6</v>
      </c>
      <c r="AX4" s="5">
        <f t="shared" ref="AX4:AX8" si="39">_xlfn.POISSON.DIST(6,K4,FALSE) * _xlfn.POISSON.DIST(0,L4,FALSE)</f>
        <v>1.1118649693707655E-3</v>
      </c>
      <c r="AY4" s="5">
        <f t="shared" ref="AY4:AY8" si="40">_xlfn.POISSON.DIST(6,K4,FALSE) * _xlfn.POISSON.DIST(1,L4,FALSE)</f>
        <v>1.4980667708536098E-3</v>
      </c>
      <c r="AZ4" s="5">
        <f t="shared" ref="AZ4:AZ8" si="41">_xlfn.POISSON.DIST(6,K4,FALSE) * _xlfn.POISSON.DIST(2,L4,FALSE)</f>
        <v>1.0092071032716398E-3</v>
      </c>
      <c r="BA4" s="5">
        <f t="shared" ref="BA4:BA8" si="42">_xlfn.POISSON.DIST(6,K4,FALSE) * _xlfn.POISSON.DIST(3,L4,FALSE)</f>
        <v>4.5325037001458694E-4</v>
      </c>
      <c r="BB4" s="5">
        <f t="shared" ref="BB4:BB8" si="43">_xlfn.POISSON.DIST(6,K4,FALSE) * _xlfn.POISSON.DIST(4,L4,FALSE)</f>
        <v>1.5267126335049023E-4</v>
      </c>
      <c r="BC4" s="5">
        <f t="shared" ref="BC4:BC8" si="44">_xlfn.POISSON.DIST(6,K4,FALSE) * _xlfn.POISSON.DIST(5,L4,FALSE)</f>
        <v>4.114020187524102E-5</v>
      </c>
      <c r="BD4" s="5">
        <f t="shared" ref="BD4:BD8" si="45">_xlfn.POISSON.DIST(0,K4,FALSE) * _xlfn.POISSON.DIST(6,L4,FALSE)</f>
        <v>4.5116262355566984E-4</v>
      </c>
      <c r="BE4" s="5">
        <f t="shared" ref="BE4:BE8" si="46">_xlfn.POISSON.DIST(1,K4,FALSE) * _xlfn.POISSON.DIST(6,L4,FALSE)</f>
        <v>7.0647813594393587E-4</v>
      </c>
      <c r="BF4" s="5">
        <f t="shared" ref="BF4:BF8" si="47">_xlfn.POISSON.DIST(2,K4,FALSE) * _xlfn.POISSON.DIST(6,L4,FALSE)</f>
        <v>5.5313907946679926E-4</v>
      </c>
      <c r="BG4" s="5">
        <f t="shared" ref="BG4:BG8" si="48">_xlfn.POISSON.DIST(3,K4,FALSE) * _xlfn.POISSON.DIST(6,L4,FALSE)</f>
        <v>2.887212174179804E-4</v>
      </c>
      <c r="BH4" s="5">
        <f t="shared" ref="BH4:BH8" si="49">_xlfn.POISSON.DIST(4,K4,FALSE) * _xlfn.POISSON.DIST(6,L4,FALSE)</f>
        <v>1.1302755195087089E-4</v>
      </c>
      <c r="BI4" s="5">
        <f t="shared" ref="BI4:BI8" si="50">_xlfn.POISSON.DIST(5,K4,FALSE) * _xlfn.POISSON.DIST(6,L4,FALSE)</f>
        <v>3.5398098177210633E-5</v>
      </c>
      <c r="BJ4" s="8">
        <f t="shared" ref="BJ4:BJ8" si="51">SUM(N4,Q4,T4,W4,X4,Y4,AD4,AE4,AF4,AG4,AM4,AN4,AO4,AP4,AQ4,AX4,AY4,AZ4,BA4,BB4,BC4)</f>
        <v>0.42468089252447583</v>
      </c>
      <c r="BK4" s="8">
        <f t="shared" ref="BK4:BK8" si="52">SUM(M4,P4,S4,V4,AC4,AL4,AY4)</f>
        <v>0.24697384924862031</v>
      </c>
      <c r="BL4" s="8">
        <f t="shared" ref="BL4:BL8" si="53">SUM(O4,R4,U4,AA4,AB4,AH4,AI4,AJ4,AK4,AR4,AS4,AT4,AU4,AV4,BD4,BE4,BF4,BG4,BH4,BI4)</f>
        <v>0.30601928512810483</v>
      </c>
      <c r="BM4" s="8">
        <f t="shared" ref="BM4:BM8" si="54">SUM(S4:BI4)</f>
        <v>0.55541663025689469</v>
      </c>
      <c r="BN4" s="8">
        <f t="shared" ref="BN4:BN8" si="55">SUM(M4:R4)</f>
        <v>0.44290343891520073</v>
      </c>
    </row>
    <row r="5" spans="1:88" x14ac:dyDescent="0.25">
      <c r="A5" t="s">
        <v>347</v>
      </c>
      <c r="B5" t="s">
        <v>321</v>
      </c>
      <c r="C5" t="s">
        <v>242</v>
      </c>
      <c r="D5" t="s">
        <v>67</v>
      </c>
      <c r="E5">
        <f>VLOOKUP(A5,home!$A$2:$E$405,3,FALSE)</f>
        <v>1.3042</v>
      </c>
      <c r="F5" t="e">
        <f>VLOOKUP(B5,home!$B$2:$E$405,3,FALSE)</f>
        <v>#N/A</v>
      </c>
      <c r="G5">
        <f>VLOOKUP(C5,away!$B$2:$E$405,4,FALSE)</f>
        <v>1.3802000000000001</v>
      </c>
      <c r="H5">
        <f>VLOOKUP(A5,away!$A$2:$E$405,3,FALSE)</f>
        <v>1.1499999999999999</v>
      </c>
      <c r="I5">
        <f>VLOOKUP(C5,away!$B$2:$E$405,3,FALSE)</f>
        <v>1.1013999999999999</v>
      </c>
      <c r="J5" t="e">
        <f>VLOOKUP(B5,home!$B$2:$E$405,4,FALSE)</f>
        <v>#N/A</v>
      </c>
      <c r="K5" s="3" t="e">
        <f t="shared" si="0"/>
        <v>#N/A</v>
      </c>
      <c r="L5" s="3" t="e">
        <f t="shared" si="1"/>
        <v>#N/A</v>
      </c>
      <c r="M5" s="5" t="e">
        <f t="shared" si="2"/>
        <v>#N/A</v>
      </c>
      <c r="N5" s="5" t="e">
        <f t="shared" si="3"/>
        <v>#N/A</v>
      </c>
      <c r="O5" s="5" t="e">
        <f t="shared" si="4"/>
        <v>#N/A</v>
      </c>
      <c r="P5" s="5" t="e">
        <f t="shared" si="5"/>
        <v>#N/A</v>
      </c>
      <c r="Q5" s="5" t="e">
        <f t="shared" si="6"/>
        <v>#N/A</v>
      </c>
      <c r="R5" s="5" t="e">
        <f t="shared" si="7"/>
        <v>#N/A</v>
      </c>
      <c r="S5" s="5" t="e">
        <f t="shared" si="8"/>
        <v>#N/A</v>
      </c>
      <c r="T5" s="5" t="e">
        <f t="shared" si="9"/>
        <v>#N/A</v>
      </c>
      <c r="U5" s="5" t="e">
        <f t="shared" si="10"/>
        <v>#N/A</v>
      </c>
      <c r="V5" s="5" t="e">
        <f t="shared" si="11"/>
        <v>#N/A</v>
      </c>
      <c r="W5" s="5" t="e">
        <f t="shared" si="12"/>
        <v>#N/A</v>
      </c>
      <c r="X5" s="5" t="e">
        <f t="shared" si="13"/>
        <v>#N/A</v>
      </c>
      <c r="Y5" s="5" t="e">
        <f t="shared" si="14"/>
        <v>#N/A</v>
      </c>
      <c r="Z5" s="5" t="e">
        <f t="shared" si="15"/>
        <v>#N/A</v>
      </c>
      <c r="AA5" s="5" t="e">
        <f t="shared" si="16"/>
        <v>#N/A</v>
      </c>
      <c r="AB5" s="5" t="e">
        <f t="shared" si="17"/>
        <v>#N/A</v>
      </c>
      <c r="AC5" s="5" t="e">
        <f t="shared" si="18"/>
        <v>#N/A</v>
      </c>
      <c r="AD5" s="5" t="e">
        <f t="shared" si="19"/>
        <v>#N/A</v>
      </c>
      <c r="AE5" s="5" t="e">
        <f t="shared" si="20"/>
        <v>#N/A</v>
      </c>
      <c r="AF5" s="5" t="e">
        <f t="shared" si="21"/>
        <v>#N/A</v>
      </c>
      <c r="AG5" s="5" t="e">
        <f t="shared" si="22"/>
        <v>#N/A</v>
      </c>
      <c r="AH5" s="5" t="e">
        <f t="shared" si="23"/>
        <v>#N/A</v>
      </c>
      <c r="AI5" s="5" t="e">
        <f t="shared" si="24"/>
        <v>#N/A</v>
      </c>
      <c r="AJ5" s="5" t="e">
        <f t="shared" si="25"/>
        <v>#N/A</v>
      </c>
      <c r="AK5" s="5" t="e">
        <f t="shared" si="26"/>
        <v>#N/A</v>
      </c>
      <c r="AL5" s="5" t="e">
        <f t="shared" si="27"/>
        <v>#N/A</v>
      </c>
      <c r="AM5" s="5" t="e">
        <f t="shared" si="28"/>
        <v>#N/A</v>
      </c>
      <c r="AN5" s="5" t="e">
        <f t="shared" si="29"/>
        <v>#N/A</v>
      </c>
      <c r="AO5" s="5" t="e">
        <f t="shared" si="30"/>
        <v>#N/A</v>
      </c>
      <c r="AP5" s="5" t="e">
        <f t="shared" si="31"/>
        <v>#N/A</v>
      </c>
      <c r="AQ5" s="5" t="e">
        <f t="shared" si="32"/>
        <v>#N/A</v>
      </c>
      <c r="AR5" s="5" t="e">
        <f t="shared" si="33"/>
        <v>#N/A</v>
      </c>
      <c r="AS5" s="5" t="e">
        <f t="shared" si="34"/>
        <v>#N/A</v>
      </c>
      <c r="AT5" s="5" t="e">
        <f t="shared" si="35"/>
        <v>#N/A</v>
      </c>
      <c r="AU5" s="5" t="e">
        <f t="shared" si="36"/>
        <v>#N/A</v>
      </c>
      <c r="AV5" s="5" t="e">
        <f t="shared" si="37"/>
        <v>#N/A</v>
      </c>
      <c r="AW5" s="5" t="e">
        <f t="shared" si="38"/>
        <v>#N/A</v>
      </c>
      <c r="AX5" s="5" t="e">
        <f t="shared" si="39"/>
        <v>#N/A</v>
      </c>
      <c r="AY5" s="5" t="e">
        <f t="shared" si="40"/>
        <v>#N/A</v>
      </c>
      <c r="AZ5" s="5" t="e">
        <f t="shared" si="41"/>
        <v>#N/A</v>
      </c>
      <c r="BA5" s="5" t="e">
        <f t="shared" si="42"/>
        <v>#N/A</v>
      </c>
      <c r="BB5" s="5" t="e">
        <f t="shared" si="43"/>
        <v>#N/A</v>
      </c>
      <c r="BC5" s="5" t="e">
        <f t="shared" si="44"/>
        <v>#N/A</v>
      </c>
      <c r="BD5" s="5" t="e">
        <f t="shared" si="45"/>
        <v>#N/A</v>
      </c>
      <c r="BE5" s="5" t="e">
        <f t="shared" si="46"/>
        <v>#N/A</v>
      </c>
      <c r="BF5" s="5" t="e">
        <f t="shared" si="47"/>
        <v>#N/A</v>
      </c>
      <c r="BG5" s="5" t="e">
        <f t="shared" si="48"/>
        <v>#N/A</v>
      </c>
      <c r="BH5" s="5" t="e">
        <f t="shared" si="49"/>
        <v>#N/A</v>
      </c>
      <c r="BI5" s="5" t="e">
        <f t="shared" si="50"/>
        <v>#N/A</v>
      </c>
      <c r="BJ5" s="8" t="e">
        <f t="shared" si="51"/>
        <v>#N/A</v>
      </c>
      <c r="BK5" s="8" t="e">
        <f t="shared" si="52"/>
        <v>#N/A</v>
      </c>
      <c r="BL5" s="8" t="e">
        <f t="shared" si="53"/>
        <v>#N/A</v>
      </c>
      <c r="BM5" s="8" t="e">
        <f t="shared" si="54"/>
        <v>#N/A</v>
      </c>
      <c r="BN5" s="8" t="e">
        <f t="shared" si="55"/>
        <v>#N/A</v>
      </c>
    </row>
    <row r="6" spans="1:88" x14ac:dyDescent="0.25">
      <c r="A6" t="s">
        <v>347</v>
      </c>
      <c r="B6" t="s">
        <v>235</v>
      </c>
      <c r="C6" t="s">
        <v>322</v>
      </c>
      <c r="D6" t="s">
        <v>67</v>
      </c>
      <c r="E6">
        <f>VLOOKUP(A6,home!$A$2:$E$405,3,FALSE)</f>
        <v>1.3042</v>
      </c>
      <c r="F6">
        <f>VLOOKUP(B6,home!$B$2:$E$405,3,FALSE)</f>
        <v>0.97119999999999995</v>
      </c>
      <c r="G6" t="e">
        <f>VLOOKUP(C6,away!$B$2:$E$405,4,FALSE)</f>
        <v>#N/A</v>
      </c>
      <c r="H6">
        <f>VLOOKUP(A6,away!$A$2:$E$405,3,FALSE)</f>
        <v>1.1499999999999999</v>
      </c>
      <c r="I6" t="e">
        <f>VLOOKUP(C6,away!$B$2:$E$405,3,FALSE)</f>
        <v>#N/A</v>
      </c>
      <c r="J6">
        <f>VLOOKUP(B6,home!$B$2:$E$405,4,FALSE)</f>
        <v>0.98550000000000004</v>
      </c>
      <c r="K6" s="3" t="e">
        <f t="shared" si="0"/>
        <v>#N/A</v>
      </c>
      <c r="L6" s="3" t="e">
        <f t="shared" si="1"/>
        <v>#N/A</v>
      </c>
      <c r="M6" s="5" t="e">
        <f t="shared" si="2"/>
        <v>#N/A</v>
      </c>
      <c r="N6" s="5" t="e">
        <f t="shared" si="3"/>
        <v>#N/A</v>
      </c>
      <c r="O6" s="5" t="e">
        <f t="shared" si="4"/>
        <v>#N/A</v>
      </c>
      <c r="P6" s="5" t="e">
        <f t="shared" si="5"/>
        <v>#N/A</v>
      </c>
      <c r="Q6" s="5" t="e">
        <f t="shared" si="6"/>
        <v>#N/A</v>
      </c>
      <c r="R6" s="5" t="e">
        <f t="shared" si="7"/>
        <v>#N/A</v>
      </c>
      <c r="S6" s="5" t="e">
        <f t="shared" si="8"/>
        <v>#N/A</v>
      </c>
      <c r="T6" s="5" t="e">
        <f t="shared" si="9"/>
        <v>#N/A</v>
      </c>
      <c r="U6" s="5" t="e">
        <f t="shared" si="10"/>
        <v>#N/A</v>
      </c>
      <c r="V6" s="5" t="e">
        <f t="shared" si="11"/>
        <v>#N/A</v>
      </c>
      <c r="W6" s="5" t="e">
        <f t="shared" si="12"/>
        <v>#N/A</v>
      </c>
      <c r="X6" s="5" t="e">
        <f t="shared" si="13"/>
        <v>#N/A</v>
      </c>
      <c r="Y6" s="5" t="e">
        <f t="shared" si="14"/>
        <v>#N/A</v>
      </c>
      <c r="Z6" s="5" t="e">
        <f t="shared" si="15"/>
        <v>#N/A</v>
      </c>
      <c r="AA6" s="5" t="e">
        <f t="shared" si="16"/>
        <v>#N/A</v>
      </c>
      <c r="AB6" s="5" t="e">
        <f t="shared" si="17"/>
        <v>#N/A</v>
      </c>
      <c r="AC6" s="5" t="e">
        <f t="shared" si="18"/>
        <v>#N/A</v>
      </c>
      <c r="AD6" s="5" t="e">
        <f t="shared" si="19"/>
        <v>#N/A</v>
      </c>
      <c r="AE6" s="5" t="e">
        <f t="shared" si="20"/>
        <v>#N/A</v>
      </c>
      <c r="AF6" s="5" t="e">
        <f t="shared" si="21"/>
        <v>#N/A</v>
      </c>
      <c r="AG6" s="5" t="e">
        <f t="shared" si="22"/>
        <v>#N/A</v>
      </c>
      <c r="AH6" s="5" t="e">
        <f t="shared" si="23"/>
        <v>#N/A</v>
      </c>
      <c r="AI6" s="5" t="e">
        <f t="shared" si="24"/>
        <v>#N/A</v>
      </c>
      <c r="AJ6" s="5" t="e">
        <f t="shared" si="25"/>
        <v>#N/A</v>
      </c>
      <c r="AK6" s="5" t="e">
        <f t="shared" si="26"/>
        <v>#N/A</v>
      </c>
      <c r="AL6" s="5" t="e">
        <f t="shared" si="27"/>
        <v>#N/A</v>
      </c>
      <c r="AM6" s="5" t="e">
        <f t="shared" si="28"/>
        <v>#N/A</v>
      </c>
      <c r="AN6" s="5" t="e">
        <f t="shared" si="29"/>
        <v>#N/A</v>
      </c>
      <c r="AO6" s="5" t="e">
        <f t="shared" si="30"/>
        <v>#N/A</v>
      </c>
      <c r="AP6" s="5" t="e">
        <f t="shared" si="31"/>
        <v>#N/A</v>
      </c>
      <c r="AQ6" s="5" t="e">
        <f t="shared" si="32"/>
        <v>#N/A</v>
      </c>
      <c r="AR6" s="5" t="e">
        <f t="shared" si="33"/>
        <v>#N/A</v>
      </c>
      <c r="AS6" s="5" t="e">
        <f t="shared" si="34"/>
        <v>#N/A</v>
      </c>
      <c r="AT6" s="5" t="e">
        <f t="shared" si="35"/>
        <v>#N/A</v>
      </c>
      <c r="AU6" s="5" t="e">
        <f t="shared" si="36"/>
        <v>#N/A</v>
      </c>
      <c r="AV6" s="5" t="e">
        <f t="shared" si="37"/>
        <v>#N/A</v>
      </c>
      <c r="AW6" s="5" t="e">
        <f t="shared" si="38"/>
        <v>#N/A</v>
      </c>
      <c r="AX6" s="5" t="e">
        <f t="shared" si="39"/>
        <v>#N/A</v>
      </c>
      <c r="AY6" s="5" t="e">
        <f t="shared" si="40"/>
        <v>#N/A</v>
      </c>
      <c r="AZ6" s="5" t="e">
        <f t="shared" si="41"/>
        <v>#N/A</v>
      </c>
      <c r="BA6" s="5" t="e">
        <f t="shared" si="42"/>
        <v>#N/A</v>
      </c>
      <c r="BB6" s="5" t="e">
        <f t="shared" si="43"/>
        <v>#N/A</v>
      </c>
      <c r="BC6" s="5" t="e">
        <f t="shared" si="44"/>
        <v>#N/A</v>
      </c>
      <c r="BD6" s="5" t="e">
        <f t="shared" si="45"/>
        <v>#N/A</v>
      </c>
      <c r="BE6" s="5" t="e">
        <f t="shared" si="46"/>
        <v>#N/A</v>
      </c>
      <c r="BF6" s="5" t="e">
        <f t="shared" si="47"/>
        <v>#N/A</v>
      </c>
      <c r="BG6" s="5" t="e">
        <f t="shared" si="48"/>
        <v>#N/A</v>
      </c>
      <c r="BH6" s="5" t="e">
        <f t="shared" si="49"/>
        <v>#N/A</v>
      </c>
      <c r="BI6" s="5" t="e">
        <f t="shared" si="50"/>
        <v>#N/A</v>
      </c>
      <c r="BJ6" s="8" t="e">
        <f t="shared" si="51"/>
        <v>#N/A</v>
      </c>
      <c r="BK6" s="8" t="e">
        <f t="shared" si="52"/>
        <v>#N/A</v>
      </c>
      <c r="BL6" s="8" t="e">
        <f t="shared" si="53"/>
        <v>#N/A</v>
      </c>
      <c r="BM6" s="8" t="e">
        <f t="shared" si="54"/>
        <v>#N/A</v>
      </c>
      <c r="BN6" s="8" t="e">
        <f t="shared" si="55"/>
        <v>#N/A</v>
      </c>
    </row>
    <row r="7" spans="1:88" x14ac:dyDescent="0.25">
      <c r="A7" t="s">
        <v>348</v>
      </c>
      <c r="B7" t="s">
        <v>251</v>
      </c>
      <c r="C7" t="s">
        <v>260</v>
      </c>
      <c r="D7" t="s">
        <v>67</v>
      </c>
      <c r="E7">
        <f>VLOOKUP(A7,home!$A$2:$E$405,3,FALSE)</f>
        <v>1.1457999999999999</v>
      </c>
      <c r="F7">
        <f>VLOOKUP(B7,home!$B$2:$E$405,3,FALSE)</f>
        <v>0</v>
      </c>
      <c r="G7">
        <f>VLOOKUP(C7,away!$B$2:$E$405,4,FALSE)</f>
        <v>0.87280000000000002</v>
      </c>
      <c r="H7">
        <f>VLOOKUP(A7,away!$A$2:$E$405,3,FALSE)</f>
        <v>0.77080000000000004</v>
      </c>
      <c r="I7">
        <f>VLOOKUP(C7,away!$B$2:$E$405,3,FALSE)</f>
        <v>1.2974000000000001</v>
      </c>
      <c r="J7">
        <f>VLOOKUP(B7,home!$B$2:$E$405,4,FALSE)</f>
        <v>1.2974000000000001</v>
      </c>
      <c r="K7" s="3">
        <f t="shared" si="0"/>
        <v>0</v>
      </c>
      <c r="L7" s="3">
        <f t="shared" si="1"/>
        <v>1.2974466026080003</v>
      </c>
      <c r="M7" s="5">
        <f t="shared" si="2"/>
        <v>0.27322856419184172</v>
      </c>
      <c r="N7" s="5">
        <f t="shared" si="3"/>
        <v>0</v>
      </c>
      <c r="O7" s="5">
        <f t="shared" si="4"/>
        <v>0.35449947234616697</v>
      </c>
      <c r="P7" s="5">
        <f t="shared" si="5"/>
        <v>0</v>
      </c>
      <c r="Q7" s="5">
        <f t="shared" si="6"/>
        <v>0</v>
      </c>
      <c r="R7" s="5">
        <f t="shared" si="7"/>
        <v>0.22997206801093159</v>
      </c>
      <c r="S7" s="5">
        <f t="shared" si="8"/>
        <v>0</v>
      </c>
      <c r="T7" s="5">
        <f t="shared" si="9"/>
        <v>0</v>
      </c>
      <c r="U7" s="5">
        <f t="shared" si="10"/>
        <v>0</v>
      </c>
      <c r="V7" s="5">
        <f t="shared" si="11"/>
        <v>0</v>
      </c>
      <c r="W7" s="5">
        <f t="shared" si="12"/>
        <v>0</v>
      </c>
      <c r="X7" s="5">
        <f t="shared" si="13"/>
        <v>0</v>
      </c>
      <c r="Y7" s="5">
        <f t="shared" si="14"/>
        <v>0</v>
      </c>
      <c r="Z7" s="5">
        <f t="shared" si="15"/>
        <v>9.9458826111839704E-2</v>
      </c>
      <c r="AA7" s="5">
        <f t="shared" si="16"/>
        <v>0</v>
      </c>
      <c r="AB7" s="5">
        <f t="shared" si="17"/>
        <v>0</v>
      </c>
      <c r="AC7" s="5">
        <f t="shared" si="18"/>
        <v>0</v>
      </c>
      <c r="AD7" s="5">
        <f t="shared" si="19"/>
        <v>0</v>
      </c>
      <c r="AE7" s="5">
        <f t="shared" si="20"/>
        <v>0</v>
      </c>
      <c r="AF7" s="5">
        <f t="shared" si="21"/>
        <v>0</v>
      </c>
      <c r="AG7" s="5">
        <f t="shared" si="22"/>
        <v>0</v>
      </c>
      <c r="AH7" s="5">
        <f t="shared" si="23"/>
        <v>3.2260629009546585E-2</v>
      </c>
      <c r="AI7" s="5">
        <f t="shared" si="24"/>
        <v>0</v>
      </c>
      <c r="AJ7" s="5">
        <f t="shared" si="25"/>
        <v>0</v>
      </c>
      <c r="AK7" s="5">
        <f t="shared" si="26"/>
        <v>0</v>
      </c>
      <c r="AL7" s="5">
        <f t="shared" si="27"/>
        <v>0</v>
      </c>
      <c r="AM7" s="5">
        <f t="shared" si="28"/>
        <v>0</v>
      </c>
      <c r="AN7" s="5">
        <f t="shared" si="29"/>
        <v>0</v>
      </c>
      <c r="AO7" s="5">
        <f t="shared" si="30"/>
        <v>0</v>
      </c>
      <c r="AP7" s="5">
        <f t="shared" si="31"/>
        <v>0</v>
      </c>
      <c r="AQ7" s="5">
        <f t="shared" si="32"/>
        <v>0</v>
      </c>
      <c r="AR7" s="5">
        <f t="shared" si="33"/>
        <v>8.3712887012866478E-3</v>
      </c>
      <c r="AS7" s="5">
        <f t="shared" si="34"/>
        <v>0</v>
      </c>
      <c r="AT7" s="5">
        <f t="shared" si="35"/>
        <v>0</v>
      </c>
      <c r="AU7" s="5">
        <f t="shared" si="36"/>
        <v>0</v>
      </c>
      <c r="AV7" s="5">
        <f t="shared" si="37"/>
        <v>0</v>
      </c>
      <c r="AW7" s="5">
        <f t="shared" si="38"/>
        <v>0</v>
      </c>
      <c r="AX7" s="5">
        <f t="shared" si="39"/>
        <v>0</v>
      </c>
      <c r="AY7" s="5">
        <f t="shared" si="40"/>
        <v>0</v>
      </c>
      <c r="AZ7" s="5">
        <f t="shared" si="41"/>
        <v>0</v>
      </c>
      <c r="BA7" s="5">
        <f t="shared" si="42"/>
        <v>0</v>
      </c>
      <c r="BB7" s="5">
        <f t="shared" si="43"/>
        <v>0</v>
      </c>
      <c r="BC7" s="5">
        <f t="shared" si="44"/>
        <v>0</v>
      </c>
      <c r="BD7" s="5">
        <f t="shared" si="45"/>
        <v>1.8102166808225196E-3</v>
      </c>
      <c r="BE7" s="5">
        <f t="shared" si="46"/>
        <v>0</v>
      </c>
      <c r="BF7" s="5">
        <f t="shared" si="47"/>
        <v>0</v>
      </c>
      <c r="BG7" s="5">
        <f t="shared" si="48"/>
        <v>0</v>
      </c>
      <c r="BH7" s="5">
        <f t="shared" si="49"/>
        <v>0</v>
      </c>
      <c r="BI7" s="5">
        <f t="shared" si="50"/>
        <v>0</v>
      </c>
      <c r="BJ7" s="8">
        <f t="shared" si="51"/>
        <v>0</v>
      </c>
      <c r="BK7" s="8">
        <f t="shared" si="52"/>
        <v>0.27322856419184172</v>
      </c>
      <c r="BL7" s="8">
        <f t="shared" si="53"/>
        <v>0.62691367474875437</v>
      </c>
      <c r="BM7" s="8">
        <f t="shared" si="54"/>
        <v>0.14190096050349543</v>
      </c>
      <c r="BN7" s="8">
        <f t="shared" si="55"/>
        <v>0.8577001045489403</v>
      </c>
    </row>
    <row r="8" spans="1:88" x14ac:dyDescent="0.25">
      <c r="A8" t="s">
        <v>348</v>
      </c>
      <c r="B8" t="s">
        <v>257</v>
      </c>
      <c r="C8" t="s">
        <v>324</v>
      </c>
      <c r="D8" t="s">
        <v>67</v>
      </c>
      <c r="E8">
        <f>VLOOKUP(A8,home!$A$2:$E$405,3,FALSE)</f>
        <v>1.1457999999999999</v>
      </c>
      <c r="F8">
        <f>VLOOKUP(B8,home!$B$2:$E$405,3,FALSE)</f>
        <v>0.29089999999999999</v>
      </c>
      <c r="G8">
        <f>VLOOKUP(C8,away!$B$2:$E$405,4,FALSE)</f>
        <v>0</v>
      </c>
      <c r="H8">
        <f>VLOOKUP(A8,away!$A$2:$E$405,3,FALSE)</f>
        <v>0.77080000000000004</v>
      </c>
      <c r="I8">
        <f>VLOOKUP(C8,away!$B$2:$E$405,3,FALSE)</f>
        <v>2.1623000000000001</v>
      </c>
      <c r="J8">
        <f>VLOOKUP(B8,home!$B$2:$E$405,4,FALSE)</f>
        <v>1.2974000000000001</v>
      </c>
      <c r="K8" s="3">
        <f t="shared" si="0"/>
        <v>0</v>
      </c>
      <c r="L8" s="3">
        <f t="shared" si="1"/>
        <v>2.1623776698160002</v>
      </c>
      <c r="M8" s="5">
        <f t="shared" si="2"/>
        <v>0.11505124170508252</v>
      </c>
      <c r="N8" s="5">
        <f t="shared" si="3"/>
        <v>0</v>
      </c>
      <c r="O8" s="5">
        <f t="shared" si="4"/>
        <v>0.24878423594767374</v>
      </c>
      <c r="P8" s="5">
        <f t="shared" si="5"/>
        <v>0</v>
      </c>
      <c r="Q8" s="5">
        <f t="shared" si="6"/>
        <v>0</v>
      </c>
      <c r="R8" s="5">
        <f t="shared" si="7"/>
        <v>0.26898273820774243</v>
      </c>
      <c r="S8" s="5">
        <f t="shared" si="8"/>
        <v>0</v>
      </c>
      <c r="T8" s="5">
        <f t="shared" si="9"/>
        <v>0</v>
      </c>
      <c r="U8" s="5">
        <f t="shared" si="10"/>
        <v>0</v>
      </c>
      <c r="V8" s="5">
        <f t="shared" si="11"/>
        <v>0</v>
      </c>
      <c r="W8" s="5">
        <f t="shared" si="12"/>
        <v>0</v>
      </c>
      <c r="X8" s="5">
        <f t="shared" si="13"/>
        <v>0</v>
      </c>
      <c r="Y8" s="5">
        <f t="shared" si="14"/>
        <v>0</v>
      </c>
      <c r="Z8" s="5">
        <f t="shared" si="15"/>
        <v>0.19388075555546178</v>
      </c>
      <c r="AA8" s="5">
        <f t="shared" si="16"/>
        <v>0</v>
      </c>
      <c r="AB8" s="5">
        <f t="shared" si="17"/>
        <v>0</v>
      </c>
      <c r="AC8" s="5">
        <f t="shared" si="18"/>
        <v>0</v>
      </c>
      <c r="AD8" s="5">
        <f t="shared" si="19"/>
        <v>0</v>
      </c>
      <c r="AE8" s="5">
        <f t="shared" si="20"/>
        <v>0</v>
      </c>
      <c r="AF8" s="5">
        <f t="shared" si="21"/>
        <v>0</v>
      </c>
      <c r="AG8" s="5">
        <f t="shared" si="22"/>
        <v>0</v>
      </c>
      <c r="AH8" s="5">
        <f t="shared" si="23"/>
        <v>0.10481085410504626</v>
      </c>
      <c r="AI8" s="5">
        <f t="shared" si="24"/>
        <v>0</v>
      </c>
      <c r="AJ8" s="5">
        <f t="shared" si="25"/>
        <v>0</v>
      </c>
      <c r="AK8" s="5">
        <f t="shared" si="26"/>
        <v>0</v>
      </c>
      <c r="AL8" s="5">
        <f t="shared" si="27"/>
        <v>0</v>
      </c>
      <c r="AM8" s="5">
        <f t="shared" si="28"/>
        <v>0</v>
      </c>
      <c r="AN8" s="5">
        <f t="shared" si="29"/>
        <v>0</v>
      </c>
      <c r="AO8" s="5">
        <f t="shared" si="30"/>
        <v>0</v>
      </c>
      <c r="AP8" s="5">
        <f t="shared" si="31"/>
        <v>0</v>
      </c>
      <c r="AQ8" s="5">
        <f t="shared" si="32"/>
        <v>0</v>
      </c>
      <c r="AR8" s="5">
        <f t="shared" si="33"/>
        <v>4.5328130094218926E-2</v>
      </c>
      <c r="AS8" s="5">
        <f t="shared" si="34"/>
        <v>0</v>
      </c>
      <c r="AT8" s="5">
        <f t="shared" si="35"/>
        <v>0</v>
      </c>
      <c r="AU8" s="5">
        <f t="shared" si="36"/>
        <v>0</v>
      </c>
      <c r="AV8" s="5">
        <f t="shared" si="37"/>
        <v>0</v>
      </c>
      <c r="AW8" s="5">
        <f t="shared" si="38"/>
        <v>0</v>
      </c>
      <c r="AX8" s="5">
        <f t="shared" si="39"/>
        <v>0</v>
      </c>
      <c r="AY8" s="5">
        <f t="shared" si="40"/>
        <v>0</v>
      </c>
      <c r="AZ8" s="5">
        <f t="shared" si="41"/>
        <v>0</v>
      </c>
      <c r="BA8" s="5">
        <f t="shared" si="42"/>
        <v>0</v>
      </c>
      <c r="BB8" s="5">
        <f t="shared" si="43"/>
        <v>0</v>
      </c>
      <c r="BC8" s="5">
        <f t="shared" si="44"/>
        <v>0</v>
      </c>
      <c r="BD8" s="5">
        <f t="shared" si="45"/>
        <v>1.6336089388375597E-2</v>
      </c>
      <c r="BE8" s="5">
        <f t="shared" si="46"/>
        <v>0</v>
      </c>
      <c r="BF8" s="5">
        <f t="shared" si="47"/>
        <v>0</v>
      </c>
      <c r="BG8" s="5">
        <f t="shared" si="48"/>
        <v>0</v>
      </c>
      <c r="BH8" s="5">
        <f t="shared" si="49"/>
        <v>0</v>
      </c>
      <c r="BI8" s="5">
        <f t="shared" si="50"/>
        <v>0</v>
      </c>
      <c r="BJ8" s="8">
        <f t="shared" si="51"/>
        <v>0</v>
      </c>
      <c r="BK8" s="8">
        <f t="shared" si="52"/>
        <v>0.11505124170508252</v>
      </c>
      <c r="BL8" s="8">
        <f t="shared" si="53"/>
        <v>0.68424204774305686</v>
      </c>
      <c r="BM8" s="8">
        <f t="shared" si="54"/>
        <v>0.36035582914310255</v>
      </c>
      <c r="BN8" s="8">
        <f t="shared" si="55"/>
        <v>0.63281821586049869</v>
      </c>
    </row>
    <row r="9" spans="1:88" x14ac:dyDescent="0.25">
      <c r="A9" t="s">
        <v>349</v>
      </c>
      <c r="B9" t="s">
        <v>265</v>
      </c>
      <c r="C9" t="s">
        <v>264</v>
      </c>
      <c r="D9" t="s">
        <v>67</v>
      </c>
      <c r="E9">
        <f>VLOOKUP(A9,home!$A$2:$E$405,3,FALSE)</f>
        <v>1.2749999999999999</v>
      </c>
      <c r="F9">
        <f>VLOOKUP(B9,home!$B$2:$E$405,3,FALSE)</f>
        <v>0.7843</v>
      </c>
      <c r="G9">
        <f>VLOOKUP(C9,away!$B$2:$E$405,4,FALSE)</f>
        <v>0.7843</v>
      </c>
      <c r="H9">
        <f>VLOOKUP(A9,away!$A$2:$E$405,3,FALSE)</f>
        <v>1.35</v>
      </c>
      <c r="I9">
        <f>VLOOKUP(C9,away!$B$2:$E$405,3,FALSE)</f>
        <v>1.2963</v>
      </c>
      <c r="J9">
        <f>VLOOKUP(B9,home!$B$2:$E$405,4,FALSE)</f>
        <v>2.2222</v>
      </c>
      <c r="K9" s="3">
        <f t="shared" ref="K9:K17" si="56">E9*F9*G9</f>
        <v>0.7842862747499999</v>
      </c>
      <c r="L9" s="3">
        <f t="shared" ref="L9:L17" si="57">H9*I9*J9</f>
        <v>3.8888611110000002</v>
      </c>
      <c r="M9" s="5">
        <f t="shared" ref="M9:M19" si="58">_xlfn.POISSON.DIST(0,K9,FALSE) * _xlfn.POISSON.DIST(0,L9,FALSE)</f>
        <v>9.3428177518129017E-3</v>
      </c>
      <c r="N9" s="5">
        <f t="shared" ref="N9:N19" si="59">_xlfn.POISSON.DIST(1,K9,FALSE) * _xlfn.POISSON.DIST(0,L9,FALSE)</f>
        <v>7.3274437302375097E-3</v>
      </c>
      <c r="O9" s="5">
        <f t="shared" ref="O9:O19" si="60">_xlfn.POISSON.DIST(0,K9,FALSE) * _xlfn.POISSON.DIST(1,L9,FALSE)</f>
        <v>3.6332920622185641E-2</v>
      </c>
      <c r="P9" s="5">
        <f t="shared" ref="P9:P19" si="61">_xlfn.POISSON.DIST(1,K9,FALSE) * _xlfn.POISSON.DIST(1,L9,FALSE)</f>
        <v>2.8495410965561425E-2</v>
      </c>
      <c r="Q9" s="5">
        <f t="shared" ref="Q9:Q19" si="62">_xlfn.POISSON.DIST(2,K9,FALSE) * _xlfn.POISSON.DIST(0,L9,FALSE)</f>
        <v>2.8734067733141096E-3</v>
      </c>
      <c r="R9" s="5">
        <f t="shared" ref="R9:R19" si="63">_xlfn.POISSON.DIST(0,K9,FALSE) * _xlfn.POISSON.DIST(2,L9,FALSE)</f>
        <v>7.0646841028333851E-2</v>
      </c>
      <c r="S9" s="5">
        <f t="shared" ref="S9:S19" si="64">_xlfn.POISSON.DIST(2,K9,FALSE) * _xlfn.POISSON.DIST(2,L9,FALSE)</f>
        <v>2.1727611189319155E-2</v>
      </c>
      <c r="T9" s="5">
        <f t="shared" ref="T9:T19" si="65">_xlfn.POISSON.DIST(2,K9,FALSE) * _xlfn.POISSON.DIST(1,L9,FALSE)</f>
        <v>1.1174279856825233E-2</v>
      </c>
      <c r="U9" s="5">
        <f t="shared" ref="U9:U19" si="66">_xlfn.POISSON.DIST(1,K9,FALSE) * _xlfn.POISSON.DIST(2,L9,FALSE)</f>
        <v>5.5407347772967408E-2</v>
      </c>
      <c r="V9" s="5">
        <f t="shared" ref="V9:V19" si="67">_xlfn.POISSON.DIST(3,K9,FALSE) * _xlfn.POISSON.DIST(3,L9,FALSE)</f>
        <v>7.3631986812001653E-3</v>
      </c>
      <c r="W9" s="5">
        <f t="shared" ref="W9:W19" si="68">_xlfn.POISSON.DIST(3,K9,FALSE) * _xlfn.POISSON.DIST(0,L9,FALSE)</f>
        <v>7.5119116469464693E-4</v>
      </c>
      <c r="X9" s="5">
        <f t="shared" ref="X9:X19" si="69">_xlfn.POISSON.DIST(3,K9,FALSE) * _xlfn.POISSON.DIST(1,L9,FALSE)</f>
        <v>2.9212781073078083E-3</v>
      </c>
      <c r="Y9" s="5">
        <f t="shared" ref="Y9:Y19" si="70">_xlfn.POISSON.DIST(3,K9,FALSE) * _xlfn.POISSON.DIST(2,L9,FALSE)</f>
        <v>5.6802224129625127E-3</v>
      </c>
      <c r="Z9" s="5">
        <f t="shared" ref="Z9:Z19" si="71">_xlfn.POISSON.DIST(0,K9,FALSE) * _xlfn.POISSON.DIST(3,L9,FALSE)</f>
        <v>9.1578584230028917E-2</v>
      </c>
      <c r="AA9" s="5">
        <f t="shared" ref="AA9:AA19" si="72">_xlfn.POISSON.DIST(1,K9,FALSE) * _xlfn.POISSON.DIST(3,L9,FALSE)</f>
        <v>7.1823826672648472E-2</v>
      </c>
      <c r="AB9" s="5">
        <f t="shared" ref="AB9:AB19" si="73">_xlfn.POISSON.DIST(2,K9,FALSE) * _xlfn.POISSON.DIST(3,L9,FALSE)</f>
        <v>2.8165220729690573E-2</v>
      </c>
      <c r="AC9" s="5">
        <f t="shared" ref="AC9:AC19" si="74">_xlfn.POISSON.DIST(4,K9,FALSE) * _xlfn.POISSON.DIST(4,L9,FALSE)</f>
        <v>1.4036007258166653E-3</v>
      </c>
      <c r="AD9" s="5">
        <f t="shared" ref="AD9:AD19" si="75">_xlfn.POISSON.DIST(4,K9,FALSE) * _xlfn.POISSON.DIST(0,L9,FALSE)</f>
        <v>1.4728723004586955E-4</v>
      </c>
      <c r="AE9" s="5">
        <f t="shared" ref="AE9:AE19" si="76">_xlfn.POISSON.DIST(4,K9,FALSE) * _xlfn.POISSON.DIST(1,L9,FALSE)</f>
        <v>5.7277958107229275E-4</v>
      </c>
      <c r="AF9" s="5">
        <f t="shared" ref="AF9:AF19" si="77">_xlfn.POISSON.DIST(4,K9,FALSE) * _xlfn.POISSON.DIST(2,L9,FALSE)</f>
        <v>1.1137301190034558E-3</v>
      </c>
      <c r="AG9" s="5">
        <f t="shared" ref="AG9:AG19" si="78">_xlfn.POISSON.DIST(4,K9,FALSE) * _xlfn.POISSON.DIST(3,L9,FALSE)</f>
        <v>1.4437139159806471E-3</v>
      </c>
      <c r="AH9" s="5">
        <f t="shared" ref="AH9:AH19" si="79">_xlfn.POISSON.DIST(0,K9,FALSE) * _xlfn.POISSON.DIST(4,L9,FALSE)</f>
        <v>8.903409870314935E-2</v>
      </c>
      <c r="AI9" s="5">
        <f t="shared" ref="AI9:AI19" si="80">_xlfn.POISSON.DIST(1,K9,FALSE) * _xlfn.POISSON.DIST(4,L9,FALSE)</f>
        <v>6.9828221597616799E-2</v>
      </c>
      <c r="AJ9" s="5">
        <f t="shared" ref="AJ9:AJ19" si="81">_xlfn.POISSON.DIST(2,K9,FALSE) * _xlfn.POISSON.DIST(4,L9,FALSE)</f>
        <v>2.7382657894606182E-2</v>
      </c>
      <c r="AK9" s="5">
        <f t="shared" ref="AK9:AK19" si="82">_xlfn.POISSON.DIST(3,K9,FALSE) * _xlfn.POISSON.DIST(4,L9,FALSE)</f>
        <v>7.1586142509714535E-3</v>
      </c>
      <c r="AL9" s="5">
        <f t="shared" ref="AL9:AL19" si="83">_xlfn.POISSON.DIST(5,K9,FALSE) * _xlfn.POISSON.DIST(5,L9,FALSE)</f>
        <v>1.712381877766811E-4</v>
      </c>
      <c r="AM9" s="5">
        <f t="shared" ref="AM9:AM19" si="84">_xlfn.POISSON.DIST(5,K9,FALSE) * _xlfn.POISSON.DIST(0,L9,FALSE)</f>
        <v>2.3103070594184262E-5</v>
      </c>
      <c r="AN9" s="5">
        <f t="shared" ref="AN9:AN19" si="85">_xlfn.POISSON.DIST(5,K9,FALSE) * _xlfn.POISSON.DIST(1,L9,FALSE)</f>
        <v>8.9844632778410835E-5</v>
      </c>
      <c r="AO9" s="5">
        <f t="shared" ref="AO9:AO19" si="86">_xlfn.POISSON.DIST(5,K9,FALSE) * _xlfn.POISSON.DIST(2,L9,FALSE)</f>
        <v>1.7469664922201893E-4</v>
      </c>
      <c r="AP9" s="5">
        <f t="shared" ref="AP9:AP19" si="87">_xlfn.POISSON.DIST(5,K9,FALSE) * _xlfn.POISSON.DIST(3,L9,FALSE)</f>
        <v>2.2645700179383928E-4</v>
      </c>
      <c r="AQ9" s="5">
        <f t="shared" ref="AQ9:AQ19" si="88">_xlfn.POISSON.DIST(5,K9,FALSE) * _xlfn.POISSON.DIST(4,L9,FALSE)</f>
        <v>2.2016495689742974E-4</v>
      </c>
      <c r="AR9" s="5">
        <f t="shared" ref="AR9:AR19" si="89">_xlfn.POISSON.DIST(0,K9,FALSE) * _xlfn.POISSON.DIST(5,L9,FALSE)</f>
        <v>6.9248248799922599E-2</v>
      </c>
      <c r="AS9" s="5">
        <f t="shared" ref="AS9:AS19" si="90">_xlfn.POISSON.DIST(1,K9,FALSE) * _xlfn.POISSON.DIST(5,L9,FALSE)</f>
        <v>5.4310451084252441E-2</v>
      </c>
      <c r="AT9" s="5">
        <f t="shared" ref="AT9:AT19" si="91">_xlfn.POISSON.DIST(2,K9,FALSE) * _xlfn.POISSON.DIST(5,L9,FALSE)</f>
        <v>2.1297470680430218E-2</v>
      </c>
      <c r="AU9" s="5">
        <f t="shared" ref="AU9:AU19" si="92">_xlfn.POISSON.DIST(3,K9,FALSE) * _xlfn.POISSON.DIST(5,L9,FALSE)</f>
        <v>5.5677713138506547E-3</v>
      </c>
      <c r="AV9" s="5">
        <f t="shared" ref="AV9:AV19" si="93">_xlfn.POISSON.DIST(4,K9,FALSE) * _xlfn.POISSON.DIST(5,L9,FALSE)</f>
        <v>1.0916816555999603E-3</v>
      </c>
      <c r="AW9" s="5">
        <f t="shared" ref="AW9:AW19" si="94">_xlfn.POISSON.DIST(6,K9,FALSE) * _xlfn.POISSON.DIST(6,L9,FALSE)</f>
        <v>1.4507586538415437E-5</v>
      </c>
      <c r="AX9" s="5">
        <f t="shared" ref="AX9:AX19" si="95">_xlfn.POISSON.DIST(6,K9,FALSE) * _xlfn.POISSON.DIST(0,L9,FALSE)</f>
        <v>3.0199035285998393E-6</v>
      </c>
      <c r="AY9" s="5">
        <f t="shared" ref="AY9:AY19" si="96">_xlfn.POISSON.DIST(6,K9,FALSE) * _xlfn.POISSON.DIST(1,L9,FALSE)</f>
        <v>1.1743985391343591E-5</v>
      </c>
      <c r="AZ9" s="5">
        <f t="shared" ref="AZ9:AZ19" si="97">_xlfn.POISSON.DIST(6,K9,FALSE) * _xlfn.POISSON.DIST(2,L9,FALSE)</f>
        <v>2.2835364038274108E-5</v>
      </c>
      <c r="BA9" s="5">
        <f t="shared" ref="BA9:BA19" si="98">_xlfn.POISSON.DIST(6,K9,FALSE) * _xlfn.POISSON.DIST(3,L9,FALSE)</f>
        <v>2.9601186387990698E-5</v>
      </c>
      <c r="BB9" s="5">
        <f t="shared" ref="BB9:BB19" si="99">_xlfn.POISSON.DIST(6,K9,FALSE) * _xlfn.POISSON.DIST(4,L9,FALSE)</f>
        <v>2.8778725645929902E-5</v>
      </c>
      <c r="BC9" s="5">
        <f t="shared" ref="BC9:BC19" si="100">_xlfn.POISSON.DIST(6,K9,FALSE) * _xlfn.POISSON.DIST(5,L9,FALSE)</f>
        <v>2.2383293397719025E-5</v>
      </c>
      <c r="BD9" s="5">
        <f t="shared" ref="BD9:BD19" si="101">_xlfn.POISSON.DIST(0,K9,FALSE) * _xlfn.POISSON.DIST(6,L9,FALSE)</f>
        <v>4.4882803627145258E-2</v>
      </c>
      <c r="BE9" s="5">
        <f t="shared" ref="BE9:BE19" si="102">_xlfn.POISSON.DIST(1,K9,FALSE) * _xlfn.POISSON.DIST(6,L9,FALSE)</f>
        <v>3.5200966857069541E-2</v>
      </c>
      <c r="BF9" s="5">
        <f t="shared" ref="BF9:BF19" si="103">_xlfn.POISSON.DIST(2,K9,FALSE) * _xlfn.POISSON.DIST(6,L9,FALSE)</f>
        <v>1.3803817581964639E-2</v>
      </c>
      <c r="BG9" s="5">
        <f t="shared" ref="BG9:BG19" si="104">_xlfn.POISSON.DIST(3,K9,FALSE) * _xlfn.POISSON.DIST(6,L9,FALSE)</f>
        <v>3.6087148895625333E-3</v>
      </c>
      <c r="BH9" s="5">
        <f t="shared" ref="BH9:BH19" si="105">_xlfn.POISSON.DIST(4,K9,FALSE) * _xlfn.POISSON.DIST(6,L9,FALSE)</f>
        <v>7.0756638934246394E-4</v>
      </c>
      <c r="BI9" s="5">
        <f t="shared" ref="BI9:BI19" si="106">_xlfn.POISSON.DIST(5,K9,FALSE) * _xlfn.POISSON.DIST(6,L9,FALSE)</f>
        <v>1.1098692152714185E-4</v>
      </c>
      <c r="BJ9" s="8">
        <f t="shared" ref="BJ9:BJ19" si="107">SUM(N9,Q9,T9,W9,X9,Y9,AD9,AE9,AF9,AG9,AM9,AN9,AO9,AP9,AQ9,AX9,AY9,AZ9,BA9,BB9,BC9)</f>
        <v>3.4857961661119839E-2</v>
      </c>
      <c r="BK9" s="8">
        <f t="shared" ref="BK9:BK19" si="108">SUM(M9,P9,S9,V9,AC9,AL9,AY9)</f>
        <v>6.8515621486878342E-2</v>
      </c>
      <c r="BL9" s="8">
        <f t="shared" ref="BL9:BL19" si="109">SUM(O9,R9,U9,AA9,AB9,AH9,AI9,AJ9,AK9,AR9,AS9,AT9,AU9,AV9,BD9,BE9,BF9,BG9,BH9,BI9)</f>
        <v>0.70561022907283721</v>
      </c>
      <c r="BM9" s="8">
        <f t="shared" ref="BM9:BM19" si="110">SUM(S9:BI9)</f>
        <v>0.7455463191805658</v>
      </c>
      <c r="BN9" s="8">
        <f t="shared" ref="BN9:BN19" si="111">SUM(M9:R9)</f>
        <v>0.15501884087144546</v>
      </c>
    </row>
    <row r="10" spans="1:88" x14ac:dyDescent="0.25">
      <c r="A10" t="s">
        <v>339</v>
      </c>
      <c r="B10" t="s">
        <v>88</v>
      </c>
      <c r="C10" t="s">
        <v>71</v>
      </c>
      <c r="D10" t="s">
        <v>68</v>
      </c>
      <c r="E10">
        <f>VLOOKUP(A10,home!$A$2:$E$405,3,FALSE)</f>
        <v>1.3068</v>
      </c>
      <c r="F10">
        <f>VLOOKUP(B10,home!$B$2:$E$405,3,FALSE)</f>
        <v>0.87450000000000006</v>
      </c>
      <c r="G10">
        <f>VLOOKUP(C10,away!$B$2:$E$405,4,FALSE)</f>
        <v>1.3118000000000001</v>
      </c>
      <c r="H10">
        <f>VLOOKUP(A10,away!$A$2:$E$405,3,FALSE)</f>
        <v>1.1419999999999999</v>
      </c>
      <c r="I10">
        <f>VLOOKUP(C10,away!$B$2:$E$405,3,FALSE)</f>
        <v>1.0007999999999999</v>
      </c>
      <c r="J10">
        <f>VLOOKUP(B10,home!$B$2:$E$405,4,FALSE)</f>
        <v>1.7513000000000001</v>
      </c>
      <c r="K10" s="3">
        <f t="shared" si="56"/>
        <v>1.4991205798800002</v>
      </c>
      <c r="L10" s="3">
        <f t="shared" si="57"/>
        <v>2.0015845876799996</v>
      </c>
      <c r="M10" s="5">
        <f t="shared" si="58"/>
        <v>3.0176096713362598E-2</v>
      </c>
      <c r="N10" s="5">
        <f t="shared" si="59"/>
        <v>4.5237607603451115E-2</v>
      </c>
      <c r="O10" s="5">
        <f t="shared" si="60"/>
        <v>6.0400010097807669E-2</v>
      </c>
      <c r="P10" s="5">
        <f t="shared" si="61"/>
        <v>9.0546898162583309E-2</v>
      </c>
      <c r="Q10" s="5">
        <f t="shared" si="62"/>
        <v>3.3908314271434765E-2</v>
      </c>
      <c r="R10" s="5">
        <f t="shared" si="63"/>
        <v>6.0447864653744098E-2</v>
      </c>
      <c r="S10" s="5">
        <f t="shared" si="64"/>
        <v>6.7924132507457977E-2</v>
      </c>
      <c r="T10" s="5">
        <f t="shared" si="65"/>
        <v>6.7870359239913608E-2</v>
      </c>
      <c r="U10" s="5">
        <f t="shared" si="66"/>
        <v>9.0618637912228628E-2</v>
      </c>
      <c r="V10" s="5">
        <f t="shared" si="67"/>
        <v>2.2646031420738979E-2</v>
      </c>
      <c r="W10" s="5">
        <f t="shared" si="68"/>
        <v>1.6944217251115515E-2</v>
      </c>
      <c r="X10" s="5">
        <f t="shared" si="69"/>
        <v>3.3915284100134391E-2</v>
      </c>
      <c r="Y10" s="5">
        <f t="shared" si="70"/>
        <v>3.3942154970808776E-2</v>
      </c>
      <c r="Z10" s="5">
        <f t="shared" si="71"/>
        <v>4.033050474970027E-2</v>
      </c>
      <c r="AA10" s="5">
        <f t="shared" si="72"/>
        <v>6.0460289667223784E-2</v>
      </c>
      <c r="AB10" s="5">
        <f t="shared" si="73"/>
        <v>4.5318632252820651E-2</v>
      </c>
      <c r="AC10" s="5">
        <f t="shared" si="74"/>
        <v>4.2470036804252622E-3</v>
      </c>
      <c r="AD10" s="5">
        <f t="shared" si="75"/>
        <v>6.3503561977762517E-3</v>
      </c>
      <c r="AE10" s="5">
        <f t="shared" si="76"/>
        <v>1.2710775091747109E-2</v>
      </c>
      <c r="AF10" s="5">
        <f t="shared" si="77"/>
        <v>1.2720845760553925E-2</v>
      </c>
      <c r="AG10" s="5">
        <f t="shared" si="78"/>
        <v>8.4872829388597353E-3</v>
      </c>
      <c r="AH10" s="5">
        <f t="shared" si="79"/>
        <v>2.0181229180088762E-2</v>
      </c>
      <c r="AI10" s="5">
        <f t="shared" si="80"/>
        <v>3.0254095991145848E-2</v>
      </c>
      <c r="AJ10" s="5">
        <f t="shared" si="81"/>
        <v>2.2677268962995874E-2</v>
      </c>
      <c r="AK10" s="5">
        <f t="shared" si="82"/>
        <v>1.1331986865967031E-2</v>
      </c>
      <c r="AL10" s="5">
        <f t="shared" si="83"/>
        <v>5.0974519786357159E-4</v>
      </c>
      <c r="AM10" s="5">
        <f t="shared" si="84"/>
        <v>1.9039899331309759E-3</v>
      </c>
      <c r="AN10" s="5">
        <f t="shared" si="85"/>
        <v>3.8109969052528346E-3</v>
      </c>
      <c r="AO10" s="5">
        <f t="shared" si="86"/>
        <v>3.8140163346251253E-3</v>
      </c>
      <c r="AP10" s="5">
        <f t="shared" si="87"/>
        <v>2.5446921041818054E-3</v>
      </c>
      <c r="AQ10" s="5">
        <f t="shared" si="88"/>
        <v>1.2733541240303218E-3</v>
      </c>
      <c r="AR10" s="5">
        <f t="shared" si="89"/>
        <v>8.0788874574607063E-3</v>
      </c>
      <c r="AS10" s="5">
        <f t="shared" si="90"/>
        <v>1.2111226450013756E-2</v>
      </c>
      <c r="AT10" s="5">
        <f t="shared" si="91"/>
        <v>9.0780944094013081E-3</v>
      </c>
      <c r="AU10" s="5">
        <f t="shared" si="92"/>
        <v>4.5363860517423568E-3</v>
      </c>
      <c r="AV10" s="5">
        <f t="shared" si="93"/>
        <v>1.7001474221118875E-3</v>
      </c>
      <c r="AW10" s="5">
        <f t="shared" si="94"/>
        <v>4.2487497967389561E-5</v>
      </c>
      <c r="AX10" s="5">
        <f t="shared" si="95"/>
        <v>4.7571841544016575E-4</v>
      </c>
      <c r="AY10" s="5">
        <f t="shared" si="96"/>
        <v>9.5219064842058687E-4</v>
      </c>
      <c r="AZ10" s="5">
        <f t="shared" si="97"/>
        <v>9.5294506320583615E-4</v>
      </c>
      <c r="BA10" s="5">
        <f t="shared" si="98"/>
        <v>6.3580005047284829E-4</v>
      </c>
      <c r="BB10" s="5">
        <f t="shared" si="99"/>
        <v>3.1815189546815457E-4</v>
      </c>
      <c r="BC10" s="5">
        <f t="shared" si="100"/>
        <v>1.2736158610204728E-4</v>
      </c>
      <c r="BD10" s="5">
        <f t="shared" si="101"/>
        <v>2.6950961034091039E-3</v>
      </c>
      <c r="BE10" s="5">
        <f t="shared" si="102"/>
        <v>4.0402740333749859E-3</v>
      </c>
      <c r="BF10" s="5">
        <f t="shared" si="103"/>
        <v>3.0284289758936078E-3</v>
      </c>
      <c r="BG10" s="5">
        <f t="shared" si="104"/>
        <v>1.5133267341556728E-3</v>
      </c>
      <c r="BH10" s="5">
        <f t="shared" si="105"/>
        <v>5.6716481281383999E-4</v>
      </c>
      <c r="BI10" s="5">
        <f t="shared" si="106"/>
        <v>1.7004968861460297E-4</v>
      </c>
      <c r="BJ10" s="8">
        <f t="shared" si="107"/>
        <v>0.28889641448612585</v>
      </c>
      <c r="BK10" s="8">
        <f t="shared" si="108"/>
        <v>0.21700209833085229</v>
      </c>
      <c r="BL10" s="8">
        <f t="shared" si="109"/>
        <v>0.44920909772301421</v>
      </c>
      <c r="BM10" s="8">
        <f t="shared" si="110"/>
        <v>0.67381162063685573</v>
      </c>
      <c r="BN10" s="8">
        <f t="shared" si="111"/>
        <v>0.32071679150238352</v>
      </c>
    </row>
    <row r="11" spans="1:88" x14ac:dyDescent="0.25">
      <c r="A11" t="s">
        <v>339</v>
      </c>
      <c r="B11" t="s">
        <v>78</v>
      </c>
      <c r="C11" t="s">
        <v>85</v>
      </c>
      <c r="D11" t="s">
        <v>68</v>
      </c>
      <c r="E11">
        <f>VLOOKUP(A11,home!$A$2:$E$405,3,FALSE)</f>
        <v>1.3068</v>
      </c>
      <c r="F11">
        <f>VLOOKUP(B11,home!$B$2:$E$405,3,FALSE)</f>
        <v>1.1052999999999999</v>
      </c>
      <c r="G11">
        <f>VLOOKUP(C11,away!$B$2:$E$405,4,FALSE)</f>
        <v>0.9839</v>
      </c>
      <c r="H11">
        <f>VLOOKUP(A11,away!$A$2:$E$405,3,FALSE)</f>
        <v>1.1419999999999999</v>
      </c>
      <c r="I11">
        <f>VLOOKUP(C11,away!$B$2:$E$405,3,FALSE)</f>
        <v>0.87570000000000003</v>
      </c>
      <c r="J11">
        <f>VLOOKUP(B11,home!$B$2:$E$405,4,FALSE)</f>
        <v>0.48649999999999999</v>
      </c>
      <c r="K11" s="3">
        <f t="shared" si="56"/>
        <v>1.4211511027559998</v>
      </c>
      <c r="L11" s="3">
        <f t="shared" si="57"/>
        <v>0.48652403309999998</v>
      </c>
      <c r="M11" s="5">
        <f t="shared" si="58"/>
        <v>0.14842505387374272</v>
      </c>
      <c r="N11" s="5">
        <f t="shared" si="59"/>
        <v>0.21093442898928813</v>
      </c>
      <c r="O11" s="5">
        <f t="shared" si="60"/>
        <v>7.2212355823738084E-2</v>
      </c>
      <c r="P11" s="5">
        <f t="shared" si="61"/>
        <v>0.10262466911151401</v>
      </c>
      <c r="Q11" s="5">
        <f t="shared" si="62"/>
        <v>0.14988484818366699</v>
      </c>
      <c r="R11" s="5">
        <f t="shared" si="63"/>
        <v>1.7566523297508657E-2</v>
      </c>
      <c r="S11" s="5">
        <f t="shared" si="64"/>
        <v>1.7739294066900925E-2</v>
      </c>
      <c r="T11" s="5">
        <f t="shared" si="65"/>
        <v>7.2922580838898868E-2</v>
      </c>
      <c r="U11" s="5">
        <f t="shared" si="66"/>
        <v>2.4964683955843388E-2</v>
      </c>
      <c r="V11" s="5">
        <f t="shared" si="67"/>
        <v>1.3628196231585783E-3</v>
      </c>
      <c r="W11" s="5">
        <f t="shared" si="68"/>
        <v>7.100300576087798E-2</v>
      </c>
      <c r="X11" s="5">
        <f t="shared" si="69"/>
        <v>3.454466872500489E-2</v>
      </c>
      <c r="Y11" s="5">
        <f t="shared" si="70"/>
        <v>8.4034057750964047E-3</v>
      </c>
      <c r="Z11" s="5">
        <f t="shared" si="71"/>
        <v>2.8488452540830081E-3</v>
      </c>
      <c r="AA11" s="5">
        <f t="shared" si="72"/>
        <v>4.0486395744212637E-3</v>
      </c>
      <c r="AB11" s="5">
        <f t="shared" si="73"/>
        <v>2.8768642979251804E-3</v>
      </c>
      <c r="AC11" s="5">
        <f t="shared" si="74"/>
        <v>5.889290134783186E-5</v>
      </c>
      <c r="AD11" s="5">
        <f t="shared" si="75"/>
        <v>2.5226499984015594E-2</v>
      </c>
      <c r="AE11" s="5">
        <f t="shared" si="76"/>
        <v>1.2273298513220352E-2</v>
      </c>
      <c r="AF11" s="5">
        <f t="shared" si="77"/>
        <v>2.9856273460460991E-3</v>
      </c>
      <c r="AG11" s="5">
        <f t="shared" si="78"/>
        <v>4.8419315257733255E-4</v>
      </c>
      <c r="AH11" s="5">
        <f t="shared" si="79"/>
        <v>3.4650792067356475E-4</v>
      </c>
      <c r="AI11" s="5">
        <f t="shared" si="80"/>
        <v>4.9244011357892504E-4</v>
      </c>
      <c r="AJ11" s="5">
        <f t="shared" si="81"/>
        <v>3.4991590522698957E-4</v>
      </c>
      <c r="AK11" s="5">
        <f t="shared" si="82"/>
        <v>1.6576112486173339E-4</v>
      </c>
      <c r="AL11" s="5">
        <f t="shared" si="83"/>
        <v>1.6287990082804954E-6</v>
      </c>
      <c r="AM11" s="5">
        <f t="shared" si="84"/>
        <v>7.1701336541915919E-3</v>
      </c>
      <c r="AN11" s="5">
        <f t="shared" si="85"/>
        <v>3.4884423433033341E-3</v>
      </c>
      <c r="AO11" s="5">
        <f t="shared" si="86"/>
        <v>8.4860551905037624E-4</v>
      </c>
      <c r="AP11" s="5">
        <f t="shared" si="87"/>
        <v>1.37622326546436E-4</v>
      </c>
      <c r="AQ11" s="5">
        <f t="shared" si="88"/>
        <v>1.6739142338994304E-5</v>
      </c>
      <c r="AR11" s="5">
        <f t="shared" si="89"/>
        <v>3.371688621343952E-5</v>
      </c>
      <c r="AS11" s="5">
        <f t="shared" si="90"/>
        <v>4.7916790023728138E-5</v>
      </c>
      <c r="AT11" s="5">
        <f t="shared" si="91"/>
        <v>3.4048499491374467E-5</v>
      </c>
      <c r="AU11" s="5">
        <f t="shared" si="92"/>
        <v>1.6129354199784639E-5</v>
      </c>
      <c r="AV11" s="5">
        <f t="shared" si="93"/>
        <v>5.7305623769415166E-6</v>
      </c>
      <c r="AW11" s="5">
        <f t="shared" si="94"/>
        <v>3.1283083226063273E-8</v>
      </c>
      <c r="AX11" s="5">
        <f t="shared" si="95"/>
        <v>1.6983072249270466E-3</v>
      </c>
      <c r="AY11" s="5">
        <f t="shared" si="96"/>
        <v>8.2626728051437561E-4</v>
      </c>
      <c r="AZ11" s="5">
        <f t="shared" si="97"/>
        <v>2.0099944486721147E-4</v>
      </c>
      <c r="BA11" s="5">
        <f t="shared" si="98"/>
        <v>3.2597020189218949E-5</v>
      </c>
      <c r="BB11" s="5">
        <f t="shared" si="99"/>
        <v>3.9648084323752312E-6</v>
      </c>
      <c r="BC11" s="5">
        <f t="shared" si="100"/>
        <v>3.8579491779761716E-7</v>
      </c>
      <c r="BD11" s="5">
        <f t="shared" si="101"/>
        <v>2.7340125773560632E-6</v>
      </c>
      <c r="BE11" s="5">
        <f t="shared" si="102"/>
        <v>3.8854449892583422E-6</v>
      </c>
      <c r="BF11" s="5">
        <f t="shared" si="103"/>
        <v>2.7609022155911335E-6</v>
      </c>
      <c r="BG11" s="5">
        <f t="shared" si="104"/>
        <v>1.3078864094296076E-6</v>
      </c>
      <c r="BH11" s="5">
        <f t="shared" si="105"/>
        <v>4.6467605326011808E-7</v>
      </c>
      <c r="BI11" s="5">
        <f t="shared" si="106"/>
        <v>1.3207497710298446E-7</v>
      </c>
      <c r="BJ11" s="8">
        <f t="shared" si="107"/>
        <v>0.60308662182797146</v>
      </c>
      <c r="BK11" s="8">
        <f t="shared" si="108"/>
        <v>0.27103862565618675</v>
      </c>
      <c r="BL11" s="8">
        <f t="shared" si="109"/>
        <v>0.12317251910330504</v>
      </c>
      <c r="BM11" s="8">
        <f t="shared" si="110"/>
        <v>0.29767249656465655</v>
      </c>
      <c r="BN11" s="8">
        <f t="shared" si="111"/>
        <v>0.7016478792794586</v>
      </c>
    </row>
    <row r="12" spans="1:88" x14ac:dyDescent="0.25">
      <c r="A12" t="s">
        <v>339</v>
      </c>
      <c r="B12" t="s">
        <v>92</v>
      </c>
      <c r="C12" t="s">
        <v>77</v>
      </c>
      <c r="D12" t="s">
        <v>68</v>
      </c>
      <c r="E12">
        <f>VLOOKUP(A12,home!$A$2:$E$405,3,FALSE)</f>
        <v>1.3068</v>
      </c>
      <c r="F12">
        <f>VLOOKUP(B12,home!$B$2:$E$405,3,FALSE)</f>
        <v>0.87450000000000006</v>
      </c>
      <c r="G12">
        <f>VLOOKUP(C12,away!$B$2:$E$405,4,FALSE)</f>
        <v>0.65590000000000004</v>
      </c>
      <c r="H12">
        <f>VLOOKUP(A12,away!$A$2:$E$405,3,FALSE)</f>
        <v>1.1419999999999999</v>
      </c>
      <c r="I12">
        <f>VLOOKUP(C12,away!$B$2:$E$405,3,FALSE)</f>
        <v>1.3759999999999999</v>
      </c>
      <c r="J12">
        <f>VLOOKUP(B12,home!$B$2:$E$405,4,FALSE)</f>
        <v>1.1257999999999999</v>
      </c>
      <c r="K12" s="3">
        <f t="shared" si="56"/>
        <v>0.74956028994000012</v>
      </c>
      <c r="L12" s="3">
        <f t="shared" si="57"/>
        <v>1.7690731135999995</v>
      </c>
      <c r="M12" s="5">
        <f t="shared" si="58"/>
        <v>8.056963773013931E-2</v>
      </c>
      <c r="N12" s="5">
        <f t="shared" si="59"/>
        <v>6.0391801017363994E-2</v>
      </c>
      <c r="O12" s="5">
        <f t="shared" si="60"/>
        <v>0.14253357988088153</v>
      </c>
      <c r="P12" s="5">
        <f t="shared" si="61"/>
        <v>0.10683751146169973</v>
      </c>
      <c r="Q12" s="5">
        <f t="shared" si="62"/>
        <v>2.263364794028707E-2</v>
      </c>
      <c r="R12" s="5">
        <f t="shared" si="63"/>
        <v>0.12607616197621269</v>
      </c>
      <c r="S12" s="5">
        <f t="shared" si="64"/>
        <v>3.5417355026343272E-2</v>
      </c>
      <c r="T12" s="5">
        <f t="shared" si="65"/>
        <v>4.0040578033849861E-2</v>
      </c>
      <c r="U12" s="5">
        <f t="shared" si="66"/>
        <v>9.450168452541241E-2</v>
      </c>
      <c r="V12" s="5">
        <f t="shared" si="67"/>
        <v>5.2182630526180123E-3</v>
      </c>
      <c r="W12" s="5">
        <f t="shared" si="68"/>
        <v>5.655094570840488E-3</v>
      </c>
      <c r="X12" s="5">
        <f t="shared" si="69"/>
        <v>1.0004275760139235E-2</v>
      </c>
      <c r="Y12" s="5">
        <f t="shared" si="70"/>
        <v>8.8491476341512609E-3</v>
      </c>
      <c r="Z12" s="5">
        <f t="shared" si="71"/>
        <v>7.4345982805998814E-2</v>
      </c>
      <c r="AA12" s="5">
        <f t="shared" si="72"/>
        <v>5.5726796427938735E-2</v>
      </c>
      <c r="AB12" s="5">
        <f t="shared" si="73"/>
        <v>2.0885296843976556E-2</v>
      </c>
      <c r="AC12" s="5">
        <f t="shared" si="74"/>
        <v>4.3247234193974382E-4</v>
      </c>
      <c r="AD12" s="5">
        <f t="shared" si="75"/>
        <v>1.0597085815393292E-3</v>
      </c>
      <c r="AE12" s="5">
        <f t="shared" si="76"/>
        <v>1.8747019598524197E-3</v>
      </c>
      <c r="AF12" s="5">
        <f t="shared" si="77"/>
        <v>1.6582424165940712E-3</v>
      </c>
      <c r="AG12" s="5">
        <f t="shared" si="78"/>
        <v>9.7785069167588686E-4</v>
      </c>
      <c r="AH12" s="5">
        <f t="shared" si="79"/>
        <v>3.2880869821565108E-2</v>
      </c>
      <c r="AI12" s="5">
        <f t="shared" si="80"/>
        <v>2.4646194316931741E-2</v>
      </c>
      <c r="AJ12" s="5">
        <f t="shared" si="81"/>
        <v>9.2369042790584697E-3</v>
      </c>
      <c r="AK12" s="5">
        <f t="shared" si="82"/>
        <v>2.3078722165196979E-3</v>
      </c>
      <c r="AL12" s="5">
        <f t="shared" si="83"/>
        <v>2.293879932468481E-5</v>
      </c>
      <c r="AM12" s="5">
        <f t="shared" si="84"/>
        <v>1.5886309432610519E-4</v>
      </c>
      <c r="AN12" s="5">
        <f t="shared" si="85"/>
        <v>2.8104042891561329E-4</v>
      </c>
      <c r="AO12" s="5">
        <f t="shared" si="86"/>
        <v>2.4859053331461174E-4</v>
      </c>
      <c r="AP12" s="5">
        <f t="shared" si="87"/>
        <v>1.4659160959412153E-4</v>
      </c>
      <c r="AQ12" s="5">
        <f t="shared" si="88"/>
        <v>6.4832818803077077E-5</v>
      </c>
      <c r="AR12" s="5">
        <f t="shared" si="89"/>
        <v>1.1633732550622479E-2</v>
      </c>
      <c r="AS12" s="5">
        <f t="shared" si="90"/>
        <v>8.7201839437290041E-3</v>
      </c>
      <c r="AT12" s="5">
        <f t="shared" si="91"/>
        <v>3.2681518025958222E-3</v>
      </c>
      <c r="AU12" s="5">
        <f t="shared" si="92"/>
        <v>8.1655893757388626E-4</v>
      </c>
      <c r="AV12" s="5">
        <f t="shared" si="93"/>
        <v>1.5301503850024514E-4</v>
      </c>
      <c r="AW12" s="5">
        <f t="shared" si="94"/>
        <v>8.4492961782711383E-7</v>
      </c>
      <c r="AX12" s="5">
        <f t="shared" si="95"/>
        <v>1.984624450730683E-5</v>
      </c>
      <c r="AY12" s="5">
        <f t="shared" si="96"/>
        <v>3.5109457563808178E-5</v>
      </c>
      <c r="AZ12" s="5">
        <f t="shared" si="97"/>
        <v>3.1055598704606596E-5</v>
      </c>
      <c r="BA12" s="5">
        <f t="shared" si="98"/>
        <v>1.8313208231690167E-5</v>
      </c>
      <c r="BB12" s="5">
        <f t="shared" si="99"/>
        <v>8.0993510766103219E-6</v>
      </c>
      <c r="BC12" s="5">
        <f t="shared" si="100"/>
        <v>2.8656688454477034E-6</v>
      </c>
      <c r="BD12" s="5">
        <f t="shared" si="101"/>
        <v>3.4301539110198941E-3</v>
      </c>
      <c r="BE12" s="5">
        <f t="shared" si="102"/>
        <v>2.5711071600828975E-3</v>
      </c>
      <c r="BF12" s="5">
        <f t="shared" si="103"/>
        <v>9.6359991418927332E-4</v>
      </c>
      <c r="BG12" s="5">
        <f t="shared" si="104"/>
        <v>2.4075874368862366E-4</v>
      </c>
      <c r="BH12" s="5">
        <f t="shared" si="105"/>
        <v>4.5115798431208726E-5</v>
      </c>
      <c r="BI12" s="5">
        <f t="shared" si="106"/>
        <v>6.7634021905942851E-6</v>
      </c>
      <c r="BJ12" s="8">
        <f t="shared" si="107"/>
        <v>0.15416025662017663</v>
      </c>
      <c r="BK12" s="8">
        <f t="shared" si="108"/>
        <v>0.22853328786962857</v>
      </c>
      <c r="BL12" s="8">
        <f t="shared" si="109"/>
        <v>0.54064450149112109</v>
      </c>
      <c r="BM12" s="8">
        <f t="shared" si="110"/>
        <v>0.45860742425239465</v>
      </c>
      <c r="BN12" s="8">
        <f t="shared" si="111"/>
        <v>0.53904234000658424</v>
      </c>
    </row>
    <row r="13" spans="1:88" x14ac:dyDescent="0.25">
      <c r="A13" t="s">
        <v>339</v>
      </c>
      <c r="B13" t="s">
        <v>89</v>
      </c>
      <c r="C13" t="s">
        <v>81</v>
      </c>
      <c r="D13" t="s">
        <v>68</v>
      </c>
      <c r="E13">
        <f>VLOOKUP(A13,home!$A$2:$E$405,3,FALSE)</f>
        <v>1.3068</v>
      </c>
      <c r="F13">
        <f>VLOOKUP(B13,home!$B$2:$E$405,3,FALSE)</f>
        <v>1.0522</v>
      </c>
      <c r="G13">
        <f>VLOOKUP(C13,away!$B$2:$E$405,4,FALSE)</f>
        <v>0.9839</v>
      </c>
      <c r="H13">
        <f>VLOOKUP(A13,away!$A$2:$E$405,3,FALSE)</f>
        <v>1.1419999999999999</v>
      </c>
      <c r="I13">
        <f>VLOOKUP(C13,away!$B$2:$E$405,3,FALSE)</f>
        <v>0.62549999999999994</v>
      </c>
      <c r="J13">
        <f>VLOOKUP(B13,home!$B$2:$E$405,4,FALSE)</f>
        <v>0.76619999999999999</v>
      </c>
      <c r="K13" s="3">
        <f t="shared" si="56"/>
        <v>1.3528772191439999</v>
      </c>
      <c r="L13" s="3">
        <f t="shared" si="57"/>
        <v>0.54731275019999992</v>
      </c>
      <c r="M13" s="5">
        <f t="shared" si="58"/>
        <v>0.14954020846882995</v>
      </c>
      <c r="N13" s="5">
        <f t="shared" si="59"/>
        <v>0.20230954138352469</v>
      </c>
      <c r="O13" s="5">
        <f t="shared" si="60"/>
        <v>8.1845262762556645E-2</v>
      </c>
      <c r="P13" s="5">
        <f t="shared" si="61"/>
        <v>0.1107265914863176</v>
      </c>
      <c r="Q13" s="5">
        <f t="shared" si="62"/>
        <v>0.13684998487662045</v>
      </c>
      <c r="R13" s="5">
        <f t="shared" si="63"/>
        <v>2.2397477926708254E-2</v>
      </c>
      <c r="S13" s="5">
        <f t="shared" si="64"/>
        <v>2.0496791778803432E-2</v>
      </c>
      <c r="T13" s="5">
        <f t="shared" si="65"/>
        <v>7.4899741587651544E-2</v>
      </c>
      <c r="U13" s="5">
        <f t="shared" si="66"/>
        <v>3.0301037653324182E-2</v>
      </c>
      <c r="V13" s="5">
        <f t="shared" si="67"/>
        <v>1.6863096653326906E-3</v>
      </c>
      <c r="W13" s="5">
        <f t="shared" si="68"/>
        <v>6.1713742326593581E-2</v>
      </c>
      <c r="X13" s="5">
        <f t="shared" si="69"/>
        <v>3.3776718037902075E-2</v>
      </c>
      <c r="Y13" s="5">
        <f t="shared" si="70"/>
        <v>9.2432142210270626E-3</v>
      </c>
      <c r="Z13" s="5">
        <f t="shared" si="71"/>
        <v>4.0861417472034959E-3</v>
      </c>
      <c r="AA13" s="5">
        <f t="shared" si="72"/>
        <v>5.528048083984871E-3</v>
      </c>
      <c r="AB13" s="5">
        <f t="shared" si="73"/>
        <v>3.7393851595778852E-3</v>
      </c>
      <c r="AC13" s="5">
        <f t="shared" si="74"/>
        <v>7.8038928185509329E-5</v>
      </c>
      <c r="AD13" s="5">
        <f t="shared" si="75"/>
        <v>2.0872779025442826E-2</v>
      </c>
      <c r="AE13" s="5">
        <f t="shared" si="76"/>
        <v>1.1423938092731987E-2</v>
      </c>
      <c r="AF13" s="5">
        <f t="shared" si="77"/>
        <v>3.126233487823842E-3</v>
      </c>
      <c r="AG13" s="5">
        <f t="shared" si="78"/>
        <v>5.7034248266273502E-4</v>
      </c>
      <c r="AH13" s="5">
        <f t="shared" si="79"/>
        <v>5.5909936934224458E-4</v>
      </c>
      <c r="AI13" s="5">
        <f t="shared" si="80"/>
        <v>7.5639280002089994E-4</v>
      </c>
      <c r="AJ13" s="5">
        <f t="shared" si="81"/>
        <v>5.1165329393640954E-4</v>
      </c>
      <c r="AK13" s="5">
        <f t="shared" si="82"/>
        <v>2.307346951555191E-4</v>
      </c>
      <c r="AL13" s="5">
        <f t="shared" si="83"/>
        <v>2.3113474589085074E-6</v>
      </c>
      <c r="AM13" s="5">
        <f t="shared" si="84"/>
        <v>5.6476614487496572E-3</v>
      </c>
      <c r="AN13" s="5">
        <f t="shared" si="85"/>
        <v>3.0910371197136908E-3</v>
      </c>
      <c r="AO13" s="5">
        <f t="shared" si="86"/>
        <v>8.4588201348039307E-4</v>
      </c>
      <c r="AP13" s="5">
        <f t="shared" si="87"/>
        <v>1.5432067038088912E-4</v>
      </c>
      <c r="AQ13" s="5">
        <f t="shared" si="88"/>
        <v>2.1115417629718026E-5</v>
      </c>
      <c r="AR13" s="5">
        <f t="shared" si="89"/>
        <v>6.1200442693957877E-5</v>
      </c>
      <c r="AS13" s="5">
        <f t="shared" si="90"/>
        <v>8.2796684722183465E-5</v>
      </c>
      <c r="AT13" s="5">
        <f t="shared" si="91"/>
        <v>5.6006874290645047E-5</v>
      </c>
      <c r="AU13" s="5">
        <f t="shared" si="92"/>
        <v>2.5256808114425153E-5</v>
      </c>
      <c r="AV13" s="5">
        <f t="shared" si="93"/>
        <v>8.5423400815742794E-6</v>
      </c>
      <c r="AW13" s="5">
        <f t="shared" si="94"/>
        <v>4.7539727216362235E-8</v>
      </c>
      <c r="AX13" s="5">
        <f t="shared" si="95"/>
        <v>1.2734320859085337E-3</v>
      </c>
      <c r="AY13" s="5">
        <f t="shared" si="96"/>
        <v>6.9696561713152223E-4</v>
      </c>
      <c r="AZ13" s="5">
        <f t="shared" si="97"/>
        <v>1.9072908435354677E-4</v>
      </c>
      <c r="BA13" s="5">
        <f t="shared" si="98"/>
        <v>3.4796153233555819E-5</v>
      </c>
      <c r="BB13" s="5">
        <f t="shared" si="99"/>
        <v>4.7610945806595137E-6</v>
      </c>
      <c r="BC13" s="5">
        <f t="shared" si="100"/>
        <v>5.2116155378061483E-7</v>
      </c>
      <c r="BD13" s="5">
        <f t="shared" si="101"/>
        <v>5.5826304340479283E-6</v>
      </c>
      <c r="BE13" s="5">
        <f t="shared" si="102"/>
        <v>7.5526135371234226E-6</v>
      </c>
      <c r="BF13" s="5">
        <f t="shared" si="103"/>
        <v>5.1088793996864336E-6</v>
      </c>
      <c r="BG13" s="5">
        <f t="shared" si="104"/>
        <v>2.303895518396617E-6</v>
      </c>
      <c r="BH13" s="5">
        <f t="shared" si="105"/>
        <v>7.7922194053168497E-7</v>
      </c>
      <c r="BI13" s="5">
        <f t="shared" si="106"/>
        <v>2.1083832240049936E-7</v>
      </c>
      <c r="BJ13" s="8">
        <f t="shared" si="107"/>
        <v>0.56674745738869681</v>
      </c>
      <c r="BK13" s="8">
        <f t="shared" si="108"/>
        <v>0.28322721729205963</v>
      </c>
      <c r="BL13" s="8">
        <f t="shared" si="109"/>
        <v>0.1461244329736619</v>
      </c>
      <c r="BM13" s="8">
        <f t="shared" si="110"/>
        <v>0.29581926441965989</v>
      </c>
      <c r="BN13" s="8">
        <f t="shared" si="111"/>
        <v>0.70366906690455755</v>
      </c>
    </row>
    <row r="14" spans="1:88" x14ac:dyDescent="0.25">
      <c r="A14" t="s">
        <v>351</v>
      </c>
      <c r="B14" t="s">
        <v>99</v>
      </c>
      <c r="C14" t="s">
        <v>102</v>
      </c>
      <c r="D14" t="s">
        <v>68</v>
      </c>
      <c r="E14">
        <f>VLOOKUP(A14,home!$A$2:$E$405,3,FALSE)</f>
        <v>1.599</v>
      </c>
      <c r="F14">
        <f>VLOOKUP(B14,home!$B$2:$E$405,3,FALSE)</f>
        <v>0.66449999999999998</v>
      </c>
      <c r="G14">
        <f>VLOOKUP(C14,away!$B$2:$E$405,4,FALSE)</f>
        <v>0.82079999999999997</v>
      </c>
      <c r="H14">
        <f>VLOOKUP(A14,away!$A$2:$E$405,3,FALSE)</f>
        <v>1.4569000000000001</v>
      </c>
      <c r="I14">
        <f>VLOOKUP(C14,away!$B$2:$E$405,3,FALSE)</f>
        <v>0.98670000000000002</v>
      </c>
      <c r="J14">
        <f>VLOOKUP(B14,home!$B$2:$E$405,4,FALSE)</f>
        <v>0.85799999999999998</v>
      </c>
      <c r="K14" s="3">
        <f t="shared" si="56"/>
        <v>0.87212913839999984</v>
      </c>
      <c r="L14" s="3">
        <f t="shared" si="57"/>
        <v>1.2333949313400001</v>
      </c>
      <c r="M14" s="5">
        <f t="shared" si="58"/>
        <v>0.12178183536772537</v>
      </c>
      <c r="N14" s="5">
        <f t="shared" si="59"/>
        <v>0.10620948715202495</v>
      </c>
      <c r="O14" s="5">
        <f t="shared" si="60"/>
        <v>0.15020509847183483</v>
      </c>
      <c r="P14" s="5">
        <f t="shared" si="61"/>
        <v>0.13099824311352845</v>
      </c>
      <c r="Q14" s="5">
        <f t="shared" si="62"/>
        <v>4.6314194259900673E-2</v>
      </c>
      <c r="R14" s="5">
        <f t="shared" si="63"/>
        <v>9.2631103558293362E-2</v>
      </c>
      <c r="S14" s="5">
        <f t="shared" si="64"/>
        <v>3.5228036363169707E-2</v>
      </c>
      <c r="T14" s="5">
        <f t="shared" si="65"/>
        <v>5.7123692449257621E-2</v>
      </c>
      <c r="U14" s="5">
        <f t="shared" si="66"/>
        <v>8.0786284535335554E-2</v>
      </c>
      <c r="V14" s="5">
        <f t="shared" si="67"/>
        <v>4.2104535704999843E-3</v>
      </c>
      <c r="W14" s="5">
        <f t="shared" si="68"/>
        <v>1.3463986111859134E-2</v>
      </c>
      <c r="X14" s="5">
        <f t="shared" si="69"/>
        <v>1.660641222599921E-2</v>
      </c>
      <c r="Y14" s="5">
        <f t="shared" si="70"/>
        <v>1.0241132333645021E-2</v>
      </c>
      <c r="Z14" s="5">
        <f t="shared" si="71"/>
        <v>3.8083577871076552E-2</v>
      </c>
      <c r="AA14" s="5">
        <f t="shared" si="72"/>
        <v>3.3213797955891293E-2</v>
      </c>
      <c r="AB14" s="5">
        <f t="shared" si="73"/>
        <v>1.4483360497131571E-2</v>
      </c>
      <c r="AC14" s="5">
        <f t="shared" si="74"/>
        <v>2.8306870375060237E-4</v>
      </c>
      <c r="AD14" s="5">
        <f t="shared" si="75"/>
        <v>2.9355836517913174E-3</v>
      </c>
      <c r="AE14" s="5">
        <f t="shared" si="76"/>
        <v>3.6207339966439784E-3</v>
      </c>
      <c r="AF14" s="5">
        <f t="shared" si="77"/>
        <v>2.2328974795955527E-3</v>
      </c>
      <c r="AG14" s="5">
        <f t="shared" si="78"/>
        <v>9.1801481117833846E-4</v>
      </c>
      <c r="AH14" s="5">
        <f t="shared" si="79"/>
        <v>1.1743022978369497E-2</v>
      </c>
      <c r="AI14" s="5">
        <f t="shared" si="80"/>
        <v>1.0241432512336791E-2</v>
      </c>
      <c r="AJ14" s="5">
        <f t="shared" si="81"/>
        <v>4.4659258564830138E-3</v>
      </c>
      <c r="AK14" s="5">
        <f t="shared" si="82"/>
        <v>1.298288023124271E-3</v>
      </c>
      <c r="AL14" s="5">
        <f t="shared" si="83"/>
        <v>1.2179649866429951E-5</v>
      </c>
      <c r="AM14" s="5">
        <f t="shared" si="84"/>
        <v>5.1204160818757742E-4</v>
      </c>
      <c r="AN14" s="5">
        <f t="shared" si="85"/>
        <v>6.3154952417374035E-4</v>
      </c>
      <c r="AO14" s="5">
        <f t="shared" si="86"/>
        <v>3.8947499100304021E-4</v>
      </c>
      <c r="AP14" s="5">
        <f t="shared" si="87"/>
        <v>1.6012549326228061E-4</v>
      </c>
      <c r="AQ14" s="5">
        <f t="shared" si="88"/>
        <v>4.9374492942003539E-5</v>
      </c>
      <c r="AR14" s="5">
        <f t="shared" si="89"/>
        <v>2.8967570040260167E-3</v>
      </c>
      <c r="AS14" s="5">
        <f t="shared" si="90"/>
        <v>2.5263461900753748E-3</v>
      </c>
      <c r="AT14" s="5">
        <f t="shared" si="91"/>
        <v>1.1016500630252792E-3</v>
      </c>
      <c r="AU14" s="5">
        <f t="shared" si="92"/>
        <v>3.2026037342818079E-4</v>
      </c>
      <c r="AV14" s="5">
        <f t="shared" si="93"/>
        <v>6.9827100885395369E-5</v>
      </c>
      <c r="AW14" s="5">
        <f t="shared" si="94"/>
        <v>3.6392782256495466E-7</v>
      </c>
      <c r="AX14" s="5">
        <f t="shared" si="95"/>
        <v>7.4427734428930334E-5</v>
      </c>
      <c r="AY14" s="5">
        <f t="shared" si="96"/>
        <v>9.1798790395762299E-5</v>
      </c>
      <c r="AZ14" s="5">
        <f t="shared" si="97"/>
        <v>5.6612081388638165E-5</v>
      </c>
      <c r="BA14" s="5">
        <f t="shared" si="98"/>
        <v>2.3275018079117948E-5</v>
      </c>
      <c r="BB14" s="5">
        <f t="shared" si="99"/>
        <v>7.1768223314077331E-6</v>
      </c>
      <c r="BC14" s="5">
        <f t="shared" si="100"/>
        <v>1.7703712573372034E-6</v>
      </c>
      <c r="BD14" s="5">
        <f t="shared" si="101"/>
        <v>5.9547423434822173E-4</v>
      </c>
      <c r="BE14" s="5">
        <f t="shared" si="102"/>
        <v>5.1933043094151427E-4</v>
      </c>
      <c r="BF14" s="5">
        <f t="shared" si="103"/>
        <v>2.2646160064096168E-4</v>
      </c>
      <c r="BG14" s="5">
        <f t="shared" si="104"/>
        <v>6.5834586882562262E-5</v>
      </c>
      <c r="BH14" s="5">
        <f t="shared" si="105"/>
        <v>1.4354065383702237E-5</v>
      </c>
      <c r="BI14" s="5">
        <f t="shared" si="106"/>
        <v>2.5037197351250995E-6</v>
      </c>
      <c r="BJ14" s="8">
        <f t="shared" si="107"/>
        <v>0.26166376139934566</v>
      </c>
      <c r="BK14" s="8">
        <f t="shared" si="108"/>
        <v>0.29260561555893638</v>
      </c>
      <c r="BL14" s="8">
        <f t="shared" si="109"/>
        <v>0.40740711375817246</v>
      </c>
      <c r="BM14" s="8">
        <f t="shared" si="110"/>
        <v>0.35152867180165015</v>
      </c>
      <c r="BN14" s="8">
        <f t="shared" si="111"/>
        <v>0.64813996192330769</v>
      </c>
    </row>
    <row r="15" spans="1:88" x14ac:dyDescent="0.25">
      <c r="A15" t="s">
        <v>351</v>
      </c>
      <c r="B15" t="s">
        <v>103</v>
      </c>
      <c r="C15" t="s">
        <v>101</v>
      </c>
      <c r="D15" t="s">
        <v>68</v>
      </c>
      <c r="E15">
        <f>VLOOKUP(A15,home!$A$2:$E$405,3,FALSE)</f>
        <v>1.599</v>
      </c>
      <c r="F15">
        <f>VLOOKUP(B15,home!$B$2:$E$405,3,FALSE)</f>
        <v>1.2507999999999999</v>
      </c>
      <c r="G15">
        <f>VLOOKUP(C15,away!$B$2:$E$405,4,FALSE)</f>
        <v>1.1726000000000001</v>
      </c>
      <c r="H15">
        <f>VLOOKUP(A15,away!$A$2:$E$405,3,FALSE)</f>
        <v>1.4569000000000001</v>
      </c>
      <c r="I15">
        <f>VLOOKUP(C15,away!$B$2:$E$405,3,FALSE)</f>
        <v>0.81510000000000005</v>
      </c>
      <c r="J15">
        <f>VLOOKUP(B15,home!$B$2:$E$405,4,FALSE)</f>
        <v>0.60060000000000002</v>
      </c>
      <c r="K15" s="3">
        <f t="shared" si="56"/>
        <v>2.3452342399199999</v>
      </c>
      <c r="L15" s="3">
        <f t="shared" si="57"/>
        <v>0.7132240255140001</v>
      </c>
      <c r="M15" s="5">
        <f t="shared" si="58"/>
        <v>4.6960039353825277E-2</v>
      </c>
      <c r="N15" s="5">
        <f t="shared" si="59"/>
        <v>0.11013229220058168</v>
      </c>
      <c r="O15" s="5">
        <f t="shared" si="60"/>
        <v>3.3493028306231125E-2</v>
      </c>
      <c r="P15" s="5">
        <f t="shared" si="61"/>
        <v>7.8548996782382988E-2</v>
      </c>
      <c r="Q15" s="5">
        <f t="shared" si="62"/>
        <v>0.12914301129483929</v>
      </c>
      <c r="R15" s="5">
        <f t="shared" si="63"/>
        <v>1.1944016237612258E-2</v>
      </c>
      <c r="S15" s="5">
        <f t="shared" si="64"/>
        <v>3.284678303307375E-2</v>
      </c>
      <c r="T15" s="5">
        <f t="shared" si="65"/>
        <v>9.210789838270525E-2</v>
      </c>
      <c r="U15" s="5">
        <f t="shared" si="66"/>
        <v>2.8011515842608716E-2</v>
      </c>
      <c r="V15" s="5">
        <f t="shared" si="67"/>
        <v>6.1046746464978423E-3</v>
      </c>
      <c r="W15" s="5">
        <f t="shared" si="68"/>
        <v>0.10095687064501079</v>
      </c>
      <c r="X15" s="5">
        <f t="shared" si="69"/>
        <v>7.2004865684730787E-2</v>
      </c>
      <c r="Y15" s="5">
        <f t="shared" si="70"/>
        <v>2.5677800080129289E-2</v>
      </c>
      <c r="Z15" s="5">
        <f t="shared" si="71"/>
        <v>2.8395864472647988E-3</v>
      </c>
      <c r="AA15" s="5">
        <f t="shared" si="72"/>
        <v>6.6594953633381925E-3</v>
      </c>
      <c r="AB15" s="5">
        <f t="shared" si="73"/>
        <v>7.8090382733446064E-3</v>
      </c>
      <c r="AC15" s="5">
        <f t="shared" si="74"/>
        <v>6.3819695927037369E-4</v>
      </c>
      <c r="AD15" s="5">
        <f t="shared" si="75"/>
        <v>5.9191877447963406E-2</v>
      </c>
      <c r="AE15" s="5">
        <f t="shared" si="76"/>
        <v>4.2217069111167821E-2</v>
      </c>
      <c r="AF15" s="5">
        <f t="shared" si="77"/>
        <v>1.505511398843493E-2</v>
      </c>
      <c r="AG15" s="5">
        <f t="shared" si="78"/>
        <v>3.579223001134565E-3</v>
      </c>
      <c r="AH15" s="5">
        <f t="shared" si="79"/>
        <v>5.0631531917829948E-4</v>
      </c>
      <c r="AI15" s="5">
        <f t="shared" si="80"/>
        <v>1.187428022732971E-3</v>
      </c>
      <c r="AJ15" s="5">
        <f t="shared" si="81"/>
        <v>1.3923984281769342E-3</v>
      </c>
      <c r="AK15" s="5">
        <f t="shared" si="82"/>
        <v>1.0885001564571116E-3</v>
      </c>
      <c r="AL15" s="5">
        <f t="shared" si="83"/>
        <v>4.2699905357870405E-5</v>
      </c>
      <c r="AM15" s="5">
        <f t="shared" si="84"/>
        <v>2.7763763543222457E-2</v>
      </c>
      <c r="AN15" s="5">
        <f t="shared" si="85"/>
        <v>1.9801783197715958E-2</v>
      </c>
      <c r="AO15" s="5">
        <f t="shared" si="86"/>
        <v>7.0615537623152326E-3</v>
      </c>
      <c r="AP15" s="5">
        <f t="shared" si="87"/>
        <v>1.6788232669140012E-3</v>
      </c>
      <c r="AQ15" s="5">
        <f t="shared" si="88"/>
        <v>2.993442721387421E-4</v>
      </c>
      <c r="AR15" s="5">
        <f t="shared" si="89"/>
        <v>7.2223250024750513E-5</v>
      </c>
      <c r="AS15" s="5">
        <f t="shared" si="90"/>
        <v>1.6938043887634787E-4</v>
      </c>
      <c r="AT15" s="5">
        <f t="shared" si="91"/>
        <v>1.986184024127439E-4</v>
      </c>
      <c r="AU15" s="5">
        <f t="shared" si="92"/>
        <v>1.5526889267219204E-4</v>
      </c>
      <c r="AV15" s="5">
        <f t="shared" si="93"/>
        <v>9.1035480872322076E-5</v>
      </c>
      <c r="AW15" s="5">
        <f t="shared" si="94"/>
        <v>1.9839768584306918E-6</v>
      </c>
      <c r="AX15" s="5">
        <f t="shared" si="95"/>
        <v>1.0852088148434658E-2</v>
      </c>
      <c r="AY15" s="5">
        <f t="shared" si="96"/>
        <v>7.739969994459338E-3</v>
      </c>
      <c r="AZ15" s="5">
        <f t="shared" si="97"/>
        <v>2.760166278402931E-3</v>
      </c>
      <c r="BA15" s="5">
        <f t="shared" si="98"/>
        <v>6.5620563472351169E-4</v>
      </c>
      <c r="BB15" s="5">
        <f t="shared" si="99"/>
        <v>1.1700540609061812E-4</v>
      </c>
      <c r="BC15" s="5">
        <f t="shared" si="100"/>
        <v>1.6690213347770194E-5</v>
      </c>
      <c r="BD15" s="5">
        <f t="shared" si="101"/>
        <v>8.5852261863927763E-6</v>
      </c>
      <c r="BE15" s="5">
        <f t="shared" si="102"/>
        <v>2.0134366409786139E-5</v>
      </c>
      <c r="BF15" s="5">
        <f t="shared" si="103"/>
        <v>2.3609902751662792E-5</v>
      </c>
      <c r="BG15" s="5">
        <f t="shared" si="104"/>
        <v>1.8456917444793666E-5</v>
      </c>
      <c r="BH15" s="5">
        <f t="shared" si="105"/>
        <v>1.0821448688726715E-5</v>
      </c>
      <c r="BI15" s="5">
        <f t="shared" si="106"/>
        <v>5.0757663980678575E-6</v>
      </c>
      <c r="BJ15" s="8">
        <f t="shared" si="107"/>
        <v>0.728813415554463</v>
      </c>
      <c r="BK15" s="8">
        <f t="shared" si="108"/>
        <v>0.17288136067486742</v>
      </c>
      <c r="BL15" s="8">
        <f t="shared" si="109"/>
        <v>9.2864946042417976E-2</v>
      </c>
      <c r="BM15" s="8">
        <f t="shared" si="110"/>
        <v>0.57943993852593978</v>
      </c>
      <c r="BN15" s="8">
        <f t="shared" si="111"/>
        <v>0.41022138417547266</v>
      </c>
    </row>
    <row r="16" spans="1:88" x14ac:dyDescent="0.25">
      <c r="A16" t="s">
        <v>351</v>
      </c>
      <c r="B16" t="s">
        <v>108</v>
      </c>
      <c r="C16" t="s">
        <v>98</v>
      </c>
      <c r="D16" t="s">
        <v>68</v>
      </c>
      <c r="E16">
        <f>VLOOKUP(A16,home!$A$2:$E$405,3,FALSE)</f>
        <v>1.599</v>
      </c>
      <c r="F16">
        <f>VLOOKUP(B16,home!$B$2:$E$405,3,FALSE)</f>
        <v>1.0944</v>
      </c>
      <c r="G16">
        <f>VLOOKUP(C16,away!$B$2:$E$405,4,FALSE)</f>
        <v>1.2117</v>
      </c>
      <c r="H16">
        <f>VLOOKUP(A16,away!$A$2:$E$405,3,FALSE)</f>
        <v>1.4569000000000001</v>
      </c>
      <c r="I16">
        <f>VLOOKUP(C16,away!$B$2:$E$405,3,FALSE)</f>
        <v>0.51480000000000004</v>
      </c>
      <c r="J16">
        <f>VLOOKUP(B16,home!$B$2:$E$405,4,FALSE)</f>
        <v>1.1153999999999999</v>
      </c>
      <c r="K16" s="3">
        <f t="shared" si="56"/>
        <v>2.1204090835199998</v>
      </c>
      <c r="L16" s="3">
        <f t="shared" si="57"/>
        <v>0.83656351864800005</v>
      </c>
      <c r="M16" s="5">
        <f t="shared" si="58"/>
        <v>5.1976031353798982E-2</v>
      </c>
      <c r="N16" s="5">
        <f t="shared" si="59"/>
        <v>0.11021044900791568</v>
      </c>
      <c r="O16" s="5">
        <f t="shared" si="60"/>
        <v>4.3481251674692842E-2</v>
      </c>
      <c r="P16" s="5">
        <f t="shared" si="61"/>
        <v>9.2198041013837911E-2</v>
      </c>
      <c r="Q16" s="5">
        <f t="shared" si="62"/>
        <v>0.11684561858760108</v>
      </c>
      <c r="R16" s="5">
        <f t="shared" si="63"/>
        <v>1.8187414448100143E-2</v>
      </c>
      <c r="S16" s="5">
        <f t="shared" si="64"/>
        <v>4.0886532433223328E-2</v>
      </c>
      <c r="T16" s="5">
        <f t="shared" si="65"/>
        <v>9.7748781824245706E-2</v>
      </c>
      <c r="U16" s="5">
        <f t="shared" si="66"/>
        <v>3.8564758801494431E-2</v>
      </c>
      <c r="V16" s="5">
        <f t="shared" si="67"/>
        <v>8.0585396683072602E-3</v>
      </c>
      <c r="W16" s="5">
        <f t="shared" si="68"/>
        <v>8.2586837007554217E-2</v>
      </c>
      <c r="X16" s="5">
        <f t="shared" si="69"/>
        <v>6.9089134961048418E-2</v>
      </c>
      <c r="Y16" s="5">
        <f t="shared" si="70"/>
        <v>2.8898724921680607E-2</v>
      </c>
      <c r="Z16" s="5">
        <f t="shared" si="71"/>
        <v>5.0716424752707111E-3</v>
      </c>
      <c r="AA16" s="5">
        <f t="shared" si="72"/>
        <v>1.0753956772929871E-2</v>
      </c>
      <c r="AB16" s="5">
        <f t="shared" si="73"/>
        <v>1.1401393812550963E-2</v>
      </c>
      <c r="AC16" s="5">
        <f t="shared" si="74"/>
        <v>8.934185040417763E-4</v>
      </c>
      <c r="AD16" s="5">
        <f t="shared" si="75"/>
        <v>4.3779469842500918E-2</v>
      </c>
      <c r="AE16" s="5">
        <f t="shared" si="76"/>
        <v>3.6624307335986567E-2</v>
      </c>
      <c r="AF16" s="5">
        <f t="shared" si="77"/>
        <v>1.5319279706519339E-2</v>
      </c>
      <c r="AG16" s="5">
        <f t="shared" si="78"/>
        <v>4.2718501781462415E-3</v>
      </c>
      <c r="AH16" s="5">
        <f t="shared" si="79"/>
        <v>1.0606877686092796E-3</v>
      </c>
      <c r="AI16" s="5">
        <f t="shared" si="80"/>
        <v>2.249091979337676E-3</v>
      </c>
      <c r="AJ16" s="5">
        <f t="shared" si="81"/>
        <v>2.3844975313297924E-3</v>
      </c>
      <c r="AK16" s="5">
        <f t="shared" si="82"/>
        <v>1.6853700750209023E-3</v>
      </c>
      <c r="AL16" s="5">
        <f t="shared" si="83"/>
        <v>6.3391862543306544E-5</v>
      </c>
      <c r="AM16" s="5">
        <f t="shared" si="84"/>
        <v>1.8566077105145764E-2</v>
      </c>
      <c r="AN16" s="5">
        <f t="shared" si="85"/>
        <v>1.5531702790570812E-2</v>
      </c>
      <c r="AO16" s="5">
        <f t="shared" si="86"/>
        <v>6.4966279685374391E-3</v>
      </c>
      <c r="AP16" s="5">
        <f t="shared" si="87"/>
        <v>1.8116139842355634E-3</v>
      </c>
      <c r="AQ16" s="5">
        <f t="shared" si="88"/>
        <v>3.7888254227100629E-4</v>
      </c>
      <c r="AR16" s="5">
        <f t="shared" si="89"/>
        <v>1.7746653837893495E-4</v>
      </c>
      <c r="AS16" s="5">
        <f t="shared" si="90"/>
        <v>3.7630165999954433E-4</v>
      </c>
      <c r="AT16" s="5">
        <f t="shared" si="91"/>
        <v>3.9895672900334424E-4</v>
      </c>
      <c r="AU16" s="5">
        <f t="shared" si="92"/>
        <v>2.8198382403670603E-4</v>
      </c>
      <c r="AV16" s="5">
        <f t="shared" si="93"/>
        <v>1.4948026547328418E-4</v>
      </c>
      <c r="AW16" s="5">
        <f t="shared" si="94"/>
        <v>3.1235581042941255E-6</v>
      </c>
      <c r="AX16" s="5">
        <f t="shared" si="95"/>
        <v>6.561279756513971E-3</v>
      </c>
      <c r="AY16" s="5">
        <f t="shared" si="96"/>
        <v>5.4889272799432199E-3</v>
      </c>
      <c r="AZ16" s="5">
        <f t="shared" si="97"/>
        <v>2.2959181594561476E-3</v>
      </c>
      <c r="BA16" s="5">
        <f t="shared" si="98"/>
        <v>6.4022712466749176E-4</v>
      </c>
      <c r="BB16" s="5">
        <f t="shared" si="99"/>
        <v>1.3389766403643216E-4</v>
      </c>
      <c r="BC16" s="5">
        <f t="shared" si="100"/>
        <v>2.2402780193013096E-5</v>
      </c>
      <c r="BD16" s="5">
        <f t="shared" si="101"/>
        <v>2.4743671964760355E-5</v>
      </c>
      <c r="BE16" s="5">
        <f t="shared" si="102"/>
        <v>5.2466706793717021E-5</v>
      </c>
      <c r="BF16" s="5">
        <f t="shared" si="103"/>
        <v>5.5625440833889029E-5</v>
      </c>
      <c r="BG16" s="5">
        <f t="shared" si="104"/>
        <v>3.9316230006327536E-5</v>
      </c>
      <c r="BH16" s="5">
        <f t="shared" si="105"/>
        <v>2.0841622808794625E-5</v>
      </c>
      <c r="BI16" s="5">
        <f t="shared" si="106"/>
        <v>8.8385532638131448E-6</v>
      </c>
      <c r="BJ16" s="8">
        <f t="shared" si="107"/>
        <v>0.6633020105287698</v>
      </c>
      <c r="BK16" s="8">
        <f t="shared" si="108"/>
        <v>0.19956488211569581</v>
      </c>
      <c r="BL16" s="8">
        <f t="shared" si="109"/>
        <v>0.13135444410662903</v>
      </c>
      <c r="BM16" s="8">
        <f t="shared" si="110"/>
        <v>0.56090836941857991</v>
      </c>
      <c r="BN16" s="8">
        <f t="shared" si="111"/>
        <v>0.43289880608594661</v>
      </c>
    </row>
    <row r="17" spans="1:66" x14ac:dyDescent="0.25">
      <c r="A17" t="s">
        <v>340</v>
      </c>
      <c r="B17" t="s">
        <v>123</v>
      </c>
      <c r="C17" t="s">
        <v>110</v>
      </c>
      <c r="D17" t="s">
        <v>68</v>
      </c>
      <c r="E17">
        <f>VLOOKUP(A17,home!$A$2:$E$405,3,FALSE)</f>
        <v>1.1801999999999999</v>
      </c>
      <c r="F17">
        <f>VLOOKUP(B17,home!$B$2:$E$405,3,FALSE)</f>
        <v>0.74139999999999995</v>
      </c>
      <c r="G17">
        <f>VLOOKUP(C17,away!$B$2:$E$405,4,FALSE)</f>
        <v>1.5887</v>
      </c>
      <c r="H17">
        <f>VLOOKUP(A17,away!$A$2:$E$405,3,FALSE)</f>
        <v>1.0640000000000001</v>
      </c>
      <c r="I17">
        <f>VLOOKUP(C17,away!$B$2:$E$405,3,FALSE)</f>
        <v>0.93979999999999997</v>
      </c>
      <c r="J17">
        <f>VLOOKUP(B17,home!$B$2:$E$405,4,FALSE)</f>
        <v>0.70489999999999997</v>
      </c>
      <c r="K17" s="3">
        <f t="shared" si="56"/>
        <v>1.3901129448359997</v>
      </c>
      <c r="L17" s="3">
        <f t="shared" si="57"/>
        <v>0.70486278128000002</v>
      </c>
      <c r="M17" s="5">
        <f t="shared" si="58"/>
        <v>0.12307323108304419</v>
      </c>
      <c r="N17" s="5">
        <f t="shared" si="59"/>
        <v>0.17108569169133206</v>
      </c>
      <c r="O17" s="5">
        <f t="shared" si="60"/>
        <v>8.6749739962310668E-2</v>
      </c>
      <c r="P17" s="5">
        <f t="shared" si="61"/>
        <v>0.12059193648276489</v>
      </c>
      <c r="Q17" s="5">
        <f t="shared" si="62"/>
        <v>0.11891421734817077</v>
      </c>
      <c r="R17" s="5">
        <f t="shared" si="63"/>
        <v>3.0573331492575528E-2</v>
      </c>
      <c r="S17" s="5">
        <f t="shared" si="64"/>
        <v>2.9540166892284329E-2</v>
      </c>
      <c r="T17" s="5">
        <f t="shared" si="65"/>
        <v>8.3818205973766075E-2</v>
      </c>
      <c r="U17" s="5">
        <f t="shared" si="66"/>
        <v>4.2500383874591381E-2</v>
      </c>
      <c r="V17" s="5">
        <f t="shared" si="67"/>
        <v>3.2160671046699801E-3</v>
      </c>
      <c r="W17" s="5">
        <f t="shared" si="68"/>
        <v>5.5101397620244609E-2</v>
      </c>
      <c r="X17" s="5">
        <f t="shared" si="69"/>
        <v>3.8838924379020791E-2</v>
      </c>
      <c r="Y17" s="5">
        <f t="shared" si="70"/>
        <v>1.3688056129860094E-2</v>
      </c>
      <c r="Z17" s="5">
        <f t="shared" si="71"/>
        <v>7.1833344896174017E-3</v>
      </c>
      <c r="AA17" s="5">
        <f t="shared" si="72"/>
        <v>9.9856462611040489E-3</v>
      </c>
      <c r="AB17" s="5">
        <f t="shared" si="73"/>
        <v>6.9405880650569704E-3</v>
      </c>
      <c r="AC17" s="5">
        <f t="shared" si="74"/>
        <v>1.9695172367995513E-4</v>
      </c>
      <c r="AD17" s="5">
        <f t="shared" si="75"/>
        <v>1.9149291527614392E-2</v>
      </c>
      <c r="AE17" s="5">
        <f t="shared" si="76"/>
        <v>1.3497622885695821E-2</v>
      </c>
      <c r="AF17" s="5">
        <f t="shared" si="77"/>
        <v>4.7569860039400674E-3</v>
      </c>
      <c r="AG17" s="5">
        <f t="shared" si="78"/>
        <v>1.1176741284157432E-3</v>
      </c>
      <c r="AH17" s="5">
        <f t="shared" si="79"/>
        <v>1.2658162818040676E-3</v>
      </c>
      <c r="AI17" s="5">
        <f t="shared" si="80"/>
        <v>1.7596275991200081E-3</v>
      </c>
      <c r="AJ17" s="5">
        <f t="shared" si="81"/>
        <v>1.2230405518137072E-3</v>
      </c>
      <c r="AK17" s="5">
        <f t="shared" si="82"/>
        <v>5.6672150104519964E-4</v>
      </c>
      <c r="AL17" s="5">
        <f t="shared" si="83"/>
        <v>7.719238226924678E-6</v>
      </c>
      <c r="AM17" s="5">
        <f t="shared" si="84"/>
        <v>5.3239356073950233E-3</v>
      </c>
      <c r="AN17" s="5">
        <f t="shared" si="85"/>
        <v>3.7526440595840823E-3</v>
      </c>
      <c r="AO17" s="5">
        <f t="shared" si="86"/>
        <v>1.3225495644961529E-3</v>
      </c>
      <c r="AP17" s="5">
        <f t="shared" si="87"/>
        <v>3.1073865480380375E-4</v>
      </c>
      <c r="AQ17" s="5">
        <f t="shared" si="88"/>
        <v>5.4757028119053734E-5</v>
      </c>
      <c r="AR17" s="5">
        <f t="shared" si="89"/>
        <v>1.7844535699638471E-4</v>
      </c>
      <c r="AS17" s="5">
        <f t="shared" si="90"/>
        <v>2.4805920070655561E-4</v>
      </c>
      <c r="AT17" s="5">
        <f t="shared" si="91"/>
        <v>1.7241515299392719E-4</v>
      </c>
      <c r="AU17" s="5">
        <f t="shared" si="92"/>
        <v>7.9892178687579192E-5</v>
      </c>
      <c r="AV17" s="5">
        <f t="shared" si="93"/>
        <v>2.7764787946188654E-5</v>
      </c>
      <c r="AW17" s="5">
        <f t="shared" si="94"/>
        <v>2.1010026978899439E-7</v>
      </c>
      <c r="AX17" s="5">
        <f t="shared" si="95"/>
        <v>1.2334786342188537E-3</v>
      </c>
      <c r="AY17" s="5">
        <f t="shared" si="96"/>
        <v>8.6943318076495712E-4</v>
      </c>
      <c r="AZ17" s="5">
        <f t="shared" si="97"/>
        <v>3.0641554496555227E-4</v>
      </c>
      <c r="BA17" s="5">
        <f t="shared" si="98"/>
        <v>7.1993637750615379E-5</v>
      </c>
      <c r="BB17" s="5">
        <f t="shared" si="99"/>
        <v>1.2686408934840888E-5</v>
      </c>
      <c r="BC17" s="5">
        <f t="shared" si="100"/>
        <v>1.7884354972534786E-6</v>
      </c>
      <c r="BD17" s="5">
        <f t="shared" si="101"/>
        <v>2.0963248439829035E-5</v>
      </c>
      <c r="BE17" s="5">
        <f t="shared" si="102"/>
        <v>2.9141283022019416E-5</v>
      </c>
      <c r="BF17" s="5">
        <f t="shared" si="103"/>
        <v>2.0254837379019365E-5</v>
      </c>
      <c r="BG17" s="5">
        <f t="shared" si="104"/>
        <v>9.3855038787076326E-6</v>
      </c>
      <c r="BH17" s="5">
        <f t="shared" si="105"/>
        <v>3.261727608899991E-6</v>
      </c>
      <c r="BI17" s="5">
        <f t="shared" si="106"/>
        <v>9.0683395433217051E-7</v>
      </c>
      <c r="BJ17" s="8">
        <f t="shared" si="107"/>
        <v>0.53322848844459048</v>
      </c>
      <c r="BK17" s="8">
        <f t="shared" si="108"/>
        <v>0.27749550570543519</v>
      </c>
      <c r="BL17" s="8">
        <f t="shared" si="109"/>
        <v>0.18235538570103507</v>
      </c>
      <c r="BM17" s="8">
        <f t="shared" si="110"/>
        <v>0.34840534319998495</v>
      </c>
      <c r="BN17" s="8">
        <f t="shared" si="111"/>
        <v>0.65098814806019822</v>
      </c>
    </row>
    <row r="18" spans="1:66" x14ac:dyDescent="0.25">
      <c r="A18" t="s">
        <v>340</v>
      </c>
      <c r="B18" t="s">
        <v>126</v>
      </c>
      <c r="C18" t="s">
        <v>121</v>
      </c>
      <c r="D18" t="s">
        <v>68</v>
      </c>
      <c r="E18">
        <f>VLOOKUP(A18,home!$A$2:$E$405,3,FALSE)</f>
        <v>1.1801999999999999</v>
      </c>
      <c r="F18">
        <f>VLOOKUP(B18,home!$B$2:$E$405,3,FALSE)</f>
        <v>1.6005</v>
      </c>
      <c r="G18">
        <f>VLOOKUP(C18,away!$B$2:$E$405,4,FALSE)</f>
        <v>1.0356000000000001</v>
      </c>
      <c r="H18">
        <f>VLOOKUP(A18,away!$A$2:$E$405,3,FALSE)</f>
        <v>1.0640000000000001</v>
      </c>
      <c r="I18">
        <f>VLOOKUP(C18,away!$B$2:$E$405,3,FALSE)</f>
        <v>0.83540000000000003</v>
      </c>
      <c r="J18">
        <f>VLOOKUP(B18,home!$B$2:$E$405,4,FALSE)</f>
        <v>1.2531000000000001</v>
      </c>
      <c r="K18" s="3">
        <f t="shared" ref="K18:K29" si="112">E18*F18*G18</f>
        <v>1.95615529956</v>
      </c>
      <c r="L18" s="3">
        <f t="shared" ref="L18:L29" si="113">H18*I18*J18</f>
        <v>1.1138374833600002</v>
      </c>
      <c r="M18" s="5">
        <f t="shared" si="58"/>
        <v>4.6421489883828507E-2</v>
      </c>
      <c r="N18" s="5">
        <f t="shared" si="59"/>
        <v>9.0807643449722059E-2</v>
      </c>
      <c r="O18" s="5">
        <f t="shared" si="60"/>
        <v>5.1705995466025251E-2</v>
      </c>
      <c r="P18" s="5">
        <f t="shared" si="61"/>
        <v>0.10114495704989063</v>
      </c>
      <c r="Q18" s="5">
        <f t="shared" si="62"/>
        <v>8.8816926487364389E-2</v>
      </c>
      <c r="R18" s="5">
        <f t="shared" si="63"/>
        <v>2.8796037932250572E-2</v>
      </c>
      <c r="S18" s="5">
        <f t="shared" si="64"/>
        <v>5.5094646693944614E-2</v>
      </c>
      <c r="T18" s="5">
        <f t="shared" si="65"/>
        <v>9.8927621878456093E-2</v>
      </c>
      <c r="U18" s="5">
        <f t="shared" si="66"/>
        <v>5.6329522207502744E-2</v>
      </c>
      <c r="V18" s="5">
        <f t="shared" si="67"/>
        <v>1.333804113253827E-2</v>
      </c>
      <c r="W18" s="5">
        <f t="shared" si="68"/>
        <v>5.7913233812962935E-2</v>
      </c>
      <c r="X18" s="5">
        <f t="shared" si="69"/>
        <v>6.4505930603469902E-2</v>
      </c>
      <c r="Y18" s="5">
        <f t="shared" si="70"/>
        <v>3.5924561702581868E-2</v>
      </c>
      <c r="Z18" s="5">
        <f t="shared" si="71"/>
        <v>1.069136880706569E-2</v>
      </c>
      <c r="AA18" s="5">
        <f t="shared" si="72"/>
        <v>2.0913977751492025E-2</v>
      </c>
      <c r="AB18" s="5">
        <f t="shared" si="73"/>
        <v>2.0455494206730533E-2</v>
      </c>
      <c r="AC18" s="5">
        <f t="shared" si="74"/>
        <v>1.8163403426629174E-3</v>
      </c>
      <c r="AD18" s="5">
        <f t="shared" si="75"/>
        <v>2.8321819809471217E-2</v>
      </c>
      <c r="AE18" s="5">
        <f t="shared" si="76"/>
        <v>3.1545904500756818E-2</v>
      </c>
      <c r="AF18" s="5">
        <f t="shared" si="77"/>
        <v>1.756850543971894E-2</v>
      </c>
      <c r="AG18" s="5">
        <f t="shared" si="78"/>
        <v>6.5228199617910036E-3</v>
      </c>
      <c r="AH18" s="5">
        <f t="shared" si="79"/>
        <v>2.9771118314339162E-3</v>
      </c>
      <c r="AI18" s="5">
        <f t="shared" si="80"/>
        <v>5.8236930864422332E-3</v>
      </c>
      <c r="AJ18" s="5">
        <f t="shared" si="81"/>
        <v>5.6960240470274549E-3</v>
      </c>
      <c r="AK18" s="5">
        <f t="shared" si="82"/>
        <v>3.7141025420046516E-3</v>
      </c>
      <c r="AL18" s="5">
        <f t="shared" si="83"/>
        <v>1.5830053400386291E-4</v>
      </c>
      <c r="AM18" s="5">
        <f t="shared" si="84"/>
        <v>1.1080375582696093E-2</v>
      </c>
      <c r="AN18" s="5">
        <f t="shared" si="85"/>
        <v>1.2341737653713812E-2</v>
      </c>
      <c r="AO18" s="5">
        <f t="shared" si="86"/>
        <v>6.8733450042509723E-3</v>
      </c>
      <c r="AP18" s="5">
        <f t="shared" si="87"/>
        <v>2.5519297672666435E-3</v>
      </c>
      <c r="AQ18" s="5">
        <f t="shared" si="88"/>
        <v>7.1060875742093787E-4</v>
      </c>
      <c r="AR18" s="5">
        <f t="shared" si="89"/>
        <v>6.6320375000112708E-4</v>
      </c>
      <c r="AS18" s="5">
        <f t="shared" si="90"/>
        <v>1.2973295302527701E-3</v>
      </c>
      <c r="AT18" s="5">
        <f t="shared" si="91"/>
        <v>1.2688890179398211E-3</v>
      </c>
      <c r="AU18" s="5">
        <f t="shared" si="92"/>
        <v>8.2738132566548836E-4</v>
      </c>
      <c r="AV18" s="5">
        <f t="shared" si="93"/>
        <v>4.04621591239381E-4</v>
      </c>
      <c r="AW18" s="5">
        <f t="shared" si="94"/>
        <v>9.5808720109206231E-6</v>
      </c>
      <c r="AX18" s="5">
        <f t="shared" si="95"/>
        <v>3.6124892362010344E-3</v>
      </c>
      <c r="AY18" s="5">
        <f t="shared" si="96"/>
        <v>4.0237259195152492E-3</v>
      </c>
      <c r="AZ18" s="5">
        <f t="shared" si="97"/>
        <v>2.2408883759616341E-3</v>
      </c>
      <c r="BA18" s="5">
        <f t="shared" si="98"/>
        <v>8.3199515639059446E-4</v>
      </c>
      <c r="BB18" s="5">
        <f t="shared" si="99"/>
        <v>2.3167684779045258E-4</v>
      </c>
      <c r="BC18" s="5">
        <f t="shared" si="100"/>
        <v>5.1610071419139119E-5</v>
      </c>
      <c r="BD18" s="5">
        <f t="shared" si="101"/>
        <v>1.2311686597602826E-4</v>
      </c>
      <c r="BE18" s="5">
        <f t="shared" si="102"/>
        <v>2.4083570984422591E-4</v>
      </c>
      <c r="BF18" s="5">
        <f t="shared" si="103"/>
        <v>2.3555602506753853E-4</v>
      </c>
      <c r="BG18" s="5">
        <f t="shared" si="104"/>
        <v>1.5359472225971792E-4</v>
      </c>
      <c r="BH18" s="5">
        <f t="shared" si="105"/>
        <v>7.5113782483198405E-5</v>
      </c>
      <c r="BI18" s="5">
        <f t="shared" si="106"/>
        <v>2.9386844734901108E-5</v>
      </c>
      <c r="BJ18" s="8">
        <f t="shared" si="107"/>
        <v>0.56540535001892178</v>
      </c>
      <c r="BK18" s="8">
        <f t="shared" si="108"/>
        <v>0.22199750155638406</v>
      </c>
      <c r="BL18" s="8">
        <f t="shared" si="109"/>
        <v>0.20173098823637364</v>
      </c>
      <c r="BM18" s="8">
        <f t="shared" si="110"/>
        <v>0.5881180133021594</v>
      </c>
      <c r="BN18" s="8">
        <f t="shared" si="111"/>
        <v>0.40769305026908137</v>
      </c>
    </row>
    <row r="19" spans="1:66" x14ac:dyDescent="0.25">
      <c r="A19" t="s">
        <v>341</v>
      </c>
      <c r="B19" t="s">
        <v>140</v>
      </c>
      <c r="C19" t="s">
        <v>133</v>
      </c>
      <c r="D19" t="s">
        <v>68</v>
      </c>
      <c r="E19">
        <f>VLOOKUP(A19,home!$A$2:$E$405,3,FALSE)</f>
        <v>1.4554</v>
      </c>
      <c r="F19">
        <f>VLOOKUP(B19,home!$B$2:$E$405,3,FALSE)</f>
        <v>1.3742000000000001</v>
      </c>
      <c r="G19">
        <f>VLOOKUP(C19,away!$B$2:$E$405,4,FALSE)</f>
        <v>1.3742000000000001</v>
      </c>
      <c r="H19">
        <f>VLOOKUP(A19,away!$A$2:$E$405,3,FALSE)</f>
        <v>1.2321</v>
      </c>
      <c r="I19">
        <f>VLOOKUP(C19,away!$B$2:$E$405,3,FALSE)</f>
        <v>0.57969999999999999</v>
      </c>
      <c r="J19">
        <f>VLOOKUP(B19,home!$B$2:$E$405,4,FALSE)</f>
        <v>0.46379999999999999</v>
      </c>
      <c r="K19" s="3">
        <f t="shared" si="112"/>
        <v>2.7484146764560009</v>
      </c>
      <c r="L19" s="3">
        <f t="shared" si="113"/>
        <v>0.331268394006</v>
      </c>
      <c r="M19" s="5">
        <f t="shared" si="58"/>
        <v>4.5973824803438056E-2</v>
      </c>
      <c r="N19" s="5">
        <f t="shared" si="59"/>
        <v>0.12635513482258606</v>
      </c>
      <c r="O19" s="5">
        <f t="shared" si="60"/>
        <v>1.5229675108948135E-2</v>
      </c>
      <c r="P19" s="5">
        <f t="shared" si="61"/>
        <v>4.1857462587089694E-2</v>
      </c>
      <c r="Q19" s="5">
        <f t="shared" si="62"/>
        <v>0.17363815349598616</v>
      </c>
      <c r="R19" s="5">
        <f t="shared" si="63"/>
        <v>2.5225550072872005E-3</v>
      </c>
      <c r="S19" s="5">
        <f t="shared" si="64"/>
        <v>9.5274168601401123E-3</v>
      </c>
      <c r="T19" s="5">
        <f t="shared" si="65"/>
        <v>5.7520832246782651E-2</v>
      </c>
      <c r="U19" s="5">
        <f t="shared" si="66"/>
        <v>6.9330272041957155E-3</v>
      </c>
      <c r="V19" s="5">
        <f t="shared" si="67"/>
        <v>9.6381774842042411E-4</v>
      </c>
      <c r="W19" s="5">
        <f t="shared" si="68"/>
        <v>0.15907654982036271</v>
      </c>
      <c r="X19" s="5">
        <f t="shared" si="69"/>
        <v>5.269703318300701E-2</v>
      </c>
      <c r="Y19" s="5">
        <f t="shared" si="70"/>
        <v>8.7284307757078093E-3</v>
      </c>
      <c r="Z19" s="5">
        <f t="shared" si="71"/>
        <v>2.785475820186083E-4</v>
      </c>
      <c r="AA19" s="5">
        <f t="shared" si="72"/>
        <v>7.655642625112747E-4</v>
      </c>
      <c r="AB19" s="5">
        <f t="shared" si="73"/>
        <v>1.052044027428101E-3</v>
      </c>
      <c r="AC19" s="5">
        <f t="shared" si="74"/>
        <v>5.4845019853373104E-5</v>
      </c>
      <c r="AD19" s="5">
        <f t="shared" si="75"/>
        <v>0.10930208105156729</v>
      </c>
      <c r="AE19" s="5">
        <f t="shared" si="76"/>
        <v>3.6208324851466342E-2</v>
      </c>
      <c r="AF19" s="5">
        <f t="shared" si="77"/>
        <v>5.9973368115963958E-3</v>
      </c>
      <c r="AG19" s="5">
        <f t="shared" si="78"/>
        <v>6.6224271129686782E-4</v>
      </c>
      <c r="AH19" s="5">
        <f t="shared" si="79"/>
        <v>2.3068502537389723E-5</v>
      </c>
      <c r="AI19" s="5">
        <f t="shared" si="80"/>
        <v>6.3401810937624409E-5</v>
      </c>
      <c r="AJ19" s="5">
        <f t="shared" si="81"/>
        <v>8.7127233847427772E-5</v>
      </c>
      <c r="AK19" s="5">
        <f t="shared" si="82"/>
        <v>7.982058940842817E-5</v>
      </c>
      <c r="AL19" s="5">
        <f t="shared" si="83"/>
        <v>1.9973742680022391E-6</v>
      </c>
      <c r="AM19" s="5">
        <f t="shared" si="84"/>
        <v>6.0081488745862194E-2</v>
      </c>
      <c r="AN19" s="5">
        <f t="shared" si="85"/>
        <v>1.9903098286331335E-2</v>
      </c>
      <c r="AO19" s="5">
        <f t="shared" si="86"/>
        <v>3.2966337025282753E-3</v>
      </c>
      <c r="AP19" s="5">
        <f t="shared" si="87"/>
        <v>3.6402351742086526E-4</v>
      </c>
      <c r="AQ19" s="5">
        <f t="shared" si="88"/>
        <v>3.0147371499106286E-5</v>
      </c>
      <c r="AR19" s="5">
        <f t="shared" si="89"/>
        <v>1.5283731575368859E-6</v>
      </c>
      <c r="AS19" s="5">
        <f t="shared" si="90"/>
        <v>4.2006032172757763E-6</v>
      </c>
      <c r="AT19" s="5">
        <f t="shared" si="91"/>
        <v>5.7724997661645205E-6</v>
      </c>
      <c r="AU19" s="5">
        <f t="shared" si="92"/>
        <v>5.2884076923884667E-6</v>
      </c>
      <c r="AV19" s="5">
        <f t="shared" si="93"/>
        <v>3.6336843292108187E-6</v>
      </c>
      <c r="AW19" s="5">
        <f t="shared" si="94"/>
        <v>5.0514866673696148E-8</v>
      </c>
      <c r="AX19" s="5">
        <f t="shared" si="95"/>
        <v>2.752147424207561E-2</v>
      </c>
      <c r="AY19" s="5">
        <f t="shared" si="96"/>
        <v>9.1169945728498854E-3</v>
      </c>
      <c r="AZ19" s="5">
        <f t="shared" si="97"/>
        <v>1.5100860751546994E-3</v>
      </c>
      <c r="BA19" s="5">
        <f t="shared" si="98"/>
        <v>1.6674792964244044E-4</v>
      </c>
      <c r="BB19" s="5">
        <f t="shared" si="99"/>
        <v>1.3809579714119175E-5</v>
      </c>
      <c r="BC19" s="5">
        <f t="shared" si="100"/>
        <v>9.1493545875881912E-7</v>
      </c>
      <c r="BD19" s="5">
        <f t="shared" si="101"/>
        <v>8.4383620223187247E-8</v>
      </c>
      <c r="BE19" s="5">
        <f t="shared" si="102"/>
        <v>2.319211802738972E-7</v>
      </c>
      <c r="BF19" s="5">
        <f t="shared" si="103"/>
        <v>3.1870778782288858E-7</v>
      </c>
      <c r="BG19" s="5">
        <f t="shared" si="104"/>
        <v>2.9198038718441731E-7</v>
      </c>
      <c r="BH19" s="5">
        <f t="shared" si="105"/>
        <v>2.0062079534373958E-7</v>
      </c>
      <c r="BI19" s="5">
        <f t="shared" si="106"/>
        <v>1.1027782766500194E-7</v>
      </c>
      <c r="BJ19" s="8">
        <f t="shared" si="107"/>
        <v>0.85219153872889641</v>
      </c>
      <c r="BK19" s="8">
        <f t="shared" si="108"/>
        <v>0.10749635896605955</v>
      </c>
      <c r="BL19" s="8">
        <f t="shared" si="109"/>
        <v>2.6777945206862386E-2</v>
      </c>
      <c r="BM19" s="8">
        <f t="shared" si="110"/>
        <v>0.57205064060051847</v>
      </c>
      <c r="BN19" s="8">
        <f t="shared" si="111"/>
        <v>0.40557680582533534</v>
      </c>
    </row>
    <row r="20" spans="1:66" x14ac:dyDescent="0.25">
      <c r="A20" t="s">
        <v>341</v>
      </c>
      <c r="B20" t="s">
        <v>143</v>
      </c>
      <c r="C20" t="s">
        <v>138</v>
      </c>
      <c r="D20" t="s">
        <v>68</v>
      </c>
      <c r="E20">
        <f>VLOOKUP(A20,home!$A$2:$E$405,3,FALSE)</f>
        <v>1.4554</v>
      </c>
      <c r="F20">
        <f>VLOOKUP(B20,home!$B$2:$E$405,3,FALSE)</f>
        <v>0.7853</v>
      </c>
      <c r="G20">
        <f>VLOOKUP(C20,away!$B$2:$E$405,4,FALSE)</f>
        <v>0.7853</v>
      </c>
      <c r="H20">
        <f>VLOOKUP(A20,away!$A$2:$E$405,3,FALSE)</f>
        <v>1.2321</v>
      </c>
      <c r="I20">
        <f>VLOOKUP(C20,away!$B$2:$E$405,3,FALSE)</f>
        <v>0.46379999999999999</v>
      </c>
      <c r="J20">
        <f>VLOOKUP(B20,home!$B$2:$E$405,4,FALSE)</f>
        <v>0.69569999999999999</v>
      </c>
      <c r="K20" s="3">
        <f t="shared" si="112"/>
        <v>0.89753948938600003</v>
      </c>
      <c r="L20" s="3">
        <f t="shared" si="113"/>
        <v>0.39755635968599995</v>
      </c>
      <c r="M20" s="5">
        <f t="shared" ref="M20:M29" si="114">_xlfn.POISSON.DIST(0,K20,FALSE) * _xlfn.POISSON.DIST(0,L20,FALSE)</f>
        <v>0.2738716127334424</v>
      </c>
      <c r="N20" s="5">
        <f t="shared" ref="N20:N29" si="115">_xlfn.POISSON.DIST(1,K20,FALSE) * _xlfn.POISSON.DIST(0,L20,FALSE)</f>
        <v>0.24581058745009418</v>
      </c>
      <c r="O20" s="5">
        <f t="shared" ref="O20:O29" si="116">_xlfn.POISSON.DIST(0,K20,FALSE) * _xlfn.POISSON.DIST(1,L20,FALSE)</f>
        <v>0.10887940137964131</v>
      </c>
      <c r="P20" s="5">
        <f t="shared" ref="P20:P29" si="117">_xlfn.POISSON.DIST(1,K20,FALSE) * _xlfn.POISSON.DIST(1,L20,FALSE)</f>
        <v>9.7723562318936585E-2</v>
      </c>
      <c r="Q20" s="5">
        <f t="shared" ref="Q20:Q29" si="118">_xlfn.POISSON.DIST(2,K20,FALSE) * _xlfn.POISSON.DIST(0,L20,FALSE)</f>
        <v>0.11031235457281512</v>
      </c>
      <c r="R20" s="5">
        <f t="shared" ref="R20:R29" si="119">_xlfn.POISSON.DIST(0,K20,FALSE) * _xlfn.POISSON.DIST(2,L20,FALSE)</f>
        <v>2.1642849228640518E-2</v>
      </c>
      <c r="S20" s="5">
        <f t="shared" ref="S20:S29" si="120">_xlfn.POISSON.DIST(2,K20,FALSE) * _xlfn.POISSON.DIST(2,L20,FALSE)</f>
        <v>8.7174922375013886E-3</v>
      </c>
      <c r="T20" s="5">
        <f t="shared" ref="T20:T29" si="121">_xlfn.POISSON.DIST(2,K20,FALSE) * _xlfn.POISSON.DIST(1,L20,FALSE)</f>
        <v>4.3855378112359643E-2</v>
      </c>
      <c r="U20" s="5">
        <f t="shared" ref="U20:U29" si="122">_xlfn.POISSON.DIST(1,K20,FALSE) * _xlfn.POISSON.DIST(2,L20,FALSE)</f>
        <v>1.942531184553219E-2</v>
      </c>
      <c r="V20" s="5">
        <f t="shared" ref="V20:V29" si="123">_xlfn.POISSON.DIST(3,K20,FALSE) * _xlfn.POISSON.DIST(3,L20,FALSE)</f>
        <v>3.4562196150300509E-4</v>
      </c>
      <c r="W20" s="5">
        <f t="shared" ref="W20:W29" si="124">_xlfn.POISSON.DIST(3,K20,FALSE) * _xlfn.POISSON.DIST(0,L20,FALSE)</f>
        <v>3.3003231465417296E-2</v>
      </c>
      <c r="X20" s="5">
        <f t="shared" ref="X20:X29" si="125">_xlfn.POISSON.DIST(3,K20,FALSE) * _xlfn.POISSON.DIST(1,L20,FALSE)</f>
        <v>1.3120644559265749E-2</v>
      </c>
      <c r="Y20" s="5">
        <f t="shared" ref="Y20:Y29" si="126">_xlfn.POISSON.DIST(3,K20,FALSE) * _xlfn.POISSON.DIST(2,L20,FALSE)</f>
        <v>2.6080978438578059E-3</v>
      </c>
      <c r="Z20" s="5">
        <f t="shared" ref="Z20:Z29" si="127">_xlfn.POISSON.DIST(0,K20,FALSE) * _xlfn.POISSON.DIST(3,L20,FALSE)</f>
        <v>2.8680841175237597E-3</v>
      </c>
      <c r="AA20" s="5">
        <f t="shared" ref="AA20:AA29" si="128">_xlfn.POISSON.DIST(1,K20,FALSE) * _xlfn.POISSON.DIST(3,L20,FALSE)</f>
        <v>2.5742187543583714E-3</v>
      </c>
      <c r="AB20" s="5">
        <f t="shared" ref="AB20:AB29" si="129">_xlfn.POISSON.DIST(2,K20,FALSE) * _xlfn.POISSON.DIST(3,L20,FALSE)</f>
        <v>1.1552314931773389E-3</v>
      </c>
      <c r="AC20" s="5">
        <f t="shared" ref="AC20:AC29" si="130">_xlfn.POISSON.DIST(4,K20,FALSE) * _xlfn.POISSON.DIST(4,L20,FALSE)</f>
        <v>7.7078564652585512E-6</v>
      </c>
      <c r="AD20" s="5">
        <f t="shared" ref="AD20:AD29" si="131">_xlfn.POISSON.DIST(4,K20,FALSE) * _xlfn.POISSON.DIST(0,L20,FALSE)</f>
        <v>7.4054258793896498E-3</v>
      </c>
      <c r="AE20" s="5">
        <f t="shared" ref="AE20:AE29" si="132">_xlfn.POISSON.DIST(4,K20,FALSE) * _xlfn.POISSON.DIST(1,L20,FALSE)</f>
        <v>2.9440741545346443E-3</v>
      </c>
      <c r="AF20" s="5">
        <f t="shared" ref="AF20:AF29" si="133">_xlfn.POISSON.DIST(4,K20,FALSE) * _xlfn.POISSON.DIST(2,L20,FALSE)</f>
        <v>5.8521770176121551E-4</v>
      </c>
      <c r="AG20" s="5">
        <f t="shared" ref="AG20:AG29" si="134">_xlfn.POISSON.DIST(4,K20,FALSE) * _xlfn.POISSON.DIST(3,L20,FALSE)</f>
        <v>7.7552339711998717E-5</v>
      </c>
      <c r="AH20" s="5">
        <f t="shared" ref="AH20:AH29" si="135">_xlfn.POISSON.DIST(0,K20,FALSE) * _xlfn.POISSON.DIST(4,L20,FALSE)</f>
        <v>2.8505627025899477E-4</v>
      </c>
      <c r="AI20" s="5">
        <f t="shared" ref="AI20:AI29" si="136">_xlfn.POISSON.DIST(1,K20,FALSE) * _xlfn.POISSON.DIST(4,L20,FALSE)</f>
        <v>2.5584925925453575E-4</v>
      </c>
      <c r="AJ20" s="5">
        <f t="shared" ref="AJ20:AJ29" si="137">_xlfn.POISSON.DIST(2,K20,FALSE) * _xlfn.POISSON.DIST(4,L20,FALSE)</f>
        <v>1.1481740675555117E-4</v>
      </c>
      <c r="AK20" s="5">
        <f t="shared" ref="AK20:AK29" si="138">_xlfn.POISSON.DIST(3,K20,FALSE) * _xlfn.POISSON.DIST(4,L20,FALSE)</f>
        <v>3.4351052210667366E-5</v>
      </c>
      <c r="AL20" s="5">
        <f t="shared" ref="AL20:AL29" si="139">_xlfn.POISSON.DIST(5,K20,FALSE) * _xlfn.POISSON.DIST(5,L20,FALSE)</f>
        <v>1.1001347443208524E-7</v>
      </c>
      <c r="AM20" s="5">
        <f t="shared" ref="AM20:AM29" si="140">_xlfn.POISSON.DIST(5,K20,FALSE) * _xlfn.POISSON.DIST(0,L20,FALSE)</f>
        <v>1.3293324324946518E-3</v>
      </c>
      <c r="AN20" s="5">
        <f t="shared" ref="AN20:AN29" si="141">_xlfn.POISSON.DIST(5,K20,FALSE) * _xlfn.POISSON.DIST(1,L20,FALSE)</f>
        <v>5.2848456267510905E-4</v>
      </c>
      <c r="AO20" s="5">
        <f t="shared" ref="AO20:AO29" si="142">_xlfn.POISSON.DIST(5,K20,FALSE) * _xlfn.POISSON.DIST(2,L20,FALSE)</f>
        <v>1.0505119944368201E-4</v>
      </c>
      <c r="AP20" s="5">
        <f t="shared" ref="AP20:AP29" si="143">_xlfn.POISSON.DIST(5,K20,FALSE) * _xlfn.POISSON.DIST(3,L20,FALSE)</f>
        <v>1.3921257477159393E-5</v>
      </c>
      <c r="AQ20" s="5">
        <f t="shared" ref="AQ20:AQ29" si="144">_xlfn.POISSON.DIST(5,K20,FALSE) * _xlfn.POISSON.DIST(4,L20,FALSE)</f>
        <v>1.3836211112177482E-6</v>
      </c>
      <c r="AR20" s="5">
        <f t="shared" ref="AR20:AR29" si="145">_xlfn.POISSON.DIST(0,K20,FALSE) * _xlfn.POISSON.DIST(5,L20,FALSE)</f>
        <v>2.2665186621966911E-5</v>
      </c>
      <c r="AS20" s="5">
        <f t="shared" ref="AS20:AS29" si="146">_xlfn.POISSON.DIST(1,K20,FALSE) * _xlfn.POISSON.DIST(5,L20,FALSE)</f>
        <v>2.0342900027518577E-5</v>
      </c>
      <c r="AT20" s="5">
        <f t="shared" ref="AT20:AT29" si="147">_xlfn.POISSON.DIST(2,K20,FALSE) * _xlfn.POISSON.DIST(5,L20,FALSE)</f>
        <v>9.1292780516647329E-6</v>
      </c>
      <c r="AU20" s="5">
        <f t="shared" ref="AU20:AU29" si="148">_xlfn.POISSON.DIST(3,K20,FALSE) * _xlfn.POISSON.DIST(5,L20,FALSE)</f>
        <v>2.7312958536513282E-6</v>
      </c>
      <c r="AV20" s="5">
        <f t="shared" ref="AV20:AV29" si="149">_xlfn.POISSON.DIST(4,K20,FALSE) * _xlfn.POISSON.DIST(5,L20,FALSE)</f>
        <v>6.1286147146207785E-7</v>
      </c>
      <c r="AW20" s="5">
        <f t="shared" ref="AW20:AW29" si="150">_xlfn.POISSON.DIST(6,K20,FALSE) * _xlfn.POISSON.DIST(6,L20,FALSE)</f>
        <v>1.0904246252554208E-9</v>
      </c>
      <c r="AX20" s="5">
        <f t="shared" ref="AX20:AX29" si="151">_xlfn.POISSON.DIST(6,K20,FALSE) * _xlfn.POISSON.DIST(0,L20,FALSE)</f>
        <v>1.9885472544758313E-4</v>
      </c>
      <c r="AY20" s="5">
        <f t="shared" ref="AY20:AY29" si="152">_xlfn.POISSON.DIST(6,K20,FALSE) * _xlfn.POISSON.DIST(1,L20,FALSE)</f>
        <v>7.9055960755300127E-5</v>
      </c>
      <c r="AZ20" s="5">
        <f t="shared" ref="AZ20:AZ29" si="153">_xlfn.POISSON.DIST(6,K20,FALSE) * _xlfn.POISSON.DIST(2,L20,FALSE)</f>
        <v>1.5714599984678194E-5</v>
      </c>
      <c r="BA20" s="5">
        <f t="shared" ref="BA20:BA29" si="154">_xlfn.POISSON.DIST(6,K20,FALSE) * _xlfn.POISSON.DIST(3,L20,FALSE)</f>
        <v>2.0824797212767786E-6</v>
      </c>
      <c r="BB20" s="5">
        <f t="shared" ref="BB20:BB29" si="155">_xlfn.POISSON.DIST(6,K20,FALSE) * _xlfn.POISSON.DIST(4,L20,FALSE)</f>
        <v>2.0697576427767789E-7</v>
      </c>
      <c r="BC20" s="5">
        <f t="shared" ref="BC20:BC29" si="156">_xlfn.POISSON.DIST(6,K20,FALSE) * _xlfn.POISSON.DIST(5,L20,FALSE)</f>
        <v>1.6456906277892253E-8</v>
      </c>
      <c r="BD20" s="5">
        <f t="shared" ref="BD20:BD29" si="157">_xlfn.POISSON.DIST(0,K20,FALSE) * _xlfn.POISSON.DIST(6,L20,FALSE)</f>
        <v>1.5017815141721656E-6</v>
      </c>
      <c r="BE20" s="5">
        <f t="shared" ref="BE20:BE29" si="158">_xlfn.POISSON.DIST(1,K20,FALSE) * _xlfn.POISSON.DIST(6,L20,FALSE)</f>
        <v>1.3479082133994193E-6</v>
      </c>
      <c r="BF20" s="5">
        <f t="shared" ref="BF20:BF29" si="159">_xlfn.POISSON.DIST(2,K20,FALSE) * _xlfn.POISSON.DIST(6,L20,FALSE)</f>
        <v>6.0490042479685511E-7</v>
      </c>
      <c r="BG20" s="5">
        <f t="shared" ref="BG20:BG29" si="160">_xlfn.POISSON.DIST(3,K20,FALSE) * _xlfn.POISSON.DIST(6,L20,FALSE)</f>
        <v>1.80974006133848E-7</v>
      </c>
      <c r="BH20" s="5">
        <f t="shared" ref="BH20:BH29" si="161">_xlfn.POISSON.DIST(4,K20,FALSE) * _xlfn.POISSON.DIST(6,L20,FALSE)</f>
        <v>4.0607829264378177E-8</v>
      </c>
      <c r="BI20" s="5">
        <f t="shared" ref="BI20:BI29" si="162">_xlfn.POISSON.DIST(5,K20,FALSE) * _xlfn.POISSON.DIST(6,L20,FALSE)</f>
        <v>7.2894260686047744E-9</v>
      </c>
      <c r="BJ20" s="8">
        <f t="shared" ref="BJ20:BJ29" si="163">SUM(N20,Q20,T20,W20,X20,Y20,AD20,AE20,AF20,AG20,AM20,AN20,AO20,AP20,AQ20,AX20,AY20,AZ20,BA20,BB20,BC20)</f>
        <v>0.46199666835098857</v>
      </c>
      <c r="BK20" s="8">
        <f t="shared" ref="BK20:BK29" si="164">SUM(M20,P20,S20,V20,AC20,AL20,AY20)</f>
        <v>0.3807451630820784</v>
      </c>
      <c r="BL20" s="8">
        <f t="shared" ref="BL20:BL29" si="165">SUM(O20,R20,U20,AA20,AB20,AH20,AI20,AJ20,AK20,AR20,AS20,AT20,AU20,AV20,BD20,BE20,BF20,BG20,BH20,BI20)</f>
        <v>0.15442625167326962</v>
      </c>
      <c r="BM20" s="8">
        <f t="shared" ref="BM20:BM29" si="166">SUM(S20:BI20)</f>
        <v>0.14171674466995943</v>
      </c>
      <c r="BN20" s="8">
        <f t="shared" ref="BN20:BN29" si="167">SUM(M20:R20)</f>
        <v>0.85824036768357004</v>
      </c>
    </row>
    <row r="21" spans="1:66" x14ac:dyDescent="0.25">
      <c r="A21" t="s">
        <v>341</v>
      </c>
      <c r="B21" t="s">
        <v>131</v>
      </c>
      <c r="C21" t="s">
        <v>139</v>
      </c>
      <c r="D21" t="s">
        <v>68</v>
      </c>
      <c r="E21">
        <f>VLOOKUP(A21,home!$A$2:$E$405,3,FALSE)</f>
        <v>1.4554</v>
      </c>
      <c r="F21">
        <f>VLOOKUP(B21,home!$B$2:$E$405,3,FALSE)</f>
        <v>0.49080000000000001</v>
      </c>
      <c r="G21">
        <f>VLOOKUP(C21,away!$B$2:$E$405,4,FALSE)</f>
        <v>1.5705</v>
      </c>
      <c r="H21">
        <f>VLOOKUP(A21,away!$A$2:$E$405,3,FALSE)</f>
        <v>1.2321</v>
      </c>
      <c r="I21">
        <f>VLOOKUP(C21,away!$B$2:$E$405,3,FALSE)</f>
        <v>0.2319</v>
      </c>
      <c r="J21">
        <f>VLOOKUP(B21,home!$B$2:$E$405,4,FALSE)</f>
        <v>0.92759999999999998</v>
      </c>
      <c r="K21" s="3">
        <f t="shared" si="112"/>
        <v>1.12182435756</v>
      </c>
      <c r="L21" s="3">
        <f t="shared" si="113"/>
        <v>0.265037573124</v>
      </c>
      <c r="M21" s="5">
        <f t="shared" si="114"/>
        <v>0.24985814786825689</v>
      </c>
      <c r="N21" s="5">
        <f t="shared" si="115"/>
        <v>0.28029695621343875</v>
      </c>
      <c r="O21" s="5">
        <f t="shared" si="116"/>
        <v>6.6221797136260349E-2</v>
      </c>
      <c r="P21" s="5">
        <f t="shared" si="117"/>
        <v>7.4289225028853906E-2</v>
      </c>
      <c r="Q21" s="5">
        <f t="shared" si="118"/>
        <v>0.1572219764150822</v>
      </c>
      <c r="R21" s="5">
        <f t="shared" si="119"/>
        <v>8.7756322004521464E-3</v>
      </c>
      <c r="S21" s="5">
        <f t="shared" si="120"/>
        <v>5.5220221978688963E-3</v>
      </c>
      <c r="T21" s="5">
        <f t="shared" si="121"/>
        <v>4.1669731070812156E-2</v>
      </c>
      <c r="U21" s="5">
        <f t="shared" si="122"/>
        <v>9.844717955455079E-3</v>
      </c>
      <c r="V21" s="5">
        <f t="shared" si="123"/>
        <v>1.8242651021157719E-4</v>
      </c>
      <c r="W21" s="5">
        <f t="shared" si="124"/>
        <v>5.8791814228721047E-2</v>
      </c>
      <c r="X21" s="5">
        <f t="shared" si="125"/>
        <v>1.5582039762737279E-2</v>
      </c>
      <c r="Y21" s="5">
        <f t="shared" si="126"/>
        <v>2.0649130015187784E-3</v>
      </c>
      <c r="Z21" s="5">
        <f t="shared" si="127"/>
        <v>7.7529075367888838E-4</v>
      </c>
      <c r="AA21" s="5">
        <f t="shared" si="128"/>
        <v>8.697400516680272E-4</v>
      </c>
      <c r="AB21" s="5">
        <f t="shared" si="129"/>
        <v>4.8784778735334292E-4</v>
      </c>
      <c r="AC21" s="5">
        <f t="shared" si="130"/>
        <v>3.3900045345634801E-6</v>
      </c>
      <c r="AD21" s="5">
        <f t="shared" si="131"/>
        <v>1.6488522306730466E-2</v>
      </c>
      <c r="AE21" s="5">
        <f t="shared" si="132"/>
        <v>4.3700779365767814E-3</v>
      </c>
      <c r="AF21" s="5">
        <f t="shared" si="133"/>
        <v>5.7911742533652379E-4</v>
      </c>
      <c r="AG21" s="5">
        <f t="shared" si="134"/>
        <v>5.1162625655003848E-5</v>
      </c>
      <c r="AH21" s="5">
        <f t="shared" si="135"/>
        <v>5.1370294955132358E-5</v>
      </c>
      <c r="AI21" s="5">
        <f t="shared" si="136"/>
        <v>5.7628448135709068E-5</v>
      </c>
      <c r="AJ21" s="5">
        <f t="shared" si="137"/>
        <v>3.2324498403510809E-5</v>
      </c>
      <c r="AK21" s="5">
        <f t="shared" si="138"/>
        <v>1.2087469884989257E-5</v>
      </c>
      <c r="AL21" s="5">
        <f t="shared" si="139"/>
        <v>4.0317405994670224E-8</v>
      </c>
      <c r="AM21" s="5">
        <f t="shared" si="140"/>
        <v>3.6994451887723229E-3</v>
      </c>
      <c r="AN21" s="5">
        <f t="shared" si="141"/>
        <v>9.8049197473747455E-4</v>
      </c>
      <c r="AO21" s="5">
        <f t="shared" si="142"/>
        <v>1.2993360672598929E-4</v>
      </c>
      <c r="AP21" s="5">
        <f t="shared" si="143"/>
        <v>1.1479095931301482E-5</v>
      </c>
      <c r="AQ21" s="5">
        <f t="shared" si="144"/>
        <v>7.6059793182243181E-7</v>
      </c>
      <c r="AR21" s="5">
        <f t="shared" si="145"/>
        <v>2.7230116611144709E-6</v>
      </c>
      <c r="AS21" s="5">
        <f t="shared" si="146"/>
        <v>3.0547408073581294E-6</v>
      </c>
      <c r="AT21" s="5">
        <f t="shared" si="147"/>
        <v>1.7134413218634248E-6</v>
      </c>
      <c r="AU21" s="5">
        <f t="shared" si="148"/>
        <v>6.4072673670539809E-7</v>
      </c>
      <c r="AV21" s="5">
        <f t="shared" si="149"/>
        <v>1.7969571494401215E-7</v>
      </c>
      <c r="AW21" s="5">
        <f t="shared" si="150"/>
        <v>3.329832538173017E-10</v>
      </c>
      <c r="AX21" s="5">
        <f t="shared" si="151"/>
        <v>6.9168795370382508E-4</v>
      </c>
      <c r="AY21" s="5">
        <f t="shared" si="152"/>
        <v>1.8332329660876746E-4</v>
      </c>
      <c r="AZ21" s="5">
        <f t="shared" si="153"/>
        <v>2.4293780815139473E-5</v>
      </c>
      <c r="BA21" s="5">
        <f t="shared" si="154"/>
        <v>2.1462549030836522E-6</v>
      </c>
      <c r="BB21" s="5">
        <f t="shared" si="155"/>
        <v>1.4220954770469425E-7</v>
      </c>
      <c r="BC21" s="5">
        <f t="shared" si="156"/>
        <v>7.5381746797427807E-9</v>
      </c>
      <c r="BD21" s="5">
        <f t="shared" si="157"/>
        <v>1.2028340037502173E-7</v>
      </c>
      <c r="BE21" s="5">
        <f t="shared" si="158"/>
        <v>1.3493684835084101E-7</v>
      </c>
      <c r="BF21" s="5">
        <f t="shared" si="159"/>
        <v>7.5687721606176696E-8</v>
      </c>
      <c r="BG21" s="5">
        <f t="shared" si="160"/>
        <v>2.830277655534311E-8</v>
      </c>
      <c r="BH21" s="5">
        <f t="shared" si="161"/>
        <v>7.9376860315905045E-9</v>
      </c>
      <c r="BI21" s="5">
        <f t="shared" si="162"/>
        <v>1.780937906580399E-9</v>
      </c>
      <c r="BJ21" s="8">
        <f t="shared" si="163"/>
        <v>0.5828400224844611</v>
      </c>
      <c r="BK21" s="8">
        <f t="shared" si="164"/>
        <v>0.33003857522374058</v>
      </c>
      <c r="BL21" s="8">
        <f t="shared" si="165"/>
        <v>8.6361826388181129E-2</v>
      </c>
      <c r="BM21" s="8">
        <f t="shared" si="166"/>
        <v>0.163168657024092</v>
      </c>
      <c r="BN21" s="8">
        <f t="shared" si="167"/>
        <v>0.83666373486234424</v>
      </c>
    </row>
    <row r="22" spans="1:66" x14ac:dyDescent="0.25">
      <c r="A22" t="s">
        <v>341</v>
      </c>
      <c r="B22" t="s">
        <v>135</v>
      </c>
      <c r="C22" t="s">
        <v>136</v>
      </c>
      <c r="D22" t="s">
        <v>68</v>
      </c>
      <c r="E22">
        <f>VLOOKUP(A22,home!$A$2:$E$405,3,FALSE)</f>
        <v>1.4554</v>
      </c>
      <c r="F22">
        <f>VLOOKUP(B22,home!$B$2:$E$405,3,FALSE)</f>
        <v>1.3742000000000001</v>
      </c>
      <c r="G22">
        <f>VLOOKUP(C22,away!$B$2:$E$405,4,FALSE)</f>
        <v>0.7853</v>
      </c>
      <c r="H22">
        <f>VLOOKUP(A22,away!$A$2:$E$405,3,FALSE)</f>
        <v>1.2321</v>
      </c>
      <c r="I22">
        <f>VLOOKUP(C22,away!$B$2:$E$405,3,FALSE)</f>
        <v>2.0870000000000002</v>
      </c>
      <c r="J22">
        <f>VLOOKUP(B22,home!$B$2:$E$405,4,FALSE)</f>
        <v>1.6232</v>
      </c>
      <c r="K22" s="3">
        <f t="shared" si="112"/>
        <v>1.5706083870040002</v>
      </c>
      <c r="L22" s="3">
        <f t="shared" si="113"/>
        <v>4.1738846306399999</v>
      </c>
      <c r="M22" s="5">
        <f t="shared" si="114"/>
        <v>3.2003566647789083E-3</v>
      </c>
      <c r="N22" s="5">
        <f t="shared" si="115"/>
        <v>5.026507019105903E-3</v>
      </c>
      <c r="O22" s="5">
        <f t="shared" si="116"/>
        <v>1.3357919495686975E-2</v>
      </c>
      <c r="P22" s="5">
        <f t="shared" si="117"/>
        <v>2.0980060392850209E-2</v>
      </c>
      <c r="Q22" s="5">
        <f t="shared" si="118"/>
        <v>3.9473370407711048E-3</v>
      </c>
      <c r="R22" s="5">
        <f t="shared" si="119"/>
        <v>2.7877207440187148E-2</v>
      </c>
      <c r="S22" s="5">
        <f t="shared" si="120"/>
        <v>3.4383896874041871E-2</v>
      </c>
      <c r="T22" s="5">
        <f t="shared" si="121"/>
        <v>1.6475729406430491E-2</v>
      </c>
      <c r="U22" s="5">
        <f t="shared" si="122"/>
        <v>4.3784175811808254E-2</v>
      </c>
      <c r="V22" s="5">
        <f t="shared" si="123"/>
        <v>2.5044994408069177E-2</v>
      </c>
      <c r="W22" s="5">
        <f t="shared" si="124"/>
        <v>2.0665735541888835E-3</v>
      </c>
      <c r="X22" s="5">
        <f t="shared" si="125"/>
        <v>8.6256395959160587E-3</v>
      </c>
      <c r="Y22" s="5">
        <f t="shared" si="126"/>
        <v>1.8001212269416936E-2</v>
      </c>
      <c r="Z22" s="5">
        <f t="shared" si="127"/>
        <v>3.8785415893253392E-2</v>
      </c>
      <c r="AA22" s="5">
        <f t="shared" si="128"/>
        <v>6.0916699495382032E-2</v>
      </c>
      <c r="AB22" s="5">
        <f t="shared" si="129"/>
        <v>4.7838139568024692E-2</v>
      </c>
      <c r="AC22" s="5">
        <f t="shared" si="130"/>
        <v>1.0261463608935494E-2</v>
      </c>
      <c r="AD22" s="5">
        <f t="shared" si="131"/>
        <v>8.1144443914243133E-4</v>
      </c>
      <c r="AE22" s="5">
        <f t="shared" si="132"/>
        <v>3.3868754731548887E-3</v>
      </c>
      <c r="AF22" s="5">
        <f t="shared" si="133"/>
        <v>7.0682137416463861E-3</v>
      </c>
      <c r="AG22" s="5">
        <f t="shared" si="134"/>
        <v>9.8339695674454306E-3</v>
      </c>
      <c r="AH22" s="5">
        <f t="shared" si="135"/>
        <v>4.0471462822457685E-2</v>
      </c>
      <c r="AI22" s="5">
        <f t="shared" si="136"/>
        <v>6.3564818943272622E-2</v>
      </c>
      <c r="AJ22" s="5">
        <f t="shared" si="137"/>
        <v>4.9917718875347378E-2</v>
      </c>
      <c r="AK22" s="5">
        <f t="shared" si="138"/>
        <v>2.6133729308576173E-2</v>
      </c>
      <c r="AL22" s="5">
        <f t="shared" si="139"/>
        <v>2.6907766700356071E-3</v>
      </c>
      <c r="AM22" s="5">
        <f t="shared" si="140"/>
        <v>2.5489228834097197E-4</v>
      </c>
      <c r="AN22" s="5">
        <f t="shared" si="141"/>
        <v>1.0638910047750421E-3</v>
      </c>
      <c r="AO22" s="5">
        <f t="shared" si="142"/>
        <v>2.2202791567533481E-3</v>
      </c>
      <c r="AP22" s="5">
        <f t="shared" si="143"/>
        <v>3.0890630160343791E-3</v>
      </c>
      <c r="AQ22" s="5">
        <f t="shared" si="144"/>
        <v>3.2233481614260848E-3</v>
      </c>
      <c r="AR22" s="5">
        <f t="shared" si="145"/>
        <v>3.3784643330834849E-2</v>
      </c>
      <c r="AS22" s="5">
        <f t="shared" si="146"/>
        <v>5.3062444167347976E-2</v>
      </c>
      <c r="AT22" s="5">
        <f t="shared" si="147"/>
        <v>4.1670159922084123E-2</v>
      </c>
      <c r="AU22" s="5">
        <f t="shared" si="148"/>
        <v>2.1815834220474437E-2</v>
      </c>
      <c r="AV22" s="5">
        <f t="shared" si="149"/>
        <v>8.5660330490415024E-3</v>
      </c>
      <c r="AW22" s="5">
        <f t="shared" si="150"/>
        <v>4.8998581299027554E-4</v>
      </c>
      <c r="AX22" s="5">
        <f t="shared" si="151"/>
        <v>6.6722660975162111E-5</v>
      </c>
      <c r="AY22" s="5">
        <f t="shared" si="152"/>
        <v>2.7849268915963244E-4</v>
      </c>
      <c r="AZ22" s="5">
        <f t="shared" si="153"/>
        <v>5.8119817751449659E-4</v>
      </c>
      <c r="BA22" s="5">
        <f t="shared" si="154"/>
        <v>8.0861804682791165E-4</v>
      </c>
      <c r="BB22" s="5">
        <f t="shared" si="155"/>
        <v>8.4376960942828916E-4</v>
      </c>
      <c r="BC22" s="5">
        <f t="shared" si="156"/>
        <v>7.0435940091877018E-4</v>
      </c>
      <c r="BD22" s="5">
        <f t="shared" si="157"/>
        <v>2.3502200591704298E-2</v>
      </c>
      <c r="BE22" s="5">
        <f t="shared" si="158"/>
        <v>3.6912753362381145E-2</v>
      </c>
      <c r="BF22" s="5">
        <f t="shared" si="159"/>
        <v>2.8987740009182972E-2</v>
      </c>
      <c r="BG22" s="5">
        <f t="shared" si="160"/>
        <v>1.5176129192904737E-2</v>
      </c>
      <c r="BH22" s="5">
        <f t="shared" si="161"/>
        <v>5.9589389481581054E-3</v>
      </c>
      <c r="BI22" s="5">
        <f t="shared" si="162"/>
        <v>1.8718318979243833E-3</v>
      </c>
      <c r="BJ22" s="8">
        <f t="shared" si="163"/>
        <v>8.8378136319372622E-2</v>
      </c>
      <c r="BK22" s="8">
        <f t="shared" si="164"/>
        <v>9.6840041307870897E-2</v>
      </c>
      <c r="BL22" s="8">
        <f t="shared" si="165"/>
        <v>0.64517058045278131</v>
      </c>
      <c r="BM22" s="8">
        <f t="shared" si="166"/>
        <v>0.79499627904372849</v>
      </c>
      <c r="BN22" s="8">
        <f t="shared" si="167"/>
        <v>7.4389388053380245E-2</v>
      </c>
    </row>
    <row r="23" spans="1:66" x14ac:dyDescent="0.25">
      <c r="A23" t="s">
        <v>342</v>
      </c>
      <c r="B23" t="s">
        <v>146</v>
      </c>
      <c r="C23" t="s">
        <v>150</v>
      </c>
      <c r="D23" t="s">
        <v>68</v>
      </c>
      <c r="E23">
        <f>VLOOKUP(A23,home!$A$2:$E$405,3,FALSE)</f>
        <v>1.25</v>
      </c>
      <c r="F23">
        <f>VLOOKUP(B23,home!$B$2:$E$405,3,FALSE)</f>
        <v>0.8</v>
      </c>
      <c r="G23">
        <f>VLOOKUP(C23,away!$B$2:$E$405,4,FALSE)</f>
        <v>0</v>
      </c>
      <c r="H23">
        <f>VLOOKUP(A23,away!$A$2:$E$405,3,FALSE)</f>
        <v>1.1389</v>
      </c>
      <c r="I23">
        <f>VLOOKUP(C23,away!$B$2:$E$405,3,FALSE)</f>
        <v>1.4634</v>
      </c>
      <c r="J23">
        <f>VLOOKUP(B23,home!$B$2:$E$405,4,FALSE)</f>
        <v>0.439</v>
      </c>
      <c r="K23" s="3">
        <f t="shared" si="112"/>
        <v>0</v>
      </c>
      <c r="L23" s="3">
        <f t="shared" si="113"/>
        <v>0.73166648814000013</v>
      </c>
      <c r="M23" s="5">
        <f t="shared" si="114"/>
        <v>0.48110656327674872</v>
      </c>
      <c r="N23" s="5">
        <f t="shared" si="115"/>
        <v>0</v>
      </c>
      <c r="O23" s="5">
        <f t="shared" si="116"/>
        <v>0.35200954957380354</v>
      </c>
      <c r="P23" s="5">
        <f t="shared" si="117"/>
        <v>0</v>
      </c>
      <c r="Q23" s="5">
        <f t="shared" si="118"/>
        <v>0</v>
      </c>
      <c r="R23" s="5">
        <f t="shared" si="119"/>
        <v>0.12877679546420401</v>
      </c>
      <c r="S23" s="5">
        <f t="shared" si="120"/>
        <v>0</v>
      </c>
      <c r="T23" s="5">
        <f t="shared" si="121"/>
        <v>0</v>
      </c>
      <c r="U23" s="5">
        <f t="shared" si="122"/>
        <v>0</v>
      </c>
      <c r="V23" s="5">
        <f t="shared" si="123"/>
        <v>0</v>
      </c>
      <c r="W23" s="5">
        <f t="shared" si="124"/>
        <v>0</v>
      </c>
      <c r="X23" s="5">
        <f t="shared" si="125"/>
        <v>0</v>
      </c>
      <c r="Y23" s="5">
        <f t="shared" si="126"/>
        <v>0</v>
      </c>
      <c r="Z23" s="5">
        <f t="shared" si="127"/>
        <v>3.1407221897072422E-2</v>
      </c>
      <c r="AA23" s="5">
        <f t="shared" si="128"/>
        <v>0</v>
      </c>
      <c r="AB23" s="5">
        <f t="shared" si="129"/>
        <v>0</v>
      </c>
      <c r="AC23" s="5">
        <f t="shared" si="130"/>
        <v>0</v>
      </c>
      <c r="AD23" s="5">
        <f t="shared" si="131"/>
        <v>0</v>
      </c>
      <c r="AE23" s="5">
        <f t="shared" si="132"/>
        <v>0</v>
      </c>
      <c r="AF23" s="5">
        <f t="shared" si="133"/>
        <v>0</v>
      </c>
      <c r="AG23" s="5">
        <f t="shared" si="134"/>
        <v>0</v>
      </c>
      <c r="AH23" s="5">
        <f t="shared" si="135"/>
        <v>5.7449029369161719E-3</v>
      </c>
      <c r="AI23" s="5">
        <f t="shared" si="136"/>
        <v>0</v>
      </c>
      <c r="AJ23" s="5">
        <f t="shared" si="137"/>
        <v>0</v>
      </c>
      <c r="AK23" s="5">
        <f t="shared" si="138"/>
        <v>0</v>
      </c>
      <c r="AL23" s="5">
        <f t="shared" si="139"/>
        <v>0</v>
      </c>
      <c r="AM23" s="5">
        <f t="shared" si="140"/>
        <v>0</v>
      </c>
      <c r="AN23" s="5">
        <f t="shared" si="141"/>
        <v>0</v>
      </c>
      <c r="AO23" s="5">
        <f t="shared" si="142"/>
        <v>0</v>
      </c>
      <c r="AP23" s="5">
        <f t="shared" si="143"/>
        <v>0</v>
      </c>
      <c r="AQ23" s="5">
        <f t="shared" si="144"/>
        <v>0</v>
      </c>
      <c r="AR23" s="5">
        <f t="shared" si="145"/>
        <v>8.40670591311726E-4</v>
      </c>
      <c r="AS23" s="5">
        <f t="shared" si="146"/>
        <v>0</v>
      </c>
      <c r="AT23" s="5">
        <f t="shared" si="147"/>
        <v>0</v>
      </c>
      <c r="AU23" s="5">
        <f t="shared" si="148"/>
        <v>0</v>
      </c>
      <c r="AV23" s="5">
        <f t="shared" si="149"/>
        <v>0</v>
      </c>
      <c r="AW23" s="5">
        <f t="shared" si="150"/>
        <v>0</v>
      </c>
      <c r="AX23" s="5">
        <f t="shared" si="151"/>
        <v>0</v>
      </c>
      <c r="AY23" s="5">
        <f t="shared" si="152"/>
        <v>0</v>
      </c>
      <c r="AZ23" s="5">
        <f t="shared" si="153"/>
        <v>0</v>
      </c>
      <c r="BA23" s="5">
        <f t="shared" si="154"/>
        <v>0</v>
      </c>
      <c r="BB23" s="5">
        <f t="shared" si="155"/>
        <v>0</v>
      </c>
      <c r="BC23" s="5">
        <f t="shared" si="156"/>
        <v>0</v>
      </c>
      <c r="BD23" s="5">
        <f t="shared" si="157"/>
        <v>1.025150832046046E-4</v>
      </c>
      <c r="BE23" s="5">
        <f t="shared" si="158"/>
        <v>0</v>
      </c>
      <c r="BF23" s="5">
        <f t="shared" si="159"/>
        <v>0</v>
      </c>
      <c r="BG23" s="5">
        <f t="shared" si="160"/>
        <v>0</v>
      </c>
      <c r="BH23" s="5">
        <f t="shared" si="161"/>
        <v>0</v>
      </c>
      <c r="BI23" s="5">
        <f t="shared" si="162"/>
        <v>0</v>
      </c>
      <c r="BJ23" s="8">
        <f t="shared" si="163"/>
        <v>0</v>
      </c>
      <c r="BK23" s="8">
        <f t="shared" si="164"/>
        <v>0.48110656327674872</v>
      </c>
      <c r="BL23" s="8">
        <f t="shared" si="165"/>
        <v>0.48747443364943999</v>
      </c>
      <c r="BM23" s="8">
        <f t="shared" si="166"/>
        <v>3.8095310508504926E-2</v>
      </c>
      <c r="BN23" s="8">
        <f t="shared" si="167"/>
        <v>0.96189290831475627</v>
      </c>
    </row>
    <row r="24" spans="1:66" x14ac:dyDescent="0.25">
      <c r="A24" t="s">
        <v>352</v>
      </c>
      <c r="B24" t="s">
        <v>159</v>
      </c>
      <c r="C24" t="s">
        <v>157</v>
      </c>
      <c r="D24" t="s">
        <v>68</v>
      </c>
      <c r="E24">
        <f>VLOOKUP(A24,home!$A$2:$E$405,3,FALSE)</f>
        <v>1.2061999999999999</v>
      </c>
      <c r="F24">
        <f>VLOOKUP(B24,home!$B$2:$E$405,3,FALSE)</f>
        <v>1.6580999999999999</v>
      </c>
      <c r="G24">
        <f>VLOOKUP(C24,away!$B$2:$E$405,4,FALSE)</f>
        <v>0.92120000000000002</v>
      </c>
      <c r="H24">
        <f>VLOOKUP(A24,away!$A$2:$E$405,3,FALSE)</f>
        <v>1.1546000000000001</v>
      </c>
      <c r="I24">
        <f>VLOOKUP(C24,away!$B$2:$E$405,3,FALSE)</f>
        <v>0.86609999999999998</v>
      </c>
      <c r="J24">
        <f>VLOOKUP(B24,home!$B$2:$E$405,4,FALSE)</f>
        <v>0.43309999999999998</v>
      </c>
      <c r="K24" s="3">
        <f t="shared" si="112"/>
        <v>1.8424002026640001</v>
      </c>
      <c r="L24" s="3">
        <f t="shared" si="113"/>
        <v>0.43309959288600003</v>
      </c>
      <c r="M24" s="5">
        <f t="shared" si="114"/>
        <v>0.10274554383486524</v>
      </c>
      <c r="N24" s="5">
        <f t="shared" si="115"/>
        <v>0.18929841078417861</v>
      </c>
      <c r="O24" s="5">
        <f t="shared" si="116"/>
        <v>4.4499053205730804E-2</v>
      </c>
      <c r="P24" s="5">
        <f t="shared" si="117"/>
        <v>8.1985064644594555E-2</v>
      </c>
      <c r="Q24" s="5">
        <f t="shared" si="118"/>
        <v>0.17438171519637197</v>
      </c>
      <c r="R24" s="5">
        <f t="shared" si="119"/>
        <v>9.6362609136072322E-3</v>
      </c>
      <c r="S24" s="5">
        <f t="shared" si="120"/>
        <v>1.6354847553246118E-2</v>
      </c>
      <c r="T24" s="5">
        <f t="shared" si="121"/>
        <v>7.5524649858311102E-2</v>
      </c>
      <c r="U24" s="5">
        <f t="shared" si="122"/>
        <v>1.7753849060153145E-2</v>
      </c>
      <c r="V24" s="5">
        <f t="shared" si="123"/>
        <v>1.4500258317343875E-3</v>
      </c>
      <c r="W24" s="5">
        <f t="shared" si="124"/>
        <v>0.10709363580623052</v>
      </c>
      <c r="X24" s="5">
        <f t="shared" si="125"/>
        <v>4.6382210068359991E-2</v>
      </c>
      <c r="Y24" s="5">
        <f t="shared" si="126"/>
        <v>1.0044058148879821E-2</v>
      </c>
      <c r="Z24" s="5">
        <f t="shared" si="127"/>
        <v>1.3911535595421891E-3</v>
      </c>
      <c r="AA24" s="5">
        <f t="shared" si="128"/>
        <v>2.5630616000372744E-3</v>
      </c>
      <c r="AB24" s="5">
        <f t="shared" si="129"/>
        <v>2.3610926056744962E-3</v>
      </c>
      <c r="AC24" s="5">
        <f t="shared" si="130"/>
        <v>7.2314852495052563E-5</v>
      </c>
      <c r="AD24" s="5">
        <f t="shared" si="131"/>
        <v>4.9327334078355961E-2</v>
      </c>
      <c r="AE24" s="5">
        <f t="shared" si="132"/>
        <v>2.1363648307487684E-2</v>
      </c>
      <c r="AF24" s="5">
        <f t="shared" si="133"/>
        <v>4.626293692266299E-3</v>
      </c>
      <c r="AG24" s="5">
        <f t="shared" si="134"/>
        <v>6.6788197156386815E-4</v>
      </c>
      <c r="AH24" s="5">
        <f t="shared" si="135"/>
        <v>1.5062701006990795E-4</v>
      </c>
      <c r="AI24" s="5">
        <f t="shared" si="136"/>
        <v>2.7751523387947074E-4</v>
      </c>
      <c r="AJ24" s="5">
        <f t="shared" si="137"/>
        <v>2.5564706157094226E-4</v>
      </c>
      <c r="AK24" s="5">
        <f t="shared" si="138"/>
        <v>1.5700139934958667E-4</v>
      </c>
      <c r="AL24" s="5">
        <f t="shared" si="139"/>
        <v>2.3081245707745701E-6</v>
      </c>
      <c r="AM24" s="5">
        <f t="shared" si="140"/>
        <v>1.8176138060567563E-2</v>
      </c>
      <c r="AN24" s="5">
        <f t="shared" si="141"/>
        <v>7.8720779942715417E-3</v>
      </c>
      <c r="AO24" s="5">
        <f t="shared" si="142"/>
        <v>1.704696887242922E-3</v>
      </c>
      <c r="AP24" s="5">
        <f t="shared" si="143"/>
        <v>2.4610117595298036E-4</v>
      </c>
      <c r="AQ24" s="5">
        <f t="shared" si="144"/>
        <v>2.6646579778500409E-5</v>
      </c>
      <c r="AR24" s="5">
        <f t="shared" si="145"/>
        <v>1.3047299347782514E-5</v>
      </c>
      <c r="AS24" s="5">
        <f t="shared" si="146"/>
        <v>2.4038346962572381E-5</v>
      </c>
      <c r="AT24" s="5">
        <f t="shared" si="147"/>
        <v>2.2144127657775461E-5</v>
      </c>
      <c r="AU24" s="5">
        <f t="shared" si="148"/>
        <v>1.3599448428167662E-5</v>
      </c>
      <c r="AV24" s="5">
        <f t="shared" si="149"/>
        <v>6.2639066350436831E-6</v>
      </c>
      <c r="AW24" s="5">
        <f t="shared" si="150"/>
        <v>5.1159759202703344E-8</v>
      </c>
      <c r="AX24" s="5">
        <f t="shared" si="151"/>
        <v>5.5812867410730905E-3</v>
      </c>
      <c r="AY24" s="5">
        <f t="shared" si="152"/>
        <v>2.4172530153387852E-3</v>
      </c>
      <c r="AZ24" s="5">
        <f t="shared" si="153"/>
        <v>5.2345564842284193E-4</v>
      </c>
      <c r="BA24" s="5">
        <f t="shared" si="154"/>
        <v>7.5569476075270007E-5</v>
      </c>
      <c r="BB24" s="5">
        <f t="shared" si="155"/>
        <v>8.1822773307019372E-6</v>
      </c>
      <c r="BC24" s="5">
        <f t="shared" si="156"/>
        <v>7.0874819616147138E-7</v>
      </c>
      <c r="BD24" s="5">
        <f t="shared" si="157"/>
        <v>9.4179667263106318E-7</v>
      </c>
      <c r="BE24" s="5">
        <f t="shared" si="158"/>
        <v>1.7351663805237517E-6</v>
      </c>
      <c r="BF24" s="5">
        <f t="shared" si="159"/>
        <v>1.5984354455663603E-6</v>
      </c>
      <c r="BG24" s="5">
        <f t="shared" si="160"/>
        <v>9.8165259628559436E-7</v>
      </c>
      <c r="BH24" s="5">
        <f t="shared" si="161"/>
        <v>4.5214923558555548E-7</v>
      </c>
      <c r="BI24" s="5">
        <f t="shared" si="162"/>
        <v>1.6660796865543994E-7</v>
      </c>
      <c r="BJ24" s="8">
        <f t="shared" si="163"/>
        <v>0.71534195451625626</v>
      </c>
      <c r="BK24" s="8">
        <f t="shared" si="164"/>
        <v>0.20502735785684495</v>
      </c>
      <c r="BL24" s="8">
        <f t="shared" si="165"/>
        <v>7.773907702740343E-2</v>
      </c>
      <c r="BM24" s="8">
        <f t="shared" si="166"/>
        <v>0.39453629252511874</v>
      </c>
      <c r="BN24" s="8">
        <f t="shared" si="167"/>
        <v>0.60254604857934846</v>
      </c>
    </row>
    <row r="25" spans="1:66" x14ac:dyDescent="0.25">
      <c r="A25" t="s">
        <v>352</v>
      </c>
      <c r="B25" t="s">
        <v>167</v>
      </c>
      <c r="C25" t="s">
        <v>156</v>
      </c>
      <c r="D25" t="s">
        <v>68</v>
      </c>
      <c r="E25">
        <f>VLOOKUP(A25,home!$A$2:$E$405,3,FALSE)</f>
        <v>1.2061999999999999</v>
      </c>
      <c r="F25">
        <f>VLOOKUP(B25,home!$B$2:$E$405,3,FALSE)</f>
        <v>1.2436</v>
      </c>
      <c r="G25">
        <f>VLOOKUP(C25,away!$B$2:$E$405,4,FALSE)</f>
        <v>1.4508000000000001</v>
      </c>
      <c r="H25">
        <f>VLOOKUP(A25,away!$A$2:$E$405,3,FALSE)</f>
        <v>1.1546000000000001</v>
      </c>
      <c r="I25">
        <f>VLOOKUP(C25,away!$B$2:$E$405,3,FALSE)</f>
        <v>0.86609999999999998</v>
      </c>
      <c r="J25">
        <f>VLOOKUP(B25,home!$B$2:$E$405,4,FALSE)</f>
        <v>0.97440000000000004</v>
      </c>
      <c r="K25" s="3">
        <f t="shared" si="112"/>
        <v>2.1762439882560001</v>
      </c>
      <c r="L25" s="3">
        <f t="shared" si="113"/>
        <v>0.97439908406400011</v>
      </c>
      <c r="M25" s="5">
        <f t="shared" si="114"/>
        <v>4.2824578709077132E-2</v>
      </c>
      <c r="N25" s="5">
        <f t="shared" si="115"/>
        <v>9.3196731965225016E-2</v>
      </c>
      <c r="O25" s="5">
        <f t="shared" si="116"/>
        <v>4.1728230269551442E-2</v>
      </c>
      <c r="P25" s="5">
        <f t="shared" si="117"/>
        <v>9.0810810264673372E-2</v>
      </c>
      <c r="Q25" s="5">
        <f t="shared" si="118"/>
        <v>0.10140941383221339</v>
      </c>
      <c r="R25" s="5">
        <f t="shared" si="119"/>
        <v>2.0329974677131303E-2</v>
      </c>
      <c r="S25" s="5">
        <f t="shared" si="120"/>
        <v>4.8141765252080283E-2</v>
      </c>
      <c r="T25" s="5">
        <f t="shared" si="121"/>
        <v>9.8813239953575854E-2</v>
      </c>
      <c r="U25" s="5">
        <f t="shared" si="122"/>
        <v>4.4242985172503711E-2</v>
      </c>
      <c r="V25" s="5">
        <f t="shared" si="123"/>
        <v>1.1342896070689477E-2</v>
      </c>
      <c r="W25" s="5">
        <f t="shared" si="124"/>
        <v>7.3563875734973069E-2</v>
      </c>
      <c r="X25" s="5">
        <f t="shared" si="125"/>
        <v>7.1680573136355688E-2</v>
      </c>
      <c r="Y25" s="5">
        <f t="shared" si="126"/>
        <v>3.4922742404623772E-2</v>
      </c>
      <c r="Z25" s="5">
        <f t="shared" si="127"/>
        <v>6.6031695681470206E-3</v>
      </c>
      <c r="AA25" s="5">
        <f t="shared" si="128"/>
        <v>1.4370108076114923E-2</v>
      </c>
      <c r="AB25" s="5">
        <f t="shared" si="129"/>
        <v>1.563643065561705E-2</v>
      </c>
      <c r="AC25" s="5">
        <f t="shared" si="130"/>
        <v>1.503309568327638E-3</v>
      </c>
      <c r="AD25" s="5">
        <f t="shared" si="131"/>
        <v>4.0023235580261662E-2</v>
      </c>
      <c r="AE25" s="5">
        <f t="shared" si="132"/>
        <v>3.899860409068466E-2</v>
      </c>
      <c r="AF25" s="5">
        <f t="shared" si="133"/>
        <v>1.900010205286885E-2</v>
      </c>
      <c r="AG25" s="5">
        <f t="shared" si="134"/>
        <v>6.1712273458126464E-3</v>
      </c>
      <c r="AH25" s="5">
        <f t="shared" si="135"/>
        <v>1.6085305947804338E-3</v>
      </c>
      <c r="AI25" s="5">
        <f t="shared" si="136"/>
        <v>3.5005550368167673E-3</v>
      </c>
      <c r="AJ25" s="5">
        <f t="shared" si="137"/>
        <v>3.8090309272158758E-3</v>
      </c>
      <c r="AK25" s="5">
        <f t="shared" si="138"/>
        <v>2.7631268854782422E-3</v>
      </c>
      <c r="AL25" s="5">
        <f t="shared" si="139"/>
        <v>1.2751253050812425E-4</v>
      </c>
      <c r="AM25" s="5">
        <f t="shared" si="140"/>
        <v>1.7420065164419615E-2</v>
      </c>
      <c r="AN25" s="5">
        <f t="shared" si="141"/>
        <v>1.6974095540545665E-2</v>
      </c>
      <c r="AO25" s="5">
        <f t="shared" si="142"/>
        <v>8.2697715737612629E-3</v>
      </c>
      <c r="AP25" s="5">
        <f t="shared" si="143"/>
        <v>2.6860192822971605E-3</v>
      </c>
      <c r="AQ25" s="5">
        <f t="shared" si="144"/>
        <v>6.5431368211214889E-4</v>
      </c>
      <c r="AR25" s="5">
        <f t="shared" si="145"/>
        <v>3.1347014764859522E-4</v>
      </c>
      <c r="AS25" s="5">
        <f t="shared" si="146"/>
        <v>6.8218752431797609E-4</v>
      </c>
      <c r="AT25" s="5">
        <f t="shared" si="147"/>
        <v>7.4230324933011974E-4</v>
      </c>
      <c r="AU25" s="5">
        <f t="shared" si="148"/>
        <v>5.3847766127252262E-4</v>
      </c>
      <c r="AV25" s="5">
        <f t="shared" si="149"/>
        <v>2.929646932886196E-4</v>
      </c>
      <c r="AW25" s="5">
        <f t="shared" si="150"/>
        <v>7.5109490360959214E-6</v>
      </c>
      <c r="AX25" s="5">
        <f t="shared" si="151"/>
        <v>6.3183853481826608E-3</v>
      </c>
      <c r="AY25" s="5">
        <f t="shared" si="152"/>
        <v>6.1566288960325831E-3</v>
      </c>
      <c r="AZ25" s="5">
        <f t="shared" si="153"/>
        <v>2.999506778608052E-3</v>
      </c>
      <c r="BA25" s="5">
        <f t="shared" si="154"/>
        <v>9.7423888590648217E-4</v>
      </c>
      <c r="BB25" s="5">
        <f t="shared" si="155"/>
        <v>2.3732436952170199E-4</v>
      </c>
      <c r="BC25" s="5">
        <f t="shared" si="156"/>
        <v>4.6249729657602551E-5</v>
      </c>
      <c r="BD25" s="5">
        <f t="shared" si="157"/>
        <v>5.0907504125032998E-5</v>
      </c>
      <c r="BE25" s="5">
        <f t="shared" si="158"/>
        <v>1.1078714980922058E-4</v>
      </c>
      <c r="BF25" s="5">
        <f t="shared" si="159"/>
        <v>1.2054993437416659E-4</v>
      </c>
      <c r="BG25" s="5">
        <f t="shared" si="160"/>
        <v>8.7448689988811794E-5</v>
      </c>
      <c r="BH25" s="5">
        <f t="shared" si="161"/>
        <v>4.7577421467253596E-5</v>
      </c>
      <c r="BI25" s="5">
        <f t="shared" si="162"/>
        <v>2.0708015488966516E-5</v>
      </c>
      <c r="BJ25" s="8">
        <f t="shared" si="163"/>
        <v>0.64051634534763957</v>
      </c>
      <c r="BK25" s="8">
        <f t="shared" si="164"/>
        <v>0.2009075012913886</v>
      </c>
      <c r="BL25" s="8">
        <f t="shared" si="165"/>
        <v>0.15099635428632105</v>
      </c>
      <c r="BM25" s="8">
        <f t="shared" si="166"/>
        <v>0.60257451282862795</v>
      </c>
      <c r="BN25" s="8">
        <f t="shared" si="167"/>
        <v>0.39029973971787163</v>
      </c>
    </row>
    <row r="26" spans="1:66" x14ac:dyDescent="0.25">
      <c r="A26" t="s">
        <v>344</v>
      </c>
      <c r="B26" t="s">
        <v>181</v>
      </c>
      <c r="C26" t="s">
        <v>183</v>
      </c>
      <c r="D26" t="s">
        <v>68</v>
      </c>
      <c r="E26">
        <f>VLOOKUP(A26,home!$A$2:$E$405,3,FALSE)</f>
        <v>1.3226</v>
      </c>
      <c r="F26">
        <f>VLOOKUP(B26,home!$B$2:$E$405,3,FALSE)</f>
        <v>0.63009999999999999</v>
      </c>
      <c r="G26">
        <f>VLOOKUP(C26,away!$B$2:$E$405,4,FALSE)</f>
        <v>0.75609999999999999</v>
      </c>
      <c r="H26">
        <f>VLOOKUP(A26,away!$A$2:$E$405,3,FALSE)</f>
        <v>1.0645</v>
      </c>
      <c r="I26">
        <f>VLOOKUP(C26,away!$B$2:$E$405,3,FALSE)</f>
        <v>1.0839000000000001</v>
      </c>
      <c r="J26">
        <f>VLOOKUP(B26,home!$B$2:$E$405,4,FALSE)</f>
        <v>1.1742999999999999</v>
      </c>
      <c r="K26" s="3">
        <f t="shared" si="112"/>
        <v>0.63011125358600006</v>
      </c>
      <c r="L26" s="3">
        <f t="shared" si="113"/>
        <v>1.354920903165</v>
      </c>
      <c r="M26" s="5">
        <f t="shared" si="114"/>
        <v>0.13737619647378277</v>
      </c>
      <c r="N26" s="5">
        <f t="shared" si="115"/>
        <v>8.6562287372971891E-2</v>
      </c>
      <c r="O26" s="5">
        <f t="shared" si="116"/>
        <v>0.18613388019963023</v>
      </c>
      <c r="P26" s="5">
        <f t="shared" si="117"/>
        <v>0.11728505258741535</v>
      </c>
      <c r="Q26" s="5">
        <f t="shared" si="118"/>
        <v>2.727193570492745E-2</v>
      </c>
      <c r="R26" s="5">
        <f t="shared" si="119"/>
        <v>0.12609834253484448</v>
      </c>
      <c r="S26" s="5">
        <f t="shared" si="120"/>
        <v>2.5033055058883466E-2</v>
      </c>
      <c r="T26" s="5">
        <f t="shared" si="121"/>
        <v>3.6951315756378111E-2</v>
      </c>
      <c r="U26" s="5">
        <f t="shared" si="122"/>
        <v>7.9455984689747683E-2</v>
      </c>
      <c r="V26" s="5">
        <f t="shared" si="123"/>
        <v>2.3746659451824056E-3</v>
      </c>
      <c r="W26" s="5">
        <f t="shared" si="124"/>
        <v>5.7281178649162103E-3</v>
      </c>
      <c r="X26" s="5">
        <f t="shared" si="125"/>
        <v>7.7611466309678431E-3</v>
      </c>
      <c r="Y26" s="5">
        <f t="shared" si="126"/>
        <v>5.2578699014134743E-3</v>
      </c>
      <c r="Z26" s="5">
        <f t="shared" si="127"/>
        <v>5.6951093384973686E-2</v>
      </c>
      <c r="AA26" s="5">
        <f t="shared" si="128"/>
        <v>3.5885524845899124E-2</v>
      </c>
      <c r="AB26" s="5">
        <f t="shared" si="129"/>
        <v>1.1305936523120523E-2</v>
      </c>
      <c r="AC26" s="5">
        <f t="shared" si="130"/>
        <v>1.2671082555021408E-4</v>
      </c>
      <c r="AD26" s="5">
        <f t="shared" si="131"/>
        <v>9.0233788213767879E-4</v>
      </c>
      <c r="AE26" s="5">
        <f t="shared" si="132"/>
        <v>1.222596458225977E-3</v>
      </c>
      <c r="AF26" s="5">
        <f t="shared" si="133"/>
        <v>8.282607486929356E-4</v>
      </c>
      <c r="AG26" s="5">
        <f t="shared" si="134"/>
        <v>3.7407593389171729E-4</v>
      </c>
      <c r="AH26" s="5">
        <f t="shared" si="135"/>
        <v>1.9291056721350699E-2</v>
      </c>
      <c r="AI26" s="5">
        <f t="shared" si="136"/>
        <v>1.215551193368892E-2</v>
      </c>
      <c r="AJ26" s="5">
        <f t="shared" si="137"/>
        <v>3.8296624312581544E-3</v>
      </c>
      <c r="AK26" s="5">
        <f t="shared" si="138"/>
        <v>8.0437113179042819E-4</v>
      </c>
      <c r="AL26" s="5">
        <f t="shared" si="139"/>
        <v>4.3271792987478267E-6</v>
      </c>
      <c r="AM26" s="5">
        <f t="shared" si="140"/>
        <v>1.1371465081438188E-4</v>
      </c>
      <c r="AN26" s="5">
        <f t="shared" si="141"/>
        <v>1.5407435738451492E-4</v>
      </c>
      <c r="AO26" s="5">
        <f t="shared" si="142"/>
        <v>1.0437928373099697E-4</v>
      </c>
      <c r="AP26" s="5">
        <f t="shared" si="143"/>
        <v>4.7141891128172753E-5</v>
      </c>
      <c r="AQ26" s="5">
        <f t="shared" si="144"/>
        <v>1.5968383426072482E-5</v>
      </c>
      <c r="AR26" s="5">
        <f t="shared" si="145"/>
        <v>5.2275711991799445E-3</v>
      </c>
      <c r="AS26" s="5">
        <f t="shared" si="146"/>
        <v>3.2939514415253443E-3</v>
      </c>
      <c r="AT26" s="5">
        <f t="shared" si="147"/>
        <v>1.0377779360354732E-3</v>
      </c>
      <c r="AU26" s="5">
        <f t="shared" si="148"/>
        <v>2.1797185207306796E-4</v>
      </c>
      <c r="AV26" s="5">
        <f t="shared" si="149"/>
        <v>3.4336629239055749E-5</v>
      </c>
      <c r="AW26" s="5">
        <f t="shared" si="150"/>
        <v>1.0262036830167305E-7</v>
      </c>
      <c r="AX26" s="5">
        <f t="shared" si="151"/>
        <v>1.1942146862624062E-5</v>
      </c>
      <c r="AY26" s="5">
        <f t="shared" si="152"/>
        <v>1.6180664412835667E-5</v>
      </c>
      <c r="AZ26" s="5">
        <f t="shared" si="153"/>
        <v>1.0961760220024539E-5</v>
      </c>
      <c r="BA26" s="5">
        <f t="shared" si="154"/>
        <v>4.9507726858646072E-6</v>
      </c>
      <c r="BB26" s="5">
        <f t="shared" si="155"/>
        <v>1.6769763497240716E-6</v>
      </c>
      <c r="BC26" s="5">
        <f t="shared" si="156"/>
        <v>4.544340620708966E-7</v>
      </c>
      <c r="BD26" s="5">
        <f t="shared" si="157"/>
        <v>1.1804909150920377E-3</v>
      </c>
      <c r="BE26" s="5">
        <f t="shared" si="158"/>
        <v>7.4384061035552822E-4</v>
      </c>
      <c r="BF26" s="5">
        <f t="shared" si="159"/>
        <v>2.3435116972964862E-4</v>
      </c>
      <c r="BG26" s="5">
        <f t="shared" si="160"/>
        <v>4.9222436445898123E-5</v>
      </c>
      <c r="BH26" s="5">
        <f t="shared" si="161"/>
        <v>7.753902783370521E-6</v>
      </c>
      <c r="BI26" s="5">
        <f t="shared" si="162"/>
        <v>9.7716428060271515E-7</v>
      </c>
      <c r="BJ26" s="8">
        <f t="shared" si="163"/>
        <v>0.17334138957560055</v>
      </c>
      <c r="BK26" s="8">
        <f t="shared" si="164"/>
        <v>0.28221618873452586</v>
      </c>
      <c r="BL26" s="8">
        <f t="shared" si="165"/>
        <v>0.48698851626807016</v>
      </c>
      <c r="BM26" s="8">
        <f t="shared" si="166"/>
        <v>0.31875341504555343</v>
      </c>
      <c r="BN26" s="8">
        <f t="shared" si="167"/>
        <v>0.68072769487357232</v>
      </c>
    </row>
    <row r="27" spans="1:66" x14ac:dyDescent="0.25">
      <c r="A27" t="s">
        <v>344</v>
      </c>
      <c r="B27" t="s">
        <v>188</v>
      </c>
      <c r="C27" t="s">
        <v>179</v>
      </c>
      <c r="D27" t="s">
        <v>68</v>
      </c>
      <c r="E27">
        <f>VLOOKUP(A27,home!$A$2:$E$405,3,FALSE)</f>
        <v>1.3226</v>
      </c>
      <c r="F27">
        <f>VLOOKUP(B27,home!$B$2:$E$405,3,FALSE)</f>
        <v>1.4492</v>
      </c>
      <c r="G27">
        <f>VLOOKUP(C27,away!$B$2:$E$405,4,FALSE)</f>
        <v>1.1685000000000001</v>
      </c>
      <c r="H27">
        <f>VLOOKUP(A27,away!$A$2:$E$405,3,FALSE)</f>
        <v>1.0645</v>
      </c>
      <c r="I27">
        <f>VLOOKUP(C27,away!$B$2:$E$405,3,FALSE)</f>
        <v>1.1956</v>
      </c>
      <c r="J27">
        <f>VLOOKUP(B27,home!$B$2:$E$405,4,FALSE)</f>
        <v>0.46970000000000001</v>
      </c>
      <c r="K27" s="3">
        <f t="shared" si="112"/>
        <v>2.2396778785200002</v>
      </c>
      <c r="L27" s="3">
        <f t="shared" si="113"/>
        <v>0.59779479914</v>
      </c>
      <c r="M27" s="5">
        <f t="shared" si="114"/>
        <v>5.8573513205443642E-2</v>
      </c>
      <c r="N27" s="5">
        <f t="shared" si="115"/>
        <v>0.13118580179343123</v>
      </c>
      <c r="O27" s="5">
        <f t="shared" si="116"/>
        <v>3.5014941561572317E-2</v>
      </c>
      <c r="P27" s="5">
        <f t="shared" si="117"/>
        <v>7.8422190033124076E-2</v>
      </c>
      <c r="Q27" s="5">
        <f t="shared" si="118"/>
        <v>0.14690696912632867</v>
      </c>
      <c r="R27" s="5">
        <f t="shared" si="119"/>
        <v>1.0465874978849481E-2</v>
      </c>
      <c r="S27" s="5">
        <f t="shared" si="120"/>
        <v>2.6249236015690538E-2</v>
      </c>
      <c r="T27" s="5">
        <f t="shared" si="121"/>
        <v>8.7820222101139822E-2</v>
      </c>
      <c r="U27" s="5">
        <f t="shared" si="122"/>
        <v>2.3440188669485159E-2</v>
      </c>
      <c r="V27" s="5">
        <f t="shared" si="123"/>
        <v>3.904917394292468E-3</v>
      </c>
      <c r="W27" s="5">
        <f t="shared" si="124"/>
        <v>0.10967476298421966</v>
      </c>
      <c r="X27" s="5">
        <f t="shared" si="125"/>
        <v>6.556300290887869E-2</v>
      </c>
      <c r="Y27" s="5">
        <f t="shared" si="126"/>
        <v>1.9596611077464188E-2</v>
      </c>
      <c r="Z27" s="5">
        <f t="shared" si="127"/>
        <v>2.085481876935226E-3</v>
      </c>
      <c r="AA27" s="5">
        <f t="shared" si="128"/>
        <v>4.6708076258261946E-3</v>
      </c>
      <c r="AB27" s="5">
        <f t="shared" si="129"/>
        <v>5.2305522571927266E-3</v>
      </c>
      <c r="AC27" s="5">
        <f t="shared" si="130"/>
        <v>3.2676050701103775E-4</v>
      </c>
      <c r="AD27" s="5">
        <f t="shared" si="131"/>
        <v>6.1409035121920252E-2</v>
      </c>
      <c r="AE27" s="5">
        <f t="shared" si="132"/>
        <v>3.6710001816089521E-2</v>
      </c>
      <c r="AF27" s="5">
        <f t="shared" si="133"/>
        <v>1.0972524081039136E-2</v>
      </c>
      <c r="AG27" s="5">
        <f t="shared" si="134"/>
        <v>2.1864392763612014E-3</v>
      </c>
      <c r="AH27" s="5">
        <f t="shared" si="135"/>
        <v>3.1167255493315084E-4</v>
      </c>
      <c r="AI27" s="5">
        <f t="shared" si="136"/>
        <v>6.9804612662558753E-4</v>
      </c>
      <c r="AJ27" s="5">
        <f t="shared" si="137"/>
        <v>7.8169923399494978E-4</v>
      </c>
      <c r="AK27" s="5">
        <f t="shared" si="138"/>
        <v>5.835848273448395E-4</v>
      </c>
      <c r="AL27" s="5">
        <f t="shared" si="139"/>
        <v>1.7499564682937979E-5</v>
      </c>
      <c r="AM27" s="5">
        <f t="shared" si="140"/>
        <v>2.7507291500764492E-2</v>
      </c>
      <c r="AN27" s="5">
        <f t="shared" si="141"/>
        <v>1.6443715797584937E-2</v>
      </c>
      <c r="AO27" s="5">
        <f t="shared" si="142"/>
        <v>4.914983891166267E-3</v>
      </c>
      <c r="AP27" s="5">
        <f t="shared" si="143"/>
        <v>9.7938393599869143E-4</v>
      </c>
      <c r="AQ27" s="5">
        <f t="shared" si="144"/>
        <v>1.4636765582532005E-4</v>
      </c>
      <c r="AR27" s="5">
        <f t="shared" si="145"/>
        <v>3.7263246474742721E-5</v>
      </c>
      <c r="AS27" s="5">
        <f t="shared" si="146"/>
        <v>8.3457668811319651E-5</v>
      </c>
      <c r="AT27" s="5">
        <f t="shared" si="147"/>
        <v>9.3459147314780614E-5</v>
      </c>
      <c r="AU27" s="5">
        <f t="shared" si="148"/>
        <v>6.977279492875201E-5</v>
      </c>
      <c r="AV27" s="5">
        <f t="shared" si="149"/>
        <v>3.9067146331109594E-5</v>
      </c>
      <c r="AW27" s="5">
        <f t="shared" si="150"/>
        <v>6.5082231804864398E-7</v>
      </c>
      <c r="AX27" s="5">
        <f t="shared" si="151"/>
        <v>1.0267912045377246E-2</v>
      </c>
      <c r="AY27" s="5">
        <f t="shared" si="152"/>
        <v>6.1381044187534773E-3</v>
      </c>
      <c r="AZ27" s="5">
        <f t="shared" si="153"/>
        <v>1.8346634490545408E-3</v>
      </c>
      <c r="BA27" s="5">
        <f t="shared" si="154"/>
        <v>3.6558408933901965E-4</v>
      </c>
      <c r="BB27" s="5">
        <f t="shared" si="155"/>
        <v>5.4636066813799756E-5</v>
      </c>
      <c r="BC27" s="5">
        <f t="shared" si="156"/>
        <v>6.532231317351012E-6</v>
      </c>
      <c r="BD27" s="5">
        <f t="shared" si="157"/>
        <v>3.712629156945521E-6</v>
      </c>
      <c r="BE27" s="5">
        <f t="shared" si="158"/>
        <v>8.3150933939592422E-6</v>
      </c>
      <c r="BF27" s="5">
        <f t="shared" si="159"/>
        <v>9.311565366139153E-6</v>
      </c>
      <c r="BG27" s="5">
        <f t="shared" si="160"/>
        <v>6.951635654978282E-6</v>
      </c>
      <c r="BH27" s="5">
        <f t="shared" si="161"/>
        <v>3.8923561489964393E-6</v>
      </c>
      <c r="BI27" s="5">
        <f t="shared" si="162"/>
        <v>1.7435247924457236E-6</v>
      </c>
      <c r="BJ27" s="8">
        <f t="shared" si="163"/>
        <v>0.74068454536886763</v>
      </c>
      <c r="BK27" s="8">
        <f t="shared" si="164"/>
        <v>0.17363222113899818</v>
      </c>
      <c r="BL27" s="8">
        <f t="shared" si="165"/>
        <v>8.1554314644198572E-2</v>
      </c>
      <c r="BM27" s="8">
        <f t="shared" si="166"/>
        <v>0.5312498187338146</v>
      </c>
      <c r="BN27" s="8">
        <f t="shared" si="167"/>
        <v>0.46056929069874941</v>
      </c>
    </row>
    <row r="28" spans="1:66" x14ac:dyDescent="0.25">
      <c r="A28" t="s">
        <v>345</v>
      </c>
      <c r="B28" t="s">
        <v>208</v>
      </c>
      <c r="C28" t="s">
        <v>212</v>
      </c>
      <c r="D28" t="s">
        <v>68</v>
      </c>
      <c r="E28">
        <f>VLOOKUP(A28,home!$A$2:$E$405,3,FALSE)</f>
        <v>1.3976999999999999</v>
      </c>
      <c r="F28">
        <f>VLOOKUP(B28,home!$B$2:$E$405,3,FALSE)</f>
        <v>0.6734</v>
      </c>
      <c r="G28">
        <f>VLOOKUP(C28,away!$B$2:$E$405,4,FALSE)</f>
        <v>0.85860000000000003</v>
      </c>
      <c r="H28">
        <f>VLOOKUP(A28,away!$A$2:$E$405,3,FALSE)</f>
        <v>1.0585</v>
      </c>
      <c r="I28">
        <f>VLOOKUP(C28,away!$B$2:$E$405,3,FALSE)</f>
        <v>0.70850000000000002</v>
      </c>
      <c r="J28">
        <f>VLOOKUP(B28,home!$B$2:$E$405,4,FALSE)</f>
        <v>1.2782</v>
      </c>
      <c r="K28" s="3">
        <f t="shared" si="112"/>
        <v>0.80812391914799997</v>
      </c>
      <c r="L28" s="3">
        <f t="shared" si="113"/>
        <v>0.9585825749500001</v>
      </c>
      <c r="M28" s="5">
        <f t="shared" si="114"/>
        <v>0.17089490636083587</v>
      </c>
      <c r="N28" s="5">
        <f t="shared" si="115"/>
        <v>0.13810426149074917</v>
      </c>
      <c r="O28" s="5">
        <f t="shared" si="116"/>
        <v>0.1638168793852092</v>
      </c>
      <c r="P28" s="5">
        <f t="shared" si="117"/>
        <v>0.13238433859137047</v>
      </c>
      <c r="Q28" s="5">
        <f t="shared" si="118"/>
        <v>5.5802678523472204E-2</v>
      </c>
      <c r="R28" s="5">
        <f t="shared" si="119"/>
        <v>7.8516003030673701E-2</v>
      </c>
      <c r="S28" s="5">
        <f t="shared" si="120"/>
        <v>2.5637998050202525E-2</v>
      </c>
      <c r="T28" s="5">
        <f t="shared" si="121"/>
        <v>5.3491475268137044E-2</v>
      </c>
      <c r="U28" s="5">
        <f t="shared" si="122"/>
        <v>6.3450660084984276E-2</v>
      </c>
      <c r="V28" s="5">
        <f t="shared" si="123"/>
        <v>2.2067294566251688E-3</v>
      </c>
      <c r="W28" s="5">
        <f t="shared" si="124"/>
        <v>1.5031826422448097E-2</v>
      </c>
      <c r="X28" s="5">
        <f t="shared" si="125"/>
        <v>1.4409246878231743E-2</v>
      </c>
      <c r="Y28" s="5">
        <f t="shared" si="126"/>
        <v>6.9062264878128167E-3</v>
      </c>
      <c r="Z28" s="5">
        <f t="shared" si="127"/>
        <v>2.5088024119975075E-2</v>
      </c>
      <c r="AA28" s="5">
        <f t="shared" si="128"/>
        <v>2.0274232375513814E-2</v>
      </c>
      <c r="AB28" s="5">
        <f t="shared" si="129"/>
        <v>8.1920460625087409E-3</v>
      </c>
      <c r="AC28" s="5">
        <f t="shared" si="130"/>
        <v>1.0684066957669665E-4</v>
      </c>
      <c r="AD28" s="5">
        <f t="shared" si="131"/>
        <v>3.0368946201153038E-3</v>
      </c>
      <c r="AE28" s="5">
        <f t="shared" si="132"/>
        <v>2.9111142648019298E-3</v>
      </c>
      <c r="AF28" s="5">
        <f t="shared" si="133"/>
        <v>1.3952717039637551E-3</v>
      </c>
      <c r="AG28" s="5">
        <f t="shared" si="134"/>
        <v>4.45827714246817E-4</v>
      </c>
      <c r="AH28" s="5">
        <f t="shared" si="135"/>
        <v>6.0122356903333533E-3</v>
      </c>
      <c r="AI28" s="5">
        <f t="shared" si="136"/>
        <v>4.8586314689136713E-3</v>
      </c>
      <c r="AJ28" s="5">
        <f t="shared" si="137"/>
        <v>1.9631881521771592E-3</v>
      </c>
      <c r="AK28" s="5">
        <f t="shared" si="138"/>
        <v>5.2883310118744214E-4</v>
      </c>
      <c r="AL28" s="5">
        <f t="shared" si="139"/>
        <v>3.3105799763758314E-6</v>
      </c>
      <c r="AM28" s="5">
        <f t="shared" si="140"/>
        <v>4.9083743648941128E-4</v>
      </c>
      <c r="AN28" s="5">
        <f t="shared" si="141"/>
        <v>4.7050821375187689E-4</v>
      </c>
      <c r="AO28" s="5">
        <f t="shared" si="142"/>
        <v>2.255104875366996E-4</v>
      </c>
      <c r="AP28" s="5">
        <f t="shared" si="143"/>
        <v>7.2056807940386485E-5</v>
      </c>
      <c r="AQ28" s="5">
        <f t="shared" si="144"/>
        <v>1.7268100124543318E-5</v>
      </c>
      <c r="AR28" s="5">
        <f t="shared" si="145"/>
        <v>1.1526448738492076E-3</v>
      </c>
      <c r="AS28" s="5">
        <f t="shared" si="146"/>
        <v>9.3147989284087386E-4</v>
      </c>
      <c r="AT28" s="5">
        <f t="shared" si="147"/>
        <v>3.7637559080506289E-4</v>
      </c>
      <c r="AU28" s="5">
        <f t="shared" si="148"/>
        <v>1.0138603917101048E-4</v>
      </c>
      <c r="AV28" s="5">
        <f t="shared" si="149"/>
        <v>2.0483120830442406E-5</v>
      </c>
      <c r="AW28" s="5">
        <f t="shared" si="150"/>
        <v>7.1237566385612179E-8</v>
      </c>
      <c r="AX28" s="5">
        <f t="shared" si="151"/>
        <v>6.6109578806730057E-5</v>
      </c>
      <c r="AY28" s="5">
        <f t="shared" si="152"/>
        <v>6.3371490281415252E-5</v>
      </c>
      <c r="AZ28" s="5">
        <f t="shared" si="153"/>
        <v>3.0373403166188967E-5</v>
      </c>
      <c r="BA28" s="5">
        <f t="shared" si="154"/>
        <v>9.7051383390133042E-6</v>
      </c>
      <c r="BB28" s="5">
        <f t="shared" si="155"/>
        <v>2.3257941248143346E-6</v>
      </c>
      <c r="BC28" s="5">
        <f t="shared" si="156"/>
        <v>4.4589314419362146E-7</v>
      </c>
      <c r="BD28" s="5">
        <f t="shared" si="157"/>
        <v>1.8415088186288182E-4</v>
      </c>
      <c r="BE28" s="5">
        <f t="shared" si="158"/>
        <v>1.4881673236559243E-4</v>
      </c>
      <c r="BF28" s="5">
        <f t="shared" si="159"/>
        <v>6.0131180497040766E-5</v>
      </c>
      <c r="BG28" s="5">
        <f t="shared" si="160"/>
        <v>1.6197815082088125E-5</v>
      </c>
      <c r="BH28" s="5">
        <f t="shared" si="161"/>
        <v>3.2724604514429095E-6</v>
      </c>
      <c r="BI28" s="5">
        <f t="shared" si="162"/>
        <v>5.2891071305537555E-7</v>
      </c>
      <c r="BJ28" s="8">
        <f t="shared" si="163"/>
        <v>0.29298333571768415</v>
      </c>
      <c r="BK28" s="8">
        <f t="shared" si="164"/>
        <v>0.33129749519886853</v>
      </c>
      <c r="BL28" s="8">
        <f t="shared" si="165"/>
        <v>0.35060817684997009</v>
      </c>
      <c r="BM28" s="8">
        <f t="shared" si="166"/>
        <v>0.26039466425147212</v>
      </c>
      <c r="BN28" s="8">
        <f t="shared" si="167"/>
        <v>0.73951906738231066</v>
      </c>
    </row>
    <row r="29" spans="1:66" s="15" customFormat="1" x14ac:dyDescent="0.25">
      <c r="A29" t="s">
        <v>345</v>
      </c>
      <c r="B29" t="s">
        <v>205</v>
      </c>
      <c r="C29" t="s">
        <v>213</v>
      </c>
      <c r="D29" t="s">
        <v>68</v>
      </c>
      <c r="E29" s="15">
        <f>VLOOKUP(A29,home!$A$2:$E$405,3,FALSE)</f>
        <v>1.3976999999999999</v>
      </c>
      <c r="F29" s="15">
        <f>VLOOKUP(B29,home!$B$2:$E$405,3,FALSE)</f>
        <v>0.58919999999999995</v>
      </c>
      <c r="G29" s="15">
        <f>VLOOKUP(C29,away!$B$2:$E$405,4,FALSE)</f>
        <v>1.3951</v>
      </c>
      <c r="H29" s="15">
        <f>VLOOKUP(A29,away!$A$2:$E$405,3,FALSE)</f>
        <v>1.0585</v>
      </c>
      <c r="I29" s="15">
        <f>VLOOKUP(C29,away!$B$2:$E$405,3,FALSE)</f>
        <v>0.99199999999999999</v>
      </c>
      <c r="J29" s="15">
        <f>VLOOKUP(B29,home!$B$2:$E$405,4,FALSE)</f>
        <v>1.0003</v>
      </c>
      <c r="K29" s="17">
        <f t="shared" si="112"/>
        <v>1.148899504284</v>
      </c>
      <c r="L29" s="17">
        <f t="shared" si="113"/>
        <v>1.0503470096</v>
      </c>
      <c r="M29" s="18">
        <f t="shared" si="114"/>
        <v>0.11088667846543641</v>
      </c>
      <c r="N29" s="18">
        <f t="shared" si="115"/>
        <v>0.12739764992063921</v>
      </c>
      <c r="O29" s="18">
        <f t="shared" si="116"/>
        <v>0.11646949113064786</v>
      </c>
      <c r="P29" s="18">
        <f t="shared" si="117"/>
        <v>0.13381174062421106</v>
      </c>
      <c r="Q29" s="18">
        <f t="shared" si="118"/>
        <v>7.3183548420384478E-2</v>
      </c>
      <c r="R29" s="18">
        <f t="shared" si="119"/>
        <v>6.116669085935484E-2</v>
      </c>
      <c r="S29" s="18">
        <f t="shared" si="120"/>
        <v>4.036910063651681E-2</v>
      </c>
      <c r="T29" s="18">
        <f t="shared" si="121"/>
        <v>7.686812123526765E-2</v>
      </c>
      <c r="U29" s="18">
        <f t="shared" si="122"/>
        <v>7.027438080700546E-2</v>
      </c>
      <c r="V29" s="18">
        <f t="shared" si="123"/>
        <v>5.4127928904663305E-3</v>
      </c>
      <c r="W29" s="18">
        <f t="shared" si="124"/>
        <v>2.8026847500641282E-2</v>
      </c>
      <c r="X29" s="18">
        <f t="shared" si="125"/>
        <v>2.9437915460813806E-2</v>
      </c>
      <c r="Y29" s="18">
        <f t="shared" si="126"/>
        <v>1.546001323656169E-2</v>
      </c>
      <c r="Z29" s="18">
        <f t="shared" si="127"/>
        <v>2.1415416943750338E-2</v>
      </c>
      <c r="AA29" s="18">
        <f t="shared" si="128"/>
        <v>2.4604161910709941E-2</v>
      </c>
      <c r="AB29" s="18">
        <f t="shared" si="129"/>
        <v>1.4133854711268965E-2</v>
      </c>
      <c r="AC29" s="18">
        <f t="shared" si="130"/>
        <v>4.0824067436187687E-4</v>
      </c>
      <c r="AD29" s="18">
        <f t="shared" si="131"/>
        <v>8.0500078000325052E-3</v>
      </c>
      <c r="AE29" s="18">
        <f t="shared" si="132"/>
        <v>8.4553016200208161E-3</v>
      </c>
      <c r="AF29" s="18">
        <f t="shared" si="133"/>
        <v>4.4405003859274497E-3</v>
      </c>
      <c r="AG29" s="18">
        <f t="shared" si="134"/>
        <v>1.5546887671621808E-3</v>
      </c>
      <c r="AH29" s="18">
        <f t="shared" si="135"/>
        <v>5.6234047865513356E-3</v>
      </c>
      <c r="AI29" s="18">
        <f t="shared" si="136"/>
        <v>6.460726971657102E-3</v>
      </c>
      <c r="AJ29" s="18">
        <f t="shared" si="137"/>
        <v>3.7113630075255571E-3</v>
      </c>
      <c r="AK29" s="18">
        <f t="shared" si="138"/>
        <v>1.4213277065213627E-3</v>
      </c>
      <c r="AL29" s="18">
        <f t="shared" si="139"/>
        <v>1.9705665634846099E-5</v>
      </c>
      <c r="AM29" s="18">
        <f t="shared" si="140"/>
        <v>1.8497299941879354E-3</v>
      </c>
      <c r="AN29" s="18">
        <f t="shared" si="141"/>
        <v>1.9428583679627232E-3</v>
      </c>
      <c r="AO29" s="18">
        <f t="shared" si="142"/>
        <v>1.0203377384329913E-3</v>
      </c>
      <c r="AP29" s="18">
        <f t="shared" si="143"/>
        <v>3.572362307817065E-4</v>
      </c>
      <c r="AQ29" s="18">
        <f t="shared" si="144"/>
        <v>9.3805501680585218E-5</v>
      </c>
      <c r="AR29" s="18">
        <f t="shared" si="145"/>
        <v>1.1813052802649045E-3</v>
      </c>
      <c r="AS29" s="18">
        <f t="shared" si="146"/>
        <v>1.3572010509044206E-3</v>
      </c>
      <c r="AT29" s="18">
        <f t="shared" si="147"/>
        <v>7.7964380729890644E-4</v>
      </c>
      <c r="AU29" s="18">
        <f t="shared" si="148"/>
        <v>2.9857746124126801E-4</v>
      </c>
      <c r="AV29" s="18">
        <f t="shared" si="149"/>
        <v>8.5758874302616973E-5</v>
      </c>
      <c r="AW29" s="18">
        <f t="shared" si="150"/>
        <v>6.6054658865571444E-7</v>
      </c>
      <c r="AX29" s="18">
        <f t="shared" si="151"/>
        <v>3.5419231223029433E-4</v>
      </c>
      <c r="AY29" s="18">
        <f t="shared" si="152"/>
        <v>3.7202483597439918E-4</v>
      </c>
      <c r="AZ29" s="18">
        <f t="shared" si="153"/>
        <v>1.9537758698132029E-4</v>
      </c>
      <c r="BA29" s="18">
        <f t="shared" si="154"/>
        <v>6.840475474289789E-5</v>
      </c>
      <c r="BB29" s="18">
        <f t="shared" si="155"/>
        <v>1.7962182396656056E-5</v>
      </c>
      <c r="BC29" s="18">
        <f t="shared" si="156"/>
        <v>3.7733049132434909E-6</v>
      </c>
      <c r="BD29" s="18">
        <f t="shared" si="157"/>
        <v>2.0679674475848866E-4</v>
      </c>
      <c r="BE29" s="18">
        <f t="shared" si="158"/>
        <v>2.375886775405725E-4</v>
      </c>
      <c r="BF29" s="18">
        <f t="shared" si="159"/>
        <v>1.3648275692492747E-4</v>
      </c>
      <c r="BG29" s="18">
        <f t="shared" si="160"/>
        <v>5.2268323924787609E-5</v>
      </c>
      <c r="BH29" s="18">
        <f t="shared" si="161"/>
        <v>1.5012762861736E-5</v>
      </c>
      <c r="BI29" s="18">
        <f t="shared" si="162"/>
        <v>3.4496311619563462E-6</v>
      </c>
      <c r="BJ29" s="19">
        <f t="shared" si="163"/>
        <v>0.37915029715773574</v>
      </c>
      <c r="BK29" s="19">
        <f t="shared" si="164"/>
        <v>0.29128028379260174</v>
      </c>
      <c r="BL29" s="19">
        <f t="shared" si="165"/>
        <v>0.30821948726242704</v>
      </c>
      <c r="BM29" s="19">
        <f t="shared" si="166"/>
        <v>0.37677832144645529</v>
      </c>
      <c r="BN29" s="19">
        <f t="shared" si="167"/>
        <v>0.62291579942067388</v>
      </c>
    </row>
    <row r="30" spans="1:66" x14ac:dyDescent="0.25">
      <c r="A30" t="s">
        <v>345</v>
      </c>
      <c r="B30" t="s">
        <v>209</v>
      </c>
      <c r="C30" t="s">
        <v>201</v>
      </c>
      <c r="D30" t="s">
        <v>68</v>
      </c>
      <c r="E30">
        <f>VLOOKUP(A30,home!$A$2:$E$405,3,FALSE)</f>
        <v>1.3976999999999999</v>
      </c>
      <c r="F30">
        <f>VLOOKUP(B30,home!$B$2:$E$405,3,FALSE)</f>
        <v>0.85170000000000001</v>
      </c>
      <c r="G30">
        <f>VLOOKUP(C30,away!$B$2:$E$405,4,FALSE)</f>
        <v>0.85860000000000003</v>
      </c>
      <c r="H30">
        <f>VLOOKUP(A30,away!$A$2:$E$405,3,FALSE)</f>
        <v>1.0585</v>
      </c>
      <c r="I30">
        <f>VLOOKUP(C30,away!$B$2:$E$405,3,FALSE)</f>
        <v>1.2282</v>
      </c>
      <c r="J30">
        <f>VLOOKUP(B30,home!$B$2:$E$405,4,FALSE)</f>
        <v>0.98970000000000002</v>
      </c>
      <c r="K30" s="3">
        <f t="shared" ref="K30:K77" si="168">E30*F30*G30</f>
        <v>1.0220955478740001</v>
      </c>
      <c r="L30" s="3">
        <f t="shared" ref="L30:L77" si="169">H30*I30*J30</f>
        <v>1.28665918809</v>
      </c>
      <c r="M30" s="5">
        <f t="shared" ref="M30:M60" si="170">_xlfn.POISSON.DIST(0,K30,FALSE) * _xlfn.POISSON.DIST(0,L30,FALSE)</f>
        <v>9.9384935019680723E-2</v>
      </c>
      <c r="N30" s="5">
        <f t="shared" ref="N30:N60" si="171">_xlfn.POISSON.DIST(1,K30,FALSE) * _xlfn.POISSON.DIST(0,L30,FALSE)</f>
        <v>0.10158089960936247</v>
      </c>
      <c r="O30" s="5">
        <f t="shared" ref="O30:O60" si="172">_xlfn.POISSON.DIST(0,K30,FALSE) * _xlfn.POISSON.DIST(1,L30,FALSE)</f>
        <v>0.12787453980079982</v>
      </c>
      <c r="P30" s="5">
        <f t="shared" ref="P30:P60" si="173">_xlfn.POISSON.DIST(1,K30,FALSE) * _xlfn.POISSON.DIST(1,L30,FALSE)</f>
        <v>0.13069999781683411</v>
      </c>
      <c r="Q30" s="5">
        <f t="shared" ref="Q30:Q60" si="174">_xlfn.POISSON.DIST(2,K30,FALSE) * _xlfn.POISSON.DIST(0,L30,FALSE)</f>
        <v>5.1912692619882565E-2</v>
      </c>
      <c r="R30" s="5">
        <f t="shared" ref="R30:R60" si="175">_xlfn.POISSON.DIST(0,K30,FALSE) * _xlfn.POISSON.DIST(2,L30,FALSE)</f>
        <v>8.2265475778739758E-2</v>
      </c>
      <c r="S30" s="5">
        <f t="shared" ref="S30:S60" si="176">_xlfn.POISSON.DIST(2,K30,FALSE) * _xlfn.POISSON.DIST(2,L30,FALSE)</f>
        <v>4.2970520194880846E-2</v>
      </c>
      <c r="T30" s="5">
        <f t="shared" ref="T30:T60" si="177">_xlfn.POISSON.DIST(2,K30,FALSE) * _xlfn.POISSON.DIST(1,L30,FALSE)</f>
        <v>6.6793942937863837E-2</v>
      </c>
      <c r="U30" s="5">
        <f t="shared" ref="U30:U60" si="178">_xlfn.POISSON.DIST(1,K30,FALSE) * _xlfn.POISSON.DIST(2,L30,FALSE)</f>
        <v>8.4083176537186305E-2</v>
      </c>
      <c r="V30" s="5">
        <f t="shared" ref="V30:V60" si="179">_xlfn.POISSON.DIST(3,K30,FALSE) * _xlfn.POISSON.DIST(3,L30,FALSE)</f>
        <v>6.2788936042212414E-3</v>
      </c>
      <c r="W30" s="5">
        <f t="shared" ref="W30:W60" si="180">_xlfn.POISSON.DIST(3,K30,FALSE) * _xlfn.POISSON.DIST(0,L30,FALSE)</f>
        <v>1.7686577334977811E-2</v>
      </c>
      <c r="X30" s="5">
        <f t="shared" ref="X30:X60" si="181">_xlfn.POISSON.DIST(3,K30,FALSE) * _xlfn.POISSON.DIST(1,L30,FALSE)</f>
        <v>2.2756597233913545E-2</v>
      </c>
      <c r="Y30" s="5">
        <f t="shared" ref="Y30:Y60" si="182">_xlfn.POISSON.DIST(3,K30,FALSE) * _xlfn.POISSON.DIST(2,L30,FALSE)</f>
        <v>1.4639992460339176E-2</v>
      </c>
      <c r="Z30" s="5">
        <f t="shared" ref="Z30:Z60" si="183">_xlfn.POISSON.DIST(0,K30,FALSE) * _xlfn.POISSON.DIST(3,L30,FALSE)</f>
        <v>3.528254342443695E-2</v>
      </c>
      <c r="AA30" s="5">
        <f t="shared" ref="AA30:AA60" si="184">_xlfn.POISSON.DIST(1,K30,FALSE) * _xlfn.POISSON.DIST(3,L30,FALSE)</f>
        <v>3.6062130551788085E-2</v>
      </c>
      <c r="AB30" s="5">
        <f t="shared" ref="AB30:AB60" si="185">_xlfn.POISSON.DIST(2,K30,FALSE) * _xlfn.POISSON.DIST(3,L30,FALSE)</f>
        <v>1.8429471541916778E-2</v>
      </c>
      <c r="AC30" s="5">
        <f t="shared" ref="AC30:AC60" si="186">_xlfn.POISSON.DIST(4,K30,FALSE) * _xlfn.POISSON.DIST(4,L30,FALSE)</f>
        <v>5.1608134837119717E-4</v>
      </c>
      <c r="AD30" s="5">
        <f t="shared" ref="AD30:AD60" si="187">_xlfn.POISSON.DIST(4,K30,FALSE) * _xlfn.POISSON.DIST(0,L30,FALSE)</f>
        <v>4.5193429878025047E-3</v>
      </c>
      <c r="AE30" s="5">
        <f t="shared" ref="AE30:AE60" si="188">_xlfn.POISSON.DIST(4,K30,FALSE) * _xlfn.POISSON.DIST(1,L30,FALSE)</f>
        <v>5.8148541793862051E-3</v>
      </c>
      <c r="AF30" s="5">
        <f t="shared" ref="AF30:AF60" si="189">_xlfn.POISSON.DIST(4,K30,FALSE) * _xlfn.POISSON.DIST(2,L30,FALSE)</f>
        <v>3.7408677786553999E-3</v>
      </c>
      <c r="AG30" s="5">
        <f t="shared" ref="AG30:AG60" si="190">_xlfn.POISSON.DIST(4,K30,FALSE) * _xlfn.POISSON.DIST(3,L30,FALSE)</f>
        <v>1.6044072996122662E-3</v>
      </c>
      <c r="AH30" s="5">
        <f t="shared" ref="AH30:AH60" si="191">_xlfn.POISSON.DIST(0,K30,FALSE) * _xlfn.POISSON.DIST(4,L30,FALSE)</f>
        <v>1.134915216905906E-2</v>
      </c>
      <c r="AI30" s="5">
        <f t="shared" ref="AI30:AI60" si="192">_xlfn.POISSON.DIST(1,K30,FALSE) * _xlfn.POISSON.DIST(4,L30,FALSE)</f>
        <v>1.1599917904139815E-2</v>
      </c>
      <c r="AJ30" s="5">
        <f t="shared" ref="AJ30:AJ60" si="193">_xlfn.POISSON.DIST(2,K30,FALSE) * _xlfn.POISSON.DIST(4,L30,FALSE)</f>
        <v>5.9281122227626036E-3</v>
      </c>
      <c r="AK30" s="5">
        <f t="shared" ref="AK30:AK60" si="194">_xlfn.POISSON.DIST(3,K30,FALSE) * _xlfn.POISSON.DIST(4,L30,FALSE)</f>
        <v>2.0196990367277001E-3</v>
      </c>
      <c r="AL30" s="5">
        <f t="shared" ref="AL30:AL60" si="195">_xlfn.POISSON.DIST(5,K30,FALSE) * _xlfn.POISSON.DIST(5,L30,FALSE)</f>
        <v>2.7147708490051199E-5</v>
      </c>
      <c r="AM30" s="5">
        <f t="shared" ref="AM30:AM60" si="196">_xlfn.POISSON.DIST(5,K30,FALSE) * _xlfn.POISSON.DIST(0,L30,FALSE)</f>
        <v>9.238400694297046E-4</v>
      </c>
      <c r="AN30" s="5">
        <f t="shared" ref="AN30:AN60" si="197">_xlfn.POISSON.DIST(5,K30,FALSE) * _xlfn.POISSON.DIST(1,L30,FALSE)</f>
        <v>1.1886673136574329E-3</v>
      </c>
      <c r="AO30" s="5">
        <f t="shared" ref="AO30:AO60" si="198">_xlfn.POISSON.DIST(5,K30,FALSE) * _xlfn.POISSON.DIST(2,L30,FALSE)</f>
        <v>7.6470486034979732E-4</v>
      </c>
      <c r="AP30" s="5">
        <f t="shared" ref="AP30:AP60" si="199">_xlfn.POISSON.DIST(5,K30,FALSE) * _xlfn.POISSON.DIST(3,L30,FALSE)</f>
        <v>3.27971511582049E-4</v>
      </c>
      <c r="AQ30" s="5">
        <f t="shared" ref="AQ30:AQ60" si="200">_xlfn.POISSON.DIST(5,K30,FALSE) * _xlfn.POISSON.DIST(4,L30,FALSE)</f>
        <v>1.0549688970220234E-4</v>
      </c>
      <c r="AR30" s="5">
        <f t="shared" ref="AR30:AR60" si="201">_xlfn.POISSON.DIST(0,K30,FALSE) * _xlfn.POISSON.DIST(5,L30,FALSE)</f>
        <v>2.9204981830702795E-3</v>
      </c>
      <c r="AS30" s="5">
        <f t="shared" ref="AS30:AS60" si="202">_xlfn.POISSON.DIST(1,K30,FALSE) * _xlfn.POISSON.DIST(5,L30,FALSE)</f>
        <v>2.9850281904902388E-3</v>
      </c>
      <c r="AT30" s="5">
        <f t="shared" ref="AT30:AT60" si="203">_xlfn.POISSON.DIST(2,K30,FALSE) * _xlfn.POISSON.DIST(5,L30,FALSE)</f>
        <v>1.5254920118892279E-3</v>
      </c>
      <c r="AU30" s="5">
        <f t="shared" ref="AU30:AU60" si="204">_xlfn.POISSON.DIST(3,K30,FALSE) * _xlfn.POISSON.DIST(5,L30,FALSE)</f>
        <v>5.1973286455644376E-4</v>
      </c>
      <c r="AV30" s="5">
        <f t="shared" ref="AV30:AV60" si="205">_xlfn.POISSON.DIST(4,K30,FALSE) * _xlfn.POISSON.DIST(5,L30,FALSE)</f>
        <v>1.3280416173673545E-4</v>
      </c>
      <c r="AW30" s="5">
        <f t="shared" ref="AW30:AW60" si="206">_xlfn.POISSON.DIST(6,K30,FALSE) * _xlfn.POISSON.DIST(6,L30,FALSE)</f>
        <v>9.9171229737493257E-7</v>
      </c>
      <c r="AX30" s="5">
        <f t="shared" ref="AX30:AX60" si="207">_xlfn.POISSON.DIST(6,K30,FALSE) * _xlfn.POISSON.DIST(0,L30,FALSE)</f>
        <v>1.57375470318618E-4</v>
      </c>
      <c r="AY30" s="5">
        <f t="shared" ref="AY30:AY60" si="208">_xlfn.POISSON.DIST(6,K30,FALSE) * _xlfn.POISSON.DIST(1,L30,FALSE)</f>
        <v>2.0248859486543492E-4</v>
      </c>
      <c r="AZ30" s="5">
        <f t="shared" ref="AZ30:AZ60" si="209">_xlfn.POISSON.DIST(6,K30,FALSE) * _xlfn.POISSON.DIST(2,L30,FALSE)</f>
        <v>1.3026690553352276E-4</v>
      </c>
      <c r="BA30" s="5">
        <f t="shared" ref="BA30:BA60" si="210">_xlfn.POISSON.DIST(6,K30,FALSE) * _xlfn.POISSON.DIST(3,L30,FALSE)</f>
        <v>5.5869703636253033E-5</v>
      </c>
      <c r="BB30" s="5">
        <f t="shared" ref="BB30:BB60" si="211">_xlfn.POISSON.DIST(6,K30,FALSE) * _xlfn.POISSON.DIST(4,L30,FALSE)</f>
        <v>1.7971316879862571E-5</v>
      </c>
      <c r="BC30" s="5">
        <f t="shared" ref="BC30:BC60" si="212">_xlfn.POISSON.DIST(6,K30,FALSE) * _xlfn.POISSON.DIST(5,L30,FALSE)</f>
        <v>4.6245919971104195E-6</v>
      </c>
      <c r="BD30" s="5">
        <f t="shared" ref="BD30:BD60" si="213">_xlfn.POISSON.DIST(0,K30,FALSE) * _xlfn.POISSON.DIST(6,L30,FALSE)</f>
        <v>6.2628097017458683E-4</v>
      </c>
      <c r="BE30" s="5">
        <f t="shared" ref="BE30:BE60" si="214">_xlfn.POISSON.DIST(1,K30,FALSE) * _xlfn.POISSON.DIST(6,L30,FALSE)</f>
        <v>6.4011899133365456E-4</v>
      </c>
      <c r="BF30" s="5">
        <f t="shared" ref="BF30:BF60" si="215">_xlfn.POISSON.DIST(2,K30,FALSE) * _xlfn.POISSON.DIST(6,L30,FALSE)</f>
        <v>3.2713138557586197E-4</v>
      </c>
      <c r="BG30" s="5">
        <f t="shared" ref="BG30:BG60" si="216">_xlfn.POISSON.DIST(3,K30,FALSE) * _xlfn.POISSON.DIST(6,L30,FALSE)</f>
        <v>1.1145317758898049E-4</v>
      </c>
      <c r="BH30" s="5">
        <f t="shared" ref="BH30:BH60" si="217">_xlfn.POISSON.DIST(4,K30,FALSE) * _xlfn.POISSON.DIST(6,L30,FALSE)</f>
        <v>2.8478949152526809E-5</v>
      </c>
      <c r="BI30" s="5">
        <f t="shared" ref="BI30:BI60" si="218">_xlfn.POISSON.DIST(5,K30,FALSE) * _xlfn.POISSON.DIST(6,L30,FALSE)</f>
        <v>5.821641427385538E-6</v>
      </c>
      <c r="BJ30" s="8">
        <f t="shared" ref="BJ30:BJ60" si="219">SUM(N30,Q30,T30,W30,X30,Y30,AD30,AE30,AF30,AG30,AM30,AN30,AO30,AP30,AQ30,AX30,AY30,AZ30,BA30,BB30,BC30)</f>
        <v>0.29492945166974771</v>
      </c>
      <c r="BK30" s="8">
        <f t="shared" ref="BK30:BK60" si="220">SUM(M30,P30,S30,V30,AC30,AL30,AY30)</f>
        <v>0.28008006428734361</v>
      </c>
      <c r="BL30" s="8">
        <f t="shared" ref="BL30:BL60" si="221">SUM(O30,R30,U30,AA30,AB30,AH30,AI30,AJ30,AK30,AR30,AS30,AT30,AU30,AV30,BD30,BE30,BF30,BG30,BH30,BI30)</f>
        <v>0.38943451607011587</v>
      </c>
      <c r="BM30" s="8">
        <f t="shared" ref="BM30:BM60" si="222">SUM(S30:BI30)</f>
        <v>0.40580653792377663</v>
      </c>
      <c r="BN30" s="8">
        <f t="shared" ref="BN30:BN60" si="223">SUM(M30:R30)</f>
        <v>0.5937185406452995</v>
      </c>
    </row>
    <row r="31" spans="1:66" x14ac:dyDescent="0.25">
      <c r="A31" t="s">
        <v>347</v>
      </c>
      <c r="B31" t="s">
        <v>323</v>
      </c>
      <c r="C31" t="s">
        <v>232</v>
      </c>
      <c r="D31" t="s">
        <v>68</v>
      </c>
      <c r="E31">
        <f>VLOOKUP(A31,home!$A$2:$E$405,3,FALSE)</f>
        <v>1.3042</v>
      </c>
      <c r="F31" t="e">
        <f>VLOOKUP(B31,home!$B$2:$E$405,3,FALSE)</f>
        <v>#N/A</v>
      </c>
      <c r="G31">
        <f>VLOOKUP(C31,away!$B$2:$E$405,4,FALSE)</f>
        <v>0.71560000000000001</v>
      </c>
      <c r="H31">
        <f>VLOOKUP(A31,away!$A$2:$E$405,3,FALSE)</f>
        <v>1.1499999999999999</v>
      </c>
      <c r="I31">
        <f>VLOOKUP(C31,away!$B$2:$E$405,3,FALSE)</f>
        <v>0.57969999999999999</v>
      </c>
      <c r="J31" t="e">
        <f>VLOOKUP(B31,home!$B$2:$E$405,4,FALSE)</f>
        <v>#N/A</v>
      </c>
      <c r="K31" s="3" t="e">
        <f t="shared" si="168"/>
        <v>#N/A</v>
      </c>
      <c r="L31" s="3" t="e">
        <f t="shared" si="169"/>
        <v>#N/A</v>
      </c>
      <c r="M31" s="5" t="e">
        <f t="shared" si="170"/>
        <v>#N/A</v>
      </c>
      <c r="N31" s="5" t="e">
        <f t="shared" si="171"/>
        <v>#N/A</v>
      </c>
      <c r="O31" s="5" t="e">
        <f t="shared" si="172"/>
        <v>#N/A</v>
      </c>
      <c r="P31" s="5" t="e">
        <f t="shared" si="173"/>
        <v>#N/A</v>
      </c>
      <c r="Q31" s="5" t="e">
        <f t="shared" si="174"/>
        <v>#N/A</v>
      </c>
      <c r="R31" s="5" t="e">
        <f t="shared" si="175"/>
        <v>#N/A</v>
      </c>
      <c r="S31" s="5" t="e">
        <f t="shared" si="176"/>
        <v>#N/A</v>
      </c>
      <c r="T31" s="5" t="e">
        <f t="shared" si="177"/>
        <v>#N/A</v>
      </c>
      <c r="U31" s="5" t="e">
        <f t="shared" si="178"/>
        <v>#N/A</v>
      </c>
      <c r="V31" s="5" t="e">
        <f t="shared" si="179"/>
        <v>#N/A</v>
      </c>
      <c r="W31" s="5" t="e">
        <f t="shared" si="180"/>
        <v>#N/A</v>
      </c>
      <c r="X31" s="5" t="e">
        <f t="shared" si="181"/>
        <v>#N/A</v>
      </c>
      <c r="Y31" s="5" t="e">
        <f t="shared" si="182"/>
        <v>#N/A</v>
      </c>
      <c r="Z31" s="5" t="e">
        <f t="shared" si="183"/>
        <v>#N/A</v>
      </c>
      <c r="AA31" s="5" t="e">
        <f t="shared" si="184"/>
        <v>#N/A</v>
      </c>
      <c r="AB31" s="5" t="e">
        <f t="shared" si="185"/>
        <v>#N/A</v>
      </c>
      <c r="AC31" s="5" t="e">
        <f t="shared" si="186"/>
        <v>#N/A</v>
      </c>
      <c r="AD31" s="5" t="e">
        <f t="shared" si="187"/>
        <v>#N/A</v>
      </c>
      <c r="AE31" s="5" t="e">
        <f t="shared" si="188"/>
        <v>#N/A</v>
      </c>
      <c r="AF31" s="5" t="e">
        <f t="shared" si="189"/>
        <v>#N/A</v>
      </c>
      <c r="AG31" s="5" t="e">
        <f t="shared" si="190"/>
        <v>#N/A</v>
      </c>
      <c r="AH31" s="5" t="e">
        <f t="shared" si="191"/>
        <v>#N/A</v>
      </c>
      <c r="AI31" s="5" t="e">
        <f t="shared" si="192"/>
        <v>#N/A</v>
      </c>
      <c r="AJ31" s="5" t="e">
        <f t="shared" si="193"/>
        <v>#N/A</v>
      </c>
      <c r="AK31" s="5" t="e">
        <f t="shared" si="194"/>
        <v>#N/A</v>
      </c>
      <c r="AL31" s="5" t="e">
        <f t="shared" si="195"/>
        <v>#N/A</v>
      </c>
      <c r="AM31" s="5" t="e">
        <f t="shared" si="196"/>
        <v>#N/A</v>
      </c>
      <c r="AN31" s="5" t="e">
        <f t="shared" si="197"/>
        <v>#N/A</v>
      </c>
      <c r="AO31" s="5" t="e">
        <f t="shared" si="198"/>
        <v>#N/A</v>
      </c>
      <c r="AP31" s="5" t="e">
        <f t="shared" si="199"/>
        <v>#N/A</v>
      </c>
      <c r="AQ31" s="5" t="e">
        <f t="shared" si="200"/>
        <v>#N/A</v>
      </c>
      <c r="AR31" s="5" t="e">
        <f t="shared" si="201"/>
        <v>#N/A</v>
      </c>
      <c r="AS31" s="5" t="e">
        <f t="shared" si="202"/>
        <v>#N/A</v>
      </c>
      <c r="AT31" s="5" t="e">
        <f t="shared" si="203"/>
        <v>#N/A</v>
      </c>
      <c r="AU31" s="5" t="e">
        <f t="shared" si="204"/>
        <v>#N/A</v>
      </c>
      <c r="AV31" s="5" t="e">
        <f t="shared" si="205"/>
        <v>#N/A</v>
      </c>
      <c r="AW31" s="5" t="e">
        <f t="shared" si="206"/>
        <v>#N/A</v>
      </c>
      <c r="AX31" s="5" t="e">
        <f t="shared" si="207"/>
        <v>#N/A</v>
      </c>
      <c r="AY31" s="5" t="e">
        <f t="shared" si="208"/>
        <v>#N/A</v>
      </c>
      <c r="AZ31" s="5" t="e">
        <f t="shared" si="209"/>
        <v>#N/A</v>
      </c>
      <c r="BA31" s="5" t="e">
        <f t="shared" si="210"/>
        <v>#N/A</v>
      </c>
      <c r="BB31" s="5" t="e">
        <f t="shared" si="211"/>
        <v>#N/A</v>
      </c>
      <c r="BC31" s="5" t="e">
        <f t="shared" si="212"/>
        <v>#N/A</v>
      </c>
      <c r="BD31" s="5" t="e">
        <f t="shared" si="213"/>
        <v>#N/A</v>
      </c>
      <c r="BE31" s="5" t="e">
        <f t="shared" si="214"/>
        <v>#N/A</v>
      </c>
      <c r="BF31" s="5" t="e">
        <f t="shared" si="215"/>
        <v>#N/A</v>
      </c>
      <c r="BG31" s="5" t="e">
        <f t="shared" si="216"/>
        <v>#N/A</v>
      </c>
      <c r="BH31" s="5" t="e">
        <f t="shared" si="217"/>
        <v>#N/A</v>
      </c>
      <c r="BI31" s="5" t="e">
        <f t="shared" si="218"/>
        <v>#N/A</v>
      </c>
      <c r="BJ31" s="8" t="e">
        <f t="shared" si="219"/>
        <v>#N/A</v>
      </c>
      <c r="BK31" s="8" t="e">
        <f t="shared" si="220"/>
        <v>#N/A</v>
      </c>
      <c r="BL31" s="8" t="e">
        <f t="shared" si="221"/>
        <v>#N/A</v>
      </c>
      <c r="BM31" s="8" t="e">
        <f t="shared" si="222"/>
        <v>#N/A</v>
      </c>
      <c r="BN31" s="8" t="e">
        <f t="shared" si="223"/>
        <v>#N/A</v>
      </c>
    </row>
    <row r="32" spans="1:66" x14ac:dyDescent="0.25">
      <c r="A32" t="s">
        <v>347</v>
      </c>
      <c r="B32" t="s">
        <v>234</v>
      </c>
      <c r="C32" t="s">
        <v>236</v>
      </c>
      <c r="D32" t="s">
        <v>68</v>
      </c>
      <c r="E32">
        <f>VLOOKUP(A32,home!$A$2:$E$405,3,FALSE)</f>
        <v>1.3042</v>
      </c>
      <c r="F32">
        <f>VLOOKUP(B32,home!$B$2:$E$405,3,FALSE)</f>
        <v>1.1757</v>
      </c>
      <c r="G32">
        <f>VLOOKUP(C32,away!$B$2:$E$405,4,FALSE)</f>
        <v>0.97119999999999995</v>
      </c>
      <c r="H32">
        <f>VLOOKUP(A32,away!$A$2:$E$405,3,FALSE)</f>
        <v>1.1499999999999999</v>
      </c>
      <c r="I32">
        <f>VLOOKUP(C32,away!$B$2:$E$405,3,FALSE)</f>
        <v>0.98550000000000004</v>
      </c>
      <c r="J32">
        <f>VLOOKUP(B32,home!$B$2:$E$405,4,FALSE)</f>
        <v>1.1013999999999999</v>
      </c>
      <c r="K32" s="3">
        <f t="shared" si="168"/>
        <v>1.489187519328</v>
      </c>
      <c r="L32" s="3">
        <f t="shared" si="169"/>
        <v>1.2482441549999999</v>
      </c>
      <c r="M32" s="5">
        <f t="shared" si="170"/>
        <v>6.4736397717765307E-2</v>
      </c>
      <c r="N32" s="5">
        <f t="shared" si="171"/>
        <v>9.6404635527549715E-2</v>
      </c>
      <c r="O32" s="5">
        <f t="shared" si="172"/>
        <v>8.0806830066955868E-2</v>
      </c>
      <c r="P32" s="5">
        <f t="shared" si="173"/>
        <v>0.12033652281216924</v>
      </c>
      <c r="Q32" s="5">
        <f t="shared" si="174"/>
        <v>7.1782290016495887E-2</v>
      </c>
      <c r="R32" s="5">
        <f t="shared" si="175"/>
        <v>5.0433326657577965E-2</v>
      </c>
      <c r="S32" s="5">
        <f t="shared" si="176"/>
        <v>5.5922476508720759E-2</v>
      </c>
      <c r="T32" s="5">
        <f t="shared" si="177"/>
        <v>8.9601823945605813E-2</v>
      </c>
      <c r="U32" s="5">
        <f t="shared" si="178"/>
        <v>7.5104680616657218E-2</v>
      </c>
      <c r="V32" s="5">
        <f t="shared" si="179"/>
        <v>1.1550288052520834E-2</v>
      </c>
      <c r="W32" s="5">
        <f t="shared" si="180"/>
        <v>3.5632430133782859E-2</v>
      </c>
      <c r="X32" s="5">
        <f t="shared" si="181"/>
        <v>4.447797264294031E-2</v>
      </c>
      <c r="Y32" s="5">
        <f t="shared" si="182"/>
        <v>2.7759684688900076E-2</v>
      </c>
      <c r="Z32" s="5">
        <f t="shared" si="183"/>
        <v>2.0984368405842453E-2</v>
      </c>
      <c r="AA32" s="5">
        <f t="shared" si="184"/>
        <v>3.1249659530961378E-2</v>
      </c>
      <c r="AB32" s="5">
        <f t="shared" si="185"/>
        <v>2.3268301478378488E-2</v>
      </c>
      <c r="AC32" s="5">
        <f t="shared" si="186"/>
        <v>1.3419049703103396E-3</v>
      </c>
      <c r="AD32" s="5">
        <f t="shared" si="187"/>
        <v>1.326584255963909E-2</v>
      </c>
      <c r="AE32" s="5">
        <f t="shared" si="188"/>
        <v>1.6559010436219729E-2</v>
      </c>
      <c r="AF32" s="5">
        <f t="shared" si="189"/>
        <v>1.033484399479764E-2</v>
      </c>
      <c r="AG32" s="5">
        <f t="shared" si="190"/>
        <v>4.3001362031143331E-3</v>
      </c>
      <c r="AH32" s="5">
        <f t="shared" si="191"/>
        <v>6.5484038022398765E-3</v>
      </c>
      <c r="AI32" s="5">
        <f t="shared" si="192"/>
        <v>9.7518012138156432E-3</v>
      </c>
      <c r="AJ32" s="5">
        <f t="shared" si="193"/>
        <v>7.2611303292909506E-3</v>
      </c>
      <c r="AK32" s="5">
        <f t="shared" si="194"/>
        <v>3.6043948875313652E-3</v>
      </c>
      <c r="AL32" s="5">
        <f t="shared" si="195"/>
        <v>9.9777055112350979E-5</v>
      </c>
      <c r="AM32" s="5">
        <f t="shared" si="196"/>
        <v>3.951065434636949E-3</v>
      </c>
      <c r="AN32" s="5">
        <f t="shared" si="197"/>
        <v>4.9318943348081049E-3</v>
      </c>
      <c r="AO32" s="5">
        <f t="shared" si="198"/>
        <v>3.0781041382509154E-3</v>
      </c>
      <c r="AP32" s="5">
        <f t="shared" si="199"/>
        <v>1.2807418330176719E-3</v>
      </c>
      <c r="AQ32" s="5">
        <f t="shared" si="200"/>
        <v>3.9966962678207368E-4</v>
      </c>
      <c r="AR32" s="5">
        <f t="shared" si="201"/>
        <v>1.6348013541451403E-3</v>
      </c>
      <c r="AS32" s="5">
        <f t="shared" si="202"/>
        <v>2.4345257731734566E-3</v>
      </c>
      <c r="AT32" s="5">
        <f t="shared" si="203"/>
        <v>1.8127326984461309E-3</v>
      </c>
      <c r="AU32" s="5">
        <f t="shared" si="204"/>
        <v>8.9983297013458176E-4</v>
      </c>
      <c r="AV32" s="5">
        <f t="shared" si="205"/>
        <v>3.3500500715106602E-4</v>
      </c>
      <c r="AW32" s="5">
        <f t="shared" si="206"/>
        <v>5.152014894226755E-6</v>
      </c>
      <c r="AX32" s="5">
        <f t="shared" si="207"/>
        <v>9.8064622221826847E-4</v>
      </c>
      <c r="AY32" s="5">
        <f t="shared" si="208"/>
        <v>1.2240859150067843E-3</v>
      </c>
      <c r="AZ32" s="5">
        <f t="shared" si="209"/>
        <v>7.6397904431252275E-4</v>
      </c>
      <c r="BA32" s="5">
        <f t="shared" si="210"/>
        <v>3.1787745886853073E-4</v>
      </c>
      <c r="BB32" s="5">
        <f t="shared" si="211"/>
        <v>9.9197170009724078E-5</v>
      </c>
      <c r="BC32" s="5">
        <f t="shared" si="212"/>
        <v>2.4764457531435876E-5</v>
      </c>
      <c r="BD32" s="5">
        <f t="shared" si="213"/>
        <v>3.4010520581629239E-4</v>
      </c>
      <c r="BE32" s="5">
        <f t="shared" si="214"/>
        <v>5.0648042776010329E-4</v>
      </c>
      <c r="BF32" s="5">
        <f t="shared" si="215"/>
        <v>3.7712216590212637E-4</v>
      </c>
      <c r="BG32" s="5">
        <f t="shared" si="216"/>
        <v>1.8720187424113002E-4</v>
      </c>
      <c r="BH32" s="5">
        <f t="shared" si="217"/>
        <v>6.9694673678675156E-5</v>
      </c>
      <c r="BI32" s="5">
        <f t="shared" si="218"/>
        <v>2.0757687641184145E-5</v>
      </c>
      <c r="BJ32" s="8">
        <f t="shared" si="219"/>
        <v>0.42717069578448835</v>
      </c>
      <c r="BK32" s="8">
        <f t="shared" si="220"/>
        <v>0.25521145303160558</v>
      </c>
      <c r="BL32" s="8">
        <f t="shared" si="221"/>
        <v>0.29664678842149855</v>
      </c>
      <c r="BM32" s="8">
        <f t="shared" si="222"/>
        <v>0.51429436894480873</v>
      </c>
      <c r="BN32" s="8">
        <f t="shared" si="223"/>
        <v>0.48450000279851402</v>
      </c>
    </row>
    <row r="33" spans="1:66" x14ac:dyDescent="0.25">
      <c r="A33" t="s">
        <v>347</v>
      </c>
      <c r="B33" t="s">
        <v>237</v>
      </c>
      <c r="C33" t="s">
        <v>245</v>
      </c>
      <c r="D33" t="s">
        <v>68</v>
      </c>
      <c r="E33">
        <f>VLOOKUP(A33,home!$A$2:$E$405,3,FALSE)</f>
        <v>1.3042</v>
      </c>
      <c r="F33">
        <f>VLOOKUP(B33,home!$B$2:$E$405,3,FALSE)</f>
        <v>1.4823999999999999</v>
      </c>
      <c r="G33">
        <f>VLOOKUP(C33,away!$B$2:$E$405,4,FALSE)</f>
        <v>1.2779</v>
      </c>
      <c r="H33">
        <f>VLOOKUP(A33,away!$A$2:$E$405,3,FALSE)</f>
        <v>1.1499999999999999</v>
      </c>
      <c r="I33">
        <f>VLOOKUP(C33,away!$B$2:$E$405,3,FALSE)</f>
        <v>1.1013999999999999</v>
      </c>
      <c r="J33">
        <f>VLOOKUP(B33,home!$B$2:$E$405,4,FALSE)</f>
        <v>1.1013999999999999</v>
      </c>
      <c r="K33" s="3">
        <f t="shared" si="168"/>
        <v>2.4706229556319999</v>
      </c>
      <c r="L33" s="3">
        <f t="shared" si="169"/>
        <v>1.3950442539999997</v>
      </c>
      <c r="M33" s="5">
        <f t="shared" si="170"/>
        <v>2.0948940438267671E-2</v>
      </c>
      <c r="N33" s="5">
        <f t="shared" si="171"/>
        <v>5.1756933142951593E-2</v>
      </c>
      <c r="O33" s="5">
        <f t="shared" si="172"/>
        <v>2.9224698985793544E-2</v>
      </c>
      <c r="P33" s="5">
        <f t="shared" si="173"/>
        <v>7.2203212185736762E-2</v>
      </c>
      <c r="Q33" s="5">
        <f t="shared" si="174"/>
        <v>6.393593356804346E-2</v>
      </c>
      <c r="R33" s="5">
        <f t="shared" si="175"/>
        <v>2.0384874197505457E-2</v>
      </c>
      <c r="S33" s="5">
        <f t="shared" si="176"/>
        <v>6.2214409665504199E-2</v>
      </c>
      <c r="T33" s="5">
        <f t="shared" si="177"/>
        <v>8.9193456748224709E-2</v>
      </c>
      <c r="U33" s="5">
        <f t="shared" si="178"/>
        <v>5.0363338140027421E-2</v>
      </c>
      <c r="V33" s="5">
        <f t="shared" si="179"/>
        <v>2.3825549848085853E-2</v>
      </c>
      <c r="W33" s="5">
        <f t="shared" si="180"/>
        <v>5.2653861720990229E-2</v>
      </c>
      <c r="X33" s="5">
        <f t="shared" si="181"/>
        <v>7.3454467244777943E-2</v>
      </c>
      <c r="Y33" s="5">
        <f t="shared" si="182"/>
        <v>5.1236116230229341E-2</v>
      </c>
      <c r="Z33" s="5">
        <f t="shared" si="183"/>
        <v>9.47926720591428E-3</v>
      </c>
      <c r="AA33" s="5">
        <f t="shared" si="184"/>
        <v>2.3419695161501428E-2</v>
      </c>
      <c r="AB33" s="5">
        <f t="shared" si="185"/>
        <v>2.8930618239954554E-2</v>
      </c>
      <c r="AC33" s="5">
        <f t="shared" si="186"/>
        <v>5.1323634845414851E-3</v>
      </c>
      <c r="AD33" s="5">
        <f t="shared" si="187"/>
        <v>3.2521959867637881E-2</v>
      </c>
      <c r="AE33" s="5">
        <f t="shared" si="188"/>
        <v>4.5369573242166818E-2</v>
      </c>
      <c r="AF33" s="5">
        <f t="shared" si="189"/>
        <v>3.1646281228958482E-2</v>
      </c>
      <c r="AG33" s="5">
        <f t="shared" si="190"/>
        <v>1.4715987596308858E-2</v>
      </c>
      <c r="AH33" s="5">
        <f t="shared" si="191"/>
        <v>3.3059993119353369E-3</v>
      </c>
      <c r="AI33" s="5">
        <f t="shared" si="192"/>
        <v>8.1678777913710403E-3</v>
      </c>
      <c r="AJ33" s="5">
        <f t="shared" si="193"/>
        <v>1.0089873185079047E-2</v>
      </c>
      <c r="AK33" s="5">
        <f t="shared" si="194"/>
        <v>8.3094241034906841E-3</v>
      </c>
      <c r="AL33" s="5">
        <f t="shared" si="195"/>
        <v>7.0757398118664893E-4</v>
      </c>
      <c r="AM33" s="5">
        <f t="shared" si="196"/>
        <v>1.6069900122225755E-2</v>
      </c>
      <c r="AN33" s="5">
        <f t="shared" si="197"/>
        <v>2.2418221827864928E-2</v>
      </c>
      <c r="AO33" s="5">
        <f t="shared" si="198"/>
        <v>1.5637205772930172E-2</v>
      </c>
      <c r="AP33" s="5">
        <f t="shared" si="199"/>
        <v>7.2715313540472858E-3</v>
      </c>
      <c r="AQ33" s="5">
        <f t="shared" si="200"/>
        <v>2.5360270083111258E-3</v>
      </c>
      <c r="AR33" s="5">
        <f t="shared" si="201"/>
        <v>9.2240306876866863E-4</v>
      </c>
      <c r="AS33" s="5">
        <f t="shared" si="202"/>
        <v>2.2789101960452749E-3</v>
      </c>
      <c r="AT33" s="5">
        <f t="shared" si="203"/>
        <v>2.8151639220866395E-3</v>
      </c>
      <c r="AU33" s="5">
        <f t="shared" si="204"/>
        <v>2.3184028699247549E-3</v>
      </c>
      <c r="AV33" s="5">
        <f t="shared" si="205"/>
        <v>1.4319748377098027E-3</v>
      </c>
      <c r="AW33" s="5">
        <f t="shared" si="206"/>
        <v>6.7742904138325558E-5</v>
      </c>
      <c r="AX33" s="5">
        <f t="shared" si="207"/>
        <v>6.6171106894474052E-3</v>
      </c>
      <c r="AY33" s="5">
        <f t="shared" si="208"/>
        <v>9.2311622453955782E-3</v>
      </c>
      <c r="AZ33" s="5">
        <f t="shared" si="209"/>
        <v>6.4389399240904191E-3</v>
      </c>
      <c r="BA33" s="5">
        <f t="shared" si="210"/>
        <v>2.9942020476511773E-3</v>
      </c>
      <c r="BB33" s="5">
        <f t="shared" si="211"/>
        <v>1.0442610904727021E-3</v>
      </c>
      <c r="BC33" s="5">
        <f t="shared" si="212"/>
        <v>2.9135808678794334E-4</v>
      </c>
      <c r="BD33" s="5">
        <f t="shared" si="213"/>
        <v>2.1446551682628283E-4</v>
      </c>
      <c r="BE33" s="5">
        <f t="shared" si="214"/>
        <v>5.2986342906249538E-4</v>
      </c>
      <c r="BF33" s="5">
        <f t="shared" si="215"/>
        <v>6.5454637559584446E-4</v>
      </c>
      <c r="BG33" s="5">
        <f t="shared" si="216"/>
        <v>5.390457670242727E-4</v>
      </c>
      <c r="BH33" s="5">
        <f t="shared" si="217"/>
        <v>3.3294471153660687E-4</v>
      </c>
      <c r="BI33" s="5">
        <f t="shared" si="218"/>
        <v>1.6451616945572299E-4</v>
      </c>
      <c r="BJ33" s="8">
        <f t="shared" si="219"/>
        <v>0.59703449075951365</v>
      </c>
      <c r="BK33" s="8">
        <f t="shared" si="220"/>
        <v>0.1942632118487182</v>
      </c>
      <c r="BL33" s="8">
        <f t="shared" si="221"/>
        <v>0.1943986359806949</v>
      </c>
      <c r="BM33" s="8">
        <f t="shared" si="222"/>
        <v>0.72755759393528541</v>
      </c>
      <c r="BN33" s="8">
        <f t="shared" si="223"/>
        <v>0.2584545925182985</v>
      </c>
    </row>
    <row r="34" spans="1:66" x14ac:dyDescent="0.25">
      <c r="A34" s="20" t="s">
        <v>348</v>
      </c>
      <c r="B34" s="20" t="s">
        <v>254</v>
      </c>
      <c r="C34" s="20" t="s">
        <v>252</v>
      </c>
      <c r="D34" s="20" t="s">
        <v>68</v>
      </c>
      <c r="E34">
        <f>VLOOKUP(A34,home!$A$2:$E$405,3,FALSE)</f>
        <v>1.1457999999999999</v>
      </c>
      <c r="F34">
        <f>VLOOKUP(B34,home!$B$2:$E$405,3,FALSE)</f>
        <v>0.87280000000000002</v>
      </c>
      <c r="G34">
        <f>VLOOKUP(C34,away!$B$2:$E$405,4,FALSE)</f>
        <v>0.29089999999999999</v>
      </c>
      <c r="H34">
        <f>VLOOKUP(A34,away!$A$2:$E$405,3,FALSE)</f>
        <v>0.77080000000000004</v>
      </c>
      <c r="I34">
        <f>VLOOKUP(C34,away!$B$2:$E$405,3,FALSE)</f>
        <v>1.7298</v>
      </c>
      <c r="J34">
        <f>VLOOKUP(B34,home!$B$2:$E$405,4,FALSE)</f>
        <v>0.8649</v>
      </c>
      <c r="K34" s="3">
        <f t="shared" si="168"/>
        <v>0.29091577841599997</v>
      </c>
      <c r="L34" s="3">
        <f t="shared" si="169"/>
        <v>1.1531969786159999</v>
      </c>
      <c r="M34" s="5">
        <f t="shared" si="170"/>
        <v>0.23595533342163541</v>
      </c>
      <c r="N34" s="5">
        <f t="shared" si="171"/>
        <v>6.864312949376189E-2</v>
      </c>
      <c r="O34" s="5">
        <f t="shared" si="172"/>
        <v>0.27210297759016083</v>
      </c>
      <c r="P34" s="5">
        <f t="shared" si="173"/>
        <v>7.9159049534953035E-2</v>
      </c>
      <c r="Q34" s="5">
        <f t="shared" si="174"/>
        <v>9.9846847247940101E-3</v>
      </c>
      <c r="R34" s="5">
        <f t="shared" si="175"/>
        <v>0.15689416581469531</v>
      </c>
      <c r="S34" s="5">
        <f t="shared" si="176"/>
        <v>6.6391327464507596E-3</v>
      </c>
      <c r="T34" s="5">
        <f t="shared" si="177"/>
        <v>1.1514308257065779E-2</v>
      </c>
      <c r="U34" s="5">
        <f t="shared" si="178"/>
        <v>4.5642988376911067E-2</v>
      </c>
      <c r="V34" s="5">
        <f t="shared" si="179"/>
        <v>2.4747971967799352E-4</v>
      </c>
      <c r="W34" s="5">
        <f t="shared" si="180"/>
        <v>9.6823410965059817E-4</v>
      </c>
      <c r="X34" s="5">
        <f t="shared" si="181"/>
        <v>1.1165646498420227E-3</v>
      </c>
      <c r="Y34" s="5">
        <f t="shared" si="182"/>
        <v>6.4380949031362625E-4</v>
      </c>
      <c r="Z34" s="5">
        <f t="shared" si="183"/>
        <v>6.0309959326661437E-2</v>
      </c>
      <c r="AA34" s="5">
        <f t="shared" si="184"/>
        <v>1.7545118763753011E-2</v>
      </c>
      <c r="AB34" s="5">
        <f t="shared" si="185"/>
        <v>2.5520759412791865E-3</v>
      </c>
      <c r="AC34" s="5">
        <f t="shared" si="186"/>
        <v>5.1890804672658569E-6</v>
      </c>
      <c r="AD34" s="5">
        <f t="shared" si="187"/>
        <v>7.0418644924481592E-5</v>
      </c>
      <c r="AE34" s="5">
        <f t="shared" si="188"/>
        <v>8.1206568565145087E-5</v>
      </c>
      <c r="AF34" s="5">
        <f t="shared" si="189"/>
        <v>4.6823584756549181E-5</v>
      </c>
      <c r="AG34" s="5">
        <f t="shared" si="190"/>
        <v>1.7998938823074233E-5</v>
      </c>
      <c r="AH34" s="5">
        <f t="shared" si="191"/>
        <v>1.7387315718989955E-2</v>
      </c>
      <c r="AI34" s="5">
        <f t="shared" si="192"/>
        <v>5.0582444869547152E-3</v>
      </c>
      <c r="AJ34" s="5">
        <f t="shared" si="193"/>
        <v>7.3576156617043554E-4</v>
      </c>
      <c r="AK34" s="5">
        <f t="shared" si="194"/>
        <v>7.1348216250349193E-5</v>
      </c>
      <c r="AL34" s="5">
        <f t="shared" si="195"/>
        <v>6.9633972123893753E-8</v>
      </c>
      <c r="AM34" s="5">
        <f t="shared" si="196"/>
        <v>4.0971789806410963E-6</v>
      </c>
      <c r="AN34" s="5">
        <f t="shared" si="197"/>
        <v>4.724854421324295E-6</v>
      </c>
      <c r="AO34" s="5">
        <f t="shared" si="198"/>
        <v>2.724343921535813E-6</v>
      </c>
      <c r="AP34" s="5">
        <f t="shared" si="199"/>
        <v>1.0472350596753213E-6</v>
      </c>
      <c r="AQ34" s="5">
        <f t="shared" si="200"/>
        <v>3.0191707667958176E-7</v>
      </c>
      <c r="AR34" s="5">
        <f t="shared" si="201"/>
        <v>4.0101999906763386E-3</v>
      </c>
      <c r="AS34" s="5">
        <f t="shared" si="202"/>
        <v>1.166630451891443E-3</v>
      </c>
      <c r="AT34" s="5">
        <f t="shared" si="203"/>
        <v>1.6969560301790442E-4</v>
      </c>
      <c r="AU34" s="5">
        <f t="shared" si="204"/>
        <v>1.645570948190873E-5</v>
      </c>
      <c r="AV34" s="5">
        <f t="shared" si="205"/>
        <v>1.196806383329257E-6</v>
      </c>
      <c r="AW34" s="5">
        <f t="shared" si="206"/>
        <v>6.4891743241988534E-10</v>
      </c>
      <c r="AX34" s="5">
        <f t="shared" si="207"/>
        <v>1.9865566874381279E-7</v>
      </c>
      <c r="AY34" s="5">
        <f t="shared" si="208"/>
        <v>2.2908911698030582E-7</v>
      </c>
      <c r="AZ34" s="5">
        <f t="shared" si="209"/>
        <v>1.3209243876774803E-7</v>
      </c>
      <c r="BA34" s="5">
        <f t="shared" si="210"/>
        <v>5.0776200428328661E-8</v>
      </c>
      <c r="BB34" s="5">
        <f t="shared" si="211"/>
        <v>1.4638740229887264E-8</v>
      </c>
      <c r="BC34" s="5">
        <f t="shared" si="212"/>
        <v>3.3762702007700953E-9</v>
      </c>
      <c r="BD34" s="5">
        <f t="shared" si="213"/>
        <v>7.7075841881564457E-4</v>
      </c>
      <c r="BE34" s="5">
        <f t="shared" si="214"/>
        <v>2.242257853804386E-4</v>
      </c>
      <c r="BF34" s="5">
        <f t="shared" si="215"/>
        <v>3.261540944744461E-5</v>
      </c>
      <c r="BG34" s="5">
        <f t="shared" si="216"/>
        <v>3.1627790759199701E-6</v>
      </c>
      <c r="BH34" s="5">
        <f t="shared" si="217"/>
        <v>2.3002558420727372E-7</v>
      </c>
      <c r="BI34" s="5">
        <f t="shared" si="218"/>
        <v>1.3383614377050847E-8</v>
      </c>
      <c r="BJ34" s="8">
        <f t="shared" si="219"/>
        <v>9.310070262039237E-2</v>
      </c>
      <c r="BK34" s="8">
        <f t="shared" si="220"/>
        <v>0.32200648322627357</v>
      </c>
      <c r="BL34" s="8">
        <f t="shared" si="221"/>
        <v>0.52438518083853392</v>
      </c>
      <c r="BM34" s="8">
        <f t="shared" si="222"/>
        <v>0.17706275699166119</v>
      </c>
      <c r="BN34" s="8">
        <f t="shared" si="223"/>
        <v>0.82273934058000042</v>
      </c>
    </row>
    <row r="35" spans="1:66" x14ac:dyDescent="0.25">
      <c r="A35" t="s">
        <v>348</v>
      </c>
      <c r="B35" t="s">
        <v>247</v>
      </c>
      <c r="C35" t="s">
        <v>248</v>
      </c>
      <c r="D35" t="s">
        <v>68</v>
      </c>
      <c r="E35">
        <f>VLOOKUP(A35,home!$A$2:$E$405,3,FALSE)</f>
        <v>1.1457999999999999</v>
      </c>
      <c r="F35">
        <f>VLOOKUP(B35,home!$B$2:$E$405,3,FALSE)</f>
        <v>0.87280000000000002</v>
      </c>
      <c r="G35">
        <f>VLOOKUP(C35,away!$B$2:$E$405,4,FALSE)</f>
        <v>0.29089999999999999</v>
      </c>
      <c r="H35">
        <f>VLOOKUP(A35,away!$A$2:$E$405,3,FALSE)</f>
        <v>0.77080000000000004</v>
      </c>
      <c r="I35">
        <f>VLOOKUP(C35,away!$B$2:$E$405,3,FALSE)</f>
        <v>1.7298</v>
      </c>
      <c r="J35">
        <f>VLOOKUP(B35,home!$B$2:$E$405,4,FALSE)</f>
        <v>2.5947</v>
      </c>
      <c r="K35" s="3">
        <f t="shared" si="168"/>
        <v>0.29091577841599997</v>
      </c>
      <c r="L35" s="3">
        <f t="shared" si="169"/>
        <v>3.4595909358479999</v>
      </c>
      <c r="M35" s="5">
        <f t="shared" si="170"/>
        <v>2.3505832097417367E-2</v>
      </c>
      <c r="N35" s="5">
        <f t="shared" si="171"/>
        <v>6.8382174419359711E-3</v>
      </c>
      <c r="O35" s="5">
        <f t="shared" si="172"/>
        <v>8.1320563663790105E-2</v>
      </c>
      <c r="P35" s="5">
        <f t="shared" si="173"/>
        <v>2.3657435079479382E-2</v>
      </c>
      <c r="Q35" s="5">
        <f t="shared" si="174"/>
        <v>9.9467267504933527E-4</v>
      </c>
      <c r="R35" s="5">
        <f t="shared" si="175"/>
        <v>0.14066794247464925</v>
      </c>
      <c r="S35" s="5">
        <f t="shared" si="176"/>
        <v>5.9525039596585276E-3</v>
      </c>
      <c r="T35" s="5">
        <f t="shared" si="177"/>
        <v>3.4411605707363635E-3</v>
      </c>
      <c r="U35" s="5">
        <f t="shared" si="178"/>
        <v>4.0922523983189699E-2</v>
      </c>
      <c r="V35" s="5">
        <f t="shared" si="179"/>
        <v>6.6565501892063949E-4</v>
      </c>
      <c r="W35" s="5">
        <f t="shared" si="180"/>
        <v>9.6455325177034155E-5</v>
      </c>
      <c r="X35" s="5">
        <f t="shared" si="181"/>
        <v>3.3369596869673872E-4</v>
      </c>
      <c r="Y35" s="5">
        <f t="shared" si="182"/>
        <v>5.7722577431612771E-4</v>
      </c>
      <c r="Z35" s="5">
        <f t="shared" si="183"/>
        <v>0.1622178462498948</v>
      </c>
      <c r="AA35" s="5">
        <f t="shared" si="184"/>
        <v>4.7191731014755149E-2</v>
      </c>
      <c r="AB35" s="5">
        <f t="shared" si="185"/>
        <v>6.86440958147799E-3</v>
      </c>
      <c r="AC35" s="5">
        <f t="shared" si="186"/>
        <v>4.1871763808924237E-5</v>
      </c>
      <c r="AD35" s="5">
        <f t="shared" si="187"/>
        <v>7.01509400156132E-6</v>
      </c>
      <c r="AE35" s="5">
        <f t="shared" si="188"/>
        <v>2.426935562192322E-5</v>
      </c>
      <c r="AF35" s="5">
        <f t="shared" si="189"/>
        <v>4.1981021364238635E-5</v>
      </c>
      <c r="AG35" s="5">
        <f t="shared" si="190"/>
        <v>4.8412386996453739E-5</v>
      </c>
      <c r="AH35" s="5">
        <f t="shared" si="191"/>
        <v>0.14030184762973014</v>
      </c>
      <c r="AI35" s="5">
        <f t="shared" si="192"/>
        <v>4.0816021216405964E-2</v>
      </c>
      <c r="AJ35" s="5">
        <f t="shared" si="193"/>
        <v>5.9370122920073543E-3</v>
      </c>
      <c r="AK35" s="5">
        <f t="shared" si="194"/>
        <v>5.757235174648933E-4</v>
      </c>
      <c r="AL35" s="5">
        <f t="shared" si="195"/>
        <v>1.6856727808955238E-6</v>
      </c>
      <c r="AM35" s="5">
        <f t="shared" si="196"/>
        <v>4.0816030642512501E-7</v>
      </c>
      <c r="AN35" s="5">
        <f t="shared" si="197"/>
        <v>1.4120676964813048E-6</v>
      </c>
      <c r="AO35" s="5">
        <f t="shared" si="198"/>
        <v>2.4425883017752435E-6</v>
      </c>
      <c r="AP35" s="5">
        <f t="shared" si="199"/>
        <v>2.816785449609997E-6</v>
      </c>
      <c r="AQ35" s="5">
        <f t="shared" si="200"/>
        <v>2.4362313524248199E-6</v>
      </c>
      <c r="AR35" s="5">
        <f t="shared" si="201"/>
        <v>9.7077400068508291E-2</v>
      </c>
      <c r="AS35" s="5">
        <f t="shared" si="202"/>
        <v>2.8241347407531543E-2</v>
      </c>
      <c r="AT35" s="5">
        <f t="shared" si="203"/>
        <v>4.1079267822893596E-3</v>
      </c>
      <c r="AU35" s="5">
        <f t="shared" si="204"/>
        <v>3.9835357251521443E-4</v>
      </c>
      <c r="AV35" s="5">
        <f t="shared" si="205"/>
        <v>2.8971834908264518E-5</v>
      </c>
      <c r="AW35" s="5">
        <f t="shared" si="206"/>
        <v>4.7126241093898614E-8</v>
      </c>
      <c r="AX35" s="5">
        <f t="shared" si="207"/>
        <v>1.9790045543696369E-8</v>
      </c>
      <c r="AY35" s="5">
        <f t="shared" si="208"/>
        <v>6.8465462182991059E-8</v>
      </c>
      <c r="AZ35" s="5">
        <f t="shared" si="209"/>
        <v>1.1843124619345995E-7</v>
      </c>
      <c r="BA35" s="5">
        <f t="shared" si="210"/>
        <v>1.3657455528402565E-7</v>
      </c>
      <c r="BB35" s="5">
        <f t="shared" si="211"/>
        <v>1.1812302338202169E-7</v>
      </c>
      <c r="BC35" s="5">
        <f t="shared" si="212"/>
        <v>8.1731468201480706E-8</v>
      </c>
      <c r="BD35" s="5">
        <f t="shared" si="213"/>
        <v>5.5974682225450219E-2</v>
      </c>
      <c r="BE35" s="5">
        <f t="shared" si="214"/>
        <v>1.6283918251205089E-2</v>
      </c>
      <c r="BF35" s="5">
        <f t="shared" si="215"/>
        <v>2.3686243768559182E-3</v>
      </c>
      <c r="BG35" s="5">
        <f t="shared" si="216"/>
        <v>2.2969006812271749E-4</v>
      </c>
      <c r="BH35" s="5">
        <f t="shared" si="217"/>
        <v>1.6705116240586099E-5</v>
      </c>
      <c r="BI35" s="5">
        <f t="shared" si="218"/>
        <v>9.7195637893197438E-7</v>
      </c>
      <c r="BJ35" s="8">
        <f t="shared" si="219"/>
        <v>1.2413164562803249E-2</v>
      </c>
      <c r="BK35" s="8">
        <f t="shared" si="220"/>
        <v>5.3825052057527911E-2</v>
      </c>
      <c r="BL35" s="8">
        <f t="shared" si="221"/>
        <v>0.70932636703347673</v>
      </c>
      <c r="BM35" s="8">
        <f t="shared" si="222"/>
        <v>0.66079774513216016</v>
      </c>
      <c r="BN35" s="8">
        <f t="shared" si="223"/>
        <v>0.27698466343232142</v>
      </c>
    </row>
    <row r="36" spans="1:66" x14ac:dyDescent="0.25">
      <c r="A36" t="s">
        <v>349</v>
      </c>
      <c r="B36" t="s">
        <v>266</v>
      </c>
      <c r="C36" t="s">
        <v>274</v>
      </c>
      <c r="D36" t="s">
        <v>68</v>
      </c>
      <c r="E36">
        <f>VLOOKUP(A36,home!$A$2:$E$405,3,FALSE)</f>
        <v>1.2749999999999999</v>
      </c>
      <c r="F36">
        <f>VLOOKUP(B36,home!$B$2:$E$405,3,FALSE)</f>
        <v>0.7843</v>
      </c>
      <c r="G36">
        <f>VLOOKUP(C36,away!$B$2:$E$405,4,FALSE)</f>
        <v>0.98040000000000005</v>
      </c>
      <c r="H36">
        <f>VLOOKUP(A36,away!$A$2:$E$405,3,FALSE)</f>
        <v>1.35</v>
      </c>
      <c r="I36">
        <f>VLOOKUP(C36,away!$B$2:$E$405,3,FALSE)</f>
        <v>1.6667000000000001</v>
      </c>
      <c r="J36">
        <f>VLOOKUP(B36,home!$B$2:$E$405,4,FALSE)</f>
        <v>1.2345999999999999</v>
      </c>
      <c r="K36" s="3">
        <f t="shared" si="168"/>
        <v>0.98038284299999989</v>
      </c>
      <c r="L36" s="3">
        <f t="shared" si="169"/>
        <v>2.777905557</v>
      </c>
      <c r="M36" s="5">
        <f t="shared" si="170"/>
        <v>2.3323626950116198E-2</v>
      </c>
      <c r="N36" s="5">
        <f t="shared" si="171"/>
        <v>2.2866083698426333E-2</v>
      </c>
      <c r="O36" s="5">
        <f t="shared" si="172"/>
        <v>6.4790832914122728E-2</v>
      </c>
      <c r="P36" s="5">
        <f t="shared" si="173"/>
        <v>6.3519820972685603E-2</v>
      </c>
      <c r="Q36" s="5">
        <f t="shared" si="174"/>
        <v>1.1208758072269578E-2</v>
      </c>
      <c r="R36" s="5">
        <f t="shared" si="175"/>
        <v>8.9991407397400053E-2</v>
      </c>
      <c r="S36" s="5">
        <f t="shared" si="176"/>
        <v>4.3247643955970701E-2</v>
      </c>
      <c r="T36" s="5">
        <f t="shared" si="177"/>
        <v>3.1136871336026266E-2</v>
      </c>
      <c r="U36" s="5">
        <f t="shared" si="178"/>
        <v>8.8226031829834281E-2</v>
      </c>
      <c r="V36" s="5">
        <f t="shared" si="179"/>
        <v>1.3086789667304977E-2</v>
      </c>
      <c r="W36" s="5">
        <f t="shared" si="180"/>
        <v>3.6629580351302832E-3</v>
      </c>
      <c r="X36" s="5">
        <f t="shared" si="181"/>
        <v>1.0175351480846213E-2</v>
      </c>
      <c r="Y36" s="5">
        <f t="shared" si="182"/>
        <v>1.4133082711535442E-2</v>
      </c>
      <c r="Z36" s="5">
        <f t="shared" si="183"/>
        <v>8.3329210230496165E-2</v>
      </c>
      <c r="AA36" s="5">
        <f t="shared" si="184"/>
        <v>8.16945280307185E-2</v>
      </c>
      <c r="AB36" s="5">
        <f t="shared" si="185"/>
        <v>4.0045956824149492E-2</v>
      </c>
      <c r="AC36" s="5">
        <f t="shared" si="186"/>
        <v>2.227544140519767E-3</v>
      </c>
      <c r="AD36" s="5">
        <f t="shared" si="187"/>
        <v>8.9777530306767996E-4</v>
      </c>
      <c r="AE36" s="5">
        <f t="shared" si="188"/>
        <v>2.4939350033290667E-3</v>
      </c>
      <c r="AF36" s="5">
        <f t="shared" si="189"/>
        <v>3.4639579522723154E-3</v>
      </c>
      <c r="AG36" s="5">
        <f t="shared" si="190"/>
        <v>3.2075160149438683E-3</v>
      </c>
      <c r="AH36" s="5">
        <f t="shared" si="191"/>
        <v>5.7870169039929135E-2</v>
      </c>
      <c r="AI36" s="5">
        <f t="shared" si="192"/>
        <v>5.67349208482563E-2</v>
      </c>
      <c r="AJ36" s="5">
        <f t="shared" si="193"/>
        <v>2.7810971499296736E-2</v>
      </c>
      <c r="AK36" s="5">
        <f t="shared" si="194"/>
        <v>9.0884664350241694E-3</v>
      </c>
      <c r="AL36" s="5">
        <f t="shared" si="195"/>
        <v>2.4266072393833342E-4</v>
      </c>
      <c r="AM36" s="5">
        <f t="shared" si="196"/>
        <v>1.7603270079933578E-4</v>
      </c>
      <c r="AN36" s="5">
        <f t="shared" si="197"/>
        <v>4.8900221776419317E-4</v>
      </c>
      <c r="AO36" s="5">
        <f t="shared" si="198"/>
        <v>6.7920098905623831E-4</v>
      </c>
      <c r="AP36" s="5">
        <f t="shared" si="199"/>
        <v>6.2891873393974016E-4</v>
      </c>
      <c r="AQ36" s="5">
        <f t="shared" si="200"/>
        <v>4.367692114781522E-4</v>
      </c>
      <c r="AR36" s="5">
        <f t="shared" si="201"/>
        <v>3.2151572832109697E-2</v>
      </c>
      <c r="AS36" s="5">
        <f t="shared" si="202"/>
        <v>3.152085038006526E-2</v>
      </c>
      <c r="AT36" s="5">
        <f t="shared" si="203"/>
        <v>1.5451250454693003E-2</v>
      </c>
      <c r="AU36" s="5">
        <f t="shared" si="204"/>
        <v>5.0493802828923233E-3</v>
      </c>
      <c r="AV36" s="5">
        <f t="shared" si="205"/>
        <v>1.2375814492825298E-3</v>
      </c>
      <c r="AW36" s="5">
        <f t="shared" si="206"/>
        <v>1.8357357558772281E-5</v>
      </c>
      <c r="AX36" s="5">
        <f t="shared" si="207"/>
        <v>2.8763239945103512E-5</v>
      </c>
      <c r="AY36" s="5">
        <f t="shared" si="208"/>
        <v>7.990156408082741E-5</v>
      </c>
      <c r="AZ36" s="5">
        <f t="shared" si="209"/>
        <v>1.1097949943656106E-4</v>
      </c>
      <c r="BA36" s="5">
        <f t="shared" si="210"/>
        <v>1.0276352273263378E-4</v>
      </c>
      <c r="BB36" s="5">
        <f t="shared" si="211"/>
        <v>7.1366840213969805E-5</v>
      </c>
      <c r="BC36" s="5">
        <f t="shared" si="212"/>
        <v>3.965006840318355E-5</v>
      </c>
      <c r="BD36" s="5">
        <f t="shared" si="213"/>
        <v>1.4885672139434623E-2</v>
      </c>
      <c r="BE36" s="5">
        <f t="shared" si="214"/>
        <v>1.4593657572024805E-2</v>
      </c>
      <c r="BF36" s="5">
        <f t="shared" si="215"/>
        <v>7.1536857501150767E-3</v>
      </c>
      <c r="BG36" s="5">
        <f t="shared" si="216"/>
        <v>2.3377835912088024E-3</v>
      </c>
      <c r="BH36" s="5">
        <f t="shared" si="217"/>
        <v>5.7298073086700868E-4</v>
      </c>
      <c r="BI36" s="5">
        <f t="shared" si="218"/>
        <v>1.123480955823232E-4</v>
      </c>
      <c r="BJ36" s="8">
        <f t="shared" si="219"/>
        <v>0.10608963819569703</v>
      </c>
      <c r="BK36" s="8">
        <f t="shared" si="220"/>
        <v>0.14572798797461639</v>
      </c>
      <c r="BL36" s="8">
        <f t="shared" si="221"/>
        <v>0.64132004809700682</v>
      </c>
      <c r="BM36" s="8">
        <f t="shared" si="222"/>
        <v>0.70070481028627385</v>
      </c>
      <c r="BN36" s="8">
        <f t="shared" si="223"/>
        <v>0.27570053000502048</v>
      </c>
    </row>
    <row r="37" spans="1:66" x14ac:dyDescent="0.25">
      <c r="A37" t="s">
        <v>349</v>
      </c>
      <c r="B37" t="s">
        <v>268</v>
      </c>
      <c r="C37" t="s">
        <v>262</v>
      </c>
      <c r="D37" t="s">
        <v>68</v>
      </c>
      <c r="E37">
        <f>VLOOKUP(A37,home!$A$2:$E$405,3,FALSE)</f>
        <v>1.2749999999999999</v>
      </c>
      <c r="F37">
        <f>VLOOKUP(B37,home!$B$2:$E$405,3,FALSE)</f>
        <v>1.5686</v>
      </c>
      <c r="G37">
        <f>VLOOKUP(C37,away!$B$2:$E$405,4,FALSE)</f>
        <v>2.3529</v>
      </c>
      <c r="H37">
        <f>VLOOKUP(A37,away!$A$2:$E$405,3,FALSE)</f>
        <v>1.35</v>
      </c>
      <c r="I37">
        <f>VLOOKUP(C37,away!$B$2:$E$405,3,FALSE)</f>
        <v>1.1111</v>
      </c>
      <c r="J37">
        <f>VLOOKUP(B37,home!$B$2:$E$405,4,FALSE)</f>
        <v>0.74070000000000003</v>
      </c>
      <c r="K37" s="3">
        <f t="shared" si="168"/>
        <v>4.7057176484999994</v>
      </c>
      <c r="L37" s="3">
        <f t="shared" si="169"/>
        <v>1.1110388895000001</v>
      </c>
      <c r="M37" s="5">
        <f t="shared" si="170"/>
        <v>2.9772460858601382E-3</v>
      </c>
      <c r="N37" s="5">
        <f t="shared" si="171"/>
        <v>1.4010079450159597E-2</v>
      </c>
      <c r="O37" s="5">
        <f t="shared" si="172"/>
        <v>3.3078361850022693E-3</v>
      </c>
      <c r="P37" s="5">
        <f t="shared" si="173"/>
        <v>1.5565743114112088E-2</v>
      </c>
      <c r="Q37" s="5">
        <f t="shared" si="174"/>
        <v>3.2963739062751594E-2</v>
      </c>
      <c r="R37" s="5">
        <f t="shared" si="175"/>
        <v>1.8375673208164195E-3</v>
      </c>
      <c r="S37" s="5">
        <f t="shared" si="176"/>
        <v>2.034534194580432E-2</v>
      </c>
      <c r="T37" s="5">
        <f t="shared" si="177"/>
        <v>3.6623996042047302E-2</v>
      </c>
      <c r="U37" s="5">
        <f t="shared" si="178"/>
        <v>8.6470729718726852E-3</v>
      </c>
      <c r="V37" s="5">
        <f t="shared" si="179"/>
        <v>1.181891501833859E-2</v>
      </c>
      <c r="W37" s="5">
        <f t="shared" si="180"/>
        <v>5.1706016222713015E-2</v>
      </c>
      <c r="X37" s="5">
        <f t="shared" si="181"/>
        <v>5.7447394844552052E-2</v>
      </c>
      <c r="Y37" s="5">
        <f t="shared" si="182"/>
        <v>3.1913144886379578E-2</v>
      </c>
      <c r="Z37" s="5">
        <f t="shared" si="183"/>
        <v>6.8053625183378823E-4</v>
      </c>
      <c r="AA37" s="5">
        <f t="shared" si="184"/>
        <v>3.2024114506982978E-3</v>
      </c>
      <c r="AB37" s="5">
        <f t="shared" si="185"/>
        <v>7.534822040654734E-3</v>
      </c>
      <c r="AC37" s="5">
        <f t="shared" si="186"/>
        <v>3.8620043019098921E-3</v>
      </c>
      <c r="AD37" s="5">
        <f t="shared" si="187"/>
        <v>6.0828478268211965E-2</v>
      </c>
      <c r="AE37" s="5">
        <f t="shared" si="188"/>
        <v>6.7582804945089101E-2</v>
      </c>
      <c r="AF37" s="5">
        <f t="shared" si="189"/>
        <v>3.7543562277743463E-2</v>
      </c>
      <c r="AG37" s="5">
        <f t="shared" si="190"/>
        <v>1.3904119246979397E-2</v>
      </c>
      <c r="AH37" s="5">
        <f t="shared" si="191"/>
        <v>1.8902556037547617E-4</v>
      </c>
      <c r="AI37" s="5">
        <f t="shared" si="192"/>
        <v>8.8950091547648042E-4</v>
      </c>
      <c r="AJ37" s="5">
        <f t="shared" si="193"/>
        <v>2.0928700781572902E-3</v>
      </c>
      <c r="AK37" s="5">
        <f t="shared" si="194"/>
        <v>3.2828185542674456E-3</v>
      </c>
      <c r="AL37" s="5">
        <f t="shared" si="195"/>
        <v>8.0765869042038107E-4</v>
      </c>
      <c r="AM37" s="5">
        <f t="shared" si="196"/>
        <v>5.7248328743624739E-2</v>
      </c>
      <c r="AN37" s="5">
        <f t="shared" si="197"/>
        <v>6.3605119593047751E-2</v>
      </c>
      <c r="AO37" s="5">
        <f t="shared" si="198"/>
        <v>3.5333880719587242E-2</v>
      </c>
      <c r="AP37" s="5">
        <f t="shared" si="199"/>
        <v>1.3085771865471892E-2</v>
      </c>
      <c r="AQ37" s="5">
        <f t="shared" si="200"/>
        <v>3.6347003604160592E-3</v>
      </c>
      <c r="AR37" s="5">
        <f t="shared" si="201"/>
        <v>4.2002949737336819E-5</v>
      </c>
      <c r="AS37" s="5">
        <f t="shared" si="202"/>
        <v>1.9765402186804431E-4</v>
      </c>
      <c r="AT37" s="5">
        <f t="shared" si="203"/>
        <v>4.6505200950073048E-4</v>
      </c>
      <c r="AU37" s="5">
        <f t="shared" si="204"/>
        <v>7.2946781619265917E-4</v>
      </c>
      <c r="AV37" s="5">
        <f t="shared" si="205"/>
        <v>8.5816739416763729E-4</v>
      </c>
      <c r="AW37" s="5">
        <f t="shared" si="206"/>
        <v>1.1729526900222057E-4</v>
      </c>
      <c r="AX37" s="5">
        <f t="shared" si="207"/>
        <v>4.4899078486000783E-2</v>
      </c>
      <c r="AY37" s="5">
        <f t="shared" si="208"/>
        <v>4.9884622300659646E-2</v>
      </c>
      <c r="AZ37" s="5">
        <f t="shared" si="209"/>
        <v>2.7711877682025925E-2</v>
      </c>
      <c r="BA37" s="5">
        <f t="shared" si="210"/>
        <v>1.0262991268599305E-2</v>
      </c>
      <c r="BB37" s="5">
        <f t="shared" si="211"/>
        <v>2.8506456055031929E-3</v>
      </c>
      <c r="BC37" s="5">
        <f t="shared" si="212"/>
        <v>6.3343562557926407E-4</v>
      </c>
      <c r="BD37" s="5">
        <f t="shared" si="213"/>
        <v>7.7778184386491708E-6</v>
      </c>
      <c r="BE37" s="5">
        <f t="shared" si="214"/>
        <v>3.6600217493580114E-5</v>
      </c>
      <c r="BF37" s="5">
        <f t="shared" si="215"/>
        <v>8.6115144699239188E-5</v>
      </c>
      <c r="BG37" s="5">
        <f t="shared" si="216"/>
        <v>1.3507785207144703E-4</v>
      </c>
      <c r="BH37" s="5">
        <f t="shared" si="217"/>
        <v>1.589095581035201E-4</v>
      </c>
      <c r="BI37" s="5">
        <f t="shared" si="218"/>
        <v>1.4955670241661409E-4</v>
      </c>
      <c r="BJ37" s="8">
        <f t="shared" si="219"/>
        <v>0.71367378749714272</v>
      </c>
      <c r="BK37" s="8">
        <f t="shared" si="220"/>
        <v>0.10526153145710507</v>
      </c>
      <c r="BL37" s="8">
        <f t="shared" si="221"/>
        <v>3.3850306562010553E-2</v>
      </c>
      <c r="BM37" s="8">
        <f t="shared" si="222"/>
        <v>0.73303662351773247</v>
      </c>
      <c r="BN37" s="8">
        <f t="shared" si="223"/>
        <v>7.0662211218702101E-2</v>
      </c>
    </row>
    <row r="38" spans="1:66" x14ac:dyDescent="0.25">
      <c r="A38" t="s">
        <v>349</v>
      </c>
      <c r="B38" t="s">
        <v>269</v>
      </c>
      <c r="C38" t="s">
        <v>271</v>
      </c>
      <c r="D38" t="s">
        <v>68</v>
      </c>
      <c r="E38">
        <f>VLOOKUP(A38,home!$A$2:$E$405,3,FALSE)</f>
        <v>1.2749999999999999</v>
      </c>
      <c r="F38">
        <f>VLOOKUP(B38,home!$B$2:$E$405,3,FALSE)</f>
        <v>1.0458000000000001</v>
      </c>
      <c r="G38">
        <f>VLOOKUP(C38,away!$B$2:$E$405,4,FALSE)</f>
        <v>0.52290000000000003</v>
      </c>
      <c r="H38">
        <f>VLOOKUP(A38,away!$A$2:$E$405,3,FALSE)</f>
        <v>1.35</v>
      </c>
      <c r="I38">
        <f>VLOOKUP(C38,away!$B$2:$E$405,3,FALSE)</f>
        <v>0.49380000000000002</v>
      </c>
      <c r="J38">
        <f>VLOOKUP(B38,home!$B$2:$E$405,4,FALSE)</f>
        <v>0.49380000000000002</v>
      </c>
      <c r="K38" s="3">
        <f t="shared" si="168"/>
        <v>0.69723224549999996</v>
      </c>
      <c r="L38" s="3">
        <f t="shared" si="169"/>
        <v>0.32918189400000003</v>
      </c>
      <c r="M38" s="5">
        <f t="shared" si="170"/>
        <v>0.35828943574159483</v>
      </c>
      <c r="N38" s="5">
        <f t="shared" si="171"/>
        <v>0.24981094782104007</v>
      </c>
      <c r="O38" s="5">
        <f t="shared" si="172"/>
        <v>0.11794239505760948</v>
      </c>
      <c r="P38" s="5">
        <f t="shared" si="173"/>
        <v>8.2233240945665156E-2</v>
      </c>
      <c r="Q38" s="5">
        <f t="shared" si="174"/>
        <v>8.7088124049873539E-2</v>
      </c>
      <c r="R38" s="5">
        <f t="shared" si="175"/>
        <v>1.9412250493980064E-2</v>
      </c>
      <c r="S38" s="5">
        <f t="shared" si="176"/>
        <v>4.7184658838956969E-3</v>
      </c>
      <c r="T38" s="5">
        <f t="shared" si="177"/>
        <v>2.8667833619644322E-2</v>
      </c>
      <c r="U38" s="5">
        <f t="shared" si="178"/>
        <v>1.3534847002126203E-2</v>
      </c>
      <c r="V38" s="5">
        <f t="shared" si="179"/>
        <v>1.2032938959939995E-4</v>
      </c>
      <c r="W38" s="5">
        <f t="shared" si="180"/>
        <v>2.0240216095891959E-2</v>
      </c>
      <c r="X38" s="5">
        <f t="shared" si="181"/>
        <v>6.6627126694150012E-3</v>
      </c>
      <c r="Y38" s="5">
        <f t="shared" si="182"/>
        <v>1.096622187847913E-3</v>
      </c>
      <c r="Z38" s="5">
        <f t="shared" si="183"/>
        <v>2.1300537948035977E-3</v>
      </c>
      <c r="AA38" s="5">
        <f t="shared" si="184"/>
        <v>1.4851421903867086E-3</v>
      </c>
      <c r="AB38" s="5">
        <f t="shared" si="185"/>
        <v>5.1774451214505661E-4</v>
      </c>
      <c r="AC38" s="5">
        <f t="shared" si="186"/>
        <v>1.7260967497009852E-6</v>
      </c>
      <c r="AD38" s="5">
        <f t="shared" si="187"/>
        <v>3.5280328294859981E-3</v>
      </c>
      <c r="AE38" s="5">
        <f t="shared" si="188"/>
        <v>1.1613645289043799E-3</v>
      </c>
      <c r="AF38" s="5">
        <f t="shared" si="189"/>
        <v>1.9115008762458078E-4</v>
      </c>
      <c r="AG38" s="5">
        <f t="shared" si="190"/>
        <v>2.097438262750849E-5</v>
      </c>
      <c r="AH38" s="5">
        <f t="shared" si="191"/>
        <v>1.7529378562383392E-4</v>
      </c>
      <c r="AI38" s="5">
        <f t="shared" si="192"/>
        <v>1.2222047977270134E-4</v>
      </c>
      <c r="AJ38" s="5">
        <f t="shared" si="193"/>
        <v>4.2608029779003932E-5</v>
      </c>
      <c r="AK38" s="5">
        <f t="shared" si="194"/>
        <v>9.9025640930485942E-6</v>
      </c>
      <c r="AL38" s="5">
        <f t="shared" si="195"/>
        <v>1.5846688822392441E-8</v>
      </c>
      <c r="AM38" s="5">
        <f t="shared" si="196"/>
        <v>4.9197165038004833E-4</v>
      </c>
      <c r="AN38" s="5">
        <f t="shared" si="197"/>
        <v>1.6194815966641014E-4</v>
      </c>
      <c r="AO38" s="5">
        <f t="shared" si="198"/>
        <v>2.6655200964401649E-5</v>
      </c>
      <c r="AP38" s="5">
        <f t="shared" si="199"/>
        <v>2.9248031794707874E-6</v>
      </c>
      <c r="AQ38" s="5">
        <f t="shared" si="200"/>
        <v>2.4069806254885394E-7</v>
      </c>
      <c r="AR38" s="5">
        <f t="shared" si="201"/>
        <v>1.1540708071616723E-5</v>
      </c>
      <c r="AS38" s="5">
        <f t="shared" si="202"/>
        <v>8.0465538034333018E-6</v>
      </c>
      <c r="AT38" s="5">
        <f t="shared" si="203"/>
        <v>2.8051583884521827E-6</v>
      </c>
      <c r="AU38" s="5">
        <f t="shared" si="204"/>
        <v>6.5194896072122558E-7</v>
      </c>
      <c r="AV38" s="5">
        <f t="shared" si="205"/>
        <v>1.1363995945876284E-7</v>
      </c>
      <c r="AW38" s="5">
        <f t="shared" si="206"/>
        <v>1.010297859563938E-10</v>
      </c>
      <c r="AX38" s="5">
        <f t="shared" si="207"/>
        <v>5.7169749752803639E-5</v>
      </c>
      <c r="AY38" s="5">
        <f t="shared" si="208"/>
        <v>1.8819246503133935E-5</v>
      </c>
      <c r="AZ38" s="5">
        <f t="shared" si="209"/>
        <v>3.0974776037772524E-6</v>
      </c>
      <c r="BA38" s="5">
        <f t="shared" si="210"/>
        <v>3.398778480779926E-7</v>
      </c>
      <c r="BB38" s="5">
        <f t="shared" si="211"/>
        <v>2.7970408439739463E-8</v>
      </c>
      <c r="BC38" s="5">
        <f t="shared" si="212"/>
        <v>1.8414704052294042E-9</v>
      </c>
      <c r="BD38" s="5">
        <f t="shared" si="213"/>
        <v>6.331653568526468E-7</v>
      </c>
      <c r="BE38" s="5">
        <f t="shared" si="214"/>
        <v>4.4146330353117971E-7</v>
      </c>
      <c r="BF38" s="5">
        <f t="shared" si="215"/>
        <v>1.5390122521344623E-7</v>
      </c>
      <c r="BG38" s="5">
        <f t="shared" si="216"/>
        <v>3.5768298946924107E-8</v>
      </c>
      <c r="BH38" s="5">
        <f t="shared" si="217"/>
        <v>6.234702848119795E-9</v>
      </c>
      <c r="BI38" s="5">
        <f t="shared" si="218"/>
        <v>8.694071733639622E-10</v>
      </c>
      <c r="BJ38" s="8">
        <f t="shared" si="219"/>
        <v>0.39923117494819477</v>
      </c>
      <c r="BK38" s="8">
        <f t="shared" si="220"/>
        <v>0.44538203315069674</v>
      </c>
      <c r="BL38" s="8">
        <f t="shared" si="221"/>
        <v>0.15326683352699436</v>
      </c>
      <c r="BM38" s="8">
        <f t="shared" si="222"/>
        <v>8.5214882165452949E-2</v>
      </c>
      <c r="BN38" s="8">
        <f t="shared" si="223"/>
        <v>0.91477639410976319</v>
      </c>
    </row>
    <row r="39" spans="1:66" x14ac:dyDescent="0.25">
      <c r="A39" t="s">
        <v>350</v>
      </c>
      <c r="B39" t="s">
        <v>285</v>
      </c>
      <c r="C39" t="s">
        <v>284</v>
      </c>
      <c r="D39" t="s">
        <v>68</v>
      </c>
      <c r="E39">
        <f>VLOOKUP(A39,home!$A$2:$E$405,3,FALSE)</f>
        <v>1.4531000000000001</v>
      </c>
      <c r="F39">
        <f>VLOOKUP(B39,home!$B$2:$E$405,3,FALSE)</f>
        <v>0.2949</v>
      </c>
      <c r="G39">
        <f>VLOOKUP(C39,away!$B$2:$E$405,4,FALSE)</f>
        <v>0.7742</v>
      </c>
      <c r="H39">
        <f>VLOOKUP(A39,away!$A$2:$E$405,3,FALSE)</f>
        <v>1.0703</v>
      </c>
      <c r="I39">
        <f>VLOOKUP(C39,away!$B$2:$E$405,3,FALSE)</f>
        <v>1.7518</v>
      </c>
      <c r="J39">
        <f>VLOOKUP(B39,home!$B$2:$E$405,4,FALSE)</f>
        <v>0.66739999999999999</v>
      </c>
      <c r="K39" s="3">
        <f t="shared" si="168"/>
        <v>0.33175955689800002</v>
      </c>
      <c r="L39" s="3">
        <f t="shared" si="169"/>
        <v>1.2513426577960001</v>
      </c>
      <c r="M39" s="5">
        <f t="shared" si="170"/>
        <v>0.20533710932951904</v>
      </c>
      <c r="N39" s="5">
        <f t="shared" si="171"/>
        <v>6.8122548405877406E-2</v>
      </c>
      <c r="O39" s="5">
        <f t="shared" si="172"/>
        <v>0.25694708413254813</v>
      </c>
      <c r="P39" s="5">
        <f t="shared" si="173"/>
        <v>8.5244650778047298E-2</v>
      </c>
      <c r="Q39" s="5">
        <f t="shared" si="174"/>
        <v>1.1300153236948222E-2</v>
      </c>
      <c r="R39" s="5">
        <f t="shared" si="175"/>
        <v>0.16076442358567766</v>
      </c>
      <c r="S39" s="5">
        <f t="shared" si="176"/>
        <v>8.8472202004776599E-3</v>
      </c>
      <c r="T39" s="5">
        <f t="shared" si="177"/>
        <v>1.4140363785024859E-2</v>
      </c>
      <c r="U39" s="5">
        <f t="shared" si="178"/>
        <v>5.3335133933746802E-2</v>
      </c>
      <c r="V39" s="5">
        <f t="shared" si="179"/>
        <v>4.0809757985501064E-4</v>
      </c>
      <c r="W39" s="5">
        <f t="shared" si="180"/>
        <v>1.2496446102564813E-3</v>
      </c>
      <c r="X39" s="5">
        <f t="shared" si="181"/>
        <v>1.5637336078987917E-3</v>
      </c>
      <c r="Y39" s="5">
        <f t="shared" si="182"/>
        <v>9.7838328449650143E-4</v>
      </c>
      <c r="Z39" s="5">
        <f t="shared" si="183"/>
        <v>6.7057127029581276E-2</v>
      </c>
      <c r="AA39" s="5">
        <f t="shared" si="184"/>
        <v>2.224684275018678E-2</v>
      </c>
      <c r="AB39" s="5">
        <f t="shared" si="185"/>
        <v>3.6903013465907244E-3</v>
      </c>
      <c r="AC39" s="5">
        <f t="shared" si="186"/>
        <v>1.05887264458977E-5</v>
      </c>
      <c r="AD39" s="5">
        <f t="shared" si="187"/>
        <v>1.0364538554466599E-4</v>
      </c>
      <c r="AE39" s="5">
        <f t="shared" si="188"/>
        <v>1.2969589221575347E-4</v>
      </c>
      <c r="AF39" s="5">
        <f t="shared" si="189"/>
        <v>8.114700123524227E-5</v>
      </c>
      <c r="AG39" s="5">
        <f t="shared" si="190"/>
        <v>3.3847568065961115E-5</v>
      </c>
      <c r="AH39" s="5">
        <f t="shared" si="191"/>
        <v>2.097786089034006E-2</v>
      </c>
      <c r="AI39" s="5">
        <f t="shared" si="192"/>
        <v>6.9596058336471008E-3</v>
      </c>
      <c r="AJ39" s="5">
        <f t="shared" si="193"/>
        <v>1.1544578737777489E-3</v>
      </c>
      <c r="AK39" s="5">
        <f t="shared" si="194"/>
        <v>1.2766747755397112E-4</v>
      </c>
      <c r="AL39" s="5">
        <f t="shared" si="195"/>
        <v>1.7583422519429843E-7</v>
      </c>
      <c r="AM39" s="5">
        <f t="shared" si="196"/>
        <v>6.8770694365641522E-6</v>
      </c>
      <c r="AN39" s="5">
        <f t="shared" si="197"/>
        <v>8.6055703465978257E-6</v>
      </c>
      <c r="AO39" s="5">
        <f t="shared" si="198"/>
        <v>5.3842586346810864E-6</v>
      </c>
      <c r="AP39" s="5">
        <f t="shared" si="199"/>
        <v>2.2458508367276304E-6</v>
      </c>
      <c r="AQ39" s="5">
        <f t="shared" si="200"/>
        <v>7.0258223876103105E-7</v>
      </c>
      <c r="AR39" s="5">
        <f t="shared" si="201"/>
        <v>5.2500984402785774E-3</v>
      </c>
      <c r="AS39" s="5">
        <f t="shared" si="202"/>
        <v>1.7417703322177016E-3</v>
      </c>
      <c r="AT39" s="5">
        <f t="shared" si="203"/>
        <v>2.8892447681731342E-4</v>
      </c>
      <c r="AU39" s="5">
        <f t="shared" si="204"/>
        <v>3.1951152135299468E-5</v>
      </c>
      <c r="AV39" s="5">
        <f t="shared" si="205"/>
        <v>2.6500250186968836E-6</v>
      </c>
      <c r="AW39" s="5">
        <f t="shared" si="206"/>
        <v>2.0276855365711333E-9</v>
      </c>
      <c r="AX39" s="5">
        <f t="shared" si="207"/>
        <v>3.802555848385504E-7</v>
      </c>
      <c r="AY39" s="5">
        <f t="shared" si="208"/>
        <v>4.7583003417364399E-7</v>
      </c>
      <c r="AZ39" s="5">
        <f t="shared" si="209"/>
        <v>2.977132098110047E-7</v>
      </c>
      <c r="BA39" s="5">
        <f t="shared" si="210"/>
        <v>1.2418041307529359E-7</v>
      </c>
      <c r="BB39" s="5">
        <f t="shared" si="211"/>
        <v>3.8848062035960762E-8</v>
      </c>
      <c r="BC39" s="5">
        <f t="shared" si="212"/>
        <v>9.7224474396606035E-9</v>
      </c>
      <c r="BD39" s="5">
        <f t="shared" si="213"/>
        <v>1.0949453559914702E-3</v>
      </c>
      <c r="BE39" s="5">
        <f t="shared" si="214"/>
        <v>3.63258586131253E-4</v>
      </c>
      <c r="BF39" s="5">
        <f t="shared" si="215"/>
        <v>6.0257253787149224E-5</v>
      </c>
      <c r="BG39" s="5">
        <f t="shared" si="216"/>
        <v>6.6636399387716553E-6</v>
      </c>
      <c r="BH39" s="5">
        <f t="shared" si="217"/>
        <v>5.5268155835367483E-7</v>
      </c>
      <c r="BI39" s="5">
        <f t="shared" si="218"/>
        <v>3.6671477781022255E-8</v>
      </c>
      <c r="BJ39" s="8">
        <f t="shared" si="219"/>
        <v>9.7728304658808593E-2</v>
      </c>
      <c r="BK39" s="8">
        <f t="shared" si="220"/>
        <v>0.2998483182786042</v>
      </c>
      <c r="BL39" s="8">
        <f t="shared" si="221"/>
        <v>0.53504448643942115</v>
      </c>
      <c r="BM39" s="8">
        <f t="shared" si="222"/>
        <v>0.21196179313544908</v>
      </c>
      <c r="BN39" s="8">
        <f t="shared" si="223"/>
        <v>0.78771596946861777</v>
      </c>
    </row>
    <row r="40" spans="1:66" x14ac:dyDescent="0.25">
      <c r="A40" t="s">
        <v>350</v>
      </c>
      <c r="B40" t="s">
        <v>289</v>
      </c>
      <c r="C40" t="s">
        <v>276</v>
      </c>
      <c r="D40" t="s">
        <v>68</v>
      </c>
      <c r="E40">
        <f>VLOOKUP(A40,home!$A$2:$E$405,3,FALSE)</f>
        <v>1.4531000000000001</v>
      </c>
      <c r="F40">
        <f>VLOOKUP(B40,home!$B$2:$E$405,3,FALSE)</f>
        <v>0.68820000000000003</v>
      </c>
      <c r="G40">
        <f>VLOOKUP(C40,away!$B$2:$E$405,4,FALSE)</f>
        <v>1.4528000000000001</v>
      </c>
      <c r="H40">
        <f>VLOOKUP(A40,away!$A$2:$E$405,3,FALSE)</f>
        <v>1.0703</v>
      </c>
      <c r="I40">
        <f>VLOOKUP(C40,away!$B$2:$E$405,3,FALSE)</f>
        <v>0.51910000000000001</v>
      </c>
      <c r="J40">
        <f>VLOOKUP(B40,home!$B$2:$E$405,4,FALSE)</f>
        <v>0.93430000000000002</v>
      </c>
      <c r="K40" s="3">
        <f t="shared" si="168"/>
        <v>1.4528340245760001</v>
      </c>
      <c r="L40" s="3">
        <f t="shared" si="169"/>
        <v>0.519090287639</v>
      </c>
      <c r="M40" s="5">
        <f t="shared" si="170"/>
        <v>0.13918875572042996</v>
      </c>
      <c r="N40" s="5">
        <f t="shared" si="171"/>
        <v>0.20221816014903801</v>
      </c>
      <c r="O40" s="5">
        <f t="shared" si="172"/>
        <v>7.2251531243032491E-2</v>
      </c>
      <c r="P40" s="5">
        <f t="shared" si="173"/>
        <v>0.1049694829175935</v>
      </c>
      <c r="Q40" s="5">
        <f t="shared" si="174"/>
        <v>0.14689471172584054</v>
      </c>
      <c r="R40" s="5">
        <f t="shared" si="175"/>
        <v>1.8752534067651965E-2</v>
      </c>
      <c r="S40" s="5">
        <f t="shared" si="176"/>
        <v>1.9790737202433482E-2</v>
      </c>
      <c r="T40" s="5">
        <f t="shared" si="177"/>
        <v>7.6251618162414547E-2</v>
      </c>
      <c r="U40" s="5">
        <f t="shared" si="178"/>
        <v>2.7244319540505355E-2</v>
      </c>
      <c r="V40" s="5">
        <f t="shared" si="179"/>
        <v>1.6583582966924176E-3</v>
      </c>
      <c r="W40" s="5">
        <f t="shared" si="180"/>
        <v>7.1137878408528074E-2</v>
      </c>
      <c r="X40" s="5">
        <f t="shared" si="181"/>
        <v>3.6926981765111042E-2</v>
      </c>
      <c r="Y40" s="5">
        <f t="shared" si="182"/>
        <v>9.5842187930457994E-3</v>
      </c>
      <c r="Z40" s="5">
        <f t="shared" si="183"/>
        <v>3.2447527677125347E-3</v>
      </c>
      <c r="AA40" s="5">
        <f t="shared" si="184"/>
        <v>4.7140872222699165E-3</v>
      </c>
      <c r="AB40" s="5">
        <f t="shared" si="185"/>
        <v>3.4243931556663509E-3</v>
      </c>
      <c r="AC40" s="5">
        <f t="shared" si="186"/>
        <v>7.8165892421991768E-5</v>
      </c>
      <c r="AD40" s="5">
        <f t="shared" si="187"/>
        <v>2.5837882547015009E-2</v>
      </c>
      <c r="AE40" s="5">
        <f t="shared" si="188"/>
        <v>1.3412193883312719E-2</v>
      </c>
      <c r="AF40" s="5">
        <f t="shared" si="189"/>
        <v>3.481069790379418E-3</v>
      </c>
      <c r="AG40" s="5">
        <f t="shared" si="190"/>
        <v>6.0232983959316179E-4</v>
      </c>
      <c r="AH40" s="5">
        <f t="shared" si="191"/>
        <v>4.2107991187733529E-4</v>
      </c>
      <c r="AI40" s="5">
        <f t="shared" si="192"/>
        <v>6.1175922304085642E-4</v>
      </c>
      <c r="AJ40" s="5">
        <f t="shared" si="193"/>
        <v>4.443923070409673E-4</v>
      </c>
      <c r="AK40" s="5">
        <f t="shared" si="194"/>
        <v>2.152094213096473E-4</v>
      </c>
      <c r="AL40" s="5">
        <f t="shared" si="195"/>
        <v>2.3579586632153173E-6</v>
      </c>
      <c r="AM40" s="5">
        <f t="shared" si="196"/>
        <v>7.5076309774603518E-3</v>
      </c>
      <c r="AN40" s="5">
        <f t="shared" si="197"/>
        <v>3.8971383235773607E-3</v>
      </c>
      <c r="AO40" s="5">
        <f t="shared" si="198"/>
        <v>1.0114833266773712E-3</v>
      </c>
      <c r="AP40" s="5">
        <f t="shared" si="199"/>
        <v>1.7501705699566971E-4</v>
      </c>
      <c r="AQ40" s="5">
        <f t="shared" si="200"/>
        <v>2.2712413614403363E-5</v>
      </c>
      <c r="AR40" s="5">
        <f t="shared" si="201"/>
        <v>4.3715698515082165E-5</v>
      </c>
      <c r="AS40" s="5">
        <f t="shared" si="202"/>
        <v>6.3511654210817893E-5</v>
      </c>
      <c r="AT40" s="5">
        <f t="shared" si="203"/>
        <v>4.6135946097290922E-5</v>
      </c>
      <c r="AU40" s="5">
        <f t="shared" si="204"/>
        <v>2.2342624082049518E-5</v>
      </c>
      <c r="AV40" s="5">
        <f t="shared" si="205"/>
        <v>8.1150311161781709E-6</v>
      </c>
      <c r="AW40" s="5">
        <f t="shared" si="206"/>
        <v>4.9396092126371973E-8</v>
      </c>
      <c r="AX40" s="5">
        <f t="shared" si="207"/>
        <v>1.81789028800253E-3</v>
      </c>
      <c r="AY40" s="5">
        <f t="shared" si="208"/>
        <v>9.4364919249537789E-4</v>
      </c>
      <c r="AZ40" s="5">
        <f t="shared" si="209"/>
        <v>2.4491956538136788E-4</v>
      </c>
      <c r="BA40" s="5">
        <f t="shared" si="210"/>
        <v>4.2378455880744368E-5</v>
      </c>
      <c r="BB40" s="5">
        <f t="shared" si="211"/>
        <v>5.4995612132080665E-6</v>
      </c>
      <c r="BC40" s="5">
        <f t="shared" si="212"/>
        <v>5.7095376241049281E-7</v>
      </c>
      <c r="BD40" s="5">
        <f t="shared" si="213"/>
        <v>3.7820657527556322E-6</v>
      </c>
      <c r="BE40" s="5">
        <f t="shared" si="214"/>
        <v>5.4947138087870243E-6</v>
      </c>
      <c r="BF40" s="5">
        <f t="shared" si="215"/>
        <v>3.9914535883566886E-6</v>
      </c>
      <c r="BG40" s="5">
        <f t="shared" si="216"/>
        <v>1.9329731935601878E-6</v>
      </c>
      <c r="BH40" s="5">
        <f t="shared" si="217"/>
        <v>7.0207230604939318E-7</v>
      </c>
      <c r="BI40" s="5">
        <f t="shared" si="218"/>
        <v>2.0399890678821837E-7</v>
      </c>
      <c r="BJ40" s="8">
        <f t="shared" si="219"/>
        <v>0.60201593517933905</v>
      </c>
      <c r="BK40" s="8">
        <f t="shared" si="220"/>
        <v>0.26663150718072998</v>
      </c>
      <c r="BL40" s="8">
        <f t="shared" si="221"/>
        <v>0.12827923432397256</v>
      </c>
      <c r="BM40" s="8">
        <f t="shared" si="222"/>
        <v>0.31495265383176468</v>
      </c>
      <c r="BN40" s="8">
        <f t="shared" si="223"/>
        <v>0.68427517582358655</v>
      </c>
    </row>
    <row r="41" spans="1:66" x14ac:dyDescent="0.25">
      <c r="A41" t="s">
        <v>358</v>
      </c>
      <c r="B41" t="s">
        <v>329</v>
      </c>
      <c r="C41" t="s">
        <v>330</v>
      </c>
      <c r="D41" t="s">
        <v>68</v>
      </c>
      <c r="E41">
        <f>VLOOKUP(A41,home!$A$2:$E$405,3,FALSE)</f>
        <v>1.9474</v>
      </c>
      <c r="F41">
        <f>VLOOKUP(B41,home!$B$2:$E$405,3,FALSE)</f>
        <v>1.0269999999999999</v>
      </c>
      <c r="G41">
        <f>VLOOKUP(C41,away!$B$2:$E$405,4,FALSE)</f>
        <v>1.0269999999999999</v>
      </c>
      <c r="H41">
        <f>VLOOKUP(A41,away!$A$2:$E$405,3,FALSE)</f>
        <v>1.5263</v>
      </c>
      <c r="I41">
        <f>VLOOKUP(C41,away!$B$2:$E$405,3,FALSE)</f>
        <v>1.3104</v>
      </c>
      <c r="J41">
        <f>VLOOKUP(B41,home!$B$2:$E$405,4,FALSE)</f>
        <v>2.2930999999999999</v>
      </c>
      <c r="K41" s="3">
        <f t="shared" si="168"/>
        <v>2.0539792545999997</v>
      </c>
      <c r="L41" s="3">
        <f t="shared" si="169"/>
        <v>4.5863456577119992</v>
      </c>
      <c r="M41" s="5">
        <f t="shared" si="170"/>
        <v>1.3066026435754083E-3</v>
      </c>
      <c r="N41" s="5">
        <f t="shared" si="171"/>
        <v>2.6837347239094065E-3</v>
      </c>
      <c r="O41" s="5">
        <f t="shared" si="172"/>
        <v>5.9925313607170931E-3</v>
      </c>
      <c r="P41" s="5">
        <f t="shared" si="173"/>
        <v>1.2308535097452817E-2</v>
      </c>
      <c r="Q41" s="5">
        <f t="shared" si="174"/>
        <v>2.7561677238797898E-3</v>
      </c>
      <c r="R41" s="5">
        <f t="shared" si="175"/>
        <v>1.3741910092463908E-2</v>
      </c>
      <c r="S41" s="5">
        <f t="shared" si="176"/>
        <v>2.8987396625545767E-2</v>
      </c>
      <c r="T41" s="5">
        <f t="shared" si="177"/>
        <v>1.264073787234204E-2</v>
      </c>
      <c r="U41" s="5">
        <f t="shared" si="178"/>
        <v>2.8225598248499236E-2</v>
      </c>
      <c r="V41" s="5">
        <f t="shared" si="179"/>
        <v>3.0340975464003776E-2</v>
      </c>
      <c r="W41" s="5">
        <f t="shared" si="180"/>
        <v>1.8870371090157294E-3</v>
      </c>
      <c r="X41" s="5">
        <f t="shared" si="181"/>
        <v>8.6546044508756959E-3</v>
      </c>
      <c r="Y41" s="5">
        <f t="shared" si="182"/>
        <v>1.9846503771244344E-2</v>
      </c>
      <c r="Z41" s="5">
        <f t="shared" si="183"/>
        <v>2.1008383227080183E-2</v>
      </c>
      <c r="AA41" s="5">
        <f t="shared" si="184"/>
        <v>4.3150783321109297E-2</v>
      </c>
      <c r="AB41" s="5">
        <f t="shared" si="185"/>
        <v>4.4315406880649097E-2</v>
      </c>
      <c r="AC41" s="5">
        <f t="shared" si="186"/>
        <v>1.7863740136773835E-2</v>
      </c>
      <c r="AD41" s="5">
        <f t="shared" si="187"/>
        <v>9.6898376864466645E-4</v>
      </c>
      <c r="AE41" s="5">
        <f t="shared" si="188"/>
        <v>4.4440944997168746E-3</v>
      </c>
      <c r="AF41" s="5">
        <f t="shared" si="189"/>
        <v>1.0191076755619135E-2</v>
      </c>
      <c r="AG41" s="5">
        <f t="shared" si="190"/>
        <v>1.5579933541847838E-2</v>
      </c>
      <c r="AH41" s="5">
        <f t="shared" si="191"/>
        <v>2.4087926797267196E-2</v>
      </c>
      <c r="AI41" s="5">
        <f t="shared" si="192"/>
        <v>4.9476101927910236E-2</v>
      </c>
      <c r="AJ41" s="5">
        <f t="shared" si="193"/>
        <v>5.081144347920135E-2</v>
      </c>
      <c r="AK41" s="5">
        <f t="shared" si="194"/>
        <v>3.4788550267520001E-2</v>
      </c>
      <c r="AL41" s="5">
        <f t="shared" si="195"/>
        <v>6.7312422342444963E-3</v>
      </c>
      <c r="AM41" s="5">
        <f t="shared" si="196"/>
        <v>3.9805451176805432E-4</v>
      </c>
      <c r="AN41" s="5">
        <f t="shared" si="197"/>
        <v>1.825615581580086E-3</v>
      </c>
      <c r="AO41" s="5">
        <f t="shared" si="198"/>
        <v>4.1864520476155966E-3</v>
      </c>
      <c r="AP41" s="5">
        <f t="shared" si="199"/>
        <v>6.4001720566004344E-3</v>
      </c>
      <c r="AQ41" s="5">
        <f t="shared" si="200"/>
        <v>7.3383503300997683E-3</v>
      </c>
      <c r="AR41" s="5">
        <f t="shared" si="201"/>
        <v>2.2095111693986178E-2</v>
      </c>
      <c r="AS41" s="5">
        <f t="shared" si="202"/>
        <v>4.5382901047517472E-2</v>
      </c>
      <c r="AT41" s="5">
        <f t="shared" si="203"/>
        <v>4.6607768632582751E-2</v>
      </c>
      <c r="AU41" s="5">
        <f t="shared" si="204"/>
        <v>3.1910463291507186E-2</v>
      </c>
      <c r="AV41" s="5">
        <f t="shared" si="205"/>
        <v>1.6385857401357645E-2</v>
      </c>
      <c r="AW41" s="5">
        <f t="shared" si="206"/>
        <v>1.7613901147257034E-3</v>
      </c>
      <c r="AX41" s="5">
        <f t="shared" si="207"/>
        <v>1.3626595156191905E-4</v>
      </c>
      <c r="AY41" s="5">
        <f t="shared" si="208"/>
        <v>6.2496275524000114E-4</v>
      </c>
      <c r="AZ41" s="5">
        <f t="shared" si="209"/>
        <v>1.433147609363353E-3</v>
      </c>
      <c r="BA41" s="5">
        <f t="shared" si="210"/>
        <v>2.1909701050213158E-3</v>
      </c>
      <c r="BB41" s="5">
        <f t="shared" si="211"/>
        <v>2.5121365568353282E-3</v>
      </c>
      <c r="BC41" s="5">
        <f t="shared" si="212"/>
        <v>2.304305317804256E-3</v>
      </c>
      <c r="BD41" s="5">
        <f t="shared" si="213"/>
        <v>1.688930326239586E-2</v>
      </c>
      <c r="BE41" s="5">
        <f t="shared" si="214"/>
        <v>3.4690278525609193E-2</v>
      </c>
      <c r="BF41" s="5">
        <f t="shared" si="215"/>
        <v>3.5626556213948585E-2</v>
      </c>
      <c r="BG41" s="5">
        <f t="shared" si="216"/>
        <v>2.4392069125430366E-2</v>
      </c>
      <c r="BH41" s="5">
        <f t="shared" si="217"/>
        <v>1.2525200990100781E-2</v>
      </c>
      <c r="BI41" s="5">
        <f t="shared" si="218"/>
        <v>5.145300598672479E-3</v>
      </c>
      <c r="BJ41" s="8">
        <f t="shared" si="219"/>
        <v>0.10900330704058563</v>
      </c>
      <c r="BK41" s="8">
        <f t="shared" si="220"/>
        <v>9.8163454956836094E-2</v>
      </c>
      <c r="BL41" s="8">
        <f t="shared" si="221"/>
        <v>0.58624106315844593</v>
      </c>
      <c r="BM41" s="8">
        <f t="shared" si="222"/>
        <v>0.77676315410043528</v>
      </c>
      <c r="BN41" s="8">
        <f t="shared" si="223"/>
        <v>3.8789481641998427E-2</v>
      </c>
    </row>
    <row r="42" spans="1:66" x14ac:dyDescent="0.25">
      <c r="A42" t="s">
        <v>358</v>
      </c>
      <c r="B42" t="s">
        <v>331</v>
      </c>
      <c r="C42" t="s">
        <v>332</v>
      </c>
      <c r="D42" t="s">
        <v>68</v>
      </c>
      <c r="E42">
        <f>VLOOKUP(A42,home!$A$2:$E$405,3,FALSE)</f>
        <v>1.9474</v>
      </c>
      <c r="F42">
        <f>VLOOKUP(B42,home!$B$2:$E$405,3,FALSE)</f>
        <v>0.77029999999999998</v>
      </c>
      <c r="G42">
        <f>VLOOKUP(C42,away!$B$2:$E$405,4,FALSE)</f>
        <v>0.77029999999999998</v>
      </c>
      <c r="H42">
        <f>VLOOKUP(A42,away!$A$2:$E$405,3,FALSE)</f>
        <v>1.5263</v>
      </c>
      <c r="I42">
        <f>VLOOKUP(C42,away!$B$2:$E$405,3,FALSE)</f>
        <v>0.98280000000000001</v>
      </c>
      <c r="J42">
        <f>VLOOKUP(B42,home!$B$2:$E$405,4,FALSE)</f>
        <v>1.3104</v>
      </c>
      <c r="K42" s="3">
        <f t="shared" si="168"/>
        <v>1.155513334066</v>
      </c>
      <c r="L42" s="3">
        <f t="shared" si="169"/>
        <v>1.9656624274559999</v>
      </c>
      <c r="M42" s="5">
        <f t="shared" si="170"/>
        <v>4.4105280629955383E-2</v>
      </c>
      <c r="N42" s="5">
        <f t="shared" si="171"/>
        <v>5.0964239870636315E-2</v>
      </c>
      <c r="O42" s="5">
        <f t="shared" si="172"/>
        <v>8.6696092986706191E-2</v>
      </c>
      <c r="P42" s="5">
        <f t="shared" si="173"/>
        <v>0.10017849145756483</v>
      </c>
      <c r="Q42" s="5">
        <f t="shared" si="174"/>
        <v>2.9444929365529168E-2</v>
      </c>
      <c r="R42" s="5">
        <f t="shared" si="175"/>
        <v>8.5207626295599997E-2</v>
      </c>
      <c r="S42" s="5">
        <f t="shared" si="176"/>
        <v>5.6885082734839998E-2</v>
      </c>
      <c r="T42" s="5">
        <f t="shared" si="177"/>
        <v>5.787879133291652E-2</v>
      </c>
      <c r="U42" s="5">
        <f t="shared" si="178"/>
        <v>9.8458548348678523E-2</v>
      </c>
      <c r="V42" s="5">
        <f t="shared" si="179"/>
        <v>1.4356209338254827E-2</v>
      </c>
      <c r="W42" s="5">
        <f t="shared" si="180"/>
        <v>1.134133616750016E-2</v>
      </c>
      <c r="X42" s="5">
        <f t="shared" si="181"/>
        <v>2.2293238381602892E-2</v>
      </c>
      <c r="Y42" s="5">
        <f t="shared" si="182"/>
        <v>2.1910490536518407E-2</v>
      </c>
      <c r="Z42" s="5">
        <f t="shared" si="183"/>
        <v>5.5829809847324254E-2</v>
      </c>
      <c r="AA42" s="5">
        <f t="shared" si="184"/>
        <v>6.451208971695245E-2</v>
      </c>
      <c r="AB42" s="5">
        <f t="shared" si="185"/>
        <v>3.7272289938200323E-2</v>
      </c>
      <c r="AC42" s="5">
        <f t="shared" si="186"/>
        <v>2.0379977380454947E-3</v>
      </c>
      <c r="AD42" s="5">
        <f t="shared" si="187"/>
        <v>3.2762662919178544E-3</v>
      </c>
      <c r="AE42" s="5">
        <f t="shared" si="188"/>
        <v>6.4400335523635173E-3</v>
      </c>
      <c r="AF42" s="5">
        <f t="shared" si="189"/>
        <v>6.3294659927184797E-3</v>
      </c>
      <c r="AG42" s="5">
        <f t="shared" si="190"/>
        <v>4.1471978292490688E-3</v>
      </c>
      <c r="AH42" s="5">
        <f t="shared" si="191"/>
        <v>2.7435639887224573E-2</v>
      </c>
      <c r="AI42" s="5">
        <f t="shared" si="192"/>
        <v>3.1702247718321003E-2</v>
      </c>
      <c r="AJ42" s="5">
        <f t="shared" si="193"/>
        <v>1.8316184979191671E-2</v>
      </c>
      <c r="AK42" s="5">
        <f t="shared" si="194"/>
        <v>7.0548653242251203E-3</v>
      </c>
      <c r="AL42" s="5">
        <f t="shared" si="195"/>
        <v>1.8516017680899957E-4</v>
      </c>
      <c r="AM42" s="5">
        <f t="shared" si="196"/>
        <v>7.5715387725241003E-4</v>
      </c>
      <c r="AN42" s="5">
        <f t="shared" si="197"/>
        <v>1.4883089283176947E-3</v>
      </c>
      <c r="AO42" s="5">
        <f t="shared" si="198"/>
        <v>1.4627564704206989E-3</v>
      </c>
      <c r="AP42" s="5">
        <f t="shared" si="199"/>
        <v>9.5842847814137371E-4</v>
      </c>
      <c r="AQ42" s="5">
        <f t="shared" si="200"/>
        <v>4.7098671222158315E-4</v>
      </c>
      <c r="AR42" s="5">
        <f t="shared" si="201"/>
        <v>1.0785841299906104E-2</v>
      </c>
      <c r="AS42" s="5">
        <f t="shared" si="202"/>
        <v>1.2463183441161263E-2</v>
      </c>
      <c r="AT42" s="5">
        <f t="shared" si="203"/>
        <v>7.2006873255862072E-3</v>
      </c>
      <c r="AU42" s="5">
        <f t="shared" si="204"/>
        <v>2.7734967397183025E-3</v>
      </c>
      <c r="AV42" s="5">
        <f t="shared" si="205"/>
        <v>8.0120311618326896E-4</v>
      </c>
      <c r="AW42" s="5">
        <f t="shared" si="206"/>
        <v>1.168231692555062E-5</v>
      </c>
      <c r="AX42" s="5">
        <f t="shared" si="207"/>
        <v>1.4581690018415516E-4</v>
      </c>
      <c r="AY42" s="5">
        <f t="shared" si="208"/>
        <v>2.8662680198009567E-4</v>
      </c>
      <c r="AZ42" s="5">
        <f t="shared" si="209"/>
        <v>2.8170576767707256E-4</v>
      </c>
      <c r="BA42" s="5">
        <f t="shared" si="210"/>
        <v>1.845794810401568E-4</v>
      </c>
      <c r="BB42" s="5">
        <f t="shared" si="211"/>
        <v>9.0705237689990838E-5</v>
      </c>
      <c r="BC42" s="5">
        <f t="shared" si="212"/>
        <v>3.5659175540136177E-5</v>
      </c>
      <c r="BD42" s="5">
        <f t="shared" si="213"/>
        <v>3.5335538319547699E-3</v>
      </c>
      <c r="BE42" s="5">
        <f t="shared" si="214"/>
        <v>4.0830685694637466E-3</v>
      </c>
      <c r="BF42" s="5">
        <f t="shared" si="215"/>
        <v>2.3590200879605736E-3</v>
      </c>
      <c r="BG42" s="5">
        <f t="shared" si="216"/>
        <v>9.0862638898933038E-4</v>
      </c>
      <c r="BH42" s="5">
        <f t="shared" si="217"/>
        <v>2.6248247704035278E-4</v>
      </c>
      <c r="BI42" s="5">
        <f t="shared" si="218"/>
        <v>6.0660400435760063E-5</v>
      </c>
      <c r="BJ42" s="8">
        <f t="shared" si="219"/>
        <v>0.2201887171514178</v>
      </c>
      <c r="BK42" s="8">
        <f t="shared" si="220"/>
        <v>0.21803484887744964</v>
      </c>
      <c r="BL42" s="8">
        <f t="shared" si="221"/>
        <v>0.50188740887349947</v>
      </c>
      <c r="BM42" s="8">
        <f t="shared" si="222"/>
        <v>0.59906917965864459</v>
      </c>
      <c r="BN42" s="8">
        <f t="shared" si="223"/>
        <v>0.39659666060599186</v>
      </c>
    </row>
    <row r="43" spans="1:66" x14ac:dyDescent="0.25">
      <c r="A43" t="s">
        <v>291</v>
      </c>
      <c r="B43" t="s">
        <v>292</v>
      </c>
      <c r="C43" t="s">
        <v>297</v>
      </c>
      <c r="D43" t="s">
        <v>68</v>
      </c>
      <c r="E43">
        <f>VLOOKUP(A43,home!$A$2:$E$405,3,FALSE)</f>
        <v>1.5636000000000001</v>
      </c>
      <c r="F43">
        <f>VLOOKUP(B43,home!$B$2:$E$405,3,FALSE)</f>
        <v>0.71060000000000001</v>
      </c>
      <c r="G43">
        <f>VLOOKUP(C43,away!$B$2:$E$405,4,FALSE)</f>
        <v>0.75580000000000003</v>
      </c>
      <c r="H43">
        <f>VLOOKUP(A43,away!$A$2:$E$405,3,FALSE)</f>
        <v>1.0982000000000001</v>
      </c>
      <c r="I43">
        <f>VLOOKUP(C43,away!$B$2:$E$405,3,FALSE)</f>
        <v>0.49669999999999997</v>
      </c>
      <c r="J43">
        <f>VLOOKUP(B43,home!$B$2:$E$405,4,FALSE)</f>
        <v>0.70820000000000005</v>
      </c>
      <c r="K43" s="3">
        <f t="shared" si="168"/>
        <v>0.83976496612800011</v>
      </c>
      <c r="L43" s="3">
        <f t="shared" si="169"/>
        <v>0.386306060708</v>
      </c>
      <c r="M43" s="5">
        <f t="shared" si="170"/>
        <v>0.29344324636757652</v>
      </c>
      <c r="N43" s="5">
        <f t="shared" si="171"/>
        <v>0.2464233578463583</v>
      </c>
      <c r="O43" s="5">
        <f t="shared" si="172"/>
        <v>0.11335890454562561</v>
      </c>
      <c r="P43" s="5">
        <f t="shared" si="173"/>
        <v>9.5194836636064498E-2</v>
      </c>
      <c r="Q43" s="5">
        <f t="shared" si="174"/>
        <v>0.10346885137749755</v>
      </c>
      <c r="R43" s="5">
        <f t="shared" si="175"/>
        <v>2.1895615930597408E-2</v>
      </c>
      <c r="S43" s="5">
        <f t="shared" si="176"/>
        <v>7.7204510875124883E-3</v>
      </c>
      <c r="T43" s="5">
        <f t="shared" si="177"/>
        <v>3.9970644381622601E-2</v>
      </c>
      <c r="U43" s="5">
        <f t="shared" si="178"/>
        <v>1.8387171170309833E-2</v>
      </c>
      <c r="V43" s="5">
        <f t="shared" si="179"/>
        <v>2.7828477118190128E-4</v>
      </c>
      <c r="W43" s="5">
        <f t="shared" si="180"/>
        <v>2.8963172157442433E-2</v>
      </c>
      <c r="X43" s="5">
        <f t="shared" si="181"/>
        <v>1.1188648941749212E-2</v>
      </c>
      <c r="Y43" s="5">
        <f t="shared" si="182"/>
        <v>2.1611214486659354E-3</v>
      </c>
      <c r="Z43" s="5">
        <f t="shared" si="183"/>
        <v>2.8194697123081385E-3</v>
      </c>
      <c r="AA43" s="5">
        <f t="shared" si="184"/>
        <v>2.367691887455366E-3</v>
      </c>
      <c r="AB43" s="5">
        <f t="shared" si="185"/>
        <v>9.941523488352479E-4</v>
      </c>
      <c r="AC43" s="5">
        <f t="shared" si="186"/>
        <v>5.6423332405182195E-6</v>
      </c>
      <c r="AD43" s="5">
        <f t="shared" si="187"/>
        <v>6.08056432143852E-3</v>
      </c>
      <c r="AE43" s="5">
        <f t="shared" si="188"/>
        <v>2.3489588498965277E-3</v>
      </c>
      <c r="AF43" s="5">
        <f t="shared" si="189"/>
        <v>4.5370852003436088E-4</v>
      </c>
      <c r="AG43" s="5">
        <f t="shared" si="190"/>
        <v>5.8423450361376887E-5</v>
      </c>
      <c r="AH43" s="5">
        <f t="shared" si="191"/>
        <v>2.7229455946181869E-4</v>
      </c>
      <c r="AI43" s="5">
        <f t="shared" si="192"/>
        <v>2.2866343150329288E-4</v>
      </c>
      <c r="AJ43" s="5">
        <f t="shared" si="193"/>
        <v>9.6011769405537504E-5</v>
      </c>
      <c r="AK43" s="5">
        <f t="shared" si="194"/>
        <v>2.6875773427576852E-5</v>
      </c>
      <c r="AL43" s="5">
        <f t="shared" si="195"/>
        <v>7.3216337090893997E-8</v>
      </c>
      <c r="AM43" s="5">
        <f t="shared" si="196"/>
        <v>1.0212489782863894E-3</v>
      </c>
      <c r="AN43" s="5">
        <f t="shared" si="197"/>
        <v>3.9451466980388488E-4</v>
      </c>
      <c r="AO43" s="5">
        <f t="shared" si="198"/>
        <v>7.6201703991728056E-5</v>
      </c>
      <c r="AP43" s="5">
        <f t="shared" si="199"/>
        <v>9.812393362760515E-6</v>
      </c>
      <c r="AQ43" s="5">
        <f t="shared" si="200"/>
        <v>9.4764675652133473E-7</v>
      </c>
      <c r="AR43" s="5">
        <f t="shared" si="201"/>
        <v>2.1037807723583085E-5</v>
      </c>
      <c r="AS43" s="5">
        <f t="shared" si="202"/>
        <v>1.7666813890402132E-5</v>
      </c>
      <c r="AT43" s="5">
        <f t="shared" si="203"/>
        <v>7.4179856841316129E-6</v>
      </c>
      <c r="AU43" s="5">
        <f t="shared" si="204"/>
        <v>2.0764548322575912E-6</v>
      </c>
      <c r="AV43" s="5">
        <f t="shared" si="205"/>
        <v>4.3593350546927952E-7</v>
      </c>
      <c r="AW43" s="5">
        <f t="shared" si="206"/>
        <v>6.597733533689529E-10</v>
      </c>
      <c r="AX43" s="5">
        <f t="shared" si="207"/>
        <v>1.4293485227648734E-4</v>
      </c>
      <c r="AY43" s="5">
        <f t="shared" si="208"/>
        <v>5.5216599720809737E-5</v>
      </c>
      <c r="AZ43" s="5">
        <f t="shared" si="209"/>
        <v>1.0665253561918229E-5</v>
      </c>
      <c r="BA43" s="5">
        <f t="shared" si="210"/>
        <v>1.3733506966521988E-6</v>
      </c>
      <c r="BB43" s="5">
        <f t="shared" si="211"/>
        <v>1.3263342439857458E-7</v>
      </c>
      <c r="BC43" s="5">
        <f t="shared" si="212"/>
        <v>1.0247419139525135E-8</v>
      </c>
      <c r="BD43" s="5">
        <f t="shared" si="213"/>
        <v>1.3545054379382864E-6</v>
      </c>
      <c r="BE43" s="5">
        <f t="shared" si="214"/>
        <v>1.1374662132104371E-6</v>
      </c>
      <c r="BF43" s="5">
        <f t="shared" si="215"/>
        <v>4.7760213800420352E-7</v>
      </c>
      <c r="BG43" s="5">
        <f t="shared" si="216"/>
        <v>1.3369118108125349E-7</v>
      </c>
      <c r="BH43" s="5">
        <f t="shared" si="217"/>
        <v>2.8067292538077785E-8</v>
      </c>
      <c r="BI43" s="5">
        <f t="shared" si="218"/>
        <v>4.7139857935087139E-9</v>
      </c>
      <c r="BJ43" s="8">
        <f t="shared" si="219"/>
        <v>0.44283050962436754</v>
      </c>
      <c r="BK43" s="8">
        <f t="shared" si="220"/>
        <v>0.39669775101163385</v>
      </c>
      <c r="BL43" s="8">
        <f t="shared" si="221"/>
        <v>0.15767915245850608</v>
      </c>
      <c r="BM43" s="8">
        <f t="shared" si="222"/>
        <v>0.1261868541631482</v>
      </c>
      <c r="BN43" s="8">
        <f t="shared" si="223"/>
        <v>0.87378481270371988</v>
      </c>
    </row>
    <row r="44" spans="1:66" x14ac:dyDescent="0.25">
      <c r="A44" t="s">
        <v>339</v>
      </c>
      <c r="B44" t="s">
        <v>75</v>
      </c>
      <c r="C44" t="s">
        <v>76</v>
      </c>
      <c r="D44" t="s">
        <v>69</v>
      </c>
      <c r="E44">
        <f>VLOOKUP(A44,home!$A$2:$E$405,3,FALSE)</f>
        <v>1.3068</v>
      </c>
      <c r="F44">
        <f>VLOOKUP(B44,home!$B$2:$E$405,3,FALSE)</f>
        <v>0.76519999999999999</v>
      </c>
      <c r="G44">
        <f>VLOOKUP(C44,away!$B$2:$E$405,4,FALSE)</f>
        <v>0.43730000000000002</v>
      </c>
      <c r="H44">
        <f>VLOOKUP(A44,away!$A$2:$E$405,3,FALSE)</f>
        <v>1.1419999999999999</v>
      </c>
      <c r="I44">
        <f>VLOOKUP(C44,away!$B$2:$E$405,3,FALSE)</f>
        <v>1.3759999999999999</v>
      </c>
      <c r="J44">
        <f>VLOOKUP(B44,home!$B$2:$E$405,4,FALSE)</f>
        <v>0.75060000000000004</v>
      </c>
      <c r="K44" s="3">
        <f t="shared" si="168"/>
        <v>0.43728397732800001</v>
      </c>
      <c r="L44" s="3">
        <f t="shared" si="169"/>
        <v>1.1794868351999999</v>
      </c>
      <c r="M44" s="5">
        <f t="shared" si="170"/>
        <v>0.19853878400430894</v>
      </c>
      <c r="N44" s="5">
        <f t="shared" si="171"/>
        <v>8.6817829123268922E-2</v>
      </c>
      <c r="O44" s="5">
        <f t="shared" si="172"/>
        <v>0.23417388200969869</v>
      </c>
      <c r="P44" s="5">
        <f t="shared" si="173"/>
        <v>0.10240048651153882</v>
      </c>
      <c r="Q44" s="5">
        <f t="shared" si="174"/>
        <v>1.8982022811002849E-2</v>
      </c>
      <c r="R44" s="5">
        <f t="shared" si="175"/>
        <v>0.13810250548905892</v>
      </c>
      <c r="S44" s="5">
        <f t="shared" si="176"/>
        <v>1.3203792511356715E-2</v>
      </c>
      <c r="T44" s="5">
        <f t="shared" si="177"/>
        <v>2.2389046011043957E-2</v>
      </c>
      <c r="U44" s="5">
        <f t="shared" si="178"/>
        <v>6.0390012879217629E-2</v>
      </c>
      <c r="V44" s="5">
        <f t="shared" si="179"/>
        <v>7.5668102596070444E-4</v>
      </c>
      <c r="W44" s="5">
        <f t="shared" si="180"/>
        <v>2.7668448108420498E-3</v>
      </c>
      <c r="X44" s="5">
        <f t="shared" si="181"/>
        <v>3.2634570294296315E-3</v>
      </c>
      <c r="Y44" s="5">
        <f t="shared" si="182"/>
        <v>1.9246023017265752E-3</v>
      </c>
      <c r="Z44" s="5">
        <f t="shared" si="183"/>
        <v>5.4296695710826896E-2</v>
      </c>
      <c r="AA44" s="5">
        <f t="shared" si="184"/>
        <v>2.3743075056198545E-2</v>
      </c>
      <c r="AB44" s="5">
        <f t="shared" si="185"/>
        <v>5.1912331472858623E-3</v>
      </c>
      <c r="AC44" s="5">
        <f t="shared" si="186"/>
        <v>2.4392118642277727E-5</v>
      </c>
      <c r="AD44" s="5">
        <f t="shared" si="187"/>
        <v>3.0247422588358728E-4</v>
      </c>
      <c r="AE44" s="5">
        <f t="shared" si="188"/>
        <v>3.5676436741700223E-4</v>
      </c>
      <c r="AF44" s="5">
        <f t="shared" si="189"/>
        <v>2.1039943731840507E-4</v>
      </c>
      <c r="AG44" s="5">
        <f t="shared" si="190"/>
        <v>8.2721122150182096E-5</v>
      </c>
      <c r="AH44" s="5">
        <f t="shared" si="191"/>
        <v>1.6010559446445159E-2</v>
      </c>
      <c r="AI44" s="5">
        <f t="shared" si="192"/>
        <v>7.0011611139879203E-3</v>
      </c>
      <c r="AJ44" s="5">
        <f t="shared" si="193"/>
        <v>1.5307477889193843E-3</v>
      </c>
      <c r="AK44" s="5">
        <f t="shared" si="194"/>
        <v>2.2312382714157009E-4</v>
      </c>
      <c r="AL44" s="5">
        <f t="shared" si="195"/>
        <v>5.0322959890037528E-7</v>
      </c>
      <c r="AM44" s="5">
        <f t="shared" si="196"/>
        <v>2.6453426506716604E-5</v>
      </c>
      <c r="AN44" s="5">
        <f t="shared" si="197"/>
        <v>3.1201468310602952E-5</v>
      </c>
      <c r="AO44" s="5">
        <f t="shared" si="198"/>
        <v>1.8400860555633091E-5</v>
      </c>
      <c r="AP44" s="5">
        <f t="shared" si="199"/>
        <v>7.2345242605733941E-6</v>
      </c>
      <c r="AQ44" s="5">
        <f t="shared" si="200"/>
        <v>2.1332565310703333E-6</v>
      </c>
      <c r="AR44" s="5">
        <f t="shared" si="201"/>
        <v>3.7768488182538108E-3</v>
      </c>
      <c r="AS44" s="5">
        <f t="shared" si="202"/>
        <v>1.6515554730125827E-3</v>
      </c>
      <c r="AT44" s="5">
        <f t="shared" si="203"/>
        <v>3.6109937300838425E-4</v>
      </c>
      <c r="AU44" s="5">
        <f t="shared" si="204"/>
        <v>5.2634323346584443E-5</v>
      </c>
      <c r="AV44" s="5">
        <f t="shared" si="205"/>
        <v>5.7540365642406119E-6</v>
      </c>
      <c r="AW44" s="5">
        <f t="shared" si="206"/>
        <v>7.209752214415165E-9</v>
      </c>
      <c r="AX44" s="5">
        <f t="shared" si="207"/>
        <v>1.9279432594684949E-6</v>
      </c>
      <c r="AY44" s="5">
        <f t="shared" si="208"/>
        <v>2.2739836935556669E-6</v>
      </c>
      <c r="AZ44" s="5">
        <f t="shared" si="209"/>
        <v>1.3410669150041908E-6</v>
      </c>
      <c r="BA44" s="5">
        <f t="shared" si="210"/>
        <v>5.2725692378990664E-7</v>
      </c>
      <c r="BB44" s="5">
        <f t="shared" si="211"/>
        <v>1.5547315009456116E-7</v>
      </c>
      <c r="BC44" s="5">
        <f t="shared" si="212"/>
        <v>3.6675706752721681E-8</v>
      </c>
      <c r="BD44" s="5">
        <f t="shared" si="213"/>
        <v>7.424572432785082E-4</v>
      </c>
      <c r="BE44" s="5">
        <f t="shared" si="214"/>
        <v>3.2466465633680853E-4</v>
      </c>
      <c r="BF44" s="5">
        <f t="shared" si="215"/>
        <v>7.098532611039395E-5</v>
      </c>
      <c r="BG44" s="5">
        <f t="shared" si="216"/>
        <v>1.0346915244492732E-5</v>
      </c>
      <c r="BH44" s="5">
        <f t="shared" si="217"/>
        <v>1.1311350627968742E-6</v>
      </c>
      <c r="BI44" s="5">
        <f t="shared" si="218"/>
        <v>9.8925447830994882E-8</v>
      </c>
      <c r="BJ44" s="8">
        <f t="shared" si="219"/>
        <v>0.13718784717589644</v>
      </c>
      <c r="BK44" s="8">
        <f t="shared" si="220"/>
        <v>0.31492691338509998</v>
      </c>
      <c r="BL44" s="8">
        <f t="shared" si="221"/>
        <v>0.49336387698361994</v>
      </c>
      <c r="BM44" s="8">
        <f t="shared" si="222"/>
        <v>0.22075755653262485</v>
      </c>
      <c r="BN44" s="8">
        <f t="shared" si="223"/>
        <v>0.77901550994887714</v>
      </c>
    </row>
    <row r="45" spans="1:66" x14ac:dyDescent="0.25">
      <c r="A45" t="s">
        <v>339</v>
      </c>
      <c r="B45" t="s">
        <v>79</v>
      </c>
      <c r="C45" t="s">
        <v>82</v>
      </c>
      <c r="D45" t="s">
        <v>69</v>
      </c>
      <c r="E45">
        <f>VLOOKUP(A45,home!$A$2:$E$405,3,FALSE)</f>
        <v>1.3068</v>
      </c>
      <c r="F45">
        <f>VLOOKUP(B45,home!$B$2:$E$405,3,FALSE)</f>
        <v>1.2024999999999999</v>
      </c>
      <c r="G45">
        <f>VLOOKUP(C45,away!$B$2:$E$405,4,FALSE)</f>
        <v>1.2024999999999999</v>
      </c>
      <c r="H45">
        <f>VLOOKUP(A45,away!$A$2:$E$405,3,FALSE)</f>
        <v>1.1419999999999999</v>
      </c>
      <c r="I45">
        <f>VLOOKUP(C45,away!$B$2:$E$405,3,FALSE)</f>
        <v>1.3759999999999999</v>
      </c>
      <c r="J45">
        <f>VLOOKUP(B45,home!$B$2:$E$405,4,FALSE)</f>
        <v>0.87570000000000003</v>
      </c>
      <c r="K45" s="3">
        <f t="shared" si="168"/>
        <v>1.8896409674999997</v>
      </c>
      <c r="L45" s="3">
        <f t="shared" si="169"/>
        <v>1.3760679743999997</v>
      </c>
      <c r="M45" s="5">
        <f t="shared" si="170"/>
        <v>3.8169865272542992E-2</v>
      </c>
      <c r="N45" s="5">
        <f t="shared" si="171"/>
        <v>7.2127341142952772E-2</v>
      </c>
      <c r="O45" s="5">
        <f t="shared" si="172"/>
        <v>5.2524329188709133E-2</v>
      </c>
      <c r="P45" s="5">
        <f t="shared" si="173"/>
        <v>9.9252124225440788E-2</v>
      </c>
      <c r="Q45" s="5">
        <f t="shared" si="174"/>
        <v>6.8147389350285928E-2</v>
      </c>
      <c r="R45" s="5">
        <f t="shared" si="175"/>
        <v>3.613852363671289E-2</v>
      </c>
      <c r="S45" s="5">
        <f t="shared" si="176"/>
        <v>6.4520689901075678E-2</v>
      </c>
      <c r="T45" s="5">
        <f t="shared" si="177"/>
        <v>9.3775440023896053E-2</v>
      </c>
      <c r="U45" s="5">
        <f t="shared" si="178"/>
        <v>6.8288834768899742E-2</v>
      </c>
      <c r="V45" s="5">
        <f t="shared" si="179"/>
        <v>1.8641277712572929E-2</v>
      </c>
      <c r="W45" s="5">
        <f t="shared" si="180"/>
        <v>4.2924699581491164E-2</v>
      </c>
      <c r="X45" s="5">
        <f t="shared" si="181"/>
        <v>5.9067304404831059E-2</v>
      </c>
      <c r="Y45" s="5">
        <f t="shared" si="182"/>
        <v>4.0640312962812036E-2</v>
      </c>
      <c r="Z45" s="5">
        <f t="shared" si="183"/>
        <v>1.6576355006192665E-2</v>
      </c>
      <c r="AA45" s="5">
        <f t="shared" si="184"/>
        <v>3.1323359511525366E-2</v>
      </c>
      <c r="AB45" s="5">
        <f t="shared" si="185"/>
        <v>2.9594951686354561E-2</v>
      </c>
      <c r="AC45" s="5">
        <f t="shared" si="186"/>
        <v>3.0295273477493417E-3</v>
      </c>
      <c r="AD45" s="5">
        <f t="shared" si="187"/>
        <v>2.0278067711703946E-2</v>
      </c>
      <c r="AE45" s="5">
        <f t="shared" si="188"/>
        <v>2.7903999560790482E-2</v>
      </c>
      <c r="AF45" s="5">
        <f t="shared" si="189"/>
        <v>1.9198900076637725E-2</v>
      </c>
      <c r="AG45" s="5">
        <f t="shared" si="190"/>
        <v>8.8063305130556217E-3</v>
      </c>
      <c r="AH45" s="5">
        <f t="shared" si="191"/>
        <v>5.7025478140767119E-3</v>
      </c>
      <c r="AI45" s="5">
        <f t="shared" si="192"/>
        <v>1.0775767968606926E-2</v>
      </c>
      <c r="AJ45" s="5">
        <f t="shared" si="193"/>
        <v>1.018116630487695E-2</v>
      </c>
      <c r="AK45" s="5">
        <f t="shared" si="194"/>
        <v>6.4129163155420268E-3</v>
      </c>
      <c r="AL45" s="5">
        <f t="shared" si="195"/>
        <v>3.1510409849885775E-4</v>
      </c>
      <c r="AM45" s="5">
        <f t="shared" si="196"/>
        <v>7.6636534979549501E-3</v>
      </c>
      <c r="AN45" s="5">
        <f t="shared" si="197"/>
        <v>1.0545708145434341E-2</v>
      </c>
      <c r="AO45" s="5">
        <f t="shared" si="198"/>
        <v>7.255805623150707E-3</v>
      </c>
      <c r="AP45" s="5">
        <f t="shared" si="199"/>
        <v>3.3281605821630388E-3</v>
      </c>
      <c r="AQ45" s="5">
        <f t="shared" si="200"/>
        <v>1.1449437976937548E-3</v>
      </c>
      <c r="AR45" s="5">
        <f t="shared" si="201"/>
        <v>1.5694186838871378E-3</v>
      </c>
      <c r="AS45" s="5">
        <f t="shared" si="202"/>
        <v>2.9656378402330669E-3</v>
      </c>
      <c r="AT45" s="5">
        <f t="shared" si="203"/>
        <v>2.8019953788363115E-3</v>
      </c>
      <c r="AU45" s="5">
        <f t="shared" si="204"/>
        <v>1.7649217528649256E-3</v>
      </c>
      <c r="AV45" s="5">
        <f t="shared" si="205"/>
        <v>8.3376711216136821E-4</v>
      </c>
      <c r="AW45" s="5">
        <f t="shared" si="206"/>
        <v>2.2759920180228906E-5</v>
      </c>
      <c r="AX45" s="5">
        <f t="shared" si="207"/>
        <v>2.4135922684100572E-3</v>
      </c>
      <c r="AY45" s="5">
        <f t="shared" si="208"/>
        <v>3.3212670238185276E-3</v>
      </c>
      <c r="AZ45" s="5">
        <f t="shared" si="209"/>
        <v>2.2851445929537393E-3</v>
      </c>
      <c r="BA45" s="5">
        <f t="shared" si="210"/>
        <v>1.0481714304123209E-3</v>
      </c>
      <c r="BB45" s="5">
        <f t="shared" si="211"/>
        <v>3.6058878426785835E-4</v>
      </c>
      <c r="BC45" s="5">
        <f t="shared" si="212"/>
        <v>9.9238935591766089E-5</v>
      </c>
      <c r="BD45" s="5">
        <f t="shared" si="213"/>
        <v>3.5993779822034741E-4</v>
      </c>
      <c r="BE45" s="5">
        <f t="shared" si="214"/>
        <v>6.8015320926891694E-4</v>
      </c>
      <c r="BF45" s="5">
        <f t="shared" si="215"/>
        <v>6.4262268420557309E-4</v>
      </c>
      <c r="BG45" s="5">
        <f t="shared" si="216"/>
        <v>4.0477538357322203E-4</v>
      </c>
      <c r="BH45" s="5">
        <f t="shared" si="217"/>
        <v>1.9122003685887164E-4</v>
      </c>
      <c r="BI45" s="5">
        <f t="shared" si="218"/>
        <v>7.2267443091076773E-5</v>
      </c>
      <c r="BJ45" s="8">
        <f t="shared" si="219"/>
        <v>0.49233606001030777</v>
      </c>
      <c r="BK45" s="8">
        <f t="shared" si="220"/>
        <v>0.22724985558169911</v>
      </c>
      <c r="BL45" s="8">
        <f t="shared" si="221"/>
        <v>0.26322911451850511</v>
      </c>
      <c r="BM45" s="8">
        <f t="shared" si="222"/>
        <v>0.62973330519642179</v>
      </c>
      <c r="BN45" s="8">
        <f t="shared" si="223"/>
        <v>0.3663595728166445</v>
      </c>
    </row>
    <row r="46" spans="1:66" x14ac:dyDescent="0.25">
      <c r="A46" t="s">
        <v>339</v>
      </c>
      <c r="B46" t="s">
        <v>87</v>
      </c>
      <c r="C46" t="s">
        <v>93</v>
      </c>
      <c r="D46" t="s">
        <v>69</v>
      </c>
      <c r="E46">
        <f>VLOOKUP(A46,home!$A$2:$E$405,3,FALSE)</f>
        <v>1.3068</v>
      </c>
      <c r="F46">
        <f>VLOOKUP(B46,home!$B$2:$E$405,3,FALSE)</f>
        <v>0.87450000000000006</v>
      </c>
      <c r="G46">
        <f>VLOOKUP(C46,away!$B$2:$E$405,4,FALSE)</f>
        <v>1.4211</v>
      </c>
      <c r="H46">
        <f>VLOOKUP(A46,away!$A$2:$E$405,3,FALSE)</f>
        <v>1.1419999999999999</v>
      </c>
      <c r="I46">
        <f>VLOOKUP(C46,away!$B$2:$E$405,3,FALSE)</f>
        <v>0.37530000000000002</v>
      </c>
      <c r="J46">
        <f>VLOOKUP(B46,home!$B$2:$E$405,4,FALSE)</f>
        <v>0.50039999999999996</v>
      </c>
      <c r="K46" s="3">
        <f t="shared" si="168"/>
        <v>1.6240282482600001</v>
      </c>
      <c r="L46" s="3">
        <f t="shared" si="169"/>
        <v>0.21446773703999997</v>
      </c>
      <c r="M46" s="5">
        <f t="shared" si="170"/>
        <v>0.1590564695677803</v>
      </c>
      <c r="N46" s="5">
        <f t="shared" si="171"/>
        <v>0.2583121996465822</v>
      </c>
      <c r="O46" s="5">
        <f t="shared" si="172"/>
        <v>3.411248108977346E-2</v>
      </c>
      <c r="P46" s="5">
        <f t="shared" si="173"/>
        <v>5.5399632908027158E-2</v>
      </c>
      <c r="Q46" s="5">
        <f t="shared" si="174"/>
        <v>0.20975315454811325</v>
      </c>
      <c r="R46" s="5">
        <f t="shared" si="175"/>
        <v>3.6580133120717529E-3</v>
      </c>
      <c r="S46" s="5">
        <f t="shared" si="176"/>
        <v>4.823946071926823E-3</v>
      </c>
      <c r="T46" s="5">
        <f t="shared" si="177"/>
        <v>4.4985284392935219E-2</v>
      </c>
      <c r="U46" s="5">
        <f t="shared" si="178"/>
        <v>5.9407169513156491E-3</v>
      </c>
      <c r="V46" s="5">
        <f t="shared" si="179"/>
        <v>1.8668760449884117E-4</v>
      </c>
      <c r="W46" s="5">
        <f t="shared" si="180"/>
        <v>0.1135483493825938</v>
      </c>
      <c r="X46" s="5">
        <f t="shared" si="181"/>
        <v>2.4352457536712165E-2</v>
      </c>
      <c r="Y46" s="5">
        <f t="shared" si="182"/>
        <v>2.6114082296306755E-3</v>
      </c>
      <c r="Z46" s="5">
        <f t="shared" si="183"/>
        <v>2.6150861236740801E-4</v>
      </c>
      <c r="AA46" s="5">
        <f t="shared" si="184"/>
        <v>4.2469737364794497E-4</v>
      </c>
      <c r="AB46" s="5">
        <f t="shared" si="185"/>
        <v>3.4486026588304757E-4</v>
      </c>
      <c r="AC46" s="5">
        <f t="shared" si="186"/>
        <v>4.063975197699928E-6</v>
      </c>
      <c r="AD46" s="5">
        <f t="shared" si="187"/>
        <v>4.6101431735157065E-2</v>
      </c>
      <c r="AE46" s="5">
        <f t="shared" si="188"/>
        <v>9.8872697385431734E-3</v>
      </c>
      <c r="AF46" s="5">
        <f t="shared" si="189"/>
        <v>1.0602501831647134E-3</v>
      </c>
      <c r="AG46" s="5">
        <f t="shared" si="190"/>
        <v>7.5796485826527178E-5</v>
      </c>
      <c r="AH46" s="5">
        <f t="shared" si="191"/>
        <v>1.4021290077727135E-5</v>
      </c>
      <c r="AI46" s="5">
        <f t="shared" si="192"/>
        <v>2.2770971163276514E-5</v>
      </c>
      <c r="AJ46" s="5">
        <f t="shared" si="193"/>
        <v>1.8490350204737477E-5</v>
      </c>
      <c r="AK46" s="5">
        <f t="shared" si="194"/>
        <v>1.0009617017571244E-5</v>
      </c>
      <c r="AL46" s="5">
        <f t="shared" si="195"/>
        <v>5.6619572837673487E-8</v>
      </c>
      <c r="AM46" s="5">
        <f t="shared" si="196"/>
        <v>1.4974005484625019E-2</v>
      </c>
      <c r="AN46" s="5">
        <f t="shared" si="197"/>
        <v>3.2114410707120757E-3</v>
      </c>
      <c r="AO46" s="5">
        <f t="shared" si="198"/>
        <v>3.4437524953646669E-4</v>
      </c>
      <c r="AP46" s="5">
        <f t="shared" si="199"/>
        <v>2.4619126820223769E-5</v>
      </c>
      <c r="AQ46" s="5">
        <f t="shared" si="200"/>
        <v>1.3200021042585404E-6</v>
      </c>
      <c r="AR46" s="5">
        <f t="shared" si="201"/>
        <v>6.0142287067030919E-7</v>
      </c>
      <c r="AS46" s="5">
        <f t="shared" si="202"/>
        <v>9.7672773111820261E-7</v>
      </c>
      <c r="AT46" s="5">
        <f t="shared" si="203"/>
        <v>7.9311671309742979E-7</v>
      </c>
      <c r="AU46" s="5">
        <f t="shared" si="204"/>
        <v>4.2934798207911595E-7</v>
      </c>
      <c r="AV46" s="5">
        <f t="shared" si="205"/>
        <v>1.7431831280747813E-7</v>
      </c>
      <c r="AW46" s="5">
        <f t="shared" si="206"/>
        <v>5.4779698317558473E-10</v>
      </c>
      <c r="AX46" s="5">
        <f t="shared" si="207"/>
        <v>4.053034649438533E-3</v>
      </c>
      <c r="AY46" s="5">
        <f t="shared" si="208"/>
        <v>8.6924516940979158E-4</v>
      </c>
      <c r="AZ46" s="5">
        <f t="shared" si="209"/>
        <v>9.3212522208134714E-5</v>
      </c>
      <c r="BA46" s="5">
        <f t="shared" si="210"/>
        <v>6.6636929005897978E-6</v>
      </c>
      <c r="BB46" s="5">
        <f t="shared" si="211"/>
        <v>3.5728678417975175E-7</v>
      </c>
      <c r="BC46" s="5">
        <f t="shared" si="212"/>
        <v>1.5325297615466056E-8</v>
      </c>
      <c r="BD46" s="5">
        <f t="shared" si="213"/>
        <v>2.1497633679460271E-8</v>
      </c>
      <c r="BE46" s="5">
        <f t="shared" si="214"/>
        <v>3.4912764366189039E-8</v>
      </c>
      <c r="BF46" s="5">
        <f t="shared" si="215"/>
        <v>2.8349657777768081E-8</v>
      </c>
      <c r="BG46" s="5">
        <f t="shared" si="216"/>
        <v>1.5346881686533058E-8</v>
      </c>
      <c r="BH46" s="5">
        <f t="shared" si="217"/>
        <v>6.2309423454084399E-9</v>
      </c>
      <c r="BI46" s="5">
        <f t="shared" si="218"/>
        <v>2.0238452764445447E-9</v>
      </c>
      <c r="BJ46" s="8">
        <f t="shared" si="219"/>
        <v>0.73426589145909549</v>
      </c>
      <c r="BK46" s="8">
        <f t="shared" si="220"/>
        <v>0.22034010191641343</v>
      </c>
      <c r="BL46" s="8">
        <f t="shared" si="221"/>
        <v>4.4549144516490079E-2</v>
      </c>
      <c r="BM46" s="8">
        <f t="shared" si="222"/>
        <v>0.27825545081040554</v>
      </c>
      <c r="BN46" s="8">
        <f t="shared" si="223"/>
        <v>0.72029195107234811</v>
      </c>
    </row>
    <row r="47" spans="1:66" x14ac:dyDescent="0.25">
      <c r="A47" t="s">
        <v>339</v>
      </c>
      <c r="B47" t="s">
        <v>91</v>
      </c>
      <c r="C47" t="s">
        <v>96</v>
      </c>
      <c r="D47" t="s">
        <v>69</v>
      </c>
      <c r="E47">
        <f>VLOOKUP(A47,home!$A$2:$E$405,3,FALSE)</f>
        <v>1.3068</v>
      </c>
      <c r="F47">
        <f>VLOOKUP(B47,home!$B$2:$E$405,3,FALSE)</f>
        <v>1.5305</v>
      </c>
      <c r="G47">
        <f>VLOOKUP(C47,away!$B$2:$E$405,4,FALSE)</f>
        <v>0.54659999999999997</v>
      </c>
      <c r="H47">
        <f>VLOOKUP(A47,away!$A$2:$E$405,3,FALSE)</f>
        <v>1.1419999999999999</v>
      </c>
      <c r="I47">
        <f>VLOOKUP(C47,away!$B$2:$E$405,3,FALSE)</f>
        <v>1.6262000000000001</v>
      </c>
      <c r="J47">
        <f>VLOOKUP(B47,home!$B$2:$E$405,4,FALSE)</f>
        <v>1.0007999999999999</v>
      </c>
      <c r="K47" s="3">
        <f t="shared" si="168"/>
        <v>1.0932313748399998</v>
      </c>
      <c r="L47" s="3">
        <f t="shared" si="169"/>
        <v>1.8586060963199997</v>
      </c>
      <c r="M47" s="5">
        <f t="shared" si="170"/>
        <v>5.2243621551417666E-2</v>
      </c>
      <c r="N47" s="5">
        <f t="shared" si="171"/>
        <v>5.711436621527697E-2</v>
      </c>
      <c r="O47" s="5">
        <f t="shared" si="172"/>
        <v>9.7100313509299777E-2</v>
      </c>
      <c r="P47" s="5">
        <f t="shared" si="173"/>
        <v>0.1061531092351668</v>
      </c>
      <c r="Q47" s="5">
        <f t="shared" si="174"/>
        <v>3.1219608550321232E-2</v>
      </c>
      <c r="R47" s="5">
        <f t="shared" si="175"/>
        <v>9.0235617321483913E-2</v>
      </c>
      <c r="S47" s="5">
        <f t="shared" si="176"/>
        <v>5.3922767343009159E-2</v>
      </c>
      <c r="T47" s="5">
        <f t="shared" si="177"/>
        <v>5.8024954776351022E-2</v>
      </c>
      <c r="U47" s="5">
        <f t="shared" si="178"/>
        <v>9.8648407983901953E-2</v>
      </c>
      <c r="V47" s="5">
        <f t="shared" si="179"/>
        <v>1.2173882544135328E-2</v>
      </c>
      <c r="W47" s="5">
        <f t="shared" si="180"/>
        <v>1.1376751859144768E-2</v>
      </c>
      <c r="X47" s="5">
        <f t="shared" si="181"/>
        <v>2.1144900361726355E-2</v>
      </c>
      <c r="Y47" s="5">
        <f t="shared" si="182"/>
        <v>1.9650020359191788E-2</v>
      </c>
      <c r="Z47" s="5">
        <f t="shared" si="183"/>
        <v>5.5904156152969543E-2</v>
      </c>
      <c r="AA47" s="5">
        <f t="shared" si="184"/>
        <v>6.1116177490380917E-2</v>
      </c>
      <c r="AB47" s="5">
        <f t="shared" si="185"/>
        <v>3.3407061371387284E-2</v>
      </c>
      <c r="AC47" s="5">
        <f t="shared" si="186"/>
        <v>1.5459967230782212E-3</v>
      </c>
      <c r="AD47" s="5">
        <f t="shared" si="187"/>
        <v>3.1093555190465885E-3</v>
      </c>
      <c r="AE47" s="5">
        <f t="shared" si="188"/>
        <v>5.7790671233262257E-3</v>
      </c>
      <c r="AF47" s="5">
        <f t="shared" si="189"/>
        <v>5.3705046932283045E-3</v>
      </c>
      <c r="AG47" s="5">
        <f t="shared" si="190"/>
        <v>3.3272175877164332E-3</v>
      </c>
      <c r="AH47" s="5">
        <f t="shared" si="191"/>
        <v>2.5975951358883601E-2</v>
      </c>
      <c r="AI47" s="5">
        <f t="shared" si="192"/>
        <v>2.8397725016849278E-2</v>
      </c>
      <c r="AJ47" s="5">
        <f t="shared" si="193"/>
        <v>1.5522641981249191E-2</v>
      </c>
      <c r="AK47" s="5">
        <f t="shared" si="194"/>
        <v>5.6566130781033862E-3</v>
      </c>
      <c r="AL47" s="5">
        <f t="shared" si="195"/>
        <v>1.2565159470088769E-4</v>
      </c>
      <c r="AM47" s="5">
        <f t="shared" si="196"/>
        <v>6.7984900179072886E-4</v>
      </c>
      <c r="AN47" s="5">
        <f t="shared" si="197"/>
        <v>1.2635714993053148E-3</v>
      </c>
      <c r="AO47" s="5">
        <f t="shared" si="198"/>
        <v>1.1742408458725304E-3</v>
      </c>
      <c r="AP47" s="5">
        <f t="shared" si="199"/>
        <v>7.2748373156221295E-4</v>
      </c>
      <c r="AQ47" s="5">
        <f t="shared" si="200"/>
        <v>3.3802642461378777E-4</v>
      </c>
      <c r="AR47" s="5">
        <f t="shared" si="201"/>
        <v>9.6558123106665651E-3</v>
      </c>
      <c r="AS47" s="5">
        <f t="shared" si="202"/>
        <v>1.0556036967587001E-2</v>
      </c>
      <c r="AT47" s="5">
        <f t="shared" si="203"/>
        <v>5.7700954034684985E-3</v>
      </c>
      <c r="AU47" s="5">
        <f t="shared" si="204"/>
        <v>2.1026831102972775E-3</v>
      </c>
      <c r="AV47" s="5">
        <f t="shared" si="205"/>
        <v>5.7467978688078463E-4</v>
      </c>
      <c r="AW47" s="5">
        <f t="shared" si="206"/>
        <v>7.091938297794988E-6</v>
      </c>
      <c r="AX47" s="5">
        <f t="shared" si="207"/>
        <v>1.2387204315187996E-4</v>
      </c>
      <c r="AY47" s="5">
        <f t="shared" si="208"/>
        <v>2.3022933456569812E-4</v>
      </c>
      <c r="AZ47" s="5">
        <f t="shared" si="209"/>
        <v>2.1395282238775173E-4</v>
      </c>
      <c r="BA47" s="5">
        <f t="shared" si="210"/>
        <v>1.3255134000491521E-4</v>
      </c>
      <c r="BB47" s="5">
        <f t="shared" si="211"/>
        <v>6.1590182152130115E-5</v>
      </c>
      <c r="BC47" s="5">
        <f t="shared" si="212"/>
        <v>2.2894377604281642E-5</v>
      </c>
      <c r="BD47" s="5">
        <f t="shared" si="213"/>
        <v>2.9910586042544295E-3</v>
      </c>
      <c r="BE47" s="5">
        <f t="shared" si="214"/>
        <v>3.2699191101560805E-3</v>
      </c>
      <c r="BF47" s="5">
        <f t="shared" si="215"/>
        <v>1.7873890822057597E-3</v>
      </c>
      <c r="BG47" s="5">
        <f t="shared" si="216"/>
        <v>6.5134327457126967E-4</v>
      </c>
      <c r="BH47" s="5">
        <f t="shared" si="217"/>
        <v>1.7801722588808408E-4</v>
      </c>
      <c r="BI47" s="5">
        <f t="shared" si="218"/>
        <v>3.8922803320566606E-5</v>
      </c>
      <c r="BJ47" s="8">
        <f t="shared" si="219"/>
        <v>0.22108500864834091</v>
      </c>
      <c r="BK47" s="8">
        <f t="shared" si="220"/>
        <v>0.22639525832607374</v>
      </c>
      <c r="BL47" s="8">
        <f t="shared" si="221"/>
        <v>0.49363646679083562</v>
      </c>
      <c r="BM47" s="8">
        <f t="shared" si="222"/>
        <v>0.56273111613898541</v>
      </c>
      <c r="BN47" s="8">
        <f t="shared" si="223"/>
        <v>0.43406663638296639</v>
      </c>
    </row>
    <row r="48" spans="1:66" x14ac:dyDescent="0.25">
      <c r="A48" t="s">
        <v>339</v>
      </c>
      <c r="B48" t="s">
        <v>90</v>
      </c>
      <c r="C48" t="s">
        <v>95</v>
      </c>
      <c r="D48" t="s">
        <v>69</v>
      </c>
      <c r="E48">
        <f>VLOOKUP(A48,home!$A$2:$E$405,3,FALSE)</f>
        <v>1.3068</v>
      </c>
      <c r="F48">
        <f>VLOOKUP(B48,home!$B$2:$E$405,3,FALSE)</f>
        <v>1.4029</v>
      </c>
      <c r="G48">
        <f>VLOOKUP(C48,away!$B$2:$E$405,4,FALSE)</f>
        <v>0.9839</v>
      </c>
      <c r="H48">
        <f>VLOOKUP(A48,away!$A$2:$E$405,3,FALSE)</f>
        <v>1.1419999999999999</v>
      </c>
      <c r="I48">
        <f>VLOOKUP(C48,away!$B$2:$E$405,3,FALSE)</f>
        <v>0.62549999999999994</v>
      </c>
      <c r="J48">
        <f>VLOOKUP(B48,home!$B$2:$E$405,4,FALSE)</f>
        <v>0.87570000000000003</v>
      </c>
      <c r="K48" s="3">
        <f t="shared" si="168"/>
        <v>1.8037934335079999</v>
      </c>
      <c r="L48" s="3">
        <f t="shared" si="169"/>
        <v>0.62553089969999986</v>
      </c>
      <c r="M48" s="5">
        <f t="shared" si="170"/>
        <v>8.8096336246682574E-2</v>
      </c>
      <c r="N48" s="5">
        <f t="shared" si="171"/>
        <v>0.15890759283787884</v>
      </c>
      <c r="O48" s="5">
        <f t="shared" si="172"/>
        <v>5.510698047266107E-2</v>
      </c>
      <c r="P48" s="5">
        <f t="shared" si="173"/>
        <v>9.9401609517039607E-2</v>
      </c>
      <c r="Q48" s="5">
        <f t="shared" si="174"/>
        <v>0.14331823624776441</v>
      </c>
      <c r="R48" s="5">
        <f t="shared" si="175"/>
        <v>1.7235559537406995E-2</v>
      </c>
      <c r="S48" s="5">
        <f t="shared" si="176"/>
        <v>2.8039417969978556E-2</v>
      </c>
      <c r="T48" s="5">
        <f t="shared" si="177"/>
        <v>8.9649985263481211E-2</v>
      </c>
      <c r="U48" s="5">
        <f t="shared" si="178"/>
        <v>3.1089389116410918E-2</v>
      </c>
      <c r="V48" s="5">
        <f t="shared" si="179"/>
        <v>3.5152972490534668E-3</v>
      </c>
      <c r="W48" s="5">
        <f t="shared" si="180"/>
        <v>8.6172164481888566E-2</v>
      </c>
      <c r="X48" s="5">
        <f t="shared" si="181"/>
        <v>5.3903351577452123E-2</v>
      </c>
      <c r="Y48" s="5">
        <f t="shared" si="182"/>
        <v>1.6859106004544513E-2</v>
      </c>
      <c r="Z48" s="5">
        <f t="shared" si="183"/>
        <v>3.5937916880890374E-3</v>
      </c>
      <c r="AA48" s="5">
        <f t="shared" si="184"/>
        <v>6.4824578483706355E-3</v>
      </c>
      <c r="AB48" s="5">
        <f t="shared" si="185"/>
        <v>5.8465074499416776E-3</v>
      </c>
      <c r="AC48" s="5">
        <f t="shared" si="186"/>
        <v>2.4790063595003824E-4</v>
      </c>
      <c r="AD48" s="5">
        <f t="shared" si="187"/>
        <v>3.8859196110900475E-2</v>
      </c>
      <c r="AE48" s="5">
        <f t="shared" si="188"/>
        <v>2.4307627904870312E-2</v>
      </c>
      <c r="AF48" s="5">
        <f t="shared" si="189"/>
        <v>7.602586176453173E-3</v>
      </c>
      <c r="AG48" s="5">
        <f t="shared" si="190"/>
        <v>1.5852175236678451E-3</v>
      </c>
      <c r="AH48" s="5">
        <f t="shared" si="191"/>
        <v>5.620069369961792E-4</v>
      </c>
      <c r="AI48" s="5">
        <f t="shared" si="192"/>
        <v>1.0137444225396522E-3</v>
      </c>
      <c r="AJ48" s="5">
        <f t="shared" si="193"/>
        <v>9.1429276631619229E-4</v>
      </c>
      <c r="AK48" s="5">
        <f t="shared" si="194"/>
        <v>5.4973176272833733E-4</v>
      </c>
      <c r="AL48" s="5">
        <f t="shared" si="195"/>
        <v>1.1188534399310807E-5</v>
      </c>
      <c r="AM48" s="5">
        <f t="shared" si="196"/>
        <v>1.401879255524837E-2</v>
      </c>
      <c r="AN48" s="5">
        <f t="shared" si="197"/>
        <v>8.7691879197921742E-3</v>
      </c>
      <c r="AO48" s="5">
        <f t="shared" si="198"/>
        <v>2.7426990045529838E-3</v>
      </c>
      <c r="AP48" s="5">
        <f t="shared" si="199"/>
        <v>5.71880991974774E-4</v>
      </c>
      <c r="AQ48" s="5">
        <f t="shared" si="200"/>
        <v>8.9432307857827196E-5</v>
      </c>
      <c r="AR48" s="5">
        <f t="shared" si="201"/>
        <v>7.0310540987372259E-5</v>
      </c>
      <c r="AS48" s="5">
        <f t="shared" si="202"/>
        <v>1.2682569213941716E-4</v>
      </c>
      <c r="AT48" s="5">
        <f t="shared" si="203"/>
        <v>1.1438367534059396E-4</v>
      </c>
      <c r="AU48" s="5">
        <f t="shared" si="204"/>
        <v>6.8774840826624773E-5</v>
      </c>
      <c r="AV48" s="5">
        <f t="shared" si="205"/>
        <v>3.1013901568405926E-5</v>
      </c>
      <c r="AW48" s="5">
        <f t="shared" si="206"/>
        <v>3.5067618233863264E-7</v>
      </c>
      <c r="AX48" s="5">
        <f t="shared" si="207"/>
        <v>4.2145009928113084E-3</v>
      </c>
      <c r="AY48" s="5">
        <f t="shared" si="208"/>
        <v>2.6363005978198009E-3</v>
      </c>
      <c r="AZ48" s="5">
        <f t="shared" si="209"/>
        <v>8.2454374241693355E-4</v>
      </c>
      <c r="BA48" s="5">
        <f t="shared" si="210"/>
        <v>1.7192586301202314E-4</v>
      </c>
      <c r="BB48" s="5">
        <f t="shared" si="211"/>
        <v>2.6886234942902437E-5</v>
      </c>
      <c r="BC48" s="5">
        <f t="shared" si="212"/>
        <v>3.363634146675869E-6</v>
      </c>
      <c r="BD48" s="5">
        <f t="shared" si="213"/>
        <v>7.3302359937041081E-6</v>
      </c>
      <c r="BE48" s="5">
        <f t="shared" si="214"/>
        <v>1.3222231551507457E-5</v>
      </c>
      <c r="BF48" s="5">
        <f t="shared" si="215"/>
        <v>1.1925087224465728E-5</v>
      </c>
      <c r="BG48" s="5">
        <f t="shared" si="216"/>
        <v>7.1701313431671408E-6</v>
      </c>
      <c r="BH48" s="5">
        <f t="shared" si="217"/>
        <v>3.2333589585486963E-6</v>
      </c>
      <c r="BI48" s="5">
        <f t="shared" si="218"/>
        <v>1.1664623315208802E-6</v>
      </c>
      <c r="BJ48" s="8">
        <f t="shared" si="219"/>
        <v>0.65523457797347728</v>
      </c>
      <c r="BK48" s="8">
        <f t="shared" si="220"/>
        <v>0.22194805075092336</v>
      </c>
      <c r="BL48" s="8">
        <f t="shared" si="221"/>
        <v>0.11925602647163698</v>
      </c>
      <c r="BM48" s="8">
        <f t="shared" si="222"/>
        <v>0.43533018210305563</v>
      </c>
      <c r="BN48" s="8">
        <f t="shared" si="223"/>
        <v>0.56206631485943348</v>
      </c>
    </row>
    <row r="49" spans="1:66" x14ac:dyDescent="0.25">
      <c r="A49" t="s">
        <v>351</v>
      </c>
      <c r="B49" t="s">
        <v>97</v>
      </c>
      <c r="C49" t="s">
        <v>109</v>
      </c>
      <c r="D49" t="s">
        <v>69</v>
      </c>
      <c r="E49">
        <f>VLOOKUP(A49,home!$A$2:$E$405,3,FALSE)</f>
        <v>1.599</v>
      </c>
      <c r="F49">
        <f>VLOOKUP(B49,home!$B$2:$E$405,3,FALSE)</f>
        <v>2.5015999999999998</v>
      </c>
      <c r="G49">
        <f>VLOOKUP(C49,away!$B$2:$E$405,4,FALSE)</f>
        <v>0.88290000000000002</v>
      </c>
      <c r="H49">
        <f>VLOOKUP(A49,away!$A$2:$E$405,3,FALSE)</f>
        <v>1.4569000000000001</v>
      </c>
      <c r="I49">
        <f>VLOOKUP(C49,away!$B$2:$E$405,3,FALSE)</f>
        <v>1.292</v>
      </c>
      <c r="J49">
        <f>VLOOKUP(B49,home!$B$2:$E$405,4,FALSE)</f>
        <v>0</v>
      </c>
      <c r="K49" s="3">
        <f t="shared" si="168"/>
        <v>3.5316515613599995</v>
      </c>
      <c r="L49" s="3">
        <f t="shared" si="169"/>
        <v>0</v>
      </c>
      <c r="M49" s="5">
        <f t="shared" si="170"/>
        <v>2.9256556945192285E-2</v>
      </c>
      <c r="N49" s="5">
        <f t="shared" si="171"/>
        <v>0.10332396501550609</v>
      </c>
      <c r="O49" s="5">
        <f t="shared" si="172"/>
        <v>0</v>
      </c>
      <c r="P49" s="5">
        <f t="shared" si="173"/>
        <v>0</v>
      </c>
      <c r="Q49" s="5">
        <f t="shared" si="174"/>
        <v>0.18245212118645901</v>
      </c>
      <c r="R49" s="5">
        <f t="shared" si="175"/>
        <v>0</v>
      </c>
      <c r="S49" s="5">
        <f t="shared" si="176"/>
        <v>0</v>
      </c>
      <c r="T49" s="5">
        <f t="shared" si="177"/>
        <v>0</v>
      </c>
      <c r="U49" s="5">
        <f t="shared" si="178"/>
        <v>0</v>
      </c>
      <c r="V49" s="5">
        <f t="shared" si="179"/>
        <v>0</v>
      </c>
      <c r="W49" s="5">
        <f t="shared" si="180"/>
        <v>0.21478577288720058</v>
      </c>
      <c r="X49" s="5">
        <f t="shared" si="181"/>
        <v>0</v>
      </c>
      <c r="Y49" s="5">
        <f t="shared" si="182"/>
        <v>0</v>
      </c>
      <c r="Z49" s="5">
        <f t="shared" si="183"/>
        <v>0</v>
      </c>
      <c r="AA49" s="5">
        <f t="shared" si="184"/>
        <v>0</v>
      </c>
      <c r="AB49" s="5">
        <f t="shared" si="185"/>
        <v>0</v>
      </c>
      <c r="AC49" s="5">
        <f t="shared" si="186"/>
        <v>0</v>
      </c>
      <c r="AD49" s="5">
        <f t="shared" si="187"/>
        <v>0.18963712754374909</v>
      </c>
      <c r="AE49" s="5">
        <f t="shared" si="188"/>
        <v>0</v>
      </c>
      <c r="AF49" s="5">
        <f t="shared" si="189"/>
        <v>0</v>
      </c>
      <c r="AG49" s="5">
        <f t="shared" si="190"/>
        <v>0</v>
      </c>
      <c r="AH49" s="5">
        <f t="shared" si="191"/>
        <v>0</v>
      </c>
      <c r="AI49" s="5">
        <f t="shared" si="192"/>
        <v>0</v>
      </c>
      <c r="AJ49" s="5">
        <f t="shared" si="193"/>
        <v>0</v>
      </c>
      <c r="AK49" s="5">
        <f t="shared" si="194"/>
        <v>0</v>
      </c>
      <c r="AL49" s="5">
        <f t="shared" si="195"/>
        <v>0</v>
      </c>
      <c r="AM49" s="5">
        <f t="shared" si="196"/>
        <v>0.13394645151634138</v>
      </c>
      <c r="AN49" s="5">
        <f t="shared" si="197"/>
        <v>0</v>
      </c>
      <c r="AO49" s="5">
        <f t="shared" si="198"/>
        <v>0</v>
      </c>
      <c r="AP49" s="5">
        <f t="shared" si="199"/>
        <v>0</v>
      </c>
      <c r="AQ49" s="5">
        <f t="shared" si="200"/>
        <v>0</v>
      </c>
      <c r="AR49" s="5">
        <f t="shared" si="201"/>
        <v>0</v>
      </c>
      <c r="AS49" s="5">
        <f t="shared" si="202"/>
        <v>0</v>
      </c>
      <c r="AT49" s="5">
        <f t="shared" si="203"/>
        <v>0</v>
      </c>
      <c r="AU49" s="5">
        <f t="shared" si="204"/>
        <v>0</v>
      </c>
      <c r="AV49" s="5">
        <f t="shared" si="205"/>
        <v>0</v>
      </c>
      <c r="AW49" s="5">
        <f t="shared" si="206"/>
        <v>0</v>
      </c>
      <c r="AX49" s="5">
        <f t="shared" si="207"/>
        <v>7.8842032439386353E-2</v>
      </c>
      <c r="AY49" s="5">
        <f t="shared" si="208"/>
        <v>0</v>
      </c>
      <c r="AZ49" s="5">
        <f t="shared" si="209"/>
        <v>0</v>
      </c>
      <c r="BA49" s="5">
        <f t="shared" si="210"/>
        <v>0</v>
      </c>
      <c r="BB49" s="5">
        <f t="shared" si="211"/>
        <v>0</v>
      </c>
      <c r="BC49" s="5">
        <f t="shared" si="212"/>
        <v>0</v>
      </c>
      <c r="BD49" s="5">
        <f t="shared" si="213"/>
        <v>0</v>
      </c>
      <c r="BE49" s="5">
        <f t="shared" si="214"/>
        <v>0</v>
      </c>
      <c r="BF49" s="5">
        <f t="shared" si="215"/>
        <v>0</v>
      </c>
      <c r="BG49" s="5">
        <f t="shared" si="216"/>
        <v>0</v>
      </c>
      <c r="BH49" s="5">
        <f t="shared" si="217"/>
        <v>0</v>
      </c>
      <c r="BI49" s="5">
        <f t="shared" si="218"/>
        <v>0</v>
      </c>
      <c r="BJ49" s="8">
        <f t="shared" si="219"/>
        <v>0.90298747058864248</v>
      </c>
      <c r="BK49" s="8">
        <f t="shared" si="220"/>
        <v>2.9256556945192285E-2</v>
      </c>
      <c r="BL49" s="8">
        <f t="shared" si="221"/>
        <v>0</v>
      </c>
      <c r="BM49" s="8">
        <f t="shared" si="222"/>
        <v>0.61721138438667733</v>
      </c>
      <c r="BN49" s="8">
        <f t="shared" si="223"/>
        <v>0.3150326431471574</v>
      </c>
    </row>
    <row r="50" spans="1:66" x14ac:dyDescent="0.25">
      <c r="A50" t="s">
        <v>351</v>
      </c>
      <c r="B50" t="s">
        <v>104</v>
      </c>
      <c r="C50" t="s">
        <v>100</v>
      </c>
      <c r="D50" t="s">
        <v>69</v>
      </c>
      <c r="E50">
        <f>VLOOKUP(A50,home!$A$2:$E$405,3,FALSE)</f>
        <v>1.599</v>
      </c>
      <c r="F50">
        <f>VLOOKUP(B50,home!$B$2:$E$405,3,FALSE)</f>
        <v>0.78169999999999995</v>
      </c>
      <c r="G50">
        <f>VLOOKUP(C50,away!$B$2:$E$405,4,FALSE)</f>
        <v>0.69489999999999996</v>
      </c>
      <c r="H50">
        <f>VLOOKUP(A50,away!$A$2:$E$405,3,FALSE)</f>
        <v>1.4569000000000001</v>
      </c>
      <c r="I50">
        <f>VLOOKUP(C50,away!$B$2:$E$405,3,FALSE)</f>
        <v>1.0296000000000001</v>
      </c>
      <c r="J50">
        <f>VLOOKUP(B50,home!$B$2:$E$405,4,FALSE)</f>
        <v>1.2012</v>
      </c>
      <c r="K50" s="3">
        <f t="shared" si="168"/>
        <v>0.86858212466999996</v>
      </c>
      <c r="L50" s="3">
        <f t="shared" si="169"/>
        <v>1.8018291170880003</v>
      </c>
      <c r="M50" s="5">
        <f t="shared" si="170"/>
        <v>6.9223751757622368E-2</v>
      </c>
      <c r="N50" s="5">
        <f t="shared" si="171"/>
        <v>6.0126513379264279E-2</v>
      </c>
      <c r="O50" s="5">
        <f t="shared" si="172"/>
        <v>0.1247293715109556</v>
      </c>
      <c r="P50" s="5">
        <f t="shared" si="173"/>
        <v>0.10833770251573958</v>
      </c>
      <c r="Q50" s="5">
        <f t="shared" si="174"/>
        <v>2.6112407369980273E-2</v>
      </c>
      <c r="R50" s="5">
        <f t="shared" si="175"/>
        <v>0.11237050667226317</v>
      </c>
      <c r="S50" s="5">
        <f t="shared" si="176"/>
        <v>4.2388116392060832E-2</v>
      </c>
      <c r="T50" s="5">
        <f t="shared" si="177"/>
        <v>4.7050095916493742E-2</v>
      </c>
      <c r="U50" s="5">
        <f t="shared" si="178"/>
        <v>9.760301343563875E-2</v>
      </c>
      <c r="V50" s="5">
        <f t="shared" si="179"/>
        <v>7.3709946647033155E-3</v>
      </c>
      <c r="W50" s="5">
        <f t="shared" si="180"/>
        <v>7.5602567578886776E-3</v>
      </c>
      <c r="X50" s="5">
        <f t="shared" si="181"/>
        <v>1.3622290759025142E-2</v>
      </c>
      <c r="Y50" s="5">
        <f t="shared" si="182"/>
        <v>1.227252006552515E-2</v>
      </c>
      <c r="Z50" s="5">
        <f t="shared" si="183"/>
        <v>6.7490816941338391E-2</v>
      </c>
      <c r="AA50" s="5">
        <f t="shared" si="184"/>
        <v>5.8621317174621733E-2</v>
      </c>
      <c r="AB50" s="5">
        <f t="shared" si="185"/>
        <v>2.5458714111243449E-2</v>
      </c>
      <c r="AC50" s="5">
        <f t="shared" si="186"/>
        <v>7.2099225965981464E-4</v>
      </c>
      <c r="AD50" s="5">
        <f t="shared" si="187"/>
        <v>1.6416759694544178E-3</v>
      </c>
      <c r="AE50" s="5">
        <f t="shared" si="188"/>
        <v>2.9580195625866406E-3</v>
      </c>
      <c r="AF50" s="5">
        <f t="shared" si="189"/>
        <v>2.6649228883922601E-3</v>
      </c>
      <c r="AG50" s="5">
        <f t="shared" si="190"/>
        <v>1.6005785516998096E-3</v>
      </c>
      <c r="AH50" s="5">
        <f t="shared" si="191"/>
        <v>3.0401729775239902E-2</v>
      </c>
      <c r="AI50" s="5">
        <f t="shared" si="192"/>
        <v>2.6406399041821075E-2</v>
      </c>
      <c r="AJ50" s="5">
        <f t="shared" si="193"/>
        <v>1.1468063092314401E-2</v>
      </c>
      <c r="AK50" s="5">
        <f t="shared" si="194"/>
        <v>3.3203182021906844E-3</v>
      </c>
      <c r="AL50" s="5">
        <f t="shared" si="195"/>
        <v>4.5135169914898416E-5</v>
      </c>
      <c r="AM50" s="5">
        <f t="shared" si="196"/>
        <v>2.8518608031368012E-4</v>
      </c>
      <c r="AN50" s="5">
        <f t="shared" si="197"/>
        <v>5.138565832973858E-4</v>
      </c>
      <c r="AO50" s="5">
        <f t="shared" si="198"/>
        <v>4.6294087689629257E-4</v>
      </c>
      <c r="AP50" s="5">
        <f t="shared" si="199"/>
        <v>2.7804678382733046E-4</v>
      </c>
      <c r="AQ50" s="5">
        <f t="shared" si="200"/>
        <v>1.2524819775318924E-4</v>
      </c>
      <c r="AR50" s="5">
        <f t="shared" si="201"/>
        <v>1.095574438377369E-2</v>
      </c>
      <c r="AS50" s="5">
        <f t="shared" si="202"/>
        <v>9.5159637341995697E-3</v>
      </c>
      <c r="AT50" s="5">
        <f t="shared" si="203"/>
        <v>4.1326979992668648E-3</v>
      </c>
      <c r="AU50" s="5">
        <f t="shared" si="204"/>
        <v>1.1965292029408904E-3</v>
      </c>
      <c r="AV50" s="5">
        <f t="shared" si="205"/>
        <v>2.5982096933002501E-4</v>
      </c>
      <c r="AW50" s="5">
        <f t="shared" si="206"/>
        <v>1.962171977377049E-6</v>
      </c>
      <c r="AX50" s="5">
        <f t="shared" si="207"/>
        <v>4.1284588594194238E-5</v>
      </c>
      <c r="AY50" s="5">
        <f t="shared" si="208"/>
        <v>7.438777381601832E-5</v>
      </c>
      <c r="AZ50" s="5">
        <f t="shared" si="209"/>
        <v>6.7017028408529082E-5</v>
      </c>
      <c r="BA50" s="5">
        <f t="shared" si="210"/>
        <v>4.0251077709067132E-5</v>
      </c>
      <c r="BB50" s="5">
        <f t="shared" si="211"/>
        <v>1.8131390952592229E-5</v>
      </c>
      <c r="BC50" s="5">
        <f t="shared" si="212"/>
        <v>6.5339336303373186E-6</v>
      </c>
      <c r="BD50" s="5">
        <f t="shared" si="213"/>
        <v>3.290063205009464E-3</v>
      </c>
      <c r="BE50" s="5">
        <f t="shared" si="214"/>
        <v>2.8576900889057096E-3</v>
      </c>
      <c r="BF50" s="5">
        <f t="shared" si="215"/>
        <v>1.2410692645350612E-3</v>
      </c>
      <c r="BG50" s="5">
        <f t="shared" si="216"/>
        <v>3.5932352621749925E-4</v>
      </c>
      <c r="BH50" s="5">
        <f t="shared" si="217"/>
        <v>7.8025497961477973E-5</v>
      </c>
      <c r="BI50" s="5">
        <f t="shared" si="218"/>
        <v>1.3554310559563061E-5</v>
      </c>
      <c r="BJ50" s="8">
        <f t="shared" si="219"/>
        <v>0.17752216553550906</v>
      </c>
      <c r="BK50" s="8">
        <f t="shared" si="220"/>
        <v>0.22816108053351683</v>
      </c>
      <c r="BL50" s="8">
        <f t="shared" si="221"/>
        <v>0.52427991519898853</v>
      </c>
      <c r="BM50" s="8">
        <f t="shared" si="222"/>
        <v>0.49648129940168878</v>
      </c>
      <c r="BN50" s="8">
        <f t="shared" si="223"/>
        <v>0.50090025320582532</v>
      </c>
    </row>
    <row r="51" spans="1:66" x14ac:dyDescent="0.25">
      <c r="A51" t="s">
        <v>340</v>
      </c>
      <c r="B51" t="s">
        <v>112</v>
      </c>
      <c r="C51" t="s">
        <v>114</v>
      </c>
      <c r="D51" t="s">
        <v>69</v>
      </c>
      <c r="E51">
        <f>VLOOKUP(A51,home!$A$2:$E$405,3,FALSE)</f>
        <v>1.1801999999999999</v>
      </c>
      <c r="F51">
        <f>VLOOKUP(B51,home!$B$2:$E$405,3,FALSE)</f>
        <v>1.6946000000000001</v>
      </c>
      <c r="G51">
        <f>VLOOKUP(C51,away!$B$2:$E$405,4,FALSE)</f>
        <v>1.4827999999999999</v>
      </c>
      <c r="H51">
        <f>VLOOKUP(A51,away!$A$2:$E$405,3,FALSE)</f>
        <v>1.0640000000000001</v>
      </c>
      <c r="I51">
        <f>VLOOKUP(C51,away!$B$2:$E$405,3,FALSE)</f>
        <v>1.1748000000000001</v>
      </c>
      <c r="J51">
        <f>VLOOKUP(B51,home!$B$2:$E$405,4,FALSE)</f>
        <v>0.52210000000000001</v>
      </c>
      <c r="K51" s="3">
        <f t="shared" si="168"/>
        <v>2.9655509489759999</v>
      </c>
      <c r="L51" s="3">
        <f t="shared" si="169"/>
        <v>0.65261831712000007</v>
      </c>
      <c r="M51" s="5">
        <f t="shared" si="170"/>
        <v>2.6831753356164979E-2</v>
      </c>
      <c r="N51" s="5">
        <f t="shared" si="171"/>
        <v>7.9570931628065028E-2</v>
      </c>
      <c r="O51" s="5">
        <f t="shared" si="172"/>
        <v>1.7510893720679304E-2</v>
      </c>
      <c r="P51" s="5">
        <f t="shared" si="173"/>
        <v>5.1929447490778394E-2</v>
      </c>
      <c r="Q51" s="5">
        <f t="shared" si="174"/>
        <v>0.11798582590025636</v>
      </c>
      <c r="R51" s="5">
        <f t="shared" si="175"/>
        <v>5.7139649956284514E-3</v>
      </c>
      <c r="S51" s="5">
        <f t="shared" si="176"/>
        <v>2.5125710952447991E-2</v>
      </c>
      <c r="T51" s="5">
        <f t="shared" si="177"/>
        <v>7.6999711143038635E-2</v>
      </c>
      <c r="U51" s="5">
        <f t="shared" si="178"/>
        <v>1.6945054315201599E-2</v>
      </c>
      <c r="V51" s="5">
        <f t="shared" si="179"/>
        <v>5.403068812016072E-3</v>
      </c>
      <c r="W51" s="5">
        <f t="shared" si="180"/>
        <v>0.11663099265474075</v>
      </c>
      <c r="X51" s="5">
        <f t="shared" si="181"/>
        <v>7.6115522150372011E-2</v>
      </c>
      <c r="Y51" s="5">
        <f t="shared" si="182"/>
        <v>2.4837191986242933E-2</v>
      </c>
      <c r="Z51" s="5">
        <f t="shared" si="183"/>
        <v>1.2430127398432096E-3</v>
      </c>
      <c r="AA51" s="5">
        <f t="shared" si="184"/>
        <v>3.6862176102312881E-3</v>
      </c>
      <c r="AB51" s="5">
        <f t="shared" si="185"/>
        <v>5.4658330660767212E-3</v>
      </c>
      <c r="AC51" s="5">
        <f t="shared" si="186"/>
        <v>6.5355954947821169E-4</v>
      </c>
      <c r="AD51" s="5">
        <f t="shared" si="187"/>
        <v>8.6468787736819847E-2</v>
      </c>
      <c r="AE51" s="5">
        <f t="shared" si="188"/>
        <v>5.6431114736209868E-2</v>
      </c>
      <c r="AF51" s="5">
        <f t="shared" si="189"/>
        <v>1.8413989566175459E-2</v>
      </c>
      <c r="AG51" s="5">
        <f t="shared" si="190"/>
        <v>4.0057689607142233E-3</v>
      </c>
      <c r="AH51" s="5">
        <f t="shared" si="191"/>
        <v>2.028032206087989E-4</v>
      </c>
      <c r="AI51" s="5">
        <f t="shared" si="192"/>
        <v>6.0142328333181267E-4</v>
      </c>
      <c r="AJ51" s="5">
        <f t="shared" si="193"/>
        <v>8.9177569431045964E-4</v>
      </c>
      <c r="AK51" s="5">
        <f t="shared" si="194"/>
        <v>8.8153541884537139E-4</v>
      </c>
      <c r="AL51" s="5">
        <f t="shared" si="195"/>
        <v>5.0595256830545667E-5</v>
      </c>
      <c r="AM51" s="5">
        <f t="shared" si="196"/>
        <v>5.1285519105946059E-2</v>
      </c>
      <c r="AN51" s="5">
        <f t="shared" si="197"/>
        <v>3.3469869171548136E-2</v>
      </c>
      <c r="AO51" s="5">
        <f t="shared" si="198"/>
        <v>1.0921524846481156E-2</v>
      </c>
      <c r="AP51" s="5">
        <f t="shared" si="199"/>
        <v>2.3758623885649331E-3</v>
      </c>
      <c r="AQ51" s="5">
        <f t="shared" si="200"/>
        <v>3.8763282843348745E-4</v>
      </c>
      <c r="AR51" s="5">
        <f t="shared" si="201"/>
        <v>2.6470619308046099E-5</v>
      </c>
      <c r="AS51" s="5">
        <f t="shared" si="202"/>
        <v>7.8499970208958537E-5</v>
      </c>
      <c r="AT51" s="5">
        <f t="shared" si="203"/>
        <v>1.1639783057388238E-4</v>
      </c>
      <c r="AU51" s="5">
        <f t="shared" si="204"/>
        <v>1.1506123230570816E-4</v>
      </c>
      <c r="AV51" s="5">
        <f t="shared" si="205"/>
        <v>8.5304986663635216E-5</v>
      </c>
      <c r="AW51" s="5">
        <f t="shared" si="206"/>
        <v>2.7200190945286509E-6</v>
      </c>
      <c r="AX51" s="5">
        <f t="shared" si="207"/>
        <v>2.5348303308894218E-2</v>
      </c>
      <c r="AY51" s="5">
        <f t="shared" si="208"/>
        <v>1.6542767047297877E-2</v>
      </c>
      <c r="AZ51" s="5">
        <f t="shared" si="209"/>
        <v>5.3980563954578653E-3</v>
      </c>
      <c r="BA51" s="5">
        <f t="shared" si="210"/>
        <v>1.1742901601741887E-3</v>
      </c>
      <c r="BB51" s="5">
        <f t="shared" si="211"/>
        <v>1.9159081703586353E-4</v>
      </c>
      <c r="BC51" s="5">
        <f t="shared" si="212"/>
        <v>2.5007135317918223E-5</v>
      </c>
      <c r="BD51" s="5">
        <f t="shared" si="213"/>
        <v>2.8792018376568703E-6</v>
      </c>
      <c r="BE51" s="5">
        <f t="shared" si="214"/>
        <v>8.5384197419567752E-6</v>
      </c>
      <c r="BF51" s="5">
        <f t="shared" si="215"/>
        <v>1.2660559384257667E-5</v>
      </c>
      <c r="BG51" s="5">
        <f t="shared" si="216"/>
        <v>1.2515177965517439E-5</v>
      </c>
      <c r="BH51" s="5">
        <f t="shared" si="217"/>
        <v>9.278599473060942E-6</v>
      </c>
      <c r="BI51" s="5">
        <f t="shared" si="218"/>
        <v>5.5032318945008167E-6</v>
      </c>
      <c r="BJ51" s="8">
        <f t="shared" si="219"/>
        <v>0.8045802596677869</v>
      </c>
      <c r="BK51" s="8">
        <f t="shared" si="220"/>
        <v>0.12653690246501409</v>
      </c>
      <c r="BL51" s="8">
        <f t="shared" si="221"/>
        <v>5.2372611154270984E-2</v>
      </c>
      <c r="BM51" s="8">
        <f t="shared" si="222"/>
        <v>0.66864992190713934</v>
      </c>
      <c r="BN51" s="8">
        <f t="shared" si="223"/>
        <v>0.29954281709157249</v>
      </c>
    </row>
    <row r="52" spans="1:66" x14ac:dyDescent="0.25">
      <c r="A52" t="s">
        <v>340</v>
      </c>
      <c r="B52" t="s">
        <v>120</v>
      </c>
      <c r="C52" t="s">
        <v>128</v>
      </c>
      <c r="D52" t="s">
        <v>69</v>
      </c>
      <c r="E52">
        <f>VLOOKUP(A52,home!$A$2:$E$405,3,FALSE)</f>
        <v>1.1801999999999999</v>
      </c>
      <c r="F52">
        <f>VLOOKUP(B52,home!$B$2:$E$405,3,FALSE)</f>
        <v>1.5063</v>
      </c>
      <c r="G52">
        <f>VLOOKUP(C52,away!$B$2:$E$405,4,FALSE)</f>
        <v>1.1861999999999999</v>
      </c>
      <c r="H52">
        <f>VLOOKUP(A52,away!$A$2:$E$405,3,FALSE)</f>
        <v>1.0640000000000001</v>
      </c>
      <c r="I52">
        <f>VLOOKUP(C52,away!$B$2:$E$405,3,FALSE)</f>
        <v>0.75190000000000001</v>
      </c>
      <c r="J52">
        <f>VLOOKUP(B52,home!$B$2:$E$405,4,FALSE)</f>
        <v>1.1487000000000001</v>
      </c>
      <c r="K52" s="3">
        <f t="shared" si="168"/>
        <v>2.1087495654119994</v>
      </c>
      <c r="L52" s="3">
        <f t="shared" si="169"/>
        <v>0.91898481192000014</v>
      </c>
      <c r="M52" s="5">
        <f t="shared" si="170"/>
        <v>4.8425227227924618E-2</v>
      </c>
      <c r="N52" s="5">
        <f t="shared" si="171"/>
        <v>0.10211667687186336</v>
      </c>
      <c r="O52" s="5">
        <f t="shared" si="172"/>
        <v>4.4502048336237568E-2</v>
      </c>
      <c r="P52" s="5">
        <f t="shared" si="173"/>
        <v>9.3843675088984765E-2</v>
      </c>
      <c r="Q52" s="5">
        <f t="shared" si="174"/>
        <v>0.10766924898742972</v>
      </c>
      <c r="R52" s="5">
        <f t="shared" si="175"/>
        <v>2.0448353260166016E-2</v>
      </c>
      <c r="S52" s="5">
        <f t="shared" si="176"/>
        <v>4.5465121478710152E-2</v>
      </c>
      <c r="T52" s="5">
        <f t="shared" si="177"/>
        <v>9.8946404530280752E-2</v>
      </c>
      <c r="U52" s="5">
        <f t="shared" si="178"/>
        <v>4.3120456050766129E-2</v>
      </c>
      <c r="V52" s="5">
        <f t="shared" si="179"/>
        <v>9.789695560143306E-3</v>
      </c>
      <c r="W52" s="5">
        <f t="shared" si="180"/>
        <v>7.5682494003492917E-2</v>
      </c>
      <c r="X52" s="5">
        <f t="shared" si="181"/>
        <v>6.9551062517436479E-2</v>
      </c>
      <c r="Y52" s="5">
        <f t="shared" si="182"/>
        <v>3.1958185053211262E-2</v>
      </c>
      <c r="Z52" s="5">
        <f t="shared" si="183"/>
        <v>6.2639086916224645E-3</v>
      </c>
      <c r="AA52" s="5">
        <f t="shared" si="184"/>
        <v>1.3209014731239317E-2</v>
      </c>
      <c r="AB52" s="5">
        <f t="shared" si="185"/>
        <v>1.3927252037010805E-2</v>
      </c>
      <c r="AC52" s="5">
        <f t="shared" si="186"/>
        <v>1.1857210873813823E-3</v>
      </c>
      <c r="AD52" s="5">
        <f t="shared" si="187"/>
        <v>3.9898856584790483E-2</v>
      </c>
      <c r="AE52" s="5">
        <f t="shared" si="188"/>
        <v>3.6666443214396736E-2</v>
      </c>
      <c r="AF52" s="5">
        <f t="shared" si="189"/>
        <v>1.6847952210578873E-2</v>
      </c>
      <c r="AG52" s="5">
        <f t="shared" si="190"/>
        <v>5.1610040644919936E-3</v>
      </c>
      <c r="AH52" s="5">
        <f t="shared" si="191"/>
        <v>1.4391092377136806E-3</v>
      </c>
      <c r="AI52" s="5">
        <f t="shared" si="192"/>
        <v>3.0347209796091176E-3</v>
      </c>
      <c r="AJ52" s="5">
        <f t="shared" si="193"/>
        <v>3.1997332734487022E-3</v>
      </c>
      <c r="AK52" s="5">
        <f t="shared" si="194"/>
        <v>2.2491453832730883E-3</v>
      </c>
      <c r="AL52" s="5">
        <f t="shared" si="195"/>
        <v>9.1912774262593869E-5</v>
      </c>
      <c r="AM52" s="5">
        <f t="shared" si="196"/>
        <v>1.6827339296722532E-2</v>
      </c>
      <c r="AN52" s="5">
        <f t="shared" si="197"/>
        <v>1.5464069238712581E-2</v>
      </c>
      <c r="AO52" s="5">
        <f t="shared" si="198"/>
        <v>7.1056223804280699E-3</v>
      </c>
      <c r="AP52" s="5">
        <f t="shared" si="199"/>
        <v>2.1766530156174116E-3</v>
      </c>
      <c r="AQ52" s="5">
        <f t="shared" si="200"/>
        <v>5.000777655430669E-4</v>
      </c>
      <c r="AR52" s="5">
        <f t="shared" si="201"/>
        <v>2.6450390643052837E-4</v>
      </c>
      <c r="AS52" s="5">
        <f t="shared" si="202"/>
        <v>5.577724977351529E-4</v>
      </c>
      <c r="AT52" s="5">
        <f t="shared" si="203"/>
        <v>5.8810125609888456E-4</v>
      </c>
      <c r="AU52" s="5">
        <f t="shared" si="204"/>
        <v>4.1338608940559124E-4</v>
      </c>
      <c r="AV52" s="5">
        <f t="shared" si="205"/>
        <v>2.1793193409535159E-4</v>
      </c>
      <c r="AW52" s="5">
        <f t="shared" si="206"/>
        <v>4.9477382268752726E-6</v>
      </c>
      <c r="AX52" s="5">
        <f t="shared" si="207"/>
        <v>5.9141074048339832E-3</v>
      </c>
      <c r="AY52" s="5">
        <f t="shared" si="208"/>
        <v>5.4349748811060375E-3</v>
      </c>
      <c r="AZ52" s="5">
        <f t="shared" si="209"/>
        <v>2.4973296844515783E-3</v>
      </c>
      <c r="BA52" s="5">
        <f t="shared" si="210"/>
        <v>7.6500268345598916E-4</v>
      </c>
      <c r="BB52" s="5">
        <f t="shared" si="211"/>
        <v>1.7575646179352435E-4</v>
      </c>
      <c r="BC52" s="5">
        <f t="shared" si="212"/>
        <v>3.2303503797009338E-5</v>
      </c>
      <c r="BD52" s="5">
        <f t="shared" si="213"/>
        <v>4.0512512117194071E-5</v>
      </c>
      <c r="BE52" s="5">
        <f t="shared" si="214"/>
        <v>8.5430742320881359E-5</v>
      </c>
      <c r="BF52" s="5">
        <f t="shared" si="215"/>
        <v>9.0076020370991538E-5</v>
      </c>
      <c r="BG52" s="5">
        <f t="shared" si="216"/>
        <v>6.3315922937123604E-5</v>
      </c>
      <c r="BH52" s="5">
        <f t="shared" si="217"/>
        <v>3.3379356244329758E-5</v>
      </c>
      <c r="BI52" s="5">
        <f t="shared" si="218"/>
        <v>1.4077740594792543E-5</v>
      </c>
      <c r="BJ52" s="8">
        <f t="shared" si="219"/>
        <v>0.64139156435443456</v>
      </c>
      <c r="BK52" s="8">
        <f t="shared" si="220"/>
        <v>0.20423632809851286</v>
      </c>
      <c r="BL52" s="8">
        <f t="shared" si="221"/>
        <v>0.14749832126781523</v>
      </c>
      <c r="BM52" s="8">
        <f t="shared" si="222"/>
        <v>0.5769548654969</v>
      </c>
      <c r="BN52" s="8">
        <f t="shared" si="223"/>
        <v>0.41700522977260612</v>
      </c>
    </row>
    <row r="53" spans="1:66" x14ac:dyDescent="0.25">
      <c r="A53" t="s">
        <v>340</v>
      </c>
      <c r="B53" t="s">
        <v>122</v>
      </c>
      <c r="C53" t="s">
        <v>115</v>
      </c>
      <c r="D53" t="s">
        <v>69</v>
      </c>
      <c r="E53">
        <f>VLOOKUP(A53,home!$A$2:$E$405,3,FALSE)</f>
        <v>1.1801999999999999</v>
      </c>
      <c r="F53">
        <f>VLOOKUP(B53,home!$B$2:$E$405,3,FALSE)</f>
        <v>1.8005</v>
      </c>
      <c r="G53">
        <f>VLOOKUP(C53,away!$B$2:$E$405,4,FALSE)</f>
        <v>0.76259999999999994</v>
      </c>
      <c r="H53">
        <f>VLOOKUP(A53,away!$A$2:$E$405,3,FALSE)</f>
        <v>1.0640000000000001</v>
      </c>
      <c r="I53">
        <f>VLOOKUP(C53,away!$B$2:$E$405,3,FALSE)</f>
        <v>1.5038</v>
      </c>
      <c r="J53">
        <f>VLOOKUP(B53,home!$B$2:$E$405,4,FALSE)</f>
        <v>0.58740000000000003</v>
      </c>
      <c r="K53" s="3">
        <f t="shared" si="168"/>
        <v>1.6204869462599998</v>
      </c>
      <c r="L53" s="3">
        <f t="shared" si="169"/>
        <v>0.93986537568000017</v>
      </c>
      <c r="M53" s="5">
        <f t="shared" si="170"/>
        <v>7.7277509084559826E-2</v>
      </c>
      <c r="N53" s="5">
        <f t="shared" si="171"/>
        <v>0.12522719471101776</v>
      </c>
      <c r="O53" s="5">
        <f t="shared" si="172"/>
        <v>7.2630455107374439E-2</v>
      </c>
      <c r="P53" s="5">
        <f t="shared" si="173"/>
        <v>0.11769670440242321</v>
      </c>
      <c r="Q53" s="5">
        <f t="shared" si="174"/>
        <v>0.1014645171729818</v>
      </c>
      <c r="R53" s="5">
        <f t="shared" si="175"/>
        <v>3.4131424987650934E-2</v>
      </c>
      <c r="S53" s="5">
        <f t="shared" si="176"/>
        <v>4.4814184590349158E-2</v>
      </c>
      <c r="T53" s="5">
        <f t="shared" si="177"/>
        <v>9.536298655097436E-2</v>
      </c>
      <c r="U53" s="5">
        <f t="shared" si="178"/>
        <v>5.5309528649740709E-2</v>
      </c>
      <c r="V53" s="5">
        <f t="shared" si="179"/>
        <v>7.5837529490910306E-3</v>
      </c>
      <c r="W53" s="5">
        <f t="shared" si="180"/>
        <v>5.4807308529130204E-2</v>
      </c>
      <c r="X53" s="5">
        <f t="shared" si="181"/>
        <v>5.1511491620740632E-2</v>
      </c>
      <c r="Y53" s="5">
        <f t="shared" si="182"/>
        <v>2.4206933711982286E-2</v>
      </c>
      <c r="Z53" s="5">
        <f t="shared" si="183"/>
        <v>1.069298152283743E-2</v>
      </c>
      <c r="AA53" s="5">
        <f t="shared" si="184"/>
        <v>1.7327836974357427E-2</v>
      </c>
      <c r="AB53" s="5">
        <f t="shared" si="185"/>
        <v>1.4039766811933797E-2</v>
      </c>
      <c r="AC53" s="5">
        <f t="shared" si="186"/>
        <v>7.2189724061035964E-4</v>
      </c>
      <c r="AD53" s="5">
        <f t="shared" si="187"/>
        <v>2.2203632007774952E-2</v>
      </c>
      <c r="AE53" s="5">
        <f t="shared" si="188"/>
        <v>2.0868424938447878E-2</v>
      </c>
      <c r="AF53" s="5">
        <f t="shared" si="189"/>
        <v>9.8067550223120987E-3</v>
      </c>
      <c r="AG53" s="5">
        <f t="shared" si="190"/>
        <v>3.0723431644156967E-3</v>
      </c>
      <c r="AH53" s="5">
        <f t="shared" si="191"/>
        <v>2.5124907740252246E-3</v>
      </c>
      <c r="AI53" s="5">
        <f t="shared" si="192"/>
        <v>4.0714585019065597E-3</v>
      </c>
      <c r="AJ53" s="5">
        <f t="shared" si="193"/>
        <v>3.2988726772894381E-3</v>
      </c>
      <c r="AK53" s="5">
        <f t="shared" si="194"/>
        <v>1.7819267036404372E-3</v>
      </c>
      <c r="AL53" s="5">
        <f t="shared" si="195"/>
        <v>4.3979122590025913E-5</v>
      </c>
      <c r="AM53" s="5">
        <f t="shared" si="196"/>
        <v>7.1961391656319984E-3</v>
      </c>
      <c r="AN53" s="5">
        <f t="shared" si="197"/>
        <v>6.7634020403522796E-3</v>
      </c>
      <c r="AO53" s="5">
        <f t="shared" si="198"/>
        <v>3.1783436997652875E-3</v>
      </c>
      <c r="AP53" s="5">
        <f t="shared" si="199"/>
        <v>9.9573839847335471E-4</v>
      </c>
      <c r="AQ53" s="5">
        <f t="shared" si="200"/>
        <v>2.3396501099004022E-4</v>
      </c>
      <c r="AR53" s="5">
        <f t="shared" si="201"/>
        <v>4.7228061704435056E-4</v>
      </c>
      <c r="AS53" s="5">
        <f t="shared" si="202"/>
        <v>7.6532457489198802E-4</v>
      </c>
      <c r="AT53" s="5">
        <f t="shared" si="203"/>
        <v>6.2009924163222534E-4</v>
      </c>
      <c r="AU53" s="5">
        <f t="shared" si="204"/>
        <v>3.3495424215024885E-4</v>
      </c>
      <c r="AV53" s="5">
        <f t="shared" si="205"/>
        <v>1.3569724424972225E-4</v>
      </c>
      <c r="AW53" s="5">
        <f t="shared" si="206"/>
        <v>1.8606095574947211E-6</v>
      </c>
      <c r="AX53" s="5">
        <f t="shared" si="207"/>
        <v>1.9435415968961647E-3</v>
      </c>
      <c r="AY53" s="5">
        <f t="shared" si="208"/>
        <v>1.8266674531165212E-3</v>
      </c>
      <c r="AZ53" s="5">
        <f t="shared" si="209"/>
        <v>8.5841074603289409E-4</v>
      </c>
      <c r="BA53" s="5">
        <f t="shared" si="210"/>
        <v>2.6893017943598507E-4</v>
      </c>
      <c r="BB53" s="5">
        <f t="shared" si="211"/>
        <v>6.3189541031822974E-5</v>
      </c>
      <c r="BC53" s="5">
        <f t="shared" si="212"/>
        <v>1.1877932344184221E-5</v>
      </c>
      <c r="BD53" s="5">
        <f t="shared" si="213"/>
        <v>7.3980033260795126E-5</v>
      </c>
      <c r="BE53" s="5">
        <f t="shared" si="214"/>
        <v>1.1988367818299912E-4</v>
      </c>
      <c r="BF53" s="5">
        <f t="shared" si="215"/>
        <v>9.7134967782592423E-5</v>
      </c>
      <c r="BG53" s="5">
        <f t="shared" si="216"/>
        <v>5.2468649105692224E-5</v>
      </c>
      <c r="BH53" s="5">
        <f t="shared" si="217"/>
        <v>2.1256190240917655E-5</v>
      </c>
      <c r="BI53" s="5">
        <f t="shared" si="218"/>
        <v>6.8890757625252474E-6</v>
      </c>
      <c r="BJ53" s="8">
        <f t="shared" si="219"/>
        <v>0.53187179319384825</v>
      </c>
      <c r="BK53" s="8">
        <f t="shared" si="220"/>
        <v>0.24996469484274011</v>
      </c>
      <c r="BL53" s="8">
        <f t="shared" si="221"/>
        <v>0.20780372970222302</v>
      </c>
      <c r="BM53" s="8">
        <f t="shared" si="222"/>
        <v>0.47008058695208171</v>
      </c>
      <c r="BN53" s="8">
        <f t="shared" si="223"/>
        <v>0.52842780546600798</v>
      </c>
    </row>
    <row r="54" spans="1:66" x14ac:dyDescent="0.25">
      <c r="A54" t="s">
        <v>340</v>
      </c>
      <c r="B54" t="s">
        <v>111</v>
      </c>
      <c r="C54" t="s">
        <v>124</v>
      </c>
      <c r="D54" t="s">
        <v>69</v>
      </c>
      <c r="E54">
        <f>VLOOKUP(A54,home!$A$2:$E$405,3,FALSE)</f>
        <v>1.1801999999999999</v>
      </c>
      <c r="F54">
        <f>VLOOKUP(B54,home!$B$2:$E$405,3,FALSE)</f>
        <v>1.2709999999999999</v>
      </c>
      <c r="G54">
        <f>VLOOKUP(C54,away!$B$2:$E$405,4,FALSE)</f>
        <v>1.1297999999999999</v>
      </c>
      <c r="H54">
        <f>VLOOKUP(A54,away!$A$2:$E$405,3,FALSE)</f>
        <v>1.0640000000000001</v>
      </c>
      <c r="I54">
        <f>VLOOKUP(C54,away!$B$2:$E$405,3,FALSE)</f>
        <v>1.3575999999999999</v>
      </c>
      <c r="J54">
        <f>VLOOKUP(B54,home!$B$2:$E$405,4,FALSE)</f>
        <v>1.1748000000000001</v>
      </c>
      <c r="K54" s="3">
        <f t="shared" si="168"/>
        <v>1.6947386391599997</v>
      </c>
      <c r="L54" s="3">
        <f t="shared" si="169"/>
        <v>1.69698262272</v>
      </c>
      <c r="M54" s="5">
        <f t="shared" si="170"/>
        <v>3.3650705345425982E-2</v>
      </c>
      <c r="N54" s="5">
        <f t="shared" si="171"/>
        <v>5.7029150583881354E-2</v>
      </c>
      <c r="O54" s="5">
        <f t="shared" si="172"/>
        <v>5.7104662213458904E-2</v>
      </c>
      <c r="P54" s="5">
        <f t="shared" si="173"/>
        <v>9.677747752932879E-2</v>
      </c>
      <c r="Q54" s="5">
        <f t="shared" si="174"/>
        <v>4.83247525264889E-2</v>
      </c>
      <c r="R54" s="5">
        <f t="shared" si="175"/>
        <v>4.8452809726267594E-2</v>
      </c>
      <c r="S54" s="5">
        <f t="shared" si="176"/>
        <v>6.9581603571147829E-2</v>
      </c>
      <c r="T54" s="5">
        <f t="shared" si="177"/>
        <v>8.2006265284696067E-2</v>
      </c>
      <c r="U54" s="5">
        <f t="shared" si="178"/>
        <v>8.2114848818973143E-2</v>
      </c>
      <c r="V54" s="5">
        <f t="shared" si="179"/>
        <v>2.2234739730935173E-2</v>
      </c>
      <c r="W54" s="5">
        <f t="shared" si="180"/>
        <v>2.7299275111495182E-2</v>
      </c>
      <c r="X54" s="5">
        <f t="shared" si="181"/>
        <v>4.6326395477059912E-2</v>
      </c>
      <c r="Y54" s="5">
        <f t="shared" si="182"/>
        <v>3.9307544048912547E-2</v>
      </c>
      <c r="Z54" s="5">
        <f t="shared" si="183"/>
        <v>2.7407858709144899E-2</v>
      </c>
      <c r="AA54" s="5">
        <f t="shared" si="184"/>
        <v>4.6449157171025768E-2</v>
      </c>
      <c r="AB54" s="5">
        <f t="shared" si="185"/>
        <v>3.9359590707076578E-2</v>
      </c>
      <c r="AC54" s="5">
        <f t="shared" si="186"/>
        <v>3.9966138944795239E-3</v>
      </c>
      <c r="AD54" s="5">
        <f t="shared" si="187"/>
        <v>1.1566284088127448E-2</v>
      </c>
      <c r="AE54" s="5">
        <f t="shared" si="188"/>
        <v>1.9627783106995117E-2</v>
      </c>
      <c r="AF54" s="5">
        <f t="shared" si="189"/>
        <v>1.6654003427543949E-2</v>
      </c>
      <c r="AG54" s="5">
        <f t="shared" si="190"/>
        <v>9.4205181384204636E-3</v>
      </c>
      <c r="AH54" s="5">
        <f t="shared" si="191"/>
        <v>1.1627664988845978E-2</v>
      </c>
      <c r="AI54" s="5">
        <f t="shared" si="192"/>
        <v>1.9705853139805204E-2</v>
      </c>
      <c r="AJ54" s="5">
        <f t="shared" si="193"/>
        <v>1.6698135366820143E-2</v>
      </c>
      <c r="AK54" s="5">
        <f t="shared" si="194"/>
        <v>9.4329917360247411E-3</v>
      </c>
      <c r="AL54" s="5">
        <f t="shared" si="195"/>
        <v>4.5976119358694958E-4</v>
      </c>
      <c r="AM54" s="5">
        <f t="shared" si="196"/>
        <v>3.9203657111302088E-3</v>
      </c>
      <c r="AN54" s="5">
        <f t="shared" si="197"/>
        <v>6.6527924864952992E-3</v>
      </c>
      <c r="AO54" s="5">
        <f t="shared" si="198"/>
        <v>5.6448366210723536E-3</v>
      </c>
      <c r="AP54" s="5">
        <f t="shared" si="199"/>
        <v>3.1930632180177543E-3</v>
      </c>
      <c r="AQ54" s="5">
        <f t="shared" si="200"/>
        <v>1.3546431985556333E-3</v>
      </c>
      <c r="AR54" s="5">
        <f t="shared" si="201"/>
        <v>3.946389085776273E-3</v>
      </c>
      <c r="AS54" s="5">
        <f t="shared" si="202"/>
        <v>6.6880980688243559E-3</v>
      </c>
      <c r="AT54" s="5">
        <f t="shared" si="203"/>
        <v>5.6672891098640066E-3</v>
      </c>
      <c r="AU54" s="5">
        <f t="shared" si="204"/>
        <v>3.2015246112590701E-3</v>
      </c>
      <c r="AV54" s="5">
        <f t="shared" si="205"/>
        <v>1.3564368657306108E-3</v>
      </c>
      <c r="AW54" s="5">
        <f t="shared" si="206"/>
        <v>3.6729070447971065E-5</v>
      </c>
      <c r="AX54" s="5">
        <f t="shared" si="207"/>
        <v>1.1073325417150575E-3</v>
      </c>
      <c r="AY54" s="5">
        <f t="shared" si="208"/>
        <v>1.8791240808628221E-3</v>
      </c>
      <c r="AZ54" s="5">
        <f t="shared" si="209"/>
        <v>1.5944204555794509E-3</v>
      </c>
      <c r="BA54" s="5">
        <f t="shared" si="210"/>
        <v>9.0190126880921109E-4</v>
      </c>
      <c r="BB54" s="5">
        <f t="shared" si="211"/>
        <v>3.826276951445878E-4</v>
      </c>
      <c r="BC54" s="5">
        <f t="shared" si="212"/>
        <v>1.2986250992635422E-4</v>
      </c>
      <c r="BD54" s="5">
        <f t="shared" si="213"/>
        <v>1.1161589501756993E-3</v>
      </c>
      <c r="BE54" s="5">
        <f t="shared" si="214"/>
        <v>1.8915977003070186E-3</v>
      </c>
      <c r="BF54" s="5">
        <f t="shared" si="215"/>
        <v>1.6028818562282511E-3</v>
      </c>
      <c r="BG54" s="5">
        <f t="shared" si="216"/>
        <v>9.0548860525284001E-4</v>
      </c>
      <c r="BH54" s="5">
        <f t="shared" si="217"/>
        <v>3.8364163166027101E-4</v>
      </c>
      <c r="BI54" s="5">
        <f t="shared" si="218"/>
        <v>1.3003445935300977E-4</v>
      </c>
      <c r="BJ54" s="8">
        <f t="shared" si="219"/>
        <v>0.38432294158092972</v>
      </c>
      <c r="BK54" s="8">
        <f t="shared" si="220"/>
        <v>0.2285800253457671</v>
      </c>
      <c r="BL54" s="8">
        <f t="shared" si="221"/>
        <v>0.35783525481272949</v>
      </c>
      <c r="BM54" s="8">
        <f t="shared" si="222"/>
        <v>0.65496412751330457</v>
      </c>
      <c r="BN54" s="8">
        <f t="shared" si="223"/>
        <v>0.34133955792485149</v>
      </c>
    </row>
    <row r="55" spans="1:66" x14ac:dyDescent="0.25">
      <c r="A55" t="s">
        <v>340</v>
      </c>
      <c r="B55" t="s">
        <v>127</v>
      </c>
      <c r="C55" t="s">
        <v>113</v>
      </c>
      <c r="D55" t="s">
        <v>69</v>
      </c>
      <c r="E55">
        <f>VLOOKUP(A55,home!$A$2:$E$405,3,FALSE)</f>
        <v>1.1801999999999999</v>
      </c>
      <c r="F55">
        <f>VLOOKUP(B55,home!$B$2:$E$405,3,FALSE)</f>
        <v>1.0356000000000001</v>
      </c>
      <c r="G55">
        <f>VLOOKUP(C55,away!$B$2:$E$405,4,FALSE)</f>
        <v>0.9415</v>
      </c>
      <c r="H55">
        <f>VLOOKUP(A55,away!$A$2:$E$405,3,FALSE)</f>
        <v>1.0640000000000001</v>
      </c>
      <c r="I55">
        <f>VLOOKUP(C55,away!$B$2:$E$405,3,FALSE)</f>
        <v>0.93979999999999997</v>
      </c>
      <c r="J55">
        <f>VLOOKUP(B55,home!$B$2:$E$405,4,FALSE)</f>
        <v>0.52210000000000001</v>
      </c>
      <c r="K55" s="3">
        <f t="shared" si="168"/>
        <v>1.1507155354800001</v>
      </c>
      <c r="L55" s="3">
        <f t="shared" si="169"/>
        <v>0.52207243312000007</v>
      </c>
      <c r="M55" s="5">
        <f t="shared" si="170"/>
        <v>0.18772296965175436</v>
      </c>
      <c r="N55" s="5">
        <f t="shared" si="171"/>
        <v>0.21601573754471437</v>
      </c>
      <c r="O55" s="5">
        <f t="shared" si="172"/>
        <v>9.8004987518603329E-2</v>
      </c>
      <c r="P55" s="5">
        <f t="shared" si="173"/>
        <v>0.11277586169218037</v>
      </c>
      <c r="Q55" s="5">
        <f t="shared" si="174"/>
        <v>0.12428633255043661</v>
      </c>
      <c r="R55" s="5">
        <f t="shared" si="175"/>
        <v>2.5582851145866232E-2</v>
      </c>
      <c r="S55" s="5">
        <f t="shared" si="176"/>
        <v>1.693771812262471E-2</v>
      </c>
      <c r="T55" s="5">
        <f t="shared" si="177"/>
        <v>6.4886468038167902E-2</v>
      </c>
      <c r="U55" s="5">
        <f t="shared" si="178"/>
        <v>2.9438584255420598E-2</v>
      </c>
      <c r="V55" s="5">
        <f t="shared" si="179"/>
        <v>1.1306055939308492E-3</v>
      </c>
      <c r="W55" s="5">
        <f t="shared" si="180"/>
        <v>4.7672737904540324E-2</v>
      </c>
      <c r="X55" s="5">
        <f t="shared" si="181"/>
        <v>2.4888622271315421E-2</v>
      </c>
      <c r="Y55" s="5">
        <f t="shared" si="182"/>
        <v>6.4968317930951302E-3</v>
      </c>
      <c r="Z55" s="5">
        <f t="shared" si="183"/>
        <v>4.4520337812897224E-3</v>
      </c>
      <c r="AA55" s="5">
        <f t="shared" si="184"/>
        <v>5.1230244366118529E-3</v>
      </c>
      <c r="AB55" s="5">
        <f t="shared" si="185"/>
        <v>2.9475719039264679E-3</v>
      </c>
      <c r="AC55" s="5">
        <f t="shared" si="186"/>
        <v>4.2451191616989539E-5</v>
      </c>
      <c r="AD55" s="5">
        <f t="shared" si="187"/>
        <v>1.3714440031405217E-2</v>
      </c>
      <c r="AE55" s="5">
        <f t="shared" si="188"/>
        <v>7.1599310760740512E-3</v>
      </c>
      <c r="AF55" s="5">
        <f t="shared" si="189"/>
        <v>1.8690013189287394E-3</v>
      </c>
      <c r="AG55" s="5">
        <f t="shared" si="190"/>
        <v>3.2525135535920547E-4</v>
      </c>
      <c r="AH55" s="5">
        <f t="shared" si="191"/>
        <v>5.8107102713258986E-4</v>
      </c>
      <c r="AI55" s="5">
        <f t="shared" si="192"/>
        <v>6.6864745813879185E-4</v>
      </c>
      <c r="AJ55" s="5">
        <f t="shared" si="193"/>
        <v>3.8471150891976054E-4</v>
      </c>
      <c r="AK55" s="5">
        <f t="shared" si="194"/>
        <v>1.4756450333064031E-4</v>
      </c>
      <c r="AL55" s="5">
        <f t="shared" si="195"/>
        <v>1.0201137822072829E-6</v>
      </c>
      <c r="AM55" s="5">
        <f t="shared" si="196"/>
        <v>3.1562838409093558E-3</v>
      </c>
      <c r="AN55" s="5">
        <f t="shared" si="197"/>
        <v>1.6478087844408866E-3</v>
      </c>
      <c r="AO55" s="5">
        <f t="shared" si="198"/>
        <v>4.3013777070478155E-4</v>
      </c>
      <c r="AP55" s="5">
        <f t="shared" si="199"/>
        <v>7.4854357509552668E-5</v>
      </c>
      <c r="AQ55" s="5">
        <f t="shared" si="200"/>
        <v>9.7698491386616278E-6</v>
      </c>
      <c r="AR55" s="5">
        <f t="shared" si="201"/>
        <v>6.0672232990129778E-5</v>
      </c>
      <c r="AS55" s="5">
        <f t="shared" si="202"/>
        <v>6.9816481074004523E-5</v>
      </c>
      <c r="AT55" s="5">
        <f t="shared" si="203"/>
        <v>4.0169454702201213E-5</v>
      </c>
      <c r="AU55" s="5">
        <f t="shared" si="204"/>
        <v>1.5407871859194354E-5</v>
      </c>
      <c r="AV55" s="5">
        <f t="shared" si="205"/>
        <v>4.4325193792650176E-6</v>
      </c>
      <c r="AW55" s="5">
        <f t="shared" si="206"/>
        <v>1.7023343112979822E-8</v>
      </c>
      <c r="AX55" s="5">
        <f t="shared" si="207"/>
        <v>6.0533080835314598E-4</v>
      </c>
      <c r="AY55" s="5">
        <f t="shared" si="208"/>
        <v>3.1602652795942337E-4</v>
      </c>
      <c r="AZ55" s="5">
        <f t="shared" si="209"/>
        <v>8.2494369191120912E-5</v>
      </c>
      <c r="BA55" s="5">
        <f t="shared" si="210"/>
        <v>1.4356012014102691E-5</v>
      </c>
      <c r="BB55" s="5">
        <f t="shared" si="211"/>
        <v>1.8737195305256361E-6</v>
      </c>
      <c r="BC55" s="5">
        <f t="shared" si="212"/>
        <v>1.9564346285719669E-7</v>
      </c>
      <c r="BD55" s="5">
        <f t="shared" si="213"/>
        <v>5.2792167166634261E-6</v>
      </c>
      <c r="BE55" s="5">
        <f t="shared" si="214"/>
        <v>6.0748766910303233E-6</v>
      </c>
      <c r="BF55" s="5">
        <f t="shared" si="215"/>
        <v>3.4952274922469658E-6</v>
      </c>
      <c r="BG55" s="5">
        <f t="shared" si="216"/>
        <v>1.3406708584551278E-6</v>
      </c>
      <c r="BH55" s="5">
        <f t="shared" si="217"/>
        <v>3.856826961974063E-7</v>
      </c>
      <c r="BI55" s="5">
        <f t="shared" si="218"/>
        <v>8.8762214056033578E-8</v>
      </c>
      <c r="BJ55" s="8">
        <f t="shared" si="219"/>
        <v>0.51365448556725157</v>
      </c>
      <c r="BK55" s="8">
        <f t="shared" si="220"/>
        <v>0.31892665289384897</v>
      </c>
      <c r="BL55" s="8">
        <f t="shared" si="221"/>
        <v>0.16308617675462372</v>
      </c>
      <c r="BM55" s="8">
        <f t="shared" si="222"/>
        <v>0.23541459938884213</v>
      </c>
      <c r="BN55" s="8">
        <f t="shared" si="223"/>
        <v>0.76438874010355529</v>
      </c>
    </row>
    <row r="56" spans="1:66" x14ac:dyDescent="0.25">
      <c r="A56" t="s">
        <v>341</v>
      </c>
      <c r="B56" t="s">
        <v>132</v>
      </c>
      <c r="C56" t="s">
        <v>134</v>
      </c>
      <c r="D56" t="s">
        <v>69</v>
      </c>
      <c r="E56">
        <f>VLOOKUP(A56,home!$A$2:$E$405,3,FALSE)</f>
        <v>1.4554</v>
      </c>
      <c r="F56">
        <f>VLOOKUP(B56,home!$B$2:$E$405,3,FALSE)</f>
        <v>1.0797000000000001</v>
      </c>
      <c r="G56">
        <f>VLOOKUP(C56,away!$B$2:$E$405,4,FALSE)</f>
        <v>1.4722999999999999</v>
      </c>
      <c r="H56">
        <f>VLOOKUP(A56,away!$A$2:$E$405,3,FALSE)</f>
        <v>1.2321</v>
      </c>
      <c r="I56">
        <f>VLOOKUP(C56,away!$B$2:$E$405,3,FALSE)</f>
        <v>0.81159999999999999</v>
      </c>
      <c r="J56">
        <f>VLOOKUP(B56,home!$B$2:$E$405,4,FALSE)</f>
        <v>0.2319</v>
      </c>
      <c r="K56" s="3">
        <f t="shared" si="168"/>
        <v>2.3135654179740004</v>
      </c>
      <c r="L56" s="3">
        <f t="shared" si="169"/>
        <v>0.231893590284</v>
      </c>
      <c r="M56" s="5">
        <f t="shared" si="170"/>
        <v>7.8437040467254374E-2</v>
      </c>
      <c r="N56" s="5">
        <f t="shared" si="171"/>
        <v>0.18146922431326695</v>
      </c>
      <c r="O56" s="5">
        <f t="shared" si="172"/>
        <v>1.8189046925203015E-2</v>
      </c>
      <c r="P56" s="5">
        <f t="shared" si="173"/>
        <v>4.208154995205602E-2</v>
      </c>
      <c r="Q56" s="5">
        <f t="shared" si="174"/>
        <v>0.20992046089887059</v>
      </c>
      <c r="R56" s="5">
        <f t="shared" si="175"/>
        <v>2.1089616976647388E-3</v>
      </c>
      <c r="S56" s="5">
        <f t="shared" si="176"/>
        <v>5.644198314400572E-3</v>
      </c>
      <c r="T56" s="5">
        <f t="shared" si="177"/>
        <v>4.867920935191114E-2</v>
      </c>
      <c r="U56" s="5">
        <f t="shared" si="178"/>
        <v>4.8792208515488792E-3</v>
      </c>
      <c r="V56" s="5">
        <f t="shared" si="179"/>
        <v>3.3645755442391435E-4</v>
      </c>
      <c r="W56" s="5">
        <f t="shared" si="180"/>
        <v>0.16188823962026341</v>
      </c>
      <c r="X56" s="5">
        <f t="shared" si="181"/>
        <v>3.7540845110299384E-2</v>
      </c>
      <c r="Y56" s="5">
        <f t="shared" si="182"/>
        <v>4.3527406774614349E-3</v>
      </c>
      <c r="Z56" s="5">
        <f t="shared" si="183"/>
        <v>1.6301823328097208E-4</v>
      </c>
      <c r="AA56" s="5">
        <f t="shared" si="184"/>
        <v>3.7715334701807527E-4</v>
      </c>
      <c r="AB56" s="5">
        <f t="shared" si="185"/>
        <v>4.3628447046708337E-4</v>
      </c>
      <c r="AC56" s="5">
        <f t="shared" si="186"/>
        <v>1.128186321386917E-5</v>
      </c>
      <c r="AD56" s="5">
        <f t="shared" si="187"/>
        <v>9.3634758190532491E-2</v>
      </c>
      <c r="AE56" s="5">
        <f t="shared" si="188"/>
        <v>2.1713300252176757E-2</v>
      </c>
      <c r="AF56" s="5">
        <f t="shared" si="189"/>
        <v>2.5175875761958753E-3</v>
      </c>
      <c r="AG56" s="5">
        <f t="shared" si="190"/>
        <v>1.946041406328184E-4</v>
      </c>
      <c r="AH56" s="5">
        <f t="shared" si="191"/>
        <v>9.4507208493198131E-6</v>
      </c>
      <c r="AI56" s="5">
        <f t="shared" si="192"/>
        <v>2.1864860931912193E-5</v>
      </c>
      <c r="AJ56" s="5">
        <f t="shared" si="193"/>
        <v>2.5292893060441419E-5</v>
      </c>
      <c r="AK56" s="5">
        <f t="shared" si="194"/>
        <v>1.9505587568383945E-5</v>
      </c>
      <c r="AL56" s="5">
        <f t="shared" si="195"/>
        <v>2.4210923184175938E-7</v>
      </c>
      <c r="AM56" s="5">
        <f t="shared" si="196"/>
        <v>4.3326027693994761E-2</v>
      </c>
      <c r="AN56" s="5">
        <f t="shared" si="197"/>
        <v>1.0047028114704459E-2</v>
      </c>
      <c r="AO56" s="5">
        <f t="shared" si="198"/>
        <v>1.1649207106015525E-3</v>
      </c>
      <c r="AP56" s="5">
        <f t="shared" si="199"/>
        <v>9.0045881992527552E-5</v>
      </c>
      <c r="AQ56" s="5">
        <f t="shared" si="200"/>
        <v>5.2202657163841468E-6</v>
      </c>
      <c r="AR56" s="5">
        <f t="shared" si="201"/>
        <v>4.3831231770412504E-7</v>
      </c>
      <c r="AS56" s="5">
        <f t="shared" si="202"/>
        <v>1.0140642205122969E-6</v>
      </c>
      <c r="AT56" s="5">
        <f t="shared" si="203"/>
        <v>1.1730519560910059E-6</v>
      </c>
      <c r="AU56" s="5">
        <f t="shared" si="204"/>
        <v>9.0464414636630219E-7</v>
      </c>
      <c r="AV56" s="5">
        <f t="shared" si="205"/>
        <v>5.2323835315142178E-7</v>
      </c>
      <c r="AW56" s="5">
        <f t="shared" si="206"/>
        <v>3.6081067456956466E-9</v>
      </c>
      <c r="AX56" s="5">
        <f t="shared" si="207"/>
        <v>1.6706266561835E-2</v>
      </c>
      <c r="AY56" s="5">
        <f t="shared" si="208"/>
        <v>3.8740761332654548E-3</v>
      </c>
      <c r="AZ56" s="5">
        <f t="shared" si="209"/>
        <v>4.4918671178824116E-4</v>
      </c>
      <c r="BA56" s="5">
        <f t="shared" si="210"/>
        <v>3.4721173101479875E-5</v>
      </c>
      <c r="BB56" s="5">
        <f t="shared" si="211"/>
        <v>2.0129043723436032E-6</v>
      </c>
      <c r="BC56" s="5">
        <f t="shared" si="212"/>
        <v>9.335592436022393E-8</v>
      </c>
      <c r="BD56" s="5">
        <f t="shared" si="213"/>
        <v>1.6940302836351817E-8</v>
      </c>
      <c r="BE56" s="5">
        <f t="shared" si="214"/>
        <v>3.9192498812190437E-8</v>
      </c>
      <c r="BF56" s="5">
        <f t="shared" si="215"/>
        <v>4.5337204947935446E-8</v>
      </c>
      <c r="BG56" s="5">
        <f t="shared" si="216"/>
        <v>3.4963529838381062E-8</v>
      </c>
      <c r="BH56" s="5">
        <f t="shared" si="217"/>
        <v>2.0222603381095132E-8</v>
      </c>
      <c r="BI56" s="5">
        <f t="shared" si="218"/>
        <v>9.3572631687811616E-9</v>
      </c>
      <c r="BJ56" s="8">
        <f t="shared" si="219"/>
        <v>0.83761056963890745</v>
      </c>
      <c r="BK56" s="8">
        <f t="shared" si="220"/>
        <v>0.13038484639384604</v>
      </c>
      <c r="BL56" s="8">
        <f t="shared" si="221"/>
        <v>2.6071000678708663E-2</v>
      </c>
      <c r="BM56" s="8">
        <f t="shared" si="222"/>
        <v>0.45814907816526873</v>
      </c>
      <c r="BN56" s="8">
        <f t="shared" si="223"/>
        <v>0.53220628425431571</v>
      </c>
    </row>
    <row r="57" spans="1:66" x14ac:dyDescent="0.25">
      <c r="A57" t="s">
        <v>341</v>
      </c>
      <c r="B57" t="s">
        <v>145</v>
      </c>
      <c r="C57" t="s">
        <v>137</v>
      </c>
      <c r="D57" t="s">
        <v>69</v>
      </c>
      <c r="E57">
        <f>VLOOKUP(A57,home!$A$2:$E$405,3,FALSE)</f>
        <v>1.4554</v>
      </c>
      <c r="F57">
        <f>VLOOKUP(B57,home!$B$2:$E$405,3,FALSE)</f>
        <v>0.68710000000000004</v>
      </c>
      <c r="G57">
        <f>VLOOKUP(C57,away!$B$2:$E$405,4,FALSE)</f>
        <v>0.68710000000000004</v>
      </c>
      <c r="H57">
        <f>VLOOKUP(A57,away!$A$2:$E$405,3,FALSE)</f>
        <v>1.2321</v>
      </c>
      <c r="I57">
        <f>VLOOKUP(C57,away!$B$2:$E$405,3,FALSE)</f>
        <v>0.46379999999999999</v>
      </c>
      <c r="J57">
        <f>VLOOKUP(B57,home!$B$2:$E$405,4,FALSE)</f>
        <v>1.1595</v>
      </c>
      <c r="K57" s="3">
        <f t="shared" si="168"/>
        <v>0.68710366911400023</v>
      </c>
      <c r="L57" s="3">
        <f t="shared" si="169"/>
        <v>0.6625939328099999</v>
      </c>
      <c r="M57" s="5">
        <f t="shared" si="170"/>
        <v>0.25931866625618788</v>
      </c>
      <c r="N57" s="5">
        <f t="shared" si="171"/>
        <v>0.17817880705437558</v>
      </c>
      <c r="O57" s="5">
        <f t="shared" si="172"/>
        <v>0.17182297492573134</v>
      </c>
      <c r="P57" s="5">
        <f t="shared" si="173"/>
        <v>0.11806019650955288</v>
      </c>
      <c r="Q57" s="5">
        <f t="shared" si="174"/>
        <v>6.1213656042708481E-2</v>
      </c>
      <c r="R57" s="5">
        <f t="shared" si="175"/>
        <v>5.6924430351577154E-2</v>
      </c>
      <c r="S57" s="5">
        <f t="shared" si="176"/>
        <v>1.343733773690659E-2</v>
      </c>
      <c r="T57" s="5">
        <f t="shared" si="177"/>
        <v>4.0559797099016831E-2</v>
      </c>
      <c r="U57" s="5">
        <f t="shared" si="178"/>
        <v>3.9112984956793023E-2</v>
      </c>
      <c r="V57" s="5">
        <f t="shared" si="179"/>
        <v>6.7973627312923376E-4</v>
      </c>
      <c r="W57" s="5">
        <f t="shared" si="180"/>
        <v>1.402004255560913E-2</v>
      </c>
      <c r="X57" s="5">
        <f t="shared" si="181"/>
        <v>9.2895951350846148E-3</v>
      </c>
      <c r="Y57" s="5">
        <f t="shared" si="182"/>
        <v>3.077614687384178E-3</v>
      </c>
      <c r="Z57" s="5">
        <f t="shared" si="183"/>
        <v>1.2572594059873481E-2</v>
      </c>
      <c r="AA57" s="5">
        <f t="shared" si="184"/>
        <v>8.6386755088199534E-3</v>
      </c>
      <c r="AB57" s="5">
        <f t="shared" si="185"/>
        <v>2.9678328191977211E-3</v>
      </c>
      <c r="AC57" s="5">
        <f t="shared" si="186"/>
        <v>1.9341501505388043E-5</v>
      </c>
      <c r="AD57" s="5">
        <f t="shared" si="187"/>
        <v>2.4083056702733645E-3</v>
      </c>
      <c r="AE57" s="5">
        <f t="shared" si="188"/>
        <v>1.5957287254750516E-3</v>
      </c>
      <c r="AF57" s="5">
        <f t="shared" si="189"/>
        <v>5.2866008595520142E-4</v>
      </c>
      <c r="AG57" s="5">
        <f t="shared" si="190"/>
        <v>1.1676232182424319E-4</v>
      </c>
      <c r="AH57" s="5">
        <f t="shared" si="191"/>
        <v>2.0826311359388029E-3</v>
      </c>
      <c r="AI57" s="5">
        <f t="shared" si="192"/>
        <v>1.4309834949146098E-3</v>
      </c>
      <c r="AJ57" s="5">
        <f t="shared" si="193"/>
        <v>4.9161700489870174E-4</v>
      </c>
      <c r="AK57" s="5">
        <f t="shared" si="194"/>
        <v>1.125972826215778E-4</v>
      </c>
      <c r="AL57" s="5">
        <f t="shared" si="195"/>
        <v>3.5222477448037353E-7</v>
      </c>
      <c r="AM57" s="5">
        <f t="shared" si="196"/>
        <v>3.3095113247857619E-4</v>
      </c>
      <c r="AN57" s="5">
        <f t="shared" si="197"/>
        <v>2.192862124369031E-4</v>
      </c>
      <c r="AO57" s="5">
        <f t="shared" si="198"/>
        <v>7.2648856954788353E-5</v>
      </c>
      <c r="AP57" s="5">
        <f t="shared" si="199"/>
        <v>1.6045563947941446E-5</v>
      </c>
      <c r="AQ57" s="5">
        <f t="shared" si="200"/>
        <v>2.6579233301052173E-6</v>
      </c>
      <c r="AR57" s="5">
        <f t="shared" si="201"/>
        <v>2.759877509908498E-4</v>
      </c>
      <c r="AS57" s="5">
        <f t="shared" si="202"/>
        <v>1.8963219633633395E-4</v>
      </c>
      <c r="AT57" s="5">
        <f t="shared" si="203"/>
        <v>6.5148488942420765E-5</v>
      </c>
      <c r="AU57" s="5">
        <f t="shared" si="204"/>
        <v>1.492125526319006E-5</v>
      </c>
      <c r="AV57" s="5">
        <f t="shared" si="205"/>
        <v>2.5631123097811191E-6</v>
      </c>
      <c r="AW57" s="5">
        <f t="shared" si="206"/>
        <v>4.4543785420286412E-9</v>
      </c>
      <c r="AX57" s="5">
        <f t="shared" si="207"/>
        <v>3.7899622903910517E-5</v>
      </c>
      <c r="AY57" s="5">
        <f t="shared" si="208"/>
        <v>2.5112060191918022E-5</v>
      </c>
      <c r="AZ57" s="5">
        <f t="shared" si="209"/>
        <v>8.3195493617621979E-6</v>
      </c>
      <c r="BA57" s="5">
        <f t="shared" si="210"/>
        <v>1.8374943102723138E-6</v>
      </c>
      <c r="BB57" s="5">
        <f t="shared" si="211"/>
        <v>3.0437814538983259E-7</v>
      </c>
      <c r="BC57" s="5">
        <f t="shared" si="212"/>
        <v>4.0335822483052627E-8</v>
      </c>
      <c r="BD57" s="5">
        <f t="shared" si="213"/>
        <v>3.0477968222735676E-5</v>
      </c>
      <c r="BE57" s="5">
        <f t="shared" si="214"/>
        <v>2.0941523792981592E-5</v>
      </c>
      <c r="BF57" s="5">
        <f t="shared" si="215"/>
        <v>7.1944989174978924E-6</v>
      </c>
      <c r="BG57" s="5">
        <f t="shared" si="216"/>
        <v>1.6477888678831683E-6</v>
      </c>
      <c r="BH57" s="5">
        <f t="shared" si="217"/>
        <v>2.8305044426193235E-7</v>
      </c>
      <c r="BI57" s="5">
        <f t="shared" si="218"/>
        <v>3.8896999759344322E-8</v>
      </c>
      <c r="BJ57" s="8">
        <f t="shared" si="219"/>
        <v>0.31170407250759058</v>
      </c>
      <c r="BK57" s="8">
        <f t="shared" si="220"/>
        <v>0.3915407425622483</v>
      </c>
      <c r="BL57" s="8">
        <f t="shared" si="221"/>
        <v>0.28419356401158063</v>
      </c>
      <c r="BM57" s="8">
        <f t="shared" si="222"/>
        <v>0.15446713439534646</v>
      </c>
      <c r="BN57" s="8">
        <f t="shared" si="223"/>
        <v>0.84551873114013332</v>
      </c>
    </row>
    <row r="58" spans="1:66" x14ac:dyDescent="0.25">
      <c r="A58" t="s">
        <v>341</v>
      </c>
      <c r="B58" t="s">
        <v>141</v>
      </c>
      <c r="C58" t="s">
        <v>144</v>
      </c>
      <c r="D58" t="s">
        <v>69</v>
      </c>
      <c r="E58">
        <f>VLOOKUP(A58,home!$A$2:$E$405,3,FALSE)</f>
        <v>1.4554</v>
      </c>
      <c r="F58">
        <f>VLOOKUP(B58,home!$B$2:$E$405,3,FALSE)</f>
        <v>1.5705</v>
      </c>
      <c r="G58">
        <f>VLOOKUP(C58,away!$B$2:$E$405,4,FALSE)</f>
        <v>0.98160000000000003</v>
      </c>
      <c r="H58">
        <f>VLOOKUP(A58,away!$A$2:$E$405,3,FALSE)</f>
        <v>1.2321</v>
      </c>
      <c r="I58">
        <f>VLOOKUP(C58,away!$B$2:$E$405,3,FALSE)</f>
        <v>0.2319</v>
      </c>
      <c r="J58">
        <f>VLOOKUP(B58,home!$B$2:$E$405,4,FALSE)</f>
        <v>0.1159</v>
      </c>
      <c r="K58" s="3">
        <f t="shared" si="168"/>
        <v>2.24364871512</v>
      </c>
      <c r="L58" s="3">
        <f t="shared" si="169"/>
        <v>3.3115410440999998E-2</v>
      </c>
      <c r="M58" s="5">
        <f t="shared" si="170"/>
        <v>0.10261572164663639</v>
      </c>
      <c r="N58" s="5">
        <f t="shared" si="171"/>
        <v>0.23023363202358724</v>
      </c>
      <c r="O58" s="5">
        <f t="shared" si="172"/>
        <v>3.3981617400277711E-3</v>
      </c>
      <c r="P58" s="5">
        <f t="shared" si="173"/>
        <v>7.6242812217832507E-3</v>
      </c>
      <c r="Q58" s="5">
        <f t="shared" si="174"/>
        <v>0.25828169633356629</v>
      </c>
      <c r="R58" s="5">
        <f t="shared" si="175"/>
        <v>5.6265760382961176E-5</v>
      </c>
      <c r="S58" s="5">
        <f t="shared" si="176"/>
        <v>1.4161978110189061E-4</v>
      </c>
      <c r="T58" s="5">
        <f t="shared" si="177"/>
        <v>8.5531043834837697E-3</v>
      </c>
      <c r="U58" s="5">
        <f t="shared" si="178"/>
        <v>1.2624060098848062E-4</v>
      </c>
      <c r="V58" s="5">
        <f t="shared" si="179"/>
        <v>1.1691397124489387E-6</v>
      </c>
      <c r="W58" s="5">
        <f t="shared" si="180"/>
        <v>0.19316446537260668</v>
      </c>
      <c r="X58" s="5">
        <f t="shared" si="181"/>
        <v>6.3967205534301999E-3</v>
      </c>
      <c r="Y58" s="5">
        <f t="shared" si="182"/>
        <v>1.0591501330161085E-4</v>
      </c>
      <c r="Z58" s="5">
        <f t="shared" si="183"/>
        <v>6.2108791628557194E-7</v>
      </c>
      <c r="AA58" s="5">
        <f t="shared" si="184"/>
        <v>1.3935031053506812E-6</v>
      </c>
      <c r="AB58" s="5">
        <f t="shared" si="185"/>
        <v>1.5632657259178934E-6</v>
      </c>
      <c r="AC58" s="5">
        <f t="shared" si="186"/>
        <v>5.4291449035709842E-9</v>
      </c>
      <c r="AD58" s="5">
        <f t="shared" si="187"/>
        <v>0.10834830113502264</v>
      </c>
      <c r="AE58" s="5">
        <f t="shared" si="188"/>
        <v>3.5879984626713398E-3</v>
      </c>
      <c r="AF58" s="5">
        <f t="shared" si="189"/>
        <v>5.9409020876519202E-5</v>
      </c>
      <c r="AG58" s="5">
        <f t="shared" si="190"/>
        <v>6.5578470340795661E-7</v>
      </c>
      <c r="AH58" s="5">
        <f t="shared" si="191"/>
        <v>5.1418953169355407E-9</v>
      </c>
      <c r="AI58" s="5">
        <f t="shared" si="192"/>
        <v>1.1536606821123969E-8</v>
      </c>
      <c r="AJ58" s="5">
        <f t="shared" si="193"/>
        <v>1.2942046535529714E-8</v>
      </c>
      <c r="AK58" s="5">
        <f t="shared" si="194"/>
        <v>9.679135360154831E-9</v>
      </c>
      <c r="AL58" s="5">
        <f t="shared" si="195"/>
        <v>1.6135277080125001E-11</v>
      </c>
      <c r="AM58" s="5">
        <f t="shared" si="196"/>
        <v>4.8619105325405691E-2</v>
      </c>
      <c r="AN58" s="5">
        <f t="shared" si="197"/>
        <v>1.6100416281250177E-3</v>
      </c>
      <c r="AO58" s="5">
        <f t="shared" si="198"/>
        <v>2.6658594671227921E-5</v>
      </c>
      <c r="AP58" s="5">
        <f t="shared" si="199"/>
        <v>2.9427010143932253E-7</v>
      </c>
      <c r="AQ58" s="5">
        <f t="shared" si="200"/>
        <v>2.4362187974194675E-9</v>
      </c>
      <c r="AR58" s="5">
        <f t="shared" si="201"/>
        <v>3.4055194772995204E-11</v>
      </c>
      <c r="AS58" s="5">
        <f t="shared" si="202"/>
        <v>7.6407893995592016E-11</v>
      </c>
      <c r="AT58" s="5">
        <f t="shared" si="203"/>
        <v>8.5716236594117616E-11</v>
      </c>
      <c r="AU58" s="5">
        <f t="shared" si="204"/>
        <v>6.4105708033104637E-11</v>
      </c>
      <c r="AV58" s="5">
        <f t="shared" si="205"/>
        <v>3.5957672365083264E-11</v>
      </c>
      <c r="AW58" s="5">
        <f t="shared" si="206"/>
        <v>3.3301126895841299E-14</v>
      </c>
      <c r="AX58" s="5">
        <f t="shared" si="207"/>
        <v>1.8180698865605076E-2</v>
      </c>
      <c r="AY58" s="5">
        <f t="shared" si="208"/>
        <v>6.0206130503873503E-4</v>
      </c>
      <c r="AZ58" s="5">
        <f t="shared" si="209"/>
        <v>9.9687536135009035E-6</v>
      </c>
      <c r="BA58" s="5">
        <f t="shared" si="210"/>
        <v>1.1003978916542804E-7</v>
      </c>
      <c r="BB58" s="5">
        <f t="shared" si="211"/>
        <v>9.1100319576356362E-10</v>
      </c>
      <c r="BC58" s="5">
        <f t="shared" si="212"/>
        <v>6.0336489481546098E-12</v>
      </c>
      <c r="BD58" s="5">
        <f t="shared" si="213"/>
        <v>1.8795862542598898E-13</v>
      </c>
      <c r="BE58" s="5">
        <f t="shared" si="214"/>
        <v>4.2171312843274145E-13</v>
      </c>
      <c r="BF58" s="5">
        <f t="shared" si="215"/>
        <v>4.7308805937867803E-13</v>
      </c>
      <c r="BG58" s="5">
        <f t="shared" si="216"/>
        <v>3.5381447218786177E-13</v>
      </c>
      <c r="BH58" s="5">
        <f t="shared" si="217"/>
        <v>1.9845884647878921E-13</v>
      </c>
      <c r="BI58" s="5">
        <f t="shared" si="218"/>
        <v>8.9054387181266575E-14</v>
      </c>
      <c r="BJ58" s="8">
        <f t="shared" si="219"/>
        <v>0.87778084021885505</v>
      </c>
      <c r="BK58" s="8">
        <f t="shared" si="220"/>
        <v>0.11098485853955288</v>
      </c>
      <c r="BL58" s="8">
        <f t="shared" si="221"/>
        <v>3.5836644678813082E-3</v>
      </c>
      <c r="BM58" s="8">
        <f t="shared" si="222"/>
        <v>0.38953816428321641</v>
      </c>
      <c r="BN58" s="8">
        <f t="shared" si="223"/>
        <v>0.60220975872598392</v>
      </c>
    </row>
    <row r="59" spans="1:66" x14ac:dyDescent="0.25">
      <c r="A59" t="s">
        <v>341</v>
      </c>
      <c r="B59" t="s">
        <v>130</v>
      </c>
      <c r="C59" t="s">
        <v>142</v>
      </c>
      <c r="D59" t="s">
        <v>69</v>
      </c>
      <c r="E59">
        <f>VLOOKUP(A59,home!$A$2:$E$405,3,FALSE)</f>
        <v>1.4554</v>
      </c>
      <c r="F59">
        <f>VLOOKUP(B59,home!$B$2:$E$405,3,FALSE)</f>
        <v>1.276</v>
      </c>
      <c r="G59">
        <f>VLOOKUP(C59,away!$B$2:$E$405,4,FALSE)</f>
        <v>1.0797000000000001</v>
      </c>
      <c r="H59">
        <f>VLOOKUP(A59,away!$A$2:$E$405,3,FALSE)</f>
        <v>1.2321</v>
      </c>
      <c r="I59">
        <f>VLOOKUP(C59,away!$B$2:$E$405,3,FALSE)</f>
        <v>1.5073000000000001</v>
      </c>
      <c r="J59">
        <f>VLOOKUP(B59,home!$B$2:$E$405,4,FALSE)</f>
        <v>0.69569999999999999</v>
      </c>
      <c r="K59" s="3">
        <f t="shared" si="168"/>
        <v>2.0051005048800001</v>
      </c>
      <c r="L59" s="3">
        <f t="shared" si="169"/>
        <v>1.2920153103810001</v>
      </c>
      <c r="M59" s="5">
        <f t="shared" si="170"/>
        <v>3.698969882408798E-2</v>
      </c>
      <c r="N59" s="5">
        <f t="shared" si="171"/>
        <v>7.4168063787537944E-2</v>
      </c>
      <c r="O59" s="5">
        <f t="shared" si="172"/>
        <v>4.7791257207103754E-2</v>
      </c>
      <c r="P59" s="5">
        <f t="shared" si="173"/>
        <v>9.5826273954813662E-2</v>
      </c>
      <c r="Q59" s="5">
        <f t="shared" si="174"/>
        <v>7.4357211073182203E-2</v>
      </c>
      <c r="R59" s="5">
        <f t="shared" si="175"/>
        <v>3.087351800696719E-2</v>
      </c>
      <c r="S59" s="5">
        <f t="shared" si="176"/>
        <v>6.2062378662050464E-2</v>
      </c>
      <c r="T59" s="5">
        <f t="shared" si="177"/>
        <v>9.607065514378306E-2</v>
      </c>
      <c r="U59" s="5">
        <f t="shared" si="178"/>
        <v>6.1904506543191677E-2</v>
      </c>
      <c r="V59" s="5">
        <f t="shared" si="179"/>
        <v>1.7864452623959436E-2</v>
      </c>
      <c r="W59" s="5">
        <f t="shared" si="180"/>
        <v>4.9697893821435461E-2</v>
      </c>
      <c r="X59" s="5">
        <f t="shared" si="181"/>
        <v>6.4210439710983933E-2</v>
      </c>
      <c r="Y59" s="5">
        <f t="shared" si="182"/>
        <v>4.148043559644371E-2</v>
      </c>
      <c r="Z59" s="5">
        <f t="shared" si="183"/>
        <v>1.3296352650108371E-2</v>
      </c>
      <c r="AA59" s="5">
        <f t="shared" si="184"/>
        <v>2.6660523411794815E-2</v>
      </c>
      <c r="AB59" s="5">
        <f t="shared" si="185"/>
        <v>2.6728514476677429E-2</v>
      </c>
      <c r="AC59" s="5">
        <f t="shared" si="186"/>
        <v>2.8925011314257006E-3</v>
      </c>
      <c r="AD59" s="5">
        <f t="shared" si="187"/>
        <v>2.4912317998208217E-2</v>
      </c>
      <c r="AE59" s="5">
        <f t="shared" si="188"/>
        <v>3.2187096270765166E-2</v>
      </c>
      <c r="AF59" s="5">
        <f t="shared" si="189"/>
        <v>2.0793110589267898E-2</v>
      </c>
      <c r="AG59" s="5">
        <f t="shared" si="190"/>
        <v>8.9550057439264745E-3</v>
      </c>
      <c r="AH59" s="5">
        <f t="shared" si="191"/>
        <v>4.2947727990412495E-3</v>
      </c>
      <c r="AI59" s="5">
        <f t="shared" si="192"/>
        <v>8.6114511077024988E-3</v>
      </c>
      <c r="AJ59" s="5">
        <f t="shared" si="193"/>
        <v>8.6334124819018605E-3</v>
      </c>
      <c r="AK59" s="5">
        <f t="shared" si="194"/>
        <v>5.7702865754329048E-3</v>
      </c>
      <c r="AL59" s="5">
        <f t="shared" si="195"/>
        <v>2.9973491501272511E-4</v>
      </c>
      <c r="AM59" s="5">
        <f t="shared" si="196"/>
        <v>9.9903402791876889E-3</v>
      </c>
      <c r="AN59" s="5">
        <f t="shared" si="197"/>
        <v>1.290767259662649E-2</v>
      </c>
      <c r="AO59" s="5">
        <f t="shared" si="198"/>
        <v>8.3384553081133541E-3</v>
      </c>
      <c r="AP59" s="5">
        <f t="shared" si="199"/>
        <v>3.5911373076700577E-3</v>
      </c>
      <c r="AQ59" s="5">
        <f t="shared" si="200"/>
        <v>1.1599510957975296E-3</v>
      </c>
      <c r="AR59" s="5">
        <f t="shared" si="201"/>
        <v>1.1097824421938307E-3</v>
      </c>
      <c r="AS59" s="5">
        <f t="shared" si="202"/>
        <v>2.2252253351498089E-3</v>
      </c>
      <c r="AT59" s="5">
        <f t="shared" si="203"/>
        <v>2.2309002214903253E-3</v>
      </c>
      <c r="AU59" s="5">
        <f t="shared" si="204"/>
        <v>1.4910597201490518E-3</v>
      </c>
      <c r="AV59" s="5">
        <f t="shared" si="205"/>
        <v>7.4743114941927373E-4</v>
      </c>
      <c r="AW59" s="5">
        <f t="shared" si="206"/>
        <v>2.1569428631429212E-5</v>
      </c>
      <c r="AX59" s="5">
        <f t="shared" si="207"/>
        <v>3.338606056287038E-3</v>
      </c>
      <c r="AY59" s="5">
        <f t="shared" si="208"/>
        <v>4.3135301400535845E-3</v>
      </c>
      <c r="AZ59" s="5">
        <f t="shared" si="209"/>
        <v>2.7865734913695662E-3</v>
      </c>
      <c r="BA59" s="5">
        <f t="shared" si="210"/>
        <v>1.2000985381171057E-3</v>
      </c>
      <c r="BB59" s="5">
        <f t="shared" si="211"/>
        <v>3.876364213032892E-4</v>
      </c>
      <c r="BC59" s="5">
        <f t="shared" si="212"/>
        <v>1.0016643823702981E-4</v>
      </c>
      <c r="BD59" s="5">
        <f t="shared" si="213"/>
        <v>2.3897598441774095E-4</v>
      </c>
      <c r="BE59" s="5">
        <f t="shared" si="214"/>
        <v>4.7917086701020734E-4</v>
      </c>
      <c r="BF59" s="5">
        <f t="shared" si="215"/>
        <v>4.8039287368297715E-4</v>
      </c>
      <c r="BG59" s="5">
        <f t="shared" si="216"/>
        <v>3.2107866452083054E-4</v>
      </c>
      <c r="BH59" s="5">
        <f t="shared" si="217"/>
        <v>1.6094874808422836E-4</v>
      </c>
      <c r="BI59" s="5">
        <f t="shared" si="218"/>
        <v>6.4543683208698093E-5</v>
      </c>
      <c r="BJ59" s="8">
        <f t="shared" si="219"/>
        <v>0.53494639740829675</v>
      </c>
      <c r="BK59" s="8">
        <f t="shared" si="220"/>
        <v>0.22024857025140357</v>
      </c>
      <c r="BL59" s="8">
        <f t="shared" si="221"/>
        <v>0.23081775229914039</v>
      </c>
      <c r="BM59" s="8">
        <f t="shared" si="222"/>
        <v>0.63501108904383385</v>
      </c>
      <c r="BN59" s="8">
        <f t="shared" si="223"/>
        <v>0.36000602285369276</v>
      </c>
    </row>
    <row r="60" spans="1:66" x14ac:dyDescent="0.25">
      <c r="A60" t="s">
        <v>342</v>
      </c>
      <c r="B60" t="s">
        <v>151</v>
      </c>
      <c r="C60" t="s">
        <v>147</v>
      </c>
      <c r="D60" t="s">
        <v>69</v>
      </c>
      <c r="E60">
        <f>VLOOKUP(A60,home!$A$2:$E$405,3,FALSE)</f>
        <v>1.25</v>
      </c>
      <c r="F60">
        <f>VLOOKUP(B60,home!$B$2:$E$405,3,FALSE)</f>
        <v>1.4</v>
      </c>
      <c r="G60">
        <f>VLOOKUP(C60,away!$B$2:$E$405,4,FALSE)</f>
        <v>1.0667</v>
      </c>
      <c r="H60">
        <f>VLOOKUP(A60,away!$A$2:$E$405,3,FALSE)</f>
        <v>1.1389</v>
      </c>
      <c r="I60">
        <f>VLOOKUP(C60,away!$B$2:$E$405,3,FALSE)</f>
        <v>0</v>
      </c>
      <c r="J60">
        <f>VLOOKUP(B60,home!$B$2:$E$405,4,FALSE)</f>
        <v>0.878</v>
      </c>
      <c r="K60" s="3">
        <f t="shared" si="168"/>
        <v>1.866725</v>
      </c>
      <c r="L60" s="3">
        <f t="shared" si="169"/>
        <v>0</v>
      </c>
      <c r="M60" s="5">
        <f t="shared" si="170"/>
        <v>0.15462924424691749</v>
      </c>
      <c r="N60" s="5">
        <f t="shared" si="171"/>
        <v>0.28865027596682702</v>
      </c>
      <c r="O60" s="5">
        <f t="shared" si="172"/>
        <v>0</v>
      </c>
      <c r="P60" s="5">
        <f t="shared" si="173"/>
        <v>0</v>
      </c>
      <c r="Q60" s="5">
        <f t="shared" si="174"/>
        <v>0.26941534320208765</v>
      </c>
      <c r="R60" s="5">
        <f t="shared" si="175"/>
        <v>0</v>
      </c>
      <c r="S60" s="5">
        <f t="shared" si="176"/>
        <v>0</v>
      </c>
      <c r="T60" s="5">
        <f t="shared" si="177"/>
        <v>0</v>
      </c>
      <c r="U60" s="5">
        <f t="shared" si="178"/>
        <v>0</v>
      </c>
      <c r="V60" s="5">
        <f t="shared" si="179"/>
        <v>0</v>
      </c>
      <c r="W60" s="5">
        <f t="shared" si="180"/>
        <v>0.16764145217963897</v>
      </c>
      <c r="X60" s="5">
        <f t="shared" si="181"/>
        <v>0</v>
      </c>
      <c r="Y60" s="5">
        <f t="shared" si="182"/>
        <v>0</v>
      </c>
      <c r="Z60" s="5">
        <f t="shared" si="183"/>
        <v>0</v>
      </c>
      <c r="AA60" s="5">
        <f t="shared" si="184"/>
        <v>0</v>
      </c>
      <c r="AB60" s="5">
        <f t="shared" si="185"/>
        <v>0</v>
      </c>
      <c r="AC60" s="5">
        <f t="shared" si="186"/>
        <v>0</v>
      </c>
      <c r="AD60" s="5">
        <f t="shared" si="187"/>
        <v>7.8235122455009173E-2</v>
      </c>
      <c r="AE60" s="5">
        <f t="shared" si="188"/>
        <v>0</v>
      </c>
      <c r="AF60" s="5">
        <f t="shared" si="189"/>
        <v>0</v>
      </c>
      <c r="AG60" s="5">
        <f t="shared" si="190"/>
        <v>0</v>
      </c>
      <c r="AH60" s="5">
        <f t="shared" si="191"/>
        <v>0</v>
      </c>
      <c r="AI60" s="5">
        <f t="shared" si="192"/>
        <v>0</v>
      </c>
      <c r="AJ60" s="5">
        <f t="shared" si="193"/>
        <v>0</v>
      </c>
      <c r="AK60" s="5">
        <f t="shared" si="194"/>
        <v>0</v>
      </c>
      <c r="AL60" s="5">
        <f t="shared" si="195"/>
        <v>0</v>
      </c>
      <c r="AM60" s="5">
        <f t="shared" si="196"/>
        <v>2.9208691792965383E-2</v>
      </c>
      <c r="AN60" s="5">
        <f t="shared" si="197"/>
        <v>0</v>
      </c>
      <c r="AO60" s="5">
        <f t="shared" si="198"/>
        <v>0</v>
      </c>
      <c r="AP60" s="5">
        <f t="shared" si="199"/>
        <v>0</v>
      </c>
      <c r="AQ60" s="5">
        <f t="shared" si="200"/>
        <v>0</v>
      </c>
      <c r="AR60" s="5">
        <f t="shared" si="201"/>
        <v>0</v>
      </c>
      <c r="AS60" s="5">
        <f t="shared" si="202"/>
        <v>0</v>
      </c>
      <c r="AT60" s="5">
        <f t="shared" si="203"/>
        <v>0</v>
      </c>
      <c r="AU60" s="5">
        <f t="shared" si="204"/>
        <v>0</v>
      </c>
      <c r="AV60" s="5">
        <f t="shared" si="205"/>
        <v>0</v>
      </c>
      <c r="AW60" s="5">
        <f t="shared" si="206"/>
        <v>0</v>
      </c>
      <c r="AX60" s="5">
        <f t="shared" si="207"/>
        <v>9.0874325312038859E-3</v>
      </c>
      <c r="AY60" s="5">
        <f t="shared" si="208"/>
        <v>0</v>
      </c>
      <c r="AZ60" s="5">
        <f t="shared" si="209"/>
        <v>0</v>
      </c>
      <c r="BA60" s="5">
        <f t="shared" si="210"/>
        <v>0</v>
      </c>
      <c r="BB60" s="5">
        <f t="shared" si="211"/>
        <v>0</v>
      </c>
      <c r="BC60" s="5">
        <f t="shared" si="212"/>
        <v>0</v>
      </c>
      <c r="BD60" s="5">
        <f t="shared" si="213"/>
        <v>0</v>
      </c>
      <c r="BE60" s="5">
        <f t="shared" si="214"/>
        <v>0</v>
      </c>
      <c r="BF60" s="5">
        <f t="shared" si="215"/>
        <v>0</v>
      </c>
      <c r="BG60" s="5">
        <f t="shared" si="216"/>
        <v>0</v>
      </c>
      <c r="BH60" s="5">
        <f t="shared" si="217"/>
        <v>0</v>
      </c>
      <c r="BI60" s="5">
        <f t="shared" si="218"/>
        <v>0</v>
      </c>
      <c r="BJ60" s="8">
        <f t="shared" si="219"/>
        <v>0.84223831812773209</v>
      </c>
      <c r="BK60" s="8">
        <f t="shared" si="220"/>
        <v>0.15462924424691749</v>
      </c>
      <c r="BL60" s="8">
        <f t="shared" si="221"/>
        <v>0</v>
      </c>
      <c r="BM60" s="8">
        <f t="shared" si="222"/>
        <v>0.28417269895881736</v>
      </c>
      <c r="BN60" s="8">
        <f t="shared" si="223"/>
        <v>0.7126948634158321</v>
      </c>
    </row>
    <row r="61" spans="1:66" x14ac:dyDescent="0.25">
      <c r="A61" t="s">
        <v>342</v>
      </c>
      <c r="B61" t="s">
        <v>153</v>
      </c>
      <c r="C61" t="s">
        <v>152</v>
      </c>
      <c r="D61" t="s">
        <v>69</v>
      </c>
      <c r="E61">
        <f>VLOOKUP(A61,home!$A$2:$E$405,3,FALSE)</f>
        <v>1.25</v>
      </c>
      <c r="F61">
        <f>VLOOKUP(B61,home!$B$2:$E$405,3,FALSE)</f>
        <v>0.8</v>
      </c>
      <c r="G61">
        <f>VLOOKUP(C61,away!$B$2:$E$405,4,FALSE)</f>
        <v>1.3332999999999999</v>
      </c>
      <c r="H61">
        <f>VLOOKUP(A61,away!$A$2:$E$405,3,FALSE)</f>
        <v>1.1389</v>
      </c>
      <c r="I61">
        <f>VLOOKUP(C61,away!$B$2:$E$405,3,FALSE)</f>
        <v>1.1707000000000001</v>
      </c>
      <c r="J61">
        <f>VLOOKUP(B61,home!$B$2:$E$405,4,FALSE)</f>
        <v>0.58540000000000003</v>
      </c>
      <c r="K61" s="3">
        <f t="shared" si="168"/>
        <v>1.3332999999999999</v>
      </c>
      <c r="L61" s="3">
        <f t="shared" si="169"/>
        <v>0.7805198086420001</v>
      </c>
      <c r="M61" s="5">
        <f t="shared" ref="M61:M78" si="224">_xlfn.POISSON.DIST(0,K61,FALSE) * _xlfn.POISSON.DIST(0,L61,FALSE)</f>
        <v>0.12077574396417362</v>
      </c>
      <c r="N61" s="5">
        <f t="shared" ref="N61:N78" si="225">_xlfn.POISSON.DIST(1,K61,FALSE) * _xlfn.POISSON.DIST(0,L61,FALSE)</f>
        <v>0.16103029942743269</v>
      </c>
      <c r="O61" s="5">
        <f t="shared" ref="O61:O78" si="226">_xlfn.POISSON.DIST(0,K61,FALSE) * _xlfn.POISSON.DIST(1,L61,FALSE)</f>
        <v>9.4267860567511991E-2</v>
      </c>
      <c r="P61" s="5">
        <f t="shared" ref="P61:P78" si="227">_xlfn.POISSON.DIST(1,K61,FALSE) * _xlfn.POISSON.DIST(1,L61,FALSE)</f>
        <v>0.12568733849466374</v>
      </c>
      <c r="Q61" s="5">
        <f t="shared" ref="Q61:Q78" si="228">_xlfn.POISSON.DIST(2,K61,FALSE) * _xlfn.POISSON.DIST(0,L61,FALSE)</f>
        <v>0.10735084911329799</v>
      </c>
      <c r="R61" s="5">
        <f t="shared" ref="R61:R78" si="229">_xlfn.POISSON.DIST(0,K61,FALSE) * _xlfn.POISSON.DIST(2,L61,FALSE)</f>
        <v>3.6788966245622605E-2</v>
      </c>
      <c r="S61" s="5">
        <f t="shared" ref="S61:S78" si="230">_xlfn.POISSON.DIST(2,K61,FALSE) * _xlfn.POISSON.DIST(2,L61,FALSE)</f>
        <v>3.2699668284714156E-2</v>
      </c>
      <c r="T61" s="5">
        <f t="shared" ref="T61:T78" si="231">_xlfn.POISSON.DIST(2,K61,FALSE) * _xlfn.POISSON.DIST(1,L61,FALSE)</f>
        <v>8.3789464207467579E-2</v>
      </c>
      <c r="U61" s="5">
        <f t="shared" ref="U61:U78" si="232">_xlfn.POISSON.DIST(1,K61,FALSE) * _xlfn.POISSON.DIST(2,L61,FALSE)</f>
        <v>4.905072869528862E-2</v>
      </c>
      <c r="V61" s="5">
        <f t="shared" ref="V61:V78" si="233">_xlfn.POISSON.DIST(3,K61,FALSE) * _xlfn.POISSON.DIST(3,L61,FALSE)</f>
        <v>3.7810519650031344E-3</v>
      </c>
      <c r="W61" s="5">
        <f t="shared" ref="W61:W78" si="234">_xlfn.POISSON.DIST(3,K61,FALSE) * _xlfn.POISSON.DIST(0,L61,FALSE)</f>
        <v>4.7710295707586725E-2</v>
      </c>
      <c r="X61" s="5">
        <f t="shared" ref="X61:X78" si="235">_xlfn.POISSON.DIST(3,K61,FALSE) * _xlfn.POISSON.DIST(1,L61,FALSE)</f>
        <v>3.7238830875938829E-2</v>
      </c>
      <c r="Y61" s="5">
        <f t="shared" ref="Y61:Y78" si="236">_xlfn.POISSON.DIST(3,K61,FALSE) * _xlfn.POISSON.DIST(2,L61,FALSE)</f>
        <v>1.453282257466979E-2</v>
      </c>
      <c r="Z61" s="5">
        <f t="shared" ref="Z61:Z78" si="237">_xlfn.POISSON.DIST(0,K61,FALSE) * _xlfn.POISSON.DIST(3,L61,FALSE)</f>
        <v>9.5715056313901183E-3</v>
      </c>
      <c r="AA61" s="5">
        <f t="shared" ref="AA61:AA78" si="238">_xlfn.POISSON.DIST(1,K61,FALSE) * _xlfn.POISSON.DIST(3,L61,FALSE)</f>
        <v>1.2761688458332445E-2</v>
      </c>
      <c r="AB61" s="5">
        <f t="shared" ref="AB61:AB78" si="239">_xlfn.POISSON.DIST(2,K61,FALSE) * _xlfn.POISSON.DIST(3,L61,FALSE)</f>
        <v>8.5075796107473237E-3</v>
      </c>
      <c r="AC61" s="5">
        <f t="shared" ref="AC61:AC78" si="240">_xlfn.POISSON.DIST(4,K61,FALSE) * _xlfn.POISSON.DIST(4,L61,FALSE)</f>
        <v>2.459260147117335E-4</v>
      </c>
      <c r="AD61" s="5">
        <f t="shared" ref="AD61:AD78" si="241">_xlfn.POISSON.DIST(4,K61,FALSE) * _xlfn.POISSON.DIST(0,L61,FALSE)</f>
        <v>1.5903034316731356E-2</v>
      </c>
      <c r="AE61" s="5">
        <f t="shared" ref="AE61:AE78" si="242">_xlfn.POISSON.DIST(4,K61,FALSE) * _xlfn.POISSON.DIST(1,L61,FALSE)</f>
        <v>1.2412633301722318E-2</v>
      </c>
      <c r="AF61" s="5">
        <f t="shared" ref="AF61:AF78" si="243">_xlfn.POISSON.DIST(4,K61,FALSE) * _xlfn.POISSON.DIST(2,L61,FALSE)</f>
        <v>4.844153084701811E-3</v>
      </c>
      <c r="AG61" s="5">
        <f t="shared" ref="AG61:AG78" si="244">_xlfn.POISSON.DIST(4,K61,FALSE) * _xlfn.POISSON.DIST(3,L61,FALSE)</f>
        <v>1.2603191462346706E-3</v>
      </c>
      <c r="AH61" s="5">
        <f t="shared" ref="AH61:AH78" si="245">_xlfn.POISSON.DIST(0,K61,FALSE) * _xlfn.POISSON.DIST(4,L61,FALSE)</f>
        <v>1.8676874359571101E-3</v>
      </c>
      <c r="AI61" s="5">
        <f t="shared" ref="AI61:AI78" si="246">_xlfn.POISSON.DIST(1,K61,FALSE) * _xlfn.POISSON.DIST(4,L61,FALSE)</f>
        <v>2.4901876583616148E-3</v>
      </c>
      <c r="AJ61" s="5">
        <f t="shared" ref="AJ61:AJ78" si="247">_xlfn.POISSON.DIST(2,K61,FALSE) * _xlfn.POISSON.DIST(4,L61,FALSE)</f>
        <v>1.6600836024467706E-3</v>
      </c>
      <c r="AK61" s="5">
        <f t="shared" ref="AK61:AK78" si="248">_xlfn.POISSON.DIST(3,K61,FALSE) * _xlfn.POISSON.DIST(4,L61,FALSE)</f>
        <v>7.3779648904742613E-4</v>
      </c>
      <c r="AL61" s="5">
        <f t="shared" ref="AL61:AL78" si="249">_xlfn.POISSON.DIST(5,K61,FALSE) * _xlfn.POISSON.DIST(5,L61,FALSE)</f>
        <v>1.0237084116786306E-5</v>
      </c>
      <c r="AM61" s="5">
        <f t="shared" ref="AM61:AM78" si="250">_xlfn.POISSON.DIST(5,K61,FALSE) * _xlfn.POISSON.DIST(0,L61,FALSE)</f>
        <v>4.2407031308995804E-3</v>
      </c>
      <c r="AN61" s="5">
        <f t="shared" ref="AN61:AN78" si="251">_xlfn.POISSON.DIST(5,K61,FALSE) * _xlfn.POISSON.DIST(1,L61,FALSE)</f>
        <v>3.3099527962372711E-3</v>
      </c>
      <c r="AO61" s="5">
        <f t="shared" ref="AO61:AO78" si="252">_xlfn.POISSON.DIST(5,K61,FALSE) * _xlfn.POISSON.DIST(2,L61,FALSE)</f>
        <v>1.291741861566584E-3</v>
      </c>
      <c r="AP61" s="5">
        <f t="shared" ref="AP61:AP78" si="253">_xlfn.POISSON.DIST(5,K61,FALSE) * _xlfn.POISSON.DIST(3,L61,FALSE)</f>
        <v>3.3607670353493705E-4</v>
      </c>
      <c r="AQ61" s="5">
        <f t="shared" ref="AQ61:AQ78" si="254">_xlfn.POISSON.DIST(5,K61,FALSE) * _xlfn.POISSON.DIST(4,L61,FALSE)</f>
        <v>6.5578631083030805E-5</v>
      </c>
      <c r="AR61" s="5">
        <f t="shared" ref="AR61:AR78" si="255">_xlfn.POISSON.DIST(0,K61,FALSE) * _xlfn.POISSON.DIST(5,L61,FALSE)</f>
        <v>2.9155340802326232E-4</v>
      </c>
      <c r="AS61" s="5">
        <f t="shared" ref="AS61:AS78" si="256">_xlfn.POISSON.DIST(1,K61,FALSE) * _xlfn.POISSON.DIST(5,L61,FALSE)</f>
        <v>3.8872815891741565E-4</v>
      </c>
      <c r="AT61" s="5">
        <f t="shared" ref="AT61:AT78" si="257">_xlfn.POISSON.DIST(2,K61,FALSE) * _xlfn.POISSON.DIST(5,L61,FALSE)</f>
        <v>2.5914562714229514E-4</v>
      </c>
      <c r="AU61" s="5">
        <f t="shared" ref="AU61:AU78" si="258">_xlfn.POISSON.DIST(3,K61,FALSE) * _xlfn.POISSON.DIST(5,L61,FALSE)</f>
        <v>1.1517295488960733E-4</v>
      </c>
      <c r="AV61" s="5">
        <f t="shared" ref="AV61:AV78" si="259">_xlfn.POISSON.DIST(4,K61,FALSE) * _xlfn.POISSON.DIST(5,L61,FALSE)</f>
        <v>3.8390025188578393E-5</v>
      </c>
      <c r="AW61" s="5">
        <f t="shared" ref="AW61:AW78" si="260">_xlfn.POISSON.DIST(6,K61,FALSE) * _xlfn.POISSON.DIST(6,L61,FALSE)</f>
        <v>2.9592767332269251E-7</v>
      </c>
      <c r="AX61" s="5">
        <f t="shared" ref="AX61:AX78" si="261">_xlfn.POISSON.DIST(6,K61,FALSE) * _xlfn.POISSON.DIST(0,L61,FALSE)</f>
        <v>9.4235491407140056E-4</v>
      </c>
      <c r="AY61" s="5">
        <f t="shared" ref="AY61:AY78" si="262">_xlfn.POISSON.DIST(6,K61,FALSE) * _xlfn.POISSON.DIST(1,L61,FALSE)</f>
        <v>7.3552667720385811E-4</v>
      </c>
      <c r="AZ61" s="5">
        <f t="shared" ref="AZ61:AZ78" si="263">_xlfn.POISSON.DIST(6,K61,FALSE) * _xlfn.POISSON.DIST(2,L61,FALSE)</f>
        <v>2.8704657067112077E-4</v>
      </c>
      <c r="BA61" s="5">
        <f t="shared" ref="BA61:BA78" si="264">_xlfn.POISSON.DIST(6,K61,FALSE) * _xlfn.POISSON.DIST(3,L61,FALSE)</f>
        <v>7.4681844803855166E-5</v>
      </c>
      <c r="BB61" s="5">
        <f t="shared" ref="BB61:BB78" si="265">_xlfn.POISSON.DIST(6,K61,FALSE) * _xlfn.POISSON.DIST(4,L61,FALSE)</f>
        <v>1.4572664803834145E-5</v>
      </c>
      <c r="BC61" s="5">
        <f t="shared" ref="BC61:BC78" si="266">_xlfn.POISSON.DIST(6,K61,FALSE) * _xlfn.POISSON.DIST(5,L61,FALSE)</f>
        <v>2.2748507088185277E-6</v>
      </c>
      <c r="BD61" s="5">
        <f t="shared" ref="BD61:BD78" si="267">_xlfn.POISSON.DIST(0,K61,FALSE) * _xlfn.POISSON.DIST(6,L61,FALSE)</f>
        <v>3.7927201706539937E-5</v>
      </c>
      <c r="BE61" s="5">
        <f t="shared" ref="BE61:BE78" si="268">_xlfn.POISSON.DIST(1,K61,FALSE) * _xlfn.POISSON.DIST(6,L61,FALSE)</f>
        <v>5.0568338035329702E-5</v>
      </c>
      <c r="BF61" s="5">
        <f t="shared" ref="BF61:BF78" si="269">_xlfn.POISSON.DIST(2,K61,FALSE) * _xlfn.POISSON.DIST(6,L61,FALSE)</f>
        <v>3.3711382551252547E-5</v>
      </c>
      <c r="BG61" s="5">
        <f t="shared" ref="BG61:BG78" si="270">_xlfn.POISSON.DIST(3,K61,FALSE) * _xlfn.POISSON.DIST(6,L61,FALSE)</f>
        <v>1.4982462118528334E-5</v>
      </c>
      <c r="BH61" s="5">
        <f t="shared" ref="BH61:BH78" si="271">_xlfn.POISSON.DIST(4,K61,FALSE) * _xlfn.POISSON.DIST(6,L61,FALSE)</f>
        <v>4.9940291856584608E-6</v>
      </c>
      <c r="BI61" s="5">
        <f t="shared" ref="BI61:BI78" si="272">_xlfn.POISSON.DIST(5,K61,FALSE) * _xlfn.POISSON.DIST(6,L61,FALSE)</f>
        <v>1.3317078226476843E-6</v>
      </c>
      <c r="BJ61" s="8">
        <f t="shared" ref="BJ61:BJ78" si="273">SUM(N61,Q61,T61,W61,X61,Y61,AD61,AE61,AF61,AG61,AM61,AN61,AO61,AP61,AQ61,AX61,AY61,AZ61,BA61,BB61,BC61)</f>
        <v>0.497373212401368</v>
      </c>
      <c r="BK61" s="8">
        <f t="shared" ref="BK61:BK78" si="274">SUM(M61,P61,S61,V61,AC61,AL61,AY61)</f>
        <v>0.28393549248458699</v>
      </c>
      <c r="BL61" s="8">
        <f t="shared" ref="BL61:BL78" si="275">SUM(O61,R61,U61,AA61,AB61,AH61,AI61,AJ61,AK61,AR61,AS61,AT61,AU61,AV61,BD61,BE61,BF61,BG61,BH61,BI61)</f>
        <v>0.20936908405889704</v>
      </c>
      <c r="BM61" s="8">
        <f t="shared" ref="BM61:BM78" si="276">SUM(S61:BI61)</f>
        <v>0.35361300601400902</v>
      </c>
      <c r="BN61" s="8">
        <f t="shared" ref="BN61:BN78" si="277">SUM(M61:R61)</f>
        <v>0.64590105781270257</v>
      </c>
    </row>
    <row r="62" spans="1:66" x14ac:dyDescent="0.25">
      <c r="A62" t="s">
        <v>342</v>
      </c>
      <c r="B62" t="s">
        <v>149</v>
      </c>
      <c r="C62" t="s">
        <v>319</v>
      </c>
      <c r="D62" t="s">
        <v>69</v>
      </c>
      <c r="E62">
        <f>VLOOKUP(A62,home!$A$2:$E$405,3,FALSE)</f>
        <v>1.25</v>
      </c>
      <c r="F62">
        <f>VLOOKUP(B62,home!$B$2:$E$405,3,FALSE)</f>
        <v>1.6</v>
      </c>
      <c r="G62">
        <f>VLOOKUP(C62,away!$B$2:$E$405,4,FALSE)</f>
        <v>1.0667</v>
      </c>
      <c r="H62">
        <f>VLOOKUP(A62,away!$A$2:$E$405,3,FALSE)</f>
        <v>1.1389</v>
      </c>
      <c r="I62">
        <f>VLOOKUP(C62,away!$B$2:$E$405,3,FALSE)</f>
        <v>0.29270000000000002</v>
      </c>
      <c r="J62">
        <f>VLOOKUP(B62,home!$B$2:$E$405,4,FALSE)</f>
        <v>0.878</v>
      </c>
      <c r="K62" s="3">
        <f t="shared" si="168"/>
        <v>2.1334</v>
      </c>
      <c r="L62" s="3">
        <f t="shared" si="169"/>
        <v>0.29268659434000005</v>
      </c>
      <c r="M62" s="5">
        <f t="shared" si="224"/>
        <v>8.8382031432302902E-2</v>
      </c>
      <c r="N62" s="5">
        <f t="shared" si="225"/>
        <v>0.18855422585767506</v>
      </c>
      <c r="O62" s="5">
        <f t="shared" si="226"/>
        <v>2.5868235780771572E-2</v>
      </c>
      <c r="P62" s="5">
        <f t="shared" si="227"/>
        <v>5.5187294214698077E-2</v>
      </c>
      <c r="Q62" s="5">
        <f t="shared" si="228"/>
        <v>0.20113079272238196</v>
      </c>
      <c r="R62" s="5">
        <f t="shared" si="229"/>
        <v>3.7856429161290811E-3</v>
      </c>
      <c r="S62" s="5">
        <f t="shared" si="230"/>
        <v>8.6149791801076771E-3</v>
      </c>
      <c r="T62" s="5">
        <f t="shared" si="231"/>
        <v>5.8868286738818436E-2</v>
      </c>
      <c r="U62" s="5">
        <f t="shared" si="232"/>
        <v>8.0762905972697838E-3</v>
      </c>
      <c r="V62" s="5">
        <f t="shared" si="233"/>
        <v>5.977049393930344E-4</v>
      </c>
      <c r="W62" s="5">
        <f t="shared" si="234"/>
        <v>0.14303081106464322</v>
      </c>
      <c r="X62" s="5">
        <f t="shared" si="235"/>
        <v>4.1863200976198417E-2</v>
      </c>
      <c r="Y62" s="5">
        <f t="shared" si="236"/>
        <v>6.1263988609472396E-3</v>
      </c>
      <c r="Z62" s="5">
        <f t="shared" si="237"/>
        <v>3.6933564416972243E-4</v>
      </c>
      <c r="AA62" s="5">
        <f t="shared" si="238"/>
        <v>7.8794066327168594E-4</v>
      </c>
      <c r="AB62" s="5">
        <f t="shared" si="239"/>
        <v>8.4049630551190726E-4</v>
      </c>
      <c r="AC62" s="5">
        <f t="shared" si="240"/>
        <v>2.332609200174884E-5</v>
      </c>
      <c r="AD62" s="5">
        <f t="shared" si="241"/>
        <v>7.6285483081327501E-2</v>
      </c>
      <c r="AE62" s="5">
        <f t="shared" si="242"/>
        <v>2.2327738240655436E-2</v>
      </c>
      <c r="AF62" s="5">
        <f t="shared" si="243"/>
        <v>3.2675148324862115E-3</v>
      </c>
      <c r="AG62" s="5">
        <f t="shared" si="244"/>
        <v>3.18785929425275E-4</v>
      </c>
      <c r="AH62" s="5">
        <f t="shared" si="245"/>
        <v>2.7024897965101538E-5</v>
      </c>
      <c r="AI62" s="5">
        <f t="shared" si="246"/>
        <v>5.7654917318747628E-5</v>
      </c>
      <c r="AJ62" s="5">
        <f t="shared" si="247"/>
        <v>6.1500500303908088E-5</v>
      </c>
      <c r="AK62" s="5">
        <f t="shared" si="248"/>
        <v>4.3735055782785841E-5</v>
      </c>
      <c r="AL62" s="5">
        <f t="shared" si="249"/>
        <v>5.8260887708409465E-7</v>
      </c>
      <c r="AM62" s="5">
        <f t="shared" si="250"/>
        <v>3.2549489921140796E-2</v>
      </c>
      <c r="AN62" s="5">
        <f t="shared" si="251"/>
        <v>9.5267993525228571E-3</v>
      </c>
      <c r="AO62" s="5">
        <f t="shared" si="252"/>
        <v>1.3941832287252161E-3</v>
      </c>
      <c r="AP62" s="5">
        <f t="shared" si="253"/>
        <v>1.3601958036717627E-4</v>
      </c>
      <c r="AQ62" s="5">
        <f t="shared" si="254"/>
        <v>9.9527769353061894E-6</v>
      </c>
      <c r="AR62" s="5">
        <f t="shared" si="255"/>
        <v>1.5819650695583142E-6</v>
      </c>
      <c r="AS62" s="5">
        <f t="shared" si="256"/>
        <v>3.374964279395708E-6</v>
      </c>
      <c r="AT62" s="5">
        <f t="shared" si="257"/>
        <v>3.6000743968314017E-6</v>
      </c>
      <c r="AU62" s="5">
        <f t="shared" si="258"/>
        <v>2.5601329060667043E-6</v>
      </c>
      <c r="AV62" s="5">
        <f t="shared" si="259"/>
        <v>1.3654468854506772E-6</v>
      </c>
      <c r="AW62" s="5">
        <f t="shared" si="260"/>
        <v>1.010531181466651E-8</v>
      </c>
      <c r="AX62" s="5">
        <f t="shared" si="261"/>
        <v>1.1573513632960303E-2</v>
      </c>
      <c r="AY62" s="5">
        <f t="shared" si="262"/>
        <v>3.3874122897787121E-3</v>
      </c>
      <c r="AZ62" s="5">
        <f t="shared" si="263"/>
        <v>4.957250833603962E-4</v>
      </c>
      <c r="BA62" s="5">
        <f t="shared" si="264"/>
        <v>4.8364028792555667E-5</v>
      </c>
      <c r="BB62" s="5">
        <f t="shared" si="265"/>
        <v>3.5388757189637057E-6</v>
      </c>
      <c r="BC62" s="5">
        <f t="shared" si="266"/>
        <v>2.0715629639520135E-7</v>
      </c>
      <c r="BD62" s="5">
        <f t="shared" si="267"/>
        <v>7.7169994762310647E-8</v>
      </c>
      <c r="BE62" s="5">
        <f t="shared" si="268"/>
        <v>1.6463446682591354E-7</v>
      </c>
      <c r="BF62" s="5">
        <f t="shared" si="269"/>
        <v>1.7561558576320197E-7</v>
      </c>
      <c r="BG62" s="5">
        <f t="shared" si="270"/>
        <v>1.248860968890717E-7</v>
      </c>
      <c r="BH62" s="5">
        <f t="shared" si="271"/>
        <v>6.6607999775786418E-8</v>
      </c>
      <c r="BI62" s="5">
        <f t="shared" si="272"/>
        <v>2.8420301344332534E-8</v>
      </c>
      <c r="BJ62" s="8">
        <f t="shared" si="273"/>
        <v>0.80089844423115752</v>
      </c>
      <c r="BK62" s="8">
        <f t="shared" si="274"/>
        <v>0.15619333075715924</v>
      </c>
      <c r="BL62" s="8">
        <f t="shared" si="275"/>
        <v>3.9561641552307222E-2</v>
      </c>
      <c r="BM62" s="8">
        <f t="shared" si="276"/>
        <v>0.43072712707636812</v>
      </c>
      <c r="BN62" s="8">
        <f t="shared" si="277"/>
        <v>0.56290822292395859</v>
      </c>
    </row>
    <row r="63" spans="1:66" x14ac:dyDescent="0.25">
      <c r="A63" t="s">
        <v>342</v>
      </c>
      <c r="B63" t="s">
        <v>148</v>
      </c>
      <c r="C63" t="s">
        <v>320</v>
      </c>
      <c r="D63" t="s">
        <v>69</v>
      </c>
      <c r="E63">
        <f>VLOOKUP(A63,home!$A$2:$E$405,3,FALSE)</f>
        <v>1.25</v>
      </c>
      <c r="F63">
        <f>VLOOKUP(B63,home!$B$2:$E$405,3,FALSE)</f>
        <v>0.4</v>
      </c>
      <c r="G63">
        <f>VLOOKUP(C63,away!$B$2:$E$405,4,FALSE)</f>
        <v>1.6</v>
      </c>
      <c r="H63">
        <f>VLOOKUP(A63,away!$A$2:$E$405,3,FALSE)</f>
        <v>1.1389</v>
      </c>
      <c r="I63">
        <f>VLOOKUP(C63,away!$B$2:$E$405,3,FALSE)</f>
        <v>1.1707000000000001</v>
      </c>
      <c r="J63">
        <f>VLOOKUP(B63,home!$B$2:$E$405,4,FALSE)</f>
        <v>0.878</v>
      </c>
      <c r="K63" s="3">
        <f t="shared" si="168"/>
        <v>0.8</v>
      </c>
      <c r="L63" s="3">
        <f t="shared" si="169"/>
        <v>1.1706463819400001</v>
      </c>
      <c r="M63" s="5">
        <f t="shared" si="224"/>
        <v>0.13936674294871579</v>
      </c>
      <c r="N63" s="5">
        <f t="shared" si="225"/>
        <v>0.11149339435897263</v>
      </c>
      <c r="O63" s="5">
        <f t="shared" si="226"/>
        <v>0.16314917339567614</v>
      </c>
      <c r="P63" s="5">
        <f t="shared" si="227"/>
        <v>0.13051933871654092</v>
      </c>
      <c r="Q63" s="5">
        <f t="shared" si="228"/>
        <v>4.4597357743589056E-2</v>
      </c>
      <c r="R63" s="5">
        <f t="shared" si="229"/>
        <v>9.5494994776075051E-2</v>
      </c>
      <c r="S63" s="5">
        <f t="shared" si="230"/>
        <v>3.0558398328344019E-2</v>
      </c>
      <c r="T63" s="5">
        <f t="shared" si="231"/>
        <v>5.2207735486616377E-2</v>
      </c>
      <c r="U63" s="5">
        <f t="shared" si="232"/>
        <v>7.6395995820860041E-2</v>
      </c>
      <c r="V63" s="5">
        <f t="shared" si="233"/>
        <v>3.1798291947517572E-3</v>
      </c>
      <c r="W63" s="5">
        <f t="shared" si="234"/>
        <v>1.1892628731623748E-2</v>
      </c>
      <c r="X63" s="5">
        <f t="shared" si="235"/>
        <v>1.3922062796431035E-2</v>
      </c>
      <c r="Y63" s="5">
        <f t="shared" si="236"/>
        <v>8.1489062208917381E-3</v>
      </c>
      <c r="Z63" s="5">
        <f t="shared" si="237"/>
        <v>3.7263623375997146E-2</v>
      </c>
      <c r="AA63" s="5">
        <f t="shared" si="238"/>
        <v>2.9810898700797717E-2</v>
      </c>
      <c r="AB63" s="5">
        <f t="shared" si="239"/>
        <v>1.1924359480319087E-2</v>
      </c>
      <c r="AC63" s="5">
        <f t="shared" si="240"/>
        <v>1.8612277710116639E-4</v>
      </c>
      <c r="AD63" s="5">
        <f t="shared" si="241"/>
        <v>2.3785257463247497E-3</v>
      </c>
      <c r="AE63" s="5">
        <f t="shared" si="242"/>
        <v>2.7844125592862063E-3</v>
      </c>
      <c r="AF63" s="5">
        <f t="shared" si="243"/>
        <v>1.6297812441783475E-3</v>
      </c>
      <c r="AG63" s="5">
        <f t="shared" si="244"/>
        <v>6.359658389503513E-4</v>
      </c>
      <c r="AH63" s="5">
        <f t="shared" si="245"/>
        <v>1.0905631470771468E-2</v>
      </c>
      <c r="AI63" s="5">
        <f t="shared" si="246"/>
        <v>8.7245051766171745E-3</v>
      </c>
      <c r="AJ63" s="5">
        <f t="shared" si="247"/>
        <v>3.48980207064687E-3</v>
      </c>
      <c r="AK63" s="5">
        <f t="shared" si="248"/>
        <v>9.3061388550583202E-4</v>
      </c>
      <c r="AL63" s="5">
        <f t="shared" si="249"/>
        <v>6.9722865795233798E-6</v>
      </c>
      <c r="AM63" s="5">
        <f t="shared" si="250"/>
        <v>3.8056411941196004E-4</v>
      </c>
      <c r="AN63" s="5">
        <f t="shared" si="251"/>
        <v>4.455060094857932E-4</v>
      </c>
      <c r="AO63" s="5">
        <f t="shared" si="252"/>
        <v>2.6076499906853572E-4</v>
      </c>
      <c r="AP63" s="5">
        <f t="shared" si="253"/>
        <v>1.0175453423205625E-4</v>
      </c>
      <c r="AQ63" s="5">
        <f t="shared" si="254"/>
        <v>2.9779644336186634E-5</v>
      </c>
      <c r="AR63" s="5">
        <f t="shared" si="255"/>
        <v>2.5533276048059243E-3</v>
      </c>
      <c r="AS63" s="5">
        <f t="shared" si="256"/>
        <v>2.0426620838447391E-3</v>
      </c>
      <c r="AT63" s="5">
        <f t="shared" si="257"/>
        <v>8.1706483353789577E-4</v>
      </c>
      <c r="AU63" s="5">
        <f t="shared" si="258"/>
        <v>2.1788395561010555E-4</v>
      </c>
      <c r="AV63" s="5">
        <f t="shared" si="259"/>
        <v>4.3576791122021108E-5</v>
      </c>
      <c r="AW63" s="5">
        <f t="shared" si="260"/>
        <v>1.8137960129261932E-7</v>
      </c>
      <c r="AX63" s="5">
        <f t="shared" si="261"/>
        <v>5.0741882588261326E-5</v>
      </c>
      <c r="AY63" s="5">
        <f t="shared" si="262"/>
        <v>5.9400801264772408E-5</v>
      </c>
      <c r="AZ63" s="5">
        <f t="shared" si="263"/>
        <v>3.4768666542471414E-5</v>
      </c>
      <c r="BA63" s="5">
        <f t="shared" si="264"/>
        <v>1.356727123094083E-5</v>
      </c>
      <c r="BB63" s="5">
        <f t="shared" si="265"/>
        <v>3.9706192448248835E-6</v>
      </c>
      <c r="BC63" s="5">
        <f t="shared" si="266"/>
        <v>9.2963821060311697E-7</v>
      </c>
      <c r="BD63" s="5">
        <f t="shared" si="267"/>
        <v>4.9817395374559745E-4</v>
      </c>
      <c r="BE63" s="5">
        <f t="shared" si="268"/>
        <v>3.9853916299647797E-4</v>
      </c>
      <c r="BF63" s="5">
        <f t="shared" si="269"/>
        <v>1.5941566519859119E-4</v>
      </c>
      <c r="BG63" s="5">
        <f t="shared" si="270"/>
        <v>4.2510844052957659E-5</v>
      </c>
      <c r="BH63" s="5">
        <f t="shared" si="271"/>
        <v>8.5021688105915304E-6</v>
      </c>
      <c r="BI63" s="5">
        <f t="shared" si="272"/>
        <v>1.3603470096946452E-6</v>
      </c>
      <c r="BJ63" s="8">
        <f t="shared" si="273"/>
        <v>0.25107251891248056</v>
      </c>
      <c r="BK63" s="8">
        <f t="shared" si="274"/>
        <v>0.30387680505329795</v>
      </c>
      <c r="BL63" s="8">
        <f t="shared" si="275"/>
        <v>0.40760899218800395</v>
      </c>
      <c r="BM63" s="8">
        <f t="shared" si="276"/>
        <v>0.31514171816854653</v>
      </c>
      <c r="BN63" s="8">
        <f t="shared" si="277"/>
        <v>0.68462100193956965</v>
      </c>
    </row>
    <row r="64" spans="1:66" x14ac:dyDescent="0.25">
      <c r="A64" t="s">
        <v>352</v>
      </c>
      <c r="B64" t="s">
        <v>160</v>
      </c>
      <c r="C64" t="s">
        <v>165</v>
      </c>
      <c r="D64" t="s">
        <v>69</v>
      </c>
      <c r="E64">
        <f>VLOOKUP(A64,home!$A$2:$E$405,3,FALSE)</f>
        <v>1.2061999999999999</v>
      </c>
      <c r="F64">
        <f>VLOOKUP(B64,home!$B$2:$E$405,3,FALSE)</f>
        <v>1.0659000000000001</v>
      </c>
      <c r="G64">
        <f>VLOOKUP(C64,away!$B$2:$E$405,4,FALSE)</f>
        <v>0.82899999999999996</v>
      </c>
      <c r="H64">
        <f>VLOOKUP(A64,away!$A$2:$E$405,3,FALSE)</f>
        <v>1.1546000000000001</v>
      </c>
      <c r="I64">
        <f>VLOOKUP(C64,away!$B$2:$E$405,3,FALSE)</f>
        <v>1.1135999999999999</v>
      </c>
      <c r="J64">
        <f>VLOOKUP(B64,home!$B$2:$E$405,4,FALSE)</f>
        <v>0.98980000000000001</v>
      </c>
      <c r="K64" s="3">
        <f t="shared" si="168"/>
        <v>1.0658358328199999</v>
      </c>
      <c r="L64" s="3">
        <f t="shared" si="169"/>
        <v>1.272647781888</v>
      </c>
      <c r="M64" s="5">
        <f t="shared" si="224"/>
        <v>9.6473818849378154E-2</v>
      </c>
      <c r="N64" s="5">
        <f t="shared" si="225"/>
        <v>0.10282525305865275</v>
      </c>
      <c r="O64" s="5">
        <f t="shared" si="226"/>
        <v>0.12277719156892582</v>
      </c>
      <c r="P64" s="5">
        <f t="shared" si="227"/>
        <v>0.13086033022716673</v>
      </c>
      <c r="Q64" s="5">
        <f t="shared" si="228"/>
        <v>5.4797419614348204E-2</v>
      </c>
      <c r="R64" s="5">
        <f t="shared" si="229"/>
        <v>7.8126060258315755E-2</v>
      </c>
      <c r="S64" s="5">
        <f t="shared" si="230"/>
        <v>4.4375837484724762E-2</v>
      </c>
      <c r="T64" s="5">
        <f t="shared" si="231"/>
        <v>6.973781452538623E-2</v>
      </c>
      <c r="U64" s="5">
        <f t="shared" si="232"/>
        <v>8.3269554500367465E-2</v>
      </c>
      <c r="V64" s="5">
        <f t="shared" si="233"/>
        <v>6.6880974854887035E-3</v>
      </c>
      <c r="W64" s="5">
        <f t="shared" si="234"/>
        <v>1.9468351123681941E-2</v>
      </c>
      <c r="X64" s="5">
        <f t="shared" si="235"/>
        <v>2.4776353874570573E-2</v>
      </c>
      <c r="Y64" s="5">
        <f t="shared" si="236"/>
        <v>1.5765785900872197E-2</v>
      </c>
      <c r="Z64" s="5">
        <f t="shared" si="237"/>
        <v>3.3142319098464594E-2</v>
      </c>
      <c r="AA64" s="5">
        <f t="shared" si="238"/>
        <v>3.5324271277898195E-2</v>
      </c>
      <c r="AB64" s="5">
        <f t="shared" si="239"/>
        <v>1.8824937048119113E-2</v>
      </c>
      <c r="AC64" s="5">
        <f t="shared" si="240"/>
        <v>5.6699751288803724E-4</v>
      </c>
      <c r="AD64" s="5">
        <f t="shared" si="241"/>
        <v>5.1875165583854287E-3</v>
      </c>
      <c r="AE64" s="5">
        <f t="shared" si="242"/>
        <v>6.6018814415364875E-3</v>
      </c>
      <c r="AF64" s="5">
        <f t="shared" si="243"/>
        <v>4.2009348864294818E-3</v>
      </c>
      <c r="AG64" s="5">
        <f t="shared" si="244"/>
        <v>1.7821034883567992E-3</v>
      </c>
      <c r="AH64" s="5">
        <f t="shared" si="245"/>
        <v>1.0544624721821322E-2</v>
      </c>
      <c r="AI64" s="5">
        <f t="shared" si="246"/>
        <v>1.1238838872156787E-2</v>
      </c>
      <c r="AJ64" s="5">
        <f t="shared" si="247"/>
        <v>5.9893785946175098E-3</v>
      </c>
      <c r="AK64" s="5">
        <f t="shared" si="248"/>
        <v>2.1278981074894783E-3</v>
      </c>
      <c r="AL64" s="5">
        <f t="shared" si="249"/>
        <v>3.0763779296579209E-5</v>
      </c>
      <c r="AM64" s="5">
        <f t="shared" si="250"/>
        <v>1.1058082062548554E-3</v>
      </c>
      <c r="AN64" s="5">
        <f t="shared" si="251"/>
        <v>1.4073043608837897E-3</v>
      </c>
      <c r="AO64" s="5">
        <f t="shared" si="252"/>
        <v>8.9550138666003227E-4</v>
      </c>
      <c r="AP64" s="5">
        <f t="shared" si="253"/>
        <v>3.7988595113683948E-4</v>
      </c>
      <c r="AQ64" s="5">
        <f t="shared" si="254"/>
        <v>1.2086525327117804E-4</v>
      </c>
      <c r="AR64" s="5">
        <f t="shared" si="255"/>
        <v>2.6839186526134546E-3</v>
      </c>
      <c r="AS64" s="5">
        <f t="shared" si="256"/>
        <v>2.860616672329393E-3</v>
      </c>
      <c r="AT64" s="5">
        <f t="shared" si="257"/>
        <v>1.5244738766654877E-3</v>
      </c>
      <c r="AU64" s="5">
        <f t="shared" si="258"/>
        <v>5.4161296131603135E-4</v>
      </c>
      <c r="AV64" s="5">
        <f t="shared" si="259"/>
        <v>1.4431762542259463E-4</v>
      </c>
      <c r="AW64" s="5">
        <f t="shared" si="260"/>
        <v>1.1591395600612887E-6</v>
      </c>
      <c r="AX64" s="5">
        <f t="shared" si="261"/>
        <v>1.9643500174213889E-4</v>
      </c>
      <c r="AY64" s="5">
        <f t="shared" si="262"/>
        <v>2.499925692522985E-4</v>
      </c>
      <c r="AZ64" s="5">
        <f t="shared" si="263"/>
        <v>1.5907624437370995E-4</v>
      </c>
      <c r="BA64" s="5">
        <f t="shared" si="264"/>
        <v>6.7482676517758482E-5</v>
      </c>
      <c r="BB64" s="5">
        <f t="shared" si="265"/>
        <v>2.1470419646547698E-5</v>
      </c>
      <c r="BC64" s="5">
        <f t="shared" si="266"/>
        <v>5.4648563878766921E-6</v>
      </c>
      <c r="BD64" s="5">
        <f t="shared" si="267"/>
        <v>5.6928052000272309E-4</v>
      </c>
      <c r="BE64" s="5">
        <f t="shared" si="268"/>
        <v>6.0675957714530497E-4</v>
      </c>
      <c r="BF64" s="5">
        <f t="shared" si="269"/>
        <v>3.2335304961408857E-4</v>
      </c>
      <c r="BG64" s="5">
        <f t="shared" si="270"/>
        <v>1.1488042231010629E-4</v>
      </c>
      <c r="BH64" s="5">
        <f t="shared" si="271"/>
        <v>3.0610917646901351E-5</v>
      </c>
      <c r="BI64" s="5">
        <f t="shared" si="272"/>
        <v>6.5252425807139104E-6</v>
      </c>
      <c r="BJ64" s="8">
        <f t="shared" si="273"/>
        <v>0.3097527013983471</v>
      </c>
      <c r="BK64" s="8">
        <f t="shared" si="274"/>
        <v>0.27924583790819524</v>
      </c>
      <c r="BL64" s="8">
        <f t="shared" si="275"/>
        <v>0.37762910446735815</v>
      </c>
      <c r="BM64" s="8">
        <f t="shared" si="276"/>
        <v>0.41366105586588553</v>
      </c>
      <c r="BN64" s="8">
        <f t="shared" si="277"/>
        <v>0.58586007357678738</v>
      </c>
    </row>
    <row r="65" spans="1:66" x14ac:dyDescent="0.25">
      <c r="A65" t="s">
        <v>352</v>
      </c>
      <c r="B65" t="s">
        <v>164</v>
      </c>
      <c r="C65" t="s">
        <v>161</v>
      </c>
      <c r="D65" t="s">
        <v>69</v>
      </c>
      <c r="E65">
        <f>VLOOKUP(A65,home!$A$2:$E$405,3,FALSE)</f>
        <v>1.2061999999999999</v>
      </c>
      <c r="F65">
        <f>VLOOKUP(B65,home!$B$2:$E$405,3,FALSE)</f>
        <v>1.3816999999999999</v>
      </c>
      <c r="G65">
        <f>VLOOKUP(C65,away!$B$2:$E$405,4,FALSE)</f>
        <v>1.3816999999999999</v>
      </c>
      <c r="H65">
        <f>VLOOKUP(A65,away!$A$2:$E$405,3,FALSE)</f>
        <v>1.1546000000000001</v>
      </c>
      <c r="I65">
        <f>VLOOKUP(C65,away!$B$2:$E$405,3,FALSE)</f>
        <v>0.67359999999999998</v>
      </c>
      <c r="J65">
        <f>VLOOKUP(B65,home!$B$2:$E$405,4,FALSE)</f>
        <v>0.48120000000000002</v>
      </c>
      <c r="K65" s="3">
        <f t="shared" si="168"/>
        <v>2.3027502563179998</v>
      </c>
      <c r="L65" s="3">
        <f t="shared" si="169"/>
        <v>0.37424779507200001</v>
      </c>
      <c r="M65" s="5">
        <f t="shared" si="224"/>
        <v>6.8769286464088933E-2</v>
      </c>
      <c r="N65" s="5">
        <f t="shared" si="225"/>
        <v>0.15835849203198674</v>
      </c>
      <c r="O65" s="5">
        <f t="shared" si="226"/>
        <v>2.5736753827860014E-2</v>
      </c>
      <c r="P65" s="5">
        <f t="shared" si="227"/>
        <v>5.9265316473897912E-2</v>
      </c>
      <c r="Q65" s="5">
        <f t="shared" si="228"/>
        <v>0.18233002905839471</v>
      </c>
      <c r="R65" s="5">
        <f t="shared" si="229"/>
        <v>4.8159616861937326E-3</v>
      </c>
      <c r="S65" s="5">
        <f t="shared" si="230"/>
        <v>1.2768700670558165E-2</v>
      </c>
      <c r="T65" s="5">
        <f t="shared" si="231"/>
        <v>6.8236611350517909E-2</v>
      </c>
      <c r="U65" s="5">
        <f t="shared" si="232"/>
        <v>1.1089957007300285E-2</v>
      </c>
      <c r="V65" s="5">
        <f t="shared" si="233"/>
        <v>1.2226728999891702E-3</v>
      </c>
      <c r="W65" s="5">
        <f t="shared" si="234"/>
        <v>0.13995350704956225</v>
      </c>
      <c r="X65" s="5">
        <f t="shared" si="235"/>
        <v>5.2377291425892272E-2</v>
      </c>
      <c r="Y65" s="5">
        <f t="shared" si="236"/>
        <v>9.8010429139918764E-3</v>
      </c>
      <c r="Z65" s="5">
        <f t="shared" si="237"/>
        <v>6.0078768073641199E-4</v>
      </c>
      <c r="AA65" s="5">
        <f t="shared" si="238"/>
        <v>1.3834639858084695E-3</v>
      </c>
      <c r="AB65" s="5">
        <f t="shared" si="239"/>
        <v>1.5928860239635876E-3</v>
      </c>
      <c r="AC65" s="5">
        <f t="shared" si="240"/>
        <v>6.5856158402701479E-5</v>
      </c>
      <c r="AD65" s="5">
        <f t="shared" si="241"/>
        <v>8.0569493557745647E-2</v>
      </c>
      <c r="AE65" s="5">
        <f t="shared" si="242"/>
        <v>3.0152955314054014E-2</v>
      </c>
      <c r="AF65" s="5">
        <f t="shared" si="243"/>
        <v>5.6423385205946293E-3</v>
      </c>
      <c r="AG65" s="5">
        <f t="shared" si="244"/>
        <v>7.038775834607837E-4</v>
      </c>
      <c r="AH65" s="5">
        <f t="shared" si="245"/>
        <v>5.6210866205505719E-5</v>
      </c>
      <c r="AI65" s="5">
        <f t="shared" si="246"/>
        <v>1.2943958656258509E-4</v>
      </c>
      <c r="AJ65" s="5">
        <f t="shared" si="247"/>
        <v>1.4903352056734438E-4</v>
      </c>
      <c r="AK65" s="5">
        <f t="shared" si="248"/>
        <v>1.1439565922880871E-4</v>
      </c>
      <c r="AL65" s="5">
        <f t="shared" si="249"/>
        <v>2.2701914009413958E-6</v>
      </c>
      <c r="AM65" s="5">
        <f t="shared" si="250"/>
        <v>3.7106284388302033E-2</v>
      </c>
      <c r="AN65" s="5">
        <f t="shared" si="251"/>
        <v>1.3886945115636611E-2</v>
      </c>
      <c r="AO65" s="5">
        <f t="shared" si="252"/>
        <v>2.5985792949064406E-3</v>
      </c>
      <c r="AP65" s="5">
        <f t="shared" si="253"/>
        <v>3.2417085714616268E-4</v>
      </c>
      <c r="AQ65" s="5">
        <f t="shared" si="254"/>
        <v>3.0330057128387916E-5</v>
      </c>
      <c r="AR65" s="5">
        <f t="shared" si="255"/>
        <v>4.207358547299545E-6</v>
      </c>
      <c r="AS65" s="5">
        <f t="shared" si="256"/>
        <v>9.6884959732157556E-6</v>
      </c>
      <c r="AT65" s="5">
        <f t="shared" si="257"/>
        <v>1.1155093292829246E-5</v>
      </c>
      <c r="AU65" s="5">
        <f t="shared" si="258"/>
        <v>8.5624646464379148E-6</v>
      </c>
      <c r="AV65" s="5">
        <f t="shared" si="259"/>
        <v>4.929304414824682E-6</v>
      </c>
      <c r="AW65" s="5">
        <f t="shared" si="260"/>
        <v>5.4345809635111323E-8</v>
      </c>
      <c r="AX65" s="5">
        <f t="shared" si="261"/>
        <v>1.424108431436184E-2</v>
      </c>
      <c r="AY65" s="5">
        <f t="shared" si="262"/>
        <v>5.3296944040843635E-3</v>
      </c>
      <c r="AZ65" s="5">
        <f t="shared" si="263"/>
        <v>9.9731318956807488E-4</v>
      </c>
      <c r="BA65" s="5">
        <f t="shared" si="264"/>
        <v>1.2441408739735855E-4</v>
      </c>
      <c r="BB65" s="5">
        <f t="shared" si="265"/>
        <v>1.1640424471089134E-5</v>
      </c>
      <c r="BC65" s="5">
        <f t="shared" si="266"/>
        <v>8.7128063840145252E-7</v>
      </c>
      <c r="BD65" s="5">
        <f t="shared" si="267"/>
        <v>2.6243244323403115E-7</v>
      </c>
      <c r="BE65" s="5">
        <f t="shared" si="268"/>
        <v>6.0431637592332413E-7</v>
      </c>
      <c r="BF65" s="5">
        <f t="shared" si="269"/>
        <v>6.957948447772998E-7</v>
      </c>
      <c r="BG65" s="5">
        <f t="shared" si="270"/>
        <v>5.3408058571855656E-7</v>
      </c>
      <c r="BH65" s="5">
        <f t="shared" si="271"/>
        <v>3.0746355141446857E-7</v>
      </c>
      <c r="BI65" s="5">
        <f t="shared" si="272"/>
        <v>1.4160235436562194E-7</v>
      </c>
      <c r="BJ65" s="8">
        <f t="shared" si="273"/>
        <v>0.80277696621984174</v>
      </c>
      <c r="BK65" s="8">
        <f t="shared" si="274"/>
        <v>0.14742379726242222</v>
      </c>
      <c r="BL65" s="8">
        <f t="shared" si="275"/>
        <v>4.5109190570720374E-2</v>
      </c>
      <c r="BM65" s="8">
        <f t="shared" si="276"/>
        <v>0.49130526213302367</v>
      </c>
      <c r="BN65" s="8">
        <f t="shared" si="277"/>
        <v>0.49927583954242211</v>
      </c>
    </row>
    <row r="66" spans="1:66" x14ac:dyDescent="0.25">
      <c r="A66" t="s">
        <v>345</v>
      </c>
      <c r="B66" t="s">
        <v>204</v>
      </c>
      <c r="C66" t="s">
        <v>198</v>
      </c>
      <c r="D66" t="s">
        <v>69</v>
      </c>
      <c r="E66">
        <f>VLOOKUP(A66,home!$A$2:$E$405,3,FALSE)</f>
        <v>1.3976999999999999</v>
      </c>
      <c r="F66">
        <f>VLOOKUP(B66,home!$B$2:$E$405,3,FALSE)</f>
        <v>0.82279999999999998</v>
      </c>
      <c r="G66">
        <f>VLOOKUP(C66,away!$B$2:$E$405,4,FALSE)</f>
        <v>1.4730000000000001</v>
      </c>
      <c r="H66">
        <f>VLOOKUP(A66,away!$A$2:$E$405,3,FALSE)</f>
        <v>1.0585</v>
      </c>
      <c r="I66">
        <f>VLOOKUP(C66,away!$B$2:$E$405,3,FALSE)</f>
        <v>0.94469999999999998</v>
      </c>
      <c r="J66">
        <f>VLOOKUP(B66,home!$B$2:$E$405,4,FALSE)</f>
        <v>0.94469999999999998</v>
      </c>
      <c r="K66" s="3">
        <f t="shared" si="168"/>
        <v>1.6939905958799999</v>
      </c>
      <c r="L66" s="3">
        <f t="shared" si="169"/>
        <v>0.944666888265</v>
      </c>
      <c r="M66" s="5">
        <f t="shared" si="224"/>
        <v>7.1457137529936737E-2</v>
      </c>
      <c r="N66" s="5">
        <f t="shared" si="225"/>
        <v>0.12104771898421664</v>
      </c>
      <c r="O66" s="5">
        <f t="shared" si="226"/>
        <v>6.7503191754729477E-2</v>
      </c>
      <c r="P66" s="5">
        <f t="shared" si="227"/>
        <v>0.11434977202439608</v>
      </c>
      <c r="Q66" s="5">
        <f t="shared" si="228"/>
        <v>0.10252684880599397</v>
      </c>
      <c r="R66" s="5">
        <f t="shared" si="229"/>
        <v>3.1884015051447945E-2</v>
      </c>
      <c r="S66" s="5">
        <f t="shared" si="230"/>
        <v>4.5747250778668772E-2</v>
      </c>
      <c r="T66" s="5">
        <f t="shared" si="231"/>
        <v>9.6853719225174439E-2</v>
      </c>
      <c r="U66" s="5">
        <f t="shared" si="232"/>
        <v>5.4011221656049192E-2</v>
      </c>
      <c r="V66" s="5">
        <f t="shared" si="233"/>
        <v>8.1341500313030484E-3</v>
      </c>
      <c r="W66" s="5">
        <f t="shared" si="234"/>
        <v>5.7893172567521446E-2</v>
      </c>
      <c r="X66" s="5">
        <f t="shared" si="235"/>
        <v>5.468976318114914E-2</v>
      </c>
      <c r="Y66" s="5">
        <f t="shared" si="236"/>
        <v>2.5831804202142958E-2</v>
      </c>
      <c r="Z66" s="5">
        <f t="shared" si="237"/>
        <v>1.0039924428015254E-2</v>
      </c>
      <c r="AA66" s="5">
        <f t="shared" si="238"/>
        <v>1.7007537564403728E-2</v>
      </c>
      <c r="AB66" s="5">
        <f t="shared" si="239"/>
        <v>1.4405304346587877E-2</v>
      </c>
      <c r="AC66" s="5">
        <f t="shared" si="240"/>
        <v>8.1354556892764864E-4</v>
      </c>
      <c r="AD66" s="5">
        <f t="shared" si="241"/>
        <v>2.4517622473759833E-2</v>
      </c>
      <c r="AE66" s="5">
        <f t="shared" si="242"/>
        <v>2.3160986129942728E-2</v>
      </c>
      <c r="AF66" s="5">
        <f t="shared" si="243"/>
        <v>1.0939708348260911E-2</v>
      </c>
      <c r="AG66" s="5">
        <f t="shared" si="244"/>
        <v>3.4447934146260933E-3</v>
      </c>
      <c r="AH66" s="5">
        <f t="shared" si="245"/>
        <v>2.371096041957232E-3</v>
      </c>
      <c r="AI66" s="5">
        <f t="shared" si="246"/>
        <v>4.0166143970038403E-3</v>
      </c>
      <c r="AJ66" s="5">
        <f t="shared" si="247"/>
        <v>3.4020535079003619E-3</v>
      </c>
      <c r="AK66" s="5">
        <f t="shared" si="248"/>
        <v>1.9210155496879255E-3</v>
      </c>
      <c r="AL66" s="5">
        <f t="shared" si="249"/>
        <v>5.207527396370176E-5</v>
      </c>
      <c r="AM66" s="5">
        <f t="shared" si="250"/>
        <v>8.3065243807770583E-3</v>
      </c>
      <c r="AN66" s="5">
        <f t="shared" si="251"/>
        <v>7.8468985390860186E-3</v>
      </c>
      <c r="AO66" s="5">
        <f t="shared" si="252"/>
        <v>3.7063526127247811E-3</v>
      </c>
      <c r="AP66" s="5">
        <f t="shared" si="253"/>
        <v>1.1670895298251907E-3</v>
      </c>
      <c r="AQ66" s="5">
        <f t="shared" si="254"/>
        <v>2.7562770861665615E-4</v>
      </c>
      <c r="AR66" s="5">
        <f t="shared" si="255"/>
        <v>4.4797918394663938E-4</v>
      </c>
      <c r="AS66" s="5">
        <f t="shared" si="256"/>
        <v>7.5887252475560372E-4</v>
      </c>
      <c r="AT66" s="5">
        <f t="shared" si="257"/>
        <v>6.4276146020385272E-4</v>
      </c>
      <c r="AU66" s="5">
        <f t="shared" si="258"/>
        <v>3.6294395632647435E-4</v>
      </c>
      <c r="AV66" s="5">
        <f t="shared" si="259"/>
        <v>1.5370591221213224E-4</v>
      </c>
      <c r="AW66" s="5">
        <f t="shared" si="260"/>
        <v>2.3148281270022907E-6</v>
      </c>
      <c r="AX66" s="5">
        <f t="shared" si="261"/>
        <v>2.3451956975807141E-3</v>
      </c>
      <c r="AY66" s="5">
        <f t="shared" si="262"/>
        <v>2.2154287220060389E-3</v>
      </c>
      <c r="AZ66" s="5">
        <f t="shared" si="263"/>
        <v>1.0464210784951753E-3</v>
      </c>
      <c r="BA66" s="5">
        <f t="shared" si="264"/>
        <v>3.2950644801231423E-4</v>
      </c>
      <c r="BB66" s="5">
        <f t="shared" si="265"/>
        <v>7.7818457726761448E-5</v>
      </c>
      <c r="BC66" s="5">
        <f t="shared" si="266"/>
        <v>1.4702504062064243E-5</v>
      </c>
      <c r="BD66" s="5">
        <f t="shared" si="267"/>
        <v>7.0531850284394278E-5</v>
      </c>
      <c r="BE66" s="5">
        <f t="shared" si="268"/>
        <v>1.1948029109178002E-4</v>
      </c>
      <c r="BF66" s="5">
        <f t="shared" si="269"/>
        <v>1.0119924475124015E-4</v>
      </c>
      <c r="BG66" s="5">
        <f t="shared" si="270"/>
        <v>5.7143522972919742E-5</v>
      </c>
      <c r="BH66" s="5">
        <f t="shared" si="271"/>
        <v>2.4200147632894694E-5</v>
      </c>
      <c r="BI66" s="5">
        <f t="shared" si="272"/>
        <v>8.1989645018062488E-6</v>
      </c>
      <c r="BJ66" s="8">
        <f t="shared" si="273"/>
        <v>0.54823770301170116</v>
      </c>
      <c r="BK66" s="8">
        <f t="shared" si="274"/>
        <v>0.24276935992920201</v>
      </c>
      <c r="BL66" s="8">
        <f t="shared" si="275"/>
        <v>0.19926906692844731</v>
      </c>
      <c r="BM66" s="8">
        <f t="shared" si="276"/>
        <v>0.48933425625276572</v>
      </c>
      <c r="BN66" s="8">
        <f t="shared" si="277"/>
        <v>0.50876868415072085</v>
      </c>
    </row>
    <row r="67" spans="1:66" x14ac:dyDescent="0.25">
      <c r="A67" t="s">
        <v>345</v>
      </c>
      <c r="B67" t="s">
        <v>215</v>
      </c>
      <c r="C67" t="s">
        <v>199</v>
      </c>
      <c r="D67" t="s">
        <v>69</v>
      </c>
      <c r="E67">
        <f>VLOOKUP(A67,home!$A$2:$E$405,3,FALSE)</f>
        <v>1.3976999999999999</v>
      </c>
      <c r="F67">
        <f>VLOOKUP(B67,home!$B$2:$E$405,3,FALSE)</f>
        <v>1.0731999999999999</v>
      </c>
      <c r="G67">
        <f>VLOOKUP(C67,away!$B$2:$E$405,4,FALSE)</f>
        <v>0.71550000000000002</v>
      </c>
      <c r="H67">
        <f>VLOOKUP(A67,away!$A$2:$E$405,3,FALSE)</f>
        <v>1.0585</v>
      </c>
      <c r="I67">
        <f>VLOOKUP(C67,away!$B$2:$E$405,3,FALSE)</f>
        <v>0.89219999999999999</v>
      </c>
      <c r="J67">
        <f>VLOOKUP(B67,home!$B$2:$E$405,4,FALSE)</f>
        <v>0.6613</v>
      </c>
      <c r="K67" s="3">
        <f t="shared" si="168"/>
        <v>1.0732583284199999</v>
      </c>
      <c r="L67" s="3">
        <f t="shared" si="169"/>
        <v>0.62452755381000002</v>
      </c>
      <c r="M67" s="5">
        <f t="shared" si="224"/>
        <v>0.18308845500661131</v>
      </c>
      <c r="N67" s="5">
        <f t="shared" si="225"/>
        <v>0.19650120917339603</v>
      </c>
      <c r="O67" s="5">
        <f t="shared" si="226"/>
        <v>0.11434378493613123</v>
      </c>
      <c r="P67" s="5">
        <f t="shared" si="227"/>
        <v>0.12272041948576817</v>
      </c>
      <c r="Q67" s="5">
        <f t="shared" si="228"/>
        <v>0.10544827964497389</v>
      </c>
      <c r="R67" s="5">
        <f t="shared" si="229"/>
        <v>3.5705422149769378E-2</v>
      </c>
      <c r="S67" s="5">
        <f t="shared" si="230"/>
        <v>2.0564242237746607E-2</v>
      </c>
      <c r="T67" s="5">
        <f t="shared" si="231"/>
        <v>6.5855356140148355E-2</v>
      </c>
      <c r="U67" s="5">
        <f t="shared" si="232"/>
        <v>3.8321141691991925E-2</v>
      </c>
      <c r="V67" s="5">
        <f t="shared" si="233"/>
        <v>1.5315319907540422E-3</v>
      </c>
      <c r="W67" s="5">
        <f t="shared" si="234"/>
        <v>3.772441478217646E-2</v>
      </c>
      <c r="X67" s="5">
        <f t="shared" si="235"/>
        <v>2.3559936482826473E-2</v>
      </c>
      <c r="Y67" s="5">
        <f t="shared" si="236"/>
        <v>7.3569147497692961E-3</v>
      </c>
      <c r="Z67" s="5">
        <f t="shared" si="237"/>
        <v>7.433006650982954E-3</v>
      </c>
      <c r="AA67" s="5">
        <f t="shared" si="238"/>
        <v>7.9775362933687064E-3</v>
      </c>
      <c r="AB67" s="5">
        <f t="shared" si="239"/>
        <v>4.2809786335653898E-3</v>
      </c>
      <c r="AC67" s="5">
        <f t="shared" si="240"/>
        <v>6.4159646342263463E-5</v>
      </c>
      <c r="AD67" s="5">
        <f t="shared" si="241"/>
        <v>1.0122010587435358E-2</v>
      </c>
      <c r="AE67" s="5">
        <f t="shared" si="242"/>
        <v>6.3214745118099266E-3</v>
      </c>
      <c r="AF67" s="5">
        <f t="shared" si="243"/>
        <v>1.9739675066664584E-3</v>
      </c>
      <c r="AG67" s="5">
        <f t="shared" si="244"/>
        <v>4.1093236607960942E-4</v>
      </c>
      <c r="AH67" s="5">
        <f t="shared" si="245"/>
        <v>1.1605293652979611E-3</v>
      </c>
      <c r="AI67" s="5">
        <f t="shared" si="246"/>
        <v>1.2455478066820131E-3</v>
      </c>
      <c r="AJ67" s="5">
        <f t="shared" si="247"/>
        <v>6.6839727848336727E-4</v>
      </c>
      <c r="AK67" s="5">
        <f t="shared" si="248"/>
        <v>2.3912098194184535E-4</v>
      </c>
      <c r="AL67" s="5">
        <f t="shared" si="249"/>
        <v>1.7201955662134545E-6</v>
      </c>
      <c r="AM67" s="5">
        <f t="shared" si="250"/>
        <v>2.1727064326640833E-3</v>
      </c>
      <c r="AN67" s="5">
        <f t="shared" si="251"/>
        <v>1.3569150335389518E-3</v>
      </c>
      <c r="AO67" s="5">
        <f t="shared" si="252"/>
        <v>4.237154133120478E-4</v>
      </c>
      <c r="AP67" s="5">
        <f t="shared" si="253"/>
        <v>8.8207316862455427E-5</v>
      </c>
      <c r="AQ67" s="5">
        <f t="shared" si="254"/>
        <v>1.3771974957063213E-5</v>
      </c>
      <c r="AR67" s="5">
        <f t="shared" si="255"/>
        <v>1.4495651312684157E-4</v>
      </c>
      <c r="AS67" s="5">
        <f t="shared" si="256"/>
        <v>1.5557578497210576E-4</v>
      </c>
      <c r="AT67" s="5">
        <f t="shared" si="257"/>
        <v>8.3486503460895783E-5</v>
      </c>
      <c r="AU67" s="5">
        <f t="shared" si="258"/>
        <v>2.9867528383357186E-5</v>
      </c>
      <c r="AV67" s="5">
        <f t="shared" si="259"/>
        <v>8.0138933966897074E-6</v>
      </c>
      <c r="AW67" s="5">
        <f t="shared" si="260"/>
        <v>3.2028101370705468E-8</v>
      </c>
      <c r="AX67" s="5">
        <f t="shared" si="261"/>
        <v>3.8864587901140578E-4</v>
      </c>
      <c r="AY67" s="5">
        <f t="shared" si="262"/>
        <v>2.427200601173305E-4</v>
      </c>
      <c r="AZ67" s="5">
        <f t="shared" si="263"/>
        <v>7.5792682702846277E-5</v>
      </c>
      <c r="BA67" s="5">
        <f t="shared" si="264"/>
        <v>1.5778206241702028E-5</v>
      </c>
      <c r="BB67" s="5">
        <f t="shared" si="265"/>
        <v>2.4634811369099603E-6</v>
      </c>
      <c r="BC67" s="5">
        <f t="shared" si="266"/>
        <v>3.0770236965829114E-7</v>
      </c>
      <c r="BD67" s="5">
        <f t="shared" si="267"/>
        <v>1.5088222758655577E-5</v>
      </c>
      <c r="BE67" s="5">
        <f t="shared" si="268"/>
        <v>1.6193560736783282E-5</v>
      </c>
      <c r="BF67" s="5">
        <f t="shared" si="269"/>
        <v>8.6899369637638839E-6</v>
      </c>
      <c r="BG67" s="5">
        <f t="shared" si="270"/>
        <v>3.1088490732681323E-6</v>
      </c>
      <c r="BH67" s="5">
        <f t="shared" si="271"/>
        <v>8.3414953992145518E-7</v>
      </c>
      <c r="BI67" s="5">
        <f t="shared" si="272"/>
        <v>1.7905158817368265E-7</v>
      </c>
      <c r="BJ67" s="8">
        <f t="shared" si="273"/>
        <v>0.46005552012819623</v>
      </c>
      <c r="BK67" s="8">
        <f t="shared" si="274"/>
        <v>0.32821324862290596</v>
      </c>
      <c r="BL67" s="8">
        <f t="shared" si="275"/>
        <v>0.20440845313123227</v>
      </c>
      <c r="BM67" s="8">
        <f t="shared" si="276"/>
        <v>0.24205997010465152</v>
      </c>
      <c r="BN67" s="8">
        <f t="shared" si="277"/>
        <v>0.75780757039664992</v>
      </c>
    </row>
    <row r="68" spans="1:66" x14ac:dyDescent="0.25">
      <c r="A68" t="s">
        <v>347</v>
      </c>
      <c r="B68" t="s">
        <v>238</v>
      </c>
      <c r="C68" t="s">
        <v>240</v>
      </c>
      <c r="D68" t="s">
        <v>69</v>
      </c>
      <c r="E68">
        <f>VLOOKUP(A68,home!$A$2:$E$405,3,FALSE)</f>
        <v>1.3042</v>
      </c>
      <c r="F68">
        <f>VLOOKUP(B68,home!$B$2:$E$405,3,FALSE)</f>
        <v>0.92010000000000003</v>
      </c>
      <c r="G68">
        <f>VLOOKUP(C68,away!$B$2:$E$405,4,FALSE)</f>
        <v>0.81789999999999996</v>
      </c>
      <c r="H68">
        <f>VLOOKUP(A68,away!$A$2:$E$405,3,FALSE)</f>
        <v>1.1499999999999999</v>
      </c>
      <c r="I68">
        <f>VLOOKUP(C68,away!$B$2:$E$405,3,FALSE)</f>
        <v>1.5651999999999999</v>
      </c>
      <c r="J68">
        <f>VLOOKUP(B68,home!$B$2:$E$405,4,FALSE)</f>
        <v>0.86960000000000004</v>
      </c>
      <c r="K68" s="3">
        <f t="shared" si="168"/>
        <v>0.98147543611800003</v>
      </c>
      <c r="L68" s="3">
        <f t="shared" si="169"/>
        <v>1.5652626079999998</v>
      </c>
      <c r="M68" s="5">
        <f t="shared" si="224"/>
        <v>7.8336780811260373E-2</v>
      </c>
      <c r="N68" s="5">
        <f t="shared" si="225"/>
        <v>7.6885626110811928E-2</v>
      </c>
      <c r="O68" s="5">
        <f t="shared" si="226"/>
        <v>0.12261763383495773</v>
      </c>
      <c r="P68" s="5">
        <f t="shared" si="227"/>
        <v>0.12034619564392235</v>
      </c>
      <c r="Q68" s="5">
        <f t="shared" si="228"/>
        <v>3.7730676709157314E-2</v>
      </c>
      <c r="R68" s="5">
        <f t="shared" si="229"/>
        <v>9.5964398661647507E-2</v>
      </c>
      <c r="S68" s="5">
        <f t="shared" si="230"/>
        <v>4.6220966243367072E-2</v>
      </c>
      <c r="T68" s="5">
        <f t="shared" si="231"/>
        <v>5.9058417427380418E-2</v>
      </c>
      <c r="U68" s="5">
        <f t="shared" si="232"/>
        <v>9.4186700028242087E-2</v>
      </c>
      <c r="V68" s="5">
        <f t="shared" si="233"/>
        <v>7.8897484379759995E-3</v>
      </c>
      <c r="W68" s="5">
        <f t="shared" si="234"/>
        <v>1.2343910792715816E-2</v>
      </c>
      <c r="X68" s="5">
        <f t="shared" si="235"/>
        <v>1.9321462000325699E-2</v>
      </c>
      <c r="Y68" s="5">
        <f t="shared" si="236"/>
        <v>1.5121581000501353E-2</v>
      </c>
      <c r="Z68" s="5">
        <f t="shared" si="237"/>
        <v>5.0069828308094026E-2</v>
      </c>
      <c r="AA68" s="5">
        <f t="shared" si="238"/>
        <v>4.9142306575039964E-2</v>
      </c>
      <c r="AB68" s="5">
        <f t="shared" si="239"/>
        <v>2.4115983388790899E-2</v>
      </c>
      <c r="AC68" s="5">
        <f t="shared" si="240"/>
        <v>7.5754741200820676E-4</v>
      </c>
      <c r="AD68" s="5">
        <f t="shared" si="241"/>
        <v>3.0288113071706103E-3</v>
      </c>
      <c r="AE68" s="5">
        <f t="shared" si="242"/>
        <v>4.7408850858017574E-3</v>
      </c>
      <c r="AF68" s="5">
        <f t="shared" si="243"/>
        <v>3.710365076815182E-3</v>
      </c>
      <c r="AG68" s="5">
        <f t="shared" si="244"/>
        <v>1.9358985722559507E-3</v>
      </c>
      <c r="AH68" s="5">
        <f t="shared" si="245"/>
        <v>1.9593107509909877E-2</v>
      </c>
      <c r="AI68" s="5">
        <f t="shared" si="246"/>
        <v>1.9230153738195657E-2</v>
      </c>
      <c r="AJ68" s="5">
        <f t="shared" si="247"/>
        <v>9.4369617634058843E-3</v>
      </c>
      <c r="AK68" s="5">
        <f t="shared" si="248"/>
        <v>3.0873820541225607E-3</v>
      </c>
      <c r="AL68" s="5">
        <f t="shared" si="249"/>
        <v>4.6551797564794436E-5</v>
      </c>
      <c r="AM68" s="5">
        <f t="shared" si="250"/>
        <v>5.9454077972488108E-4</v>
      </c>
      <c r="AN68" s="5">
        <f t="shared" si="251"/>
        <v>9.3061245143452067E-4</v>
      </c>
      <c r="AO68" s="5">
        <f t="shared" si="252"/>
        <v>7.2832643638483566E-4</v>
      </c>
      <c r="AP68" s="5">
        <f t="shared" si="253"/>
        <v>3.8000737909702468E-4</v>
      </c>
      <c r="AQ68" s="5">
        <f t="shared" si="254"/>
        <v>1.4870283531616342E-4</v>
      </c>
      <c r="AR68" s="5">
        <f t="shared" si="255"/>
        <v>6.1336717119571766E-3</v>
      </c>
      <c r="AS68" s="5">
        <f t="shared" si="256"/>
        <v>6.0200481184978089E-3</v>
      </c>
      <c r="AT68" s="5">
        <f t="shared" si="257"/>
        <v>2.9542646762769909E-3</v>
      </c>
      <c r="AU68" s="5">
        <f t="shared" si="258"/>
        <v>9.6651273718565409E-4</v>
      </c>
      <c r="AV68" s="5">
        <f t="shared" si="259"/>
        <v>2.3715212756072294E-4</v>
      </c>
      <c r="AW68" s="5">
        <f t="shared" si="260"/>
        <v>1.9865550310435064E-6</v>
      </c>
      <c r="AX68" s="5">
        <f t="shared" si="261"/>
        <v>9.725452851173553E-5</v>
      </c>
      <c r="AY68" s="5">
        <f t="shared" si="262"/>
        <v>1.5222887693808947E-4</v>
      </c>
      <c r="AZ68" s="5">
        <f t="shared" si="263"/>
        <v>1.1913908446451252E-4</v>
      </c>
      <c r="BA68" s="5">
        <f t="shared" si="264"/>
        <v>6.2161318021218385E-5</v>
      </c>
      <c r="BB68" s="5">
        <f t="shared" si="265"/>
        <v>2.4324696690652427E-5</v>
      </c>
      <c r="BC68" s="5">
        <f t="shared" si="266"/>
        <v>7.6149076361639084E-6</v>
      </c>
      <c r="BD68" s="5">
        <f t="shared" si="267"/>
        <v>1.6001344967456529E-3</v>
      </c>
      <c r="BE68" s="5">
        <f t="shared" si="268"/>
        <v>1.5704927030408958E-3</v>
      </c>
      <c r="BF68" s="5">
        <f t="shared" si="269"/>
        <v>7.7070000531859998E-4</v>
      </c>
      <c r="BG68" s="5">
        <f t="shared" si="270"/>
        <v>2.5214104127873932E-4</v>
      </c>
      <c r="BH68" s="5">
        <f t="shared" si="271"/>
        <v>6.1867559613074327E-5</v>
      </c>
      <c r="BI68" s="5">
        <f t="shared" si="272"/>
        <v>1.2144298010559702E-5</v>
      </c>
      <c r="BJ68" s="8">
        <f t="shared" si="273"/>
        <v>0.2371225473771558</v>
      </c>
      <c r="BK68" s="8">
        <f t="shared" si="274"/>
        <v>0.25375001922303697</v>
      </c>
      <c r="BL68" s="8">
        <f t="shared" si="275"/>
        <v>0.45795375702979801</v>
      </c>
      <c r="BM68" s="8">
        <f t="shared" si="276"/>
        <v>0.46686459784442053</v>
      </c>
      <c r="BN68" s="8">
        <f t="shared" si="277"/>
        <v>0.53188131177175713</v>
      </c>
    </row>
    <row r="69" spans="1:66" x14ac:dyDescent="0.25">
      <c r="A69" t="s">
        <v>347</v>
      </c>
      <c r="B69" t="s">
        <v>241</v>
      </c>
      <c r="C69" t="s">
        <v>243</v>
      </c>
      <c r="D69" t="s">
        <v>69</v>
      </c>
      <c r="E69">
        <f>VLOOKUP(A69,home!$A$2:$E$405,3,FALSE)</f>
        <v>1.3042</v>
      </c>
      <c r="F69">
        <f>VLOOKUP(B69,home!$B$2:$E$405,3,FALSE)</f>
        <v>1.0734999999999999</v>
      </c>
      <c r="G69">
        <f>VLOOKUP(C69,away!$B$2:$E$405,4,FALSE)</f>
        <v>0.86899999999999999</v>
      </c>
      <c r="H69">
        <f>VLOOKUP(A69,away!$A$2:$E$405,3,FALSE)</f>
        <v>1.1499999999999999</v>
      </c>
      <c r="I69">
        <f>VLOOKUP(C69,away!$B$2:$E$405,3,FALSE)</f>
        <v>1.1013999999999999</v>
      </c>
      <c r="J69">
        <f>VLOOKUP(B69,home!$B$2:$E$405,4,FALSE)</f>
        <v>0.75360000000000005</v>
      </c>
      <c r="K69" s="3">
        <f t="shared" si="168"/>
        <v>1.2166510102999999</v>
      </c>
      <c r="L69" s="3">
        <f t="shared" si="169"/>
        <v>0.9545172959999999</v>
      </c>
      <c r="M69" s="5">
        <f t="shared" si="224"/>
        <v>0.11404430037411957</v>
      </c>
      <c r="N69" s="5">
        <f t="shared" si="225"/>
        <v>0.1387521132691292</v>
      </c>
      <c r="O69" s="5">
        <f t="shared" si="226"/>
        <v>0.10885725721731639</v>
      </c>
      <c r="P69" s="5">
        <f t="shared" si="227"/>
        <v>0.13244129197193491</v>
      </c>
      <c r="Q69" s="5">
        <f t="shared" si="228"/>
        <v>8.4406449395073038E-2</v>
      </c>
      <c r="R69" s="5">
        <f t="shared" si="229"/>
        <v>5.1953067404524642E-2</v>
      </c>
      <c r="S69" s="5">
        <f t="shared" si="230"/>
        <v>3.8451495957389989E-2</v>
      </c>
      <c r="T69" s="5">
        <f t="shared" si="231"/>
        <v>8.0567415841545947E-2</v>
      </c>
      <c r="U69" s="5">
        <f t="shared" si="232"/>
        <v>6.3208751945898894E-2</v>
      </c>
      <c r="V69" s="5">
        <f t="shared" si="233"/>
        <v>4.9615863563976913E-3</v>
      </c>
      <c r="W69" s="5">
        <f t="shared" si="234"/>
        <v>3.4231063977450495E-2</v>
      </c>
      <c r="X69" s="5">
        <f t="shared" si="235"/>
        <v>3.2674142626959043E-2</v>
      </c>
      <c r="Y69" s="5">
        <f t="shared" si="236"/>
        <v>1.5594017134701637E-2</v>
      </c>
      <c r="Z69" s="5">
        <f t="shared" si="237"/>
        <v>1.6530033805957533E-2</v>
      </c>
      <c r="AA69" s="5">
        <f t="shared" si="238"/>
        <v>2.0111282330311384E-2</v>
      </c>
      <c r="AB69" s="5">
        <f t="shared" si="239"/>
        <v>1.2234205982800941E-2</v>
      </c>
      <c r="AC69" s="5">
        <f t="shared" si="240"/>
        <v>3.6012261524467486E-4</v>
      </c>
      <c r="AD69" s="5">
        <f t="shared" si="241"/>
        <v>1.0411814642952261E-2</v>
      </c>
      <c r="AE69" s="5">
        <f t="shared" si="242"/>
        <v>9.9382571594439969E-3</v>
      </c>
      <c r="AF69" s="5">
        <f t="shared" si="243"/>
        <v>4.7431191753925612E-3</v>
      </c>
      <c r="AG69" s="5">
        <f t="shared" si="244"/>
        <v>1.5091297633004859E-3</v>
      </c>
      <c r="AH69" s="5">
        <f t="shared" si="245"/>
        <v>3.9445507928127926E-3</v>
      </c>
      <c r="AI69" s="5">
        <f t="shared" si="246"/>
        <v>4.7991417072553496E-3</v>
      </c>
      <c r="AJ69" s="5">
        <f t="shared" si="247"/>
        <v>2.9194403033525437E-3</v>
      </c>
      <c r="AK69" s="5">
        <f t="shared" si="248"/>
        <v>1.1839799981948039E-3</v>
      </c>
      <c r="AL69" s="5">
        <f t="shared" si="249"/>
        <v>1.6728623622523579E-5</v>
      </c>
      <c r="AM69" s="5">
        <f t="shared" si="250"/>
        <v>2.5335089608808405E-3</v>
      </c>
      <c r="AN69" s="5">
        <f t="shared" si="251"/>
        <v>2.4182781227317491E-3</v>
      </c>
      <c r="AO69" s="5">
        <f t="shared" si="252"/>
        <v>1.1541441473429323E-3</v>
      </c>
      <c r="AP69" s="5">
        <f t="shared" si="253"/>
        <v>3.6721685023866714E-4</v>
      </c>
      <c r="AQ69" s="5">
        <f t="shared" si="254"/>
        <v>8.7628708733862365E-5</v>
      </c>
      <c r="AR69" s="5">
        <f t="shared" si="255"/>
        <v>7.530283913380647E-4</v>
      </c>
      <c r="AS69" s="5">
        <f t="shared" si="256"/>
        <v>9.1617275310604002E-4</v>
      </c>
      <c r="AT69" s="5">
        <f t="shared" si="257"/>
        <v>5.5733125283789796E-4</v>
      </c>
      <c r="AU69" s="5">
        <f t="shared" si="258"/>
        <v>2.2602587727899785E-4</v>
      </c>
      <c r="AV69" s="5">
        <f t="shared" si="259"/>
        <v>6.8748652986359089E-5</v>
      </c>
      <c r="AW69" s="5">
        <f t="shared" si="260"/>
        <v>5.3964422358756929E-7</v>
      </c>
      <c r="AX69" s="5">
        <f t="shared" si="261"/>
        <v>5.1373270614329676E-4</v>
      </c>
      <c r="AY69" s="5">
        <f t="shared" si="262"/>
        <v>4.9036675353466219E-4</v>
      </c>
      <c r="AZ69" s="5">
        <f t="shared" si="263"/>
        <v>2.3403177381610201E-4</v>
      </c>
      <c r="BA69" s="5">
        <f t="shared" si="264"/>
        <v>7.4462458640343104E-5</v>
      </c>
      <c r="BB69" s="5">
        <f t="shared" si="265"/>
        <v>1.776892616872303E-5</v>
      </c>
      <c r="BC69" s="5">
        <f t="shared" si="266"/>
        <v>3.3921494718786295E-6</v>
      </c>
      <c r="BD69" s="5">
        <f t="shared" si="267"/>
        <v>1.1979643731853982E-4</v>
      </c>
      <c r="BE69" s="5">
        <f t="shared" si="268"/>
        <v>1.4575045649394209E-4</v>
      </c>
      <c r="BF69" s="5">
        <f t="shared" si="269"/>
        <v>8.8663720072520411E-5</v>
      </c>
      <c r="BG69" s="5">
        <f t="shared" si="270"/>
        <v>3.5957601534396128E-5</v>
      </c>
      <c r="BH69" s="5">
        <f t="shared" si="271"/>
        <v>1.0936963058696962E-5</v>
      </c>
      <c r="BI69" s="5">
        <f t="shared" si="272"/>
        <v>2.6612934309954873E-6</v>
      </c>
      <c r="BJ69" s="8">
        <f t="shared" si="273"/>
        <v>0.4207220545436518</v>
      </c>
      <c r="BK69" s="8">
        <f t="shared" si="274"/>
        <v>0.29076589265224401</v>
      </c>
      <c r="BL69" s="8">
        <f t="shared" si="275"/>
        <v>0.27213675108192426</v>
      </c>
      <c r="BM69" s="8">
        <f t="shared" si="276"/>
        <v>0.3692104253423687</v>
      </c>
      <c r="BN69" s="8">
        <f t="shared" si="277"/>
        <v>0.63045447963209778</v>
      </c>
    </row>
    <row r="70" spans="1:66" x14ac:dyDescent="0.25">
      <c r="A70" t="s">
        <v>347</v>
      </c>
      <c r="B70" t="s">
        <v>239</v>
      </c>
      <c r="C70" t="s">
        <v>233</v>
      </c>
      <c r="D70" t="s">
        <v>69</v>
      </c>
      <c r="E70">
        <f>VLOOKUP(A70,home!$A$2:$E$405,3,FALSE)</f>
        <v>1.3042</v>
      </c>
      <c r="F70">
        <f>VLOOKUP(B70,home!$B$2:$E$405,3,FALSE)</f>
        <v>0.86899999999999999</v>
      </c>
      <c r="G70">
        <f>VLOOKUP(C70,away!$B$2:$E$405,4,FALSE)</f>
        <v>0.66449999999999998</v>
      </c>
      <c r="H70">
        <f>VLOOKUP(A70,away!$A$2:$E$405,3,FALSE)</f>
        <v>1.1499999999999999</v>
      </c>
      <c r="I70">
        <f>VLOOKUP(C70,away!$B$2:$E$405,3,FALSE)</f>
        <v>0.52170000000000005</v>
      </c>
      <c r="J70">
        <f>VLOOKUP(B70,home!$B$2:$E$405,4,FALSE)</f>
        <v>0.46379999999999999</v>
      </c>
      <c r="K70" s="3">
        <f t="shared" si="168"/>
        <v>0.75311094209999996</v>
      </c>
      <c r="L70" s="3">
        <f t="shared" si="169"/>
        <v>0.27825912899999999</v>
      </c>
      <c r="M70" s="5">
        <f t="shared" si="224"/>
        <v>0.35651817056496088</v>
      </c>
      <c r="N70" s="5">
        <f t="shared" si="225"/>
        <v>0.26849773530994619</v>
      </c>
      <c r="O70" s="5">
        <f t="shared" si="226"/>
        <v>9.9204435614079448E-2</v>
      </c>
      <c r="P70" s="5">
        <f t="shared" si="227"/>
        <v>7.4711945965818163E-2</v>
      </c>
      <c r="Q70" s="5">
        <f t="shared" si="228"/>
        <v>0.10110429119549498</v>
      </c>
      <c r="R70" s="5">
        <f t="shared" si="229"/>
        <v>1.380226992345516E-2</v>
      </c>
      <c r="S70" s="5">
        <f t="shared" si="230"/>
        <v>3.9141587518203803E-3</v>
      </c>
      <c r="T70" s="5">
        <f t="shared" si="231"/>
        <v>2.8133192006220799E-2</v>
      </c>
      <c r="U70" s="5">
        <f t="shared" si="232"/>
        <v>1.0394640505171811E-2</v>
      </c>
      <c r="V70" s="5">
        <f t="shared" si="233"/>
        <v>9.1139009737249916E-5</v>
      </c>
      <c r="W70" s="5">
        <f t="shared" si="234"/>
        <v>2.5380915997530656E-2</v>
      </c>
      <c r="X70" s="5">
        <f t="shared" si="235"/>
        <v>7.0624715786950457E-3</v>
      </c>
      <c r="Y70" s="5">
        <f t="shared" si="236"/>
        <v>9.8259859503746884E-4</v>
      </c>
      <c r="Z70" s="5">
        <f t="shared" si="237"/>
        <v>1.2802025357078427E-3</v>
      </c>
      <c r="AA70" s="5">
        <f t="shared" si="238"/>
        <v>9.6413453774574242E-4</v>
      </c>
      <c r="AB70" s="5">
        <f t="shared" si="239"/>
        <v>3.6305013501642194E-4</v>
      </c>
      <c r="AC70" s="5">
        <f t="shared" si="240"/>
        <v>1.1936931503514518E-6</v>
      </c>
      <c r="AD70" s="5">
        <f t="shared" si="241"/>
        <v>4.7786613895653167E-3</v>
      </c>
      <c r="AE70" s="5">
        <f t="shared" si="242"/>
        <v>1.3297061560463748E-3</v>
      </c>
      <c r="AF70" s="5">
        <f t="shared" si="243"/>
        <v>1.850014384037011E-4</v>
      </c>
      <c r="AG70" s="5">
        <f t="shared" si="244"/>
        <v>1.7159446371320334E-5</v>
      </c>
      <c r="AH70" s="5">
        <f t="shared" si="245"/>
        <v>8.9057010632413933E-5</v>
      </c>
      <c r="AI70" s="5">
        <f t="shared" si="246"/>
        <v>6.7069809177986976E-5</v>
      </c>
      <c r="AJ70" s="5">
        <f t="shared" si="247"/>
        <v>2.5255503588250494E-5</v>
      </c>
      <c r="AK70" s="5">
        <f t="shared" si="248"/>
        <v>6.3400653668524205E-6</v>
      </c>
      <c r="AL70" s="5">
        <f t="shared" si="249"/>
        <v>1.0006013214698127E-8</v>
      </c>
      <c r="AM70" s="5">
        <f t="shared" si="250"/>
        <v>7.1977243621448644E-4</v>
      </c>
      <c r="AN70" s="5">
        <f t="shared" si="251"/>
        <v>2.0028325117925106E-4</v>
      </c>
      <c r="AO70" s="5">
        <f t="shared" si="252"/>
        <v>2.7865321513213305E-5</v>
      </c>
      <c r="AP70" s="5">
        <f t="shared" si="253"/>
        <v>2.5845933645238978E-6</v>
      </c>
      <c r="AQ70" s="5">
        <f t="shared" si="254"/>
        <v>1.7979667460789984E-7</v>
      </c>
      <c r="AR70" s="5">
        <f t="shared" si="255"/>
        <v>4.9561852419838493E-6</v>
      </c>
      <c r="AS70" s="5">
        <f t="shared" si="256"/>
        <v>3.7325573368125738E-6</v>
      </c>
      <c r="AT70" s="5">
        <f t="shared" si="257"/>
        <v>1.4055148861845919E-6</v>
      </c>
      <c r="AU70" s="5">
        <f t="shared" si="258"/>
        <v>3.5283621335668409E-7</v>
      </c>
      <c r="AV70" s="5">
        <f t="shared" si="259"/>
        <v>6.6431203262012228E-8</v>
      </c>
      <c r="AW70" s="5">
        <f t="shared" si="260"/>
        <v>5.824611325366546E-11</v>
      </c>
      <c r="AX70" s="5">
        <f t="shared" si="261"/>
        <v>9.0344749589183965E-5</v>
      </c>
      <c r="AY70" s="5">
        <f t="shared" si="262"/>
        <v>2.5139251330409434E-5</v>
      </c>
      <c r="AZ70" s="5">
        <f t="shared" si="263"/>
        <v>3.4976130894559097E-6</v>
      </c>
      <c r="BA70" s="5">
        <f t="shared" si="264"/>
        <v>3.2441425728366669E-7</v>
      </c>
      <c r="BB70" s="5">
        <f t="shared" si="265"/>
        <v>2.2567807166733753E-8</v>
      </c>
      <c r="BC70" s="5">
        <f t="shared" si="266"/>
        <v>1.2559396731310588E-9</v>
      </c>
      <c r="BD70" s="5">
        <f t="shared" si="267"/>
        <v>2.2985063143284648E-7</v>
      </c>
      <c r="BE70" s="5">
        <f t="shared" si="268"/>
        <v>1.7310302558067089E-7</v>
      </c>
      <c r="BF70" s="5">
        <f t="shared" si="269"/>
        <v>6.5182891337709717E-8</v>
      </c>
      <c r="BG70" s="5">
        <f t="shared" si="270"/>
        <v>1.6363316234714832E-8</v>
      </c>
      <c r="BH70" s="5">
        <f t="shared" si="271"/>
        <v>3.0808481263515771E-9</v>
      </c>
      <c r="BI70" s="5">
        <f t="shared" si="272"/>
        <v>4.6404408698073137E-10</v>
      </c>
      <c r="BJ70" s="8">
        <f t="shared" si="273"/>
        <v>0.43854174836427112</v>
      </c>
      <c r="BK70" s="8">
        <f t="shared" si="274"/>
        <v>0.43526175724283062</v>
      </c>
      <c r="BL70" s="8">
        <f t="shared" si="275"/>
        <v>0.12492725467387249</v>
      </c>
      <c r="BM70" s="8">
        <f t="shared" si="276"/>
        <v>8.6146975049842964E-2</v>
      </c>
      <c r="BN70" s="8">
        <f t="shared" si="277"/>
        <v>0.91383884857375486</v>
      </c>
    </row>
    <row r="71" spans="1:66" x14ac:dyDescent="0.25">
      <c r="A71" t="s">
        <v>348</v>
      </c>
      <c r="B71" t="s">
        <v>325</v>
      </c>
      <c r="C71" t="s">
        <v>256</v>
      </c>
      <c r="D71" t="s">
        <v>69</v>
      </c>
      <c r="E71">
        <f>VLOOKUP(A71,home!$A$2:$E$405,3,FALSE)</f>
        <v>1.1457999999999999</v>
      </c>
      <c r="F71">
        <f>VLOOKUP(B71,home!$B$2:$E$405,3,FALSE)</f>
        <v>1.7455000000000001</v>
      </c>
      <c r="G71">
        <f>VLOOKUP(C71,away!$B$2:$E$405,4,FALSE)</f>
        <v>1.4545999999999999</v>
      </c>
      <c r="H71">
        <f>VLOOKUP(A71,away!$A$2:$E$405,3,FALSE)</f>
        <v>0.77080000000000004</v>
      </c>
      <c r="I71">
        <f>VLOOKUP(C71,away!$B$2:$E$405,3,FALSE)</f>
        <v>0.4325</v>
      </c>
      <c r="J71">
        <f>VLOOKUP(B71,home!$B$2:$E$405,4,FALSE)</f>
        <v>0</v>
      </c>
      <c r="K71" s="3">
        <f t="shared" si="168"/>
        <v>2.9091911269399997</v>
      </c>
      <c r="L71" s="3">
        <f t="shared" si="169"/>
        <v>0</v>
      </c>
      <c r="M71" s="5">
        <f t="shared" si="224"/>
        <v>5.4519811645382041E-2</v>
      </c>
      <c r="N71" s="5">
        <f t="shared" si="225"/>
        <v>0.15860855228118548</v>
      </c>
      <c r="O71" s="5">
        <f t="shared" si="226"/>
        <v>0</v>
      </c>
      <c r="P71" s="5">
        <f t="shared" si="227"/>
        <v>0</v>
      </c>
      <c r="Q71" s="5">
        <f t="shared" si="228"/>
        <v>0.23071129647661198</v>
      </c>
      <c r="R71" s="5">
        <f t="shared" si="229"/>
        <v>0</v>
      </c>
      <c r="S71" s="5">
        <f t="shared" si="230"/>
        <v>0</v>
      </c>
      <c r="T71" s="5">
        <f t="shared" si="231"/>
        <v>0</v>
      </c>
      <c r="U71" s="5">
        <f t="shared" si="232"/>
        <v>0</v>
      </c>
      <c r="V71" s="5">
        <f t="shared" si="233"/>
        <v>0</v>
      </c>
      <c r="W71" s="5">
        <f t="shared" si="234"/>
        <v>0.22372775219819438</v>
      </c>
      <c r="X71" s="5">
        <f t="shared" si="235"/>
        <v>0</v>
      </c>
      <c r="Y71" s="5">
        <f t="shared" si="236"/>
        <v>0</v>
      </c>
      <c r="Z71" s="5">
        <f t="shared" si="237"/>
        <v>0</v>
      </c>
      <c r="AA71" s="5">
        <f t="shared" si="238"/>
        <v>0</v>
      </c>
      <c r="AB71" s="5">
        <f t="shared" si="239"/>
        <v>0</v>
      </c>
      <c r="AC71" s="5">
        <f t="shared" si="240"/>
        <v>0</v>
      </c>
      <c r="AD71" s="5">
        <f t="shared" si="241"/>
        <v>0.16271669788630455</v>
      </c>
      <c r="AE71" s="5">
        <f t="shared" si="242"/>
        <v>0</v>
      </c>
      <c r="AF71" s="5">
        <f t="shared" si="243"/>
        <v>0</v>
      </c>
      <c r="AG71" s="5">
        <f t="shared" si="244"/>
        <v>0</v>
      </c>
      <c r="AH71" s="5">
        <f t="shared" si="245"/>
        <v>0</v>
      </c>
      <c r="AI71" s="5">
        <f t="shared" si="246"/>
        <v>0</v>
      </c>
      <c r="AJ71" s="5">
        <f t="shared" si="247"/>
        <v>0</v>
      </c>
      <c r="AK71" s="5">
        <f t="shared" si="248"/>
        <v>0</v>
      </c>
      <c r="AL71" s="5">
        <f t="shared" si="249"/>
        <v>0</v>
      </c>
      <c r="AM71" s="5">
        <f t="shared" si="250"/>
        <v>9.4674794739162738E-2</v>
      </c>
      <c r="AN71" s="5">
        <f t="shared" si="251"/>
        <v>0</v>
      </c>
      <c r="AO71" s="5">
        <f t="shared" si="252"/>
        <v>0</v>
      </c>
      <c r="AP71" s="5">
        <f t="shared" si="253"/>
        <v>0</v>
      </c>
      <c r="AQ71" s="5">
        <f t="shared" si="254"/>
        <v>0</v>
      </c>
      <c r="AR71" s="5">
        <f t="shared" si="255"/>
        <v>0</v>
      </c>
      <c r="AS71" s="5">
        <f t="shared" si="256"/>
        <v>0</v>
      </c>
      <c r="AT71" s="5">
        <f t="shared" si="257"/>
        <v>0</v>
      </c>
      <c r="AU71" s="5">
        <f t="shared" si="258"/>
        <v>0</v>
      </c>
      <c r="AV71" s="5">
        <f t="shared" si="259"/>
        <v>0</v>
      </c>
      <c r="AW71" s="5">
        <f t="shared" si="260"/>
        <v>0</v>
      </c>
      <c r="AX71" s="5">
        <f t="shared" si="261"/>
        <v>4.5904512133339681E-2</v>
      </c>
      <c r="AY71" s="5">
        <f t="shared" si="262"/>
        <v>0</v>
      </c>
      <c r="AZ71" s="5">
        <f t="shared" si="263"/>
        <v>0</v>
      </c>
      <c r="BA71" s="5">
        <f t="shared" si="264"/>
        <v>0</v>
      </c>
      <c r="BB71" s="5">
        <f t="shared" si="265"/>
        <v>0</v>
      </c>
      <c r="BC71" s="5">
        <f t="shared" si="266"/>
        <v>0</v>
      </c>
      <c r="BD71" s="5">
        <f t="shared" si="267"/>
        <v>0</v>
      </c>
      <c r="BE71" s="5">
        <f t="shared" si="268"/>
        <v>0</v>
      </c>
      <c r="BF71" s="5">
        <f t="shared" si="269"/>
        <v>0</v>
      </c>
      <c r="BG71" s="5">
        <f t="shared" si="270"/>
        <v>0</v>
      </c>
      <c r="BH71" s="5">
        <f t="shared" si="271"/>
        <v>0</v>
      </c>
      <c r="BI71" s="5">
        <f t="shared" si="272"/>
        <v>0</v>
      </c>
      <c r="BJ71" s="8">
        <f t="shared" si="273"/>
        <v>0.91634360571479878</v>
      </c>
      <c r="BK71" s="8">
        <f t="shared" si="274"/>
        <v>5.4519811645382041E-2</v>
      </c>
      <c r="BL71" s="8">
        <f t="shared" si="275"/>
        <v>0</v>
      </c>
      <c r="BM71" s="8">
        <f t="shared" si="276"/>
        <v>0.52702375695700132</v>
      </c>
      <c r="BN71" s="8">
        <f t="shared" si="277"/>
        <v>0.44383966040317951</v>
      </c>
    </row>
    <row r="72" spans="1:66" x14ac:dyDescent="0.25">
      <c r="A72" t="s">
        <v>348</v>
      </c>
      <c r="B72" t="s">
        <v>253</v>
      </c>
      <c r="C72" t="s">
        <v>259</v>
      </c>
      <c r="D72" t="s">
        <v>69</v>
      </c>
      <c r="E72">
        <f>VLOOKUP(A72,home!$A$2:$E$405,3,FALSE)</f>
        <v>1.1457999999999999</v>
      </c>
      <c r="F72">
        <f>VLOOKUP(B72,home!$B$2:$E$405,3,FALSE)</f>
        <v>2.0364</v>
      </c>
      <c r="G72">
        <f>VLOOKUP(C72,away!$B$2:$E$405,4,FALSE)</f>
        <v>2.1819000000000002</v>
      </c>
      <c r="H72">
        <f>VLOOKUP(A72,away!$A$2:$E$405,3,FALSE)</f>
        <v>0.77080000000000004</v>
      </c>
      <c r="I72">
        <f>VLOOKUP(C72,away!$B$2:$E$405,3,FALSE)</f>
        <v>0.64870000000000005</v>
      </c>
      <c r="J72">
        <f>VLOOKUP(B72,home!$B$2:$E$405,4,FALSE)</f>
        <v>1.2974000000000001</v>
      </c>
      <c r="K72" s="3">
        <f t="shared" si="168"/>
        <v>5.0910428051279997</v>
      </c>
      <c r="L72" s="3">
        <f t="shared" si="169"/>
        <v>0.64872330130400013</v>
      </c>
      <c r="M72" s="5">
        <f t="shared" si="224"/>
        <v>3.2155202768698122E-3</v>
      </c>
      <c r="N72" s="5">
        <f t="shared" si="225"/>
        <v>1.637035137030125E-2</v>
      </c>
      <c r="O72" s="5">
        <f t="shared" si="226"/>
        <v>2.0859829294209366E-3</v>
      </c>
      <c r="P72" s="5">
        <f t="shared" si="227"/>
        <v>1.0619828384448289E-2</v>
      </c>
      <c r="Q72" s="5">
        <f t="shared" si="228"/>
        <v>4.1671079780594748E-2</v>
      </c>
      <c r="R72" s="5">
        <f t="shared" si="229"/>
        <v>6.7661286621886968E-4</v>
      </c>
      <c r="S72" s="5">
        <f t="shared" si="230"/>
        <v>8.768468646147165E-3</v>
      </c>
      <c r="T72" s="5">
        <f t="shared" si="231"/>
        <v>2.7033000444169789E-2</v>
      </c>
      <c r="U72" s="5">
        <f t="shared" si="232"/>
        <v>3.4446650644206103E-3</v>
      </c>
      <c r="V72" s="5">
        <f t="shared" si="233"/>
        <v>3.2177143699759908E-3</v>
      </c>
      <c r="W72" s="5">
        <f t="shared" si="234"/>
        <v>7.0716416966303902E-2</v>
      </c>
      <c r="X72" s="5">
        <f t="shared" si="235"/>
        <v>4.587538747077087E-2</v>
      </c>
      <c r="Y72" s="5">
        <f t="shared" si="236"/>
        <v>1.4880216404319323E-2</v>
      </c>
      <c r="Z72" s="5">
        <f t="shared" si="237"/>
        <v>1.4631151075942235E-4</v>
      </c>
      <c r="AA72" s="5">
        <f t="shared" si="238"/>
        <v>7.4487816415916514E-4</v>
      </c>
      <c r="AB72" s="5">
        <f t="shared" si="239"/>
        <v>1.8961033091697357E-3</v>
      </c>
      <c r="AC72" s="5">
        <f t="shared" si="240"/>
        <v>6.6419217298061375E-4</v>
      </c>
      <c r="AD72" s="5">
        <f t="shared" si="241"/>
        <v>9.0005076450183283E-2</v>
      </c>
      <c r="AE72" s="5">
        <f t="shared" si="242"/>
        <v>5.8388390328881802E-2</v>
      </c>
      <c r="AF72" s="5">
        <f t="shared" si="243"/>
        <v>1.8938954665989379E-2</v>
      </c>
      <c r="AG72" s="5">
        <f t="shared" si="244"/>
        <v>4.0953803980558106E-3</v>
      </c>
      <c r="AH72" s="5">
        <f t="shared" si="245"/>
        <v>2.3728921569657043E-5</v>
      </c>
      <c r="AI72" s="5">
        <f t="shared" si="246"/>
        <v>1.208049554306491E-4</v>
      </c>
      <c r="AJ72" s="5">
        <f t="shared" si="247"/>
        <v>3.0751159958450743E-4</v>
      </c>
      <c r="AK72" s="5">
        <f t="shared" si="248"/>
        <v>5.2185157218603633E-4</v>
      </c>
      <c r="AL72" s="5">
        <f t="shared" si="249"/>
        <v>8.7744517639482363E-5</v>
      </c>
      <c r="AM72" s="5">
        <f t="shared" si="250"/>
        <v>9.1643939377340236E-2</v>
      </c>
      <c r="AN72" s="5">
        <f t="shared" si="251"/>
        <v>5.9451558897371796E-2</v>
      </c>
      <c r="AO72" s="5">
        <f t="shared" si="252"/>
        <v>1.9283805777786118E-2</v>
      </c>
      <c r="AP72" s="5">
        <f t="shared" si="253"/>
        <v>4.1699513819568558E-3</v>
      </c>
      <c r="AQ72" s="5">
        <f t="shared" si="254"/>
        <v>6.7628615669505711E-4</v>
      </c>
      <c r="AR72" s="5">
        <f t="shared" si="255"/>
        <v>3.0787008674103232E-6</v>
      </c>
      <c r="AS72" s="5">
        <f t="shared" si="256"/>
        <v>1.5673797900170659E-5</v>
      </c>
      <c r="AT72" s="5">
        <f t="shared" si="257"/>
        <v>3.9897988014347102E-5</v>
      </c>
      <c r="AU72" s="5">
        <f t="shared" si="258"/>
        <v>6.7707454939841652E-5</v>
      </c>
      <c r="AV72" s="5">
        <f t="shared" si="259"/>
        <v>8.6175387831252269E-5</v>
      </c>
      <c r="AW72" s="5">
        <f t="shared" si="260"/>
        <v>8.0497749005247322E-6</v>
      </c>
      <c r="AX72" s="5">
        <f t="shared" si="261"/>
        <v>7.7760536366765748E-2</v>
      </c>
      <c r="AY72" s="5">
        <f t="shared" si="262"/>
        <v>5.0445071863018026E-2</v>
      </c>
      <c r="AZ72" s="5">
        <f t="shared" si="263"/>
        <v>1.6362446776747294E-2</v>
      </c>
      <c r="BA72" s="5">
        <f t="shared" si="264"/>
        <v>3.5382334968075014E-3</v>
      </c>
      <c r="BB72" s="5">
        <f t="shared" si="265"/>
        <v>5.7383362870833945E-4</v>
      </c>
      <c r="BC72" s="5">
        <f t="shared" si="266"/>
        <v>7.4451849202985583E-5</v>
      </c>
      <c r="BD72" s="5">
        <f t="shared" si="267"/>
        <v>3.3287083173898562E-7</v>
      </c>
      <c r="BE72" s="5">
        <f t="shared" si="268"/>
        <v>1.6946596529617356E-6</v>
      </c>
      <c r="BF72" s="5">
        <f t="shared" si="269"/>
        <v>4.3137924166757795E-6</v>
      </c>
      <c r="BG72" s="5">
        <f t="shared" si="270"/>
        <v>7.320567281910984E-6</v>
      </c>
      <c r="BH72" s="5">
        <f t="shared" si="271"/>
        <v>9.3173303475070879E-6</v>
      </c>
      <c r="BI72" s="5">
        <f t="shared" si="272"/>
        <v>9.4869855257353456E-6</v>
      </c>
      <c r="BJ72" s="8">
        <f t="shared" si="273"/>
        <v>0.71195436985196991</v>
      </c>
      <c r="BK72" s="8">
        <f t="shared" si="274"/>
        <v>7.7018540231079374E-2</v>
      </c>
      <c r="BL72" s="8">
        <f t="shared" si="275"/>
        <v>1.0067138917769719E-2</v>
      </c>
      <c r="BM72" s="8">
        <f t="shared" si="276"/>
        <v>0.6741099628156072</v>
      </c>
      <c r="BN72" s="8">
        <f t="shared" si="277"/>
        <v>7.46393756078539E-2</v>
      </c>
    </row>
    <row r="73" spans="1:66" x14ac:dyDescent="0.25">
      <c r="A73" t="s">
        <v>349</v>
      </c>
      <c r="B73" t="s">
        <v>273</v>
      </c>
      <c r="C73" t="s">
        <v>267</v>
      </c>
      <c r="D73" t="s">
        <v>69</v>
      </c>
      <c r="E73">
        <f>VLOOKUP(A73,home!$A$2:$E$405,3,FALSE)</f>
        <v>1.2749999999999999</v>
      </c>
      <c r="F73">
        <f>VLOOKUP(B73,home!$B$2:$E$405,3,FALSE)</f>
        <v>0.26140000000000002</v>
      </c>
      <c r="G73">
        <f>VLOOKUP(C73,away!$B$2:$E$405,4,FALSE)</f>
        <v>1.3071999999999999</v>
      </c>
      <c r="H73">
        <f>VLOOKUP(A73,away!$A$2:$E$405,3,FALSE)</f>
        <v>1.35</v>
      </c>
      <c r="I73">
        <f>VLOOKUP(C73,away!$B$2:$E$405,3,FALSE)</f>
        <v>1.4815</v>
      </c>
      <c r="J73">
        <f>VLOOKUP(B73,home!$B$2:$E$405,4,FALSE)</f>
        <v>1.2345999999999999</v>
      </c>
      <c r="K73" s="3">
        <f t="shared" si="168"/>
        <v>0.43567015199999998</v>
      </c>
      <c r="L73" s="3">
        <f t="shared" si="169"/>
        <v>2.4692308650000001</v>
      </c>
      <c r="M73" s="5">
        <f t="shared" si="224"/>
        <v>5.4754210069243539E-2</v>
      </c>
      <c r="N73" s="5">
        <f t="shared" si="225"/>
        <v>2.3854775023507264E-2</v>
      </c>
      <c r="O73" s="5">
        <f t="shared" si="226"/>
        <v>0.13520078549166992</v>
      </c>
      <c r="P73" s="5">
        <f t="shared" si="227"/>
        <v>5.8902946765675236E-2</v>
      </c>
      <c r="Q73" s="5">
        <f t="shared" si="228"/>
        <v>5.1964067302086052E-3</v>
      </c>
      <c r="R73" s="5">
        <f t="shared" si="229"/>
        <v>0.16692097625413785</v>
      </c>
      <c r="S73" s="5">
        <f t="shared" si="230"/>
        <v>1.5841508503603111E-2</v>
      </c>
      <c r="T73" s="5">
        <f t="shared" si="231"/>
        <v>1.2831127885324816E-2</v>
      </c>
      <c r="U73" s="5">
        <f t="shared" si="232"/>
        <v>7.2722487096628624E-2</v>
      </c>
      <c r="V73" s="5">
        <f t="shared" si="233"/>
        <v>1.8935358393155517E-3</v>
      </c>
      <c r="W73" s="5">
        <f t="shared" si="234"/>
        <v>7.5463977000126878E-4</v>
      </c>
      <c r="X73" s="5">
        <f t="shared" si="235"/>
        <v>1.8633798120436338E-3</v>
      </c>
      <c r="Y73" s="5">
        <f t="shared" si="236"/>
        <v>2.3005574725580204E-3</v>
      </c>
      <c r="Z73" s="5">
        <f t="shared" si="237"/>
        <v>0.13738880886088309</v>
      </c>
      <c r="AA73" s="5">
        <f t="shared" si="238"/>
        <v>5.9856203239519887E-2</v>
      </c>
      <c r="AB73" s="5">
        <f t="shared" si="239"/>
        <v>1.3038780581752257E-2</v>
      </c>
      <c r="AC73" s="5">
        <f t="shared" si="240"/>
        <v>1.2731308766149256E-4</v>
      </c>
      <c r="AD73" s="5">
        <f t="shared" si="241"/>
        <v>8.2193505825424424E-5</v>
      </c>
      <c r="AE73" s="5">
        <f t="shared" si="242"/>
        <v>2.0295474148669529E-4</v>
      </c>
      <c r="AF73" s="5">
        <f t="shared" si="243"/>
        <v>2.5057105593852209E-4</v>
      </c>
      <c r="AG73" s="5">
        <f t="shared" si="244"/>
        <v>2.0623926173301345E-4</v>
      </c>
      <c r="AH73" s="5">
        <f t="shared" si="245"/>
        <v>8.4811171836219515E-2</v>
      </c>
      <c r="AI73" s="5">
        <f t="shared" si="246"/>
        <v>3.6949696125183874E-2</v>
      </c>
      <c r="AJ73" s="5">
        <f t="shared" si="247"/>
        <v>8.0489398636063338E-3</v>
      </c>
      <c r="AK73" s="5">
        <f t="shared" si="248"/>
        <v>1.1688942846054102E-3</v>
      </c>
      <c r="AL73" s="5">
        <f t="shared" si="249"/>
        <v>5.478384961167421E-6</v>
      </c>
      <c r="AM73" s="5">
        <f t="shared" si="250"/>
        <v>7.1618514352751113E-6</v>
      </c>
      <c r="AN73" s="5">
        <f t="shared" si="251"/>
        <v>1.7684264614525857E-5</v>
      </c>
      <c r="AO73" s="5">
        <f t="shared" si="252"/>
        <v>2.183326600550729E-5</v>
      </c>
      <c r="AP73" s="5">
        <f t="shared" si="253"/>
        <v>1.7970458101517958E-5</v>
      </c>
      <c r="AQ73" s="5">
        <f t="shared" si="254"/>
        <v>1.1093302450614362E-5</v>
      </c>
      <c r="AR73" s="5">
        <f t="shared" si="255"/>
        <v>4.1883672638962366E-2</v>
      </c>
      <c r="AS73" s="5">
        <f t="shared" si="256"/>
        <v>1.8247466024934975E-2</v>
      </c>
      <c r="AT73" s="5">
        <f t="shared" si="257"/>
        <v>3.9749381483491272E-3</v>
      </c>
      <c r="AU73" s="5">
        <f t="shared" si="258"/>
        <v>5.772539690939544E-4</v>
      </c>
      <c r="AV73" s="5">
        <f t="shared" si="259"/>
        <v>6.2873081114441586E-5</v>
      </c>
      <c r="AW73" s="5">
        <f t="shared" si="260"/>
        <v>1.6370786694932527E-7</v>
      </c>
      <c r="AX73" s="5">
        <f t="shared" si="261"/>
        <v>5.2003415056795391E-7</v>
      </c>
      <c r="AY73" s="5">
        <f t="shared" si="262"/>
        <v>1.2840843754364491E-6</v>
      </c>
      <c r="AZ73" s="5">
        <f t="shared" si="263"/>
        <v>1.5853503865459643E-6</v>
      </c>
      <c r="BA73" s="5">
        <f t="shared" si="264"/>
        <v>1.3048653687663255E-6</v>
      </c>
      <c r="BB73" s="5">
        <f t="shared" si="265"/>
        <v>8.0550346080685459E-7</v>
      </c>
      <c r="BC73" s="5">
        <f t="shared" si="266"/>
        <v>3.9779480145772037E-7</v>
      </c>
      <c r="BD73" s="5">
        <f t="shared" si="267"/>
        <v>1.7236742869947003E-2</v>
      </c>
      <c r="BE73" s="5">
        <f t="shared" si="268"/>
        <v>7.5095343861347275E-3</v>
      </c>
      <c r="BF73" s="5">
        <f t="shared" si="269"/>
        <v>1.6358399937282714E-3</v>
      </c>
      <c r="BG73" s="5">
        <f t="shared" si="270"/>
        <v>2.3756221957175837E-4</v>
      </c>
      <c r="BH73" s="5">
        <f t="shared" si="271"/>
        <v>2.5874692077571331E-5</v>
      </c>
      <c r="BI73" s="5">
        <f t="shared" si="272"/>
        <v>2.2545662060777403E-6</v>
      </c>
      <c r="BJ73" s="8">
        <f t="shared" si="273"/>
        <v>4.7624486033778293E-2</v>
      </c>
      <c r="BK73" s="8">
        <f t="shared" si="274"/>
        <v>0.13152627673483555</v>
      </c>
      <c r="BL73" s="8">
        <f t="shared" si="275"/>
        <v>0.67011194736344393</v>
      </c>
      <c r="BM73" s="8">
        <f t="shared" si="276"/>
        <v>0.54182029828198996</v>
      </c>
      <c r="BN73" s="8">
        <f t="shared" si="277"/>
        <v>0.44483010033444237</v>
      </c>
    </row>
    <row r="74" spans="1:66" x14ac:dyDescent="0.25">
      <c r="A74" t="s">
        <v>349</v>
      </c>
      <c r="B74" t="s">
        <v>327</v>
      </c>
      <c r="C74" t="s">
        <v>261</v>
      </c>
      <c r="D74" t="s">
        <v>69</v>
      </c>
      <c r="E74">
        <f>VLOOKUP(A74,home!$A$2:$E$405,3,FALSE)</f>
        <v>1.2749999999999999</v>
      </c>
      <c r="F74">
        <f>VLOOKUP(B74,home!$B$2:$E$405,3,FALSE)</f>
        <v>0.52290000000000003</v>
      </c>
      <c r="G74">
        <f>VLOOKUP(C74,away!$B$2:$E$405,4,FALSE)</f>
        <v>1.3071999999999999</v>
      </c>
      <c r="H74">
        <f>VLOOKUP(A74,away!$A$2:$E$405,3,FALSE)</f>
        <v>1.35</v>
      </c>
      <c r="I74">
        <f>VLOOKUP(C74,away!$B$2:$E$405,3,FALSE)</f>
        <v>0.74070000000000003</v>
      </c>
      <c r="J74">
        <f>VLOOKUP(B74,home!$B$2:$E$405,4,FALSE)</f>
        <v>0.74070000000000003</v>
      </c>
      <c r="K74" s="3">
        <f t="shared" si="168"/>
        <v>0.87150697199999982</v>
      </c>
      <c r="L74" s="3">
        <f t="shared" si="169"/>
        <v>0.74065926150000005</v>
      </c>
      <c r="M74" s="5">
        <f t="shared" si="224"/>
        <v>0.19945507948390209</v>
      </c>
      <c r="N74" s="5">
        <f t="shared" si="225"/>
        <v>0.17382649237103479</v>
      </c>
      <c r="O74" s="5">
        <f t="shared" si="226"/>
        <v>0.14772825187297073</v>
      </c>
      <c r="P74" s="5">
        <f t="shared" si="227"/>
        <v>0.12874620146866603</v>
      </c>
      <c r="Q74" s="5">
        <f t="shared" si="228"/>
        <v>7.5745500009830782E-2</v>
      </c>
      <c r="R74" s="5">
        <f t="shared" si="229"/>
        <v>5.4708148967460242E-2</v>
      </c>
      <c r="S74" s="5">
        <f t="shared" si="230"/>
        <v>2.0776087071209613E-2</v>
      </c>
      <c r="T74" s="5">
        <f t="shared" si="231"/>
        <v>5.6101606099229512E-2</v>
      </c>
      <c r="U74" s="5">
        <f t="shared" si="232"/>
        <v>4.7678533250356189E-2</v>
      </c>
      <c r="V74" s="5">
        <f t="shared" si="233"/>
        <v>1.4900833804682915E-3</v>
      </c>
      <c r="W74" s="5">
        <f t="shared" si="234"/>
        <v>2.2004243785397865E-2</v>
      </c>
      <c r="X74" s="5">
        <f t="shared" si="235"/>
        <v>1.6297646951958747E-2</v>
      </c>
      <c r="Y74" s="5">
        <f t="shared" si="236"/>
        <v>6.035501577812746E-3</v>
      </c>
      <c r="Z74" s="5">
        <f t="shared" si="237"/>
        <v>1.3506699070757034E-2</v>
      </c>
      <c r="AA74" s="5">
        <f t="shared" si="238"/>
        <v>1.1771182408870675E-2</v>
      </c>
      <c r="AB74" s="5">
        <f t="shared" si="239"/>
        <v>5.1293337690072717E-3</v>
      </c>
      <c r="AC74" s="5">
        <f t="shared" si="240"/>
        <v>6.0114593096375947E-5</v>
      </c>
      <c r="AD74" s="5">
        <f t="shared" si="241"/>
        <v>4.7942129681404766E-3</v>
      </c>
      <c r="AE74" s="5">
        <f t="shared" si="242"/>
        <v>3.5508782364566485E-3</v>
      </c>
      <c r="AF74" s="5">
        <f t="shared" si="243"/>
        <v>1.3149954261452018E-3</v>
      </c>
      <c r="AG74" s="5">
        <f t="shared" si="244"/>
        <v>3.2465451373486109E-4</v>
      </c>
      <c r="AH74" s="5">
        <f t="shared" si="245"/>
        <v>2.50096543976241E-3</v>
      </c>
      <c r="AI74" s="5">
        <f t="shared" si="246"/>
        <v>2.1796088174839859E-3</v>
      </c>
      <c r="AJ74" s="5">
        <f t="shared" si="247"/>
        <v>9.4977214033498418E-4</v>
      </c>
      <c r="AK74" s="5">
        <f t="shared" si="248"/>
        <v>2.7591101403776704E-4</v>
      </c>
      <c r="AL74" s="5">
        <f t="shared" si="249"/>
        <v>1.552134051239854E-6</v>
      </c>
      <c r="AM74" s="5">
        <f t="shared" si="250"/>
        <v>8.3563800539744777E-4</v>
      </c>
      <c r="AN74" s="5">
        <f t="shared" si="251"/>
        <v>6.189230279590067E-4</v>
      </c>
      <c r="AO74" s="5">
        <f t="shared" si="252"/>
        <v>2.2920553640673087E-4</v>
      </c>
      <c r="AP74" s="5">
        <f t="shared" si="253"/>
        <v>5.6587734442240239E-5</v>
      </c>
      <c r="AQ74" s="5">
        <f t="shared" si="254"/>
        <v>1.047805740048694E-5</v>
      </c>
      <c r="AR74" s="5">
        <f t="shared" si="255"/>
        <v>3.7047264313029002E-4</v>
      </c>
      <c r="AS74" s="5">
        <f t="shared" si="256"/>
        <v>3.2286949142331555E-4</v>
      </c>
      <c r="AT74" s="5">
        <f t="shared" si="257"/>
        <v>1.4069150641075681E-4</v>
      </c>
      <c r="AU74" s="5">
        <f t="shared" si="258"/>
        <v>4.0871209579385749E-5</v>
      </c>
      <c r="AV74" s="5">
        <f t="shared" si="259"/>
        <v>8.904886025626965E-6</v>
      </c>
      <c r="AW74" s="5">
        <f t="shared" si="260"/>
        <v>2.7830182195573171E-8</v>
      </c>
      <c r="AX74" s="5">
        <f t="shared" si="261"/>
        <v>1.2137739129534148E-4</v>
      </c>
      <c r="AY74" s="5">
        <f t="shared" si="262"/>
        <v>8.9899288999604156E-5</v>
      </c>
      <c r="AZ74" s="5">
        <f t="shared" si="263"/>
        <v>3.3292370499910942E-5</v>
      </c>
      <c r="BA74" s="5">
        <f t="shared" si="264"/>
        <v>8.2194341826828103E-6</v>
      </c>
      <c r="BB74" s="5">
        <f t="shared" si="265"/>
        <v>1.5219500129234264E-6</v>
      </c>
      <c r="BC74" s="5">
        <f t="shared" si="266"/>
        <v>2.2544927452235615E-7</v>
      </c>
      <c r="BD74" s="5">
        <f t="shared" si="267"/>
        <v>4.5732332377805592E-5</v>
      </c>
      <c r="BE74" s="5">
        <f t="shared" si="268"/>
        <v>3.9856046513078903E-5</v>
      </c>
      <c r="BF74" s="5">
        <f t="shared" si="269"/>
        <v>1.7367411206252268E-5</v>
      </c>
      <c r="BG74" s="5">
        <f t="shared" si="270"/>
        <v>5.0452733172799277E-6</v>
      </c>
      <c r="BH74" s="5">
        <f t="shared" si="271"/>
        <v>1.099247717913756E-6</v>
      </c>
      <c r="BI74" s="5">
        <f t="shared" si="272"/>
        <v>1.9160041002338552E-7</v>
      </c>
      <c r="BJ74" s="8">
        <f t="shared" si="273"/>
        <v>0.3620011001856126</v>
      </c>
      <c r="BK74" s="8">
        <f t="shared" si="274"/>
        <v>0.3506190174203932</v>
      </c>
      <c r="BL74" s="8">
        <f t="shared" si="275"/>
        <v>0.27391480932839596</v>
      </c>
      <c r="BM74" s="8">
        <f t="shared" si="276"/>
        <v>0.21974208037247664</v>
      </c>
      <c r="BN74" s="8">
        <f t="shared" si="277"/>
        <v>0.78020967417386466</v>
      </c>
    </row>
    <row r="75" spans="1:66" x14ac:dyDescent="0.25">
      <c r="A75" t="s">
        <v>349</v>
      </c>
      <c r="B75" t="s">
        <v>263</v>
      </c>
      <c r="C75" t="s">
        <v>272</v>
      </c>
      <c r="D75" t="s">
        <v>69</v>
      </c>
      <c r="E75">
        <f>VLOOKUP(A75,home!$A$2:$E$405,3,FALSE)</f>
        <v>1.2749999999999999</v>
      </c>
      <c r="F75">
        <f>VLOOKUP(B75,home!$B$2:$E$405,3,FALSE)</f>
        <v>1.0458000000000001</v>
      </c>
      <c r="G75">
        <f>VLOOKUP(C75,away!$B$2:$E$405,4,FALSE)</f>
        <v>0.7843</v>
      </c>
      <c r="H75">
        <f>VLOOKUP(A75,away!$A$2:$E$405,3,FALSE)</f>
        <v>1.35</v>
      </c>
      <c r="I75">
        <f>VLOOKUP(C75,away!$B$2:$E$405,3,FALSE)</f>
        <v>0.74070000000000003</v>
      </c>
      <c r="J75">
        <f>VLOOKUP(B75,home!$B$2:$E$405,4,FALSE)</f>
        <v>0.49380000000000002</v>
      </c>
      <c r="K75" s="3">
        <f t="shared" si="168"/>
        <v>1.0457816984999999</v>
      </c>
      <c r="L75" s="3">
        <f t="shared" si="169"/>
        <v>0.49377284100000007</v>
      </c>
      <c r="M75" s="5">
        <f t="shared" si="224"/>
        <v>0.21447662101313195</v>
      </c>
      <c r="N75" s="5">
        <f t="shared" si="225"/>
        <v>0.22429572501165387</v>
      </c>
      <c r="O75" s="5">
        <f t="shared" si="226"/>
        <v>0.10590273048573448</v>
      </c>
      <c r="P75" s="5">
        <f t="shared" si="227"/>
        <v>0.11075113736315911</v>
      </c>
      <c r="Q75" s="5">
        <f t="shared" si="228"/>
        <v>0.11728218213448816</v>
      </c>
      <c r="R75" s="5">
        <f t="shared" si="229"/>
        <v>2.6145946050799212E-2</v>
      </c>
      <c r="S75" s="5">
        <f t="shared" si="230"/>
        <v>1.4297379324250833E-2</v>
      </c>
      <c r="T75" s="5">
        <f t="shared" si="231"/>
        <v>5.7910756271225668E-2</v>
      </c>
      <c r="U75" s="5">
        <f t="shared" si="232"/>
        <v>2.7342951869894164E-2</v>
      </c>
      <c r="V75" s="5">
        <f t="shared" si="233"/>
        <v>8.2031785821145198E-4</v>
      </c>
      <c r="W75" s="5">
        <f t="shared" si="234"/>
        <v>4.0883853212130457E-2</v>
      </c>
      <c r="X75" s="5">
        <f t="shared" si="235"/>
        <v>2.0187336351580636E-2</v>
      </c>
      <c r="Y75" s="5">
        <f t="shared" si="236"/>
        <v>4.9839792112712725E-3</v>
      </c>
      <c r="Z75" s="5">
        <f t="shared" si="237"/>
        <v>4.3033860207119532E-3</v>
      </c>
      <c r="AA75" s="5">
        <f t="shared" si="238"/>
        <v>4.5004023420413012E-3</v>
      </c>
      <c r="AB75" s="5">
        <f t="shared" si="239"/>
        <v>2.3532192025966648E-3</v>
      </c>
      <c r="AC75" s="5">
        <f t="shared" si="240"/>
        <v>2.64746617157711E-5</v>
      </c>
      <c r="AD75" s="5">
        <f t="shared" si="241"/>
        <v>1.0688896363351614E-2</v>
      </c>
      <c r="AE75" s="5">
        <f t="shared" si="242"/>
        <v>5.2778867244866962E-3</v>
      </c>
      <c r="AF75" s="5">
        <f t="shared" si="243"/>
        <v>1.3030385612129902E-3</v>
      </c>
      <c r="AG75" s="5">
        <f t="shared" si="244"/>
        <v>2.1446835076756356E-4</v>
      </c>
      <c r="AH75" s="5">
        <f t="shared" si="245"/>
        <v>5.3122378534165655E-4</v>
      </c>
      <c r="AI75" s="5">
        <f t="shared" si="246"/>
        <v>5.5554411251819685E-4</v>
      </c>
      <c r="AJ75" s="5">
        <f t="shared" si="247"/>
        <v>2.904889327904775E-4</v>
      </c>
      <c r="AK75" s="5">
        <f t="shared" si="248"/>
        <v>1.0126266984302596E-4</v>
      </c>
      <c r="AL75" s="5">
        <f t="shared" si="249"/>
        <v>5.468379504444003E-7</v>
      </c>
      <c r="AM75" s="5">
        <f t="shared" si="250"/>
        <v>2.2356504387912655E-3</v>
      </c>
      <c r="AN75" s="5">
        <f t="shared" si="251"/>
        <v>1.1039034686448599E-3</v>
      </c>
      <c r="AO75" s="5">
        <f t="shared" si="252"/>
        <v>2.7253877595126349E-4</v>
      </c>
      <c r="AP75" s="5">
        <f t="shared" si="253"/>
        <v>4.485741522803929E-5</v>
      </c>
      <c r="AQ75" s="5">
        <f t="shared" si="254"/>
        <v>5.5373433392664064E-6</v>
      </c>
      <c r="AR75" s="5">
        <f t="shared" si="255"/>
        <v>5.2460775538984807E-5</v>
      </c>
      <c r="AS75" s="5">
        <f t="shared" si="256"/>
        <v>5.4862518947786772E-5</v>
      </c>
      <c r="AT75" s="5">
        <f t="shared" si="257"/>
        <v>2.8687109124602443E-5</v>
      </c>
      <c r="AU75" s="5">
        <f t="shared" si="258"/>
        <v>1.0000151235127195E-5</v>
      </c>
      <c r="AV75" s="5">
        <f t="shared" si="259"/>
        <v>2.6144937859820474E-6</v>
      </c>
      <c r="AW75" s="5">
        <f t="shared" si="260"/>
        <v>7.8437615405576306E-9</v>
      </c>
      <c r="AX75" s="5">
        <f t="shared" si="261"/>
        <v>3.8966705218856646E-4</v>
      </c>
      <c r="AY75" s="5">
        <f t="shared" si="262"/>
        <v>1.9240700740324378E-4</v>
      </c>
      <c r="AZ75" s="5">
        <f t="shared" si="263"/>
        <v>4.7502677336903857E-5</v>
      </c>
      <c r="BA75" s="5">
        <f t="shared" si="264"/>
        <v>7.8185106479164456E-6</v>
      </c>
      <c r="BB75" s="5">
        <f t="shared" si="265"/>
        <v>9.6514205375261361E-7</v>
      </c>
      <c r="BC75" s="5">
        <f t="shared" si="266"/>
        <v>9.5312186770000594E-8</v>
      </c>
      <c r="BD75" s="5">
        <f t="shared" si="267"/>
        <v>4.3172843631579702E-6</v>
      </c>
      <c r="BE75" s="5">
        <f t="shared" si="268"/>
        <v>4.5149369742108318E-6</v>
      </c>
      <c r="BF75" s="5">
        <f t="shared" si="269"/>
        <v>2.360819228755327E-6</v>
      </c>
      <c r="BG75" s="5">
        <f t="shared" si="270"/>
        <v>8.2296718096640197E-7</v>
      </c>
      <c r="BH75" s="5">
        <f t="shared" si="271"/>
        <v>2.1516100408020014E-7</v>
      </c>
      <c r="BI75" s="5">
        <f t="shared" si="272"/>
        <v>4.5002288059591435E-8</v>
      </c>
      <c r="BJ75" s="8">
        <f t="shared" si="273"/>
        <v>0.48732906533594067</v>
      </c>
      <c r="BK75" s="8">
        <f t="shared" si="274"/>
        <v>0.3405648840658228</v>
      </c>
      <c r="BL75" s="8">
        <f t="shared" si="275"/>
        <v>0.16788467067123083</v>
      </c>
      <c r="BM75" s="8">
        <f t="shared" si="276"/>
        <v>0.20103526487109791</v>
      </c>
      <c r="BN75" s="8">
        <f t="shared" si="277"/>
        <v>0.79885434205896677</v>
      </c>
    </row>
    <row r="76" spans="1:66" x14ac:dyDescent="0.25">
      <c r="A76" t="s">
        <v>350</v>
      </c>
      <c r="B76" t="s">
        <v>283</v>
      </c>
      <c r="C76" t="s">
        <v>277</v>
      </c>
      <c r="D76" t="s">
        <v>69</v>
      </c>
      <c r="E76">
        <f>VLOOKUP(A76,home!$A$2:$E$405,3,FALSE)</f>
        <v>1.4531000000000001</v>
      </c>
      <c r="F76">
        <f>VLOOKUP(B76,home!$B$2:$E$405,3,FALSE)</f>
        <v>0.60219999999999996</v>
      </c>
      <c r="G76">
        <f>VLOOKUP(C76,away!$B$2:$E$405,4,FALSE)</f>
        <v>0.49159999999999998</v>
      </c>
      <c r="H76">
        <f>VLOOKUP(A76,away!$A$2:$E$405,3,FALSE)</f>
        <v>1.0703</v>
      </c>
      <c r="I76">
        <f>VLOOKUP(C76,away!$B$2:$E$405,3,FALSE)</f>
        <v>1.2013</v>
      </c>
      <c r="J76">
        <f>VLOOKUP(B76,home!$B$2:$E$405,4,FALSE)</f>
        <v>0.70069999999999999</v>
      </c>
      <c r="K76" s="3">
        <f t="shared" si="168"/>
        <v>0.43017793271199994</v>
      </c>
      <c r="L76" s="3">
        <f t="shared" si="169"/>
        <v>0.90092599897300008</v>
      </c>
      <c r="M76" s="5">
        <f t="shared" si="224"/>
        <v>0.2641854575664408</v>
      </c>
      <c r="N76" s="5">
        <f t="shared" si="225"/>
        <v>0.11364675398850529</v>
      </c>
      <c r="O76" s="5">
        <f t="shared" si="226"/>
        <v>0.23801154727218482</v>
      </c>
      <c r="P76" s="5">
        <f t="shared" si="227"/>
        <v>0.10238731536713291</v>
      </c>
      <c r="Q76" s="5">
        <f t="shared" si="228"/>
        <v>2.4444162845102223E-2</v>
      </c>
      <c r="R76" s="5">
        <f t="shared" si="229"/>
        <v>0.10721539549665127</v>
      </c>
      <c r="S76" s="5">
        <f t="shared" si="230"/>
        <v>9.9202681751060142E-3</v>
      </c>
      <c r="T76" s="5">
        <f t="shared" si="231"/>
        <v>2.2022381830282413E-2</v>
      </c>
      <c r="U76" s="5">
        <f t="shared" si="232"/>
        <v>4.6121697189648911E-2</v>
      </c>
      <c r="V76" s="5">
        <f t="shared" si="233"/>
        <v>4.2718712138703089E-4</v>
      </c>
      <c r="W76" s="5">
        <f t="shared" si="234"/>
        <v>3.505113146527183E-3</v>
      </c>
      <c r="X76" s="5">
        <f t="shared" si="235"/>
        <v>3.1578475630483984E-3</v>
      </c>
      <c r="Y76" s="5">
        <f t="shared" si="236"/>
        <v>1.422493485171916E-3</v>
      </c>
      <c r="Z76" s="5">
        <f t="shared" si="237"/>
        <v>3.2197712431035273E-2</v>
      </c>
      <c r="AA76" s="5">
        <f t="shared" si="238"/>
        <v>1.3850745371638218E-2</v>
      </c>
      <c r="AB76" s="5">
        <f t="shared" si="239"/>
        <v>2.979142505245815E-3</v>
      </c>
      <c r="AC76" s="5">
        <f t="shared" si="240"/>
        <v>1.0347499565535247E-5</v>
      </c>
      <c r="AD76" s="5">
        <f t="shared" si="241"/>
        <v>3.7695558182367929E-4</v>
      </c>
      <c r="AE76" s="5">
        <f t="shared" si="242"/>
        <v>3.3960908412294678E-4</v>
      </c>
      <c r="AF76" s="5">
        <f t="shared" si="243"/>
        <v>1.5298132668688572E-4</v>
      </c>
      <c r="AG76" s="5">
        <f t="shared" si="244"/>
        <v>4.5941618189865793E-5</v>
      </c>
      <c r="AH76" s="5">
        <f t="shared" si="245"/>
        <v>7.2519390591439595E-3</v>
      </c>
      <c r="AI76" s="5">
        <f t="shared" si="246"/>
        <v>3.1196241526159543E-3</v>
      </c>
      <c r="AJ76" s="5">
        <f t="shared" si="247"/>
        <v>6.7099673440537797E-4</v>
      </c>
      <c r="AK76" s="5">
        <f t="shared" si="248"/>
        <v>9.6215996021002762E-5</v>
      </c>
      <c r="AL76" s="5">
        <f t="shared" si="249"/>
        <v>1.6041044969498882E-7</v>
      </c>
      <c r="AM76" s="5">
        <f t="shared" si="250"/>
        <v>3.2431594582631918E-5</v>
      </c>
      <c r="AN76" s="5">
        <f t="shared" si="251"/>
        <v>2.9218466747645E-5</v>
      </c>
      <c r="AO76" s="5">
        <f t="shared" si="252"/>
        <v>1.3161838171540727E-5</v>
      </c>
      <c r="AP76" s="5">
        <f t="shared" si="253"/>
        <v>3.9526140676720982E-6</v>
      </c>
      <c r="AQ76" s="5">
        <f t="shared" si="254"/>
        <v>8.9025319436805446E-7</v>
      </c>
      <c r="AR76" s="5">
        <f t="shared" si="255"/>
        <v>1.3066920882701184E-3</v>
      </c>
      <c r="AS76" s="5">
        <f t="shared" si="256"/>
        <v>5.621101012231657E-4</v>
      </c>
      <c r="AT76" s="5">
        <f t="shared" si="257"/>
        <v>1.2090368065035722E-4</v>
      </c>
      <c r="AU76" s="5">
        <f t="shared" si="258"/>
        <v>1.7336698466480828E-5</v>
      </c>
      <c r="AV76" s="5">
        <f t="shared" si="259"/>
        <v>1.8644662765905058E-6</v>
      </c>
      <c r="AW76" s="5">
        <f t="shared" si="260"/>
        <v>1.7269008517723116E-9</v>
      </c>
      <c r="AX76" s="5">
        <f t="shared" si="261"/>
        <v>2.3252260520183796E-6</v>
      </c>
      <c r="AY76" s="5">
        <f t="shared" si="262"/>
        <v>2.0948566037527038E-6</v>
      </c>
      <c r="AZ76" s="5">
        <f t="shared" si="263"/>
        <v>9.4365538922054538E-7</v>
      </c>
      <c r="BA76" s="5">
        <f t="shared" si="264"/>
        <v>2.8338789140659167E-7</v>
      </c>
      <c r="BB76" s="5">
        <f t="shared" si="265"/>
        <v>6.3827879790583911E-8</v>
      </c>
      <c r="BC76" s="5">
        <f t="shared" si="266"/>
        <v>1.1500839272532078E-8</v>
      </c>
      <c r="BD76" s="5">
        <f t="shared" si="267"/>
        <v>1.962054791624786E-4</v>
      </c>
      <c r="BE76" s="5">
        <f t="shared" si="268"/>
        <v>8.4403267412882431E-5</v>
      </c>
      <c r="BF76" s="5">
        <f t="shared" si="269"/>
        <v>1.8154211544905937E-5</v>
      </c>
      <c r="BG76" s="5">
        <f t="shared" si="270"/>
        <v>2.6031803974679855E-6</v>
      </c>
      <c r="BH76" s="5">
        <f t="shared" si="271"/>
        <v>2.799576904647951E-7</v>
      </c>
      <c r="BI76" s="5">
        <f t="shared" si="272"/>
        <v>2.4086324106194323E-8</v>
      </c>
      <c r="BJ76" s="8">
        <f t="shared" si="273"/>
        <v>0.1691996176908801</v>
      </c>
      <c r="BK76" s="8">
        <f t="shared" si="274"/>
        <v>0.37693283099668567</v>
      </c>
      <c r="BL76" s="8">
        <f t="shared" si="275"/>
        <v>0.42162788099497439</v>
      </c>
      <c r="BM76" s="8">
        <f t="shared" si="276"/>
        <v>0.15006531644785523</v>
      </c>
      <c r="BN76" s="8">
        <f t="shared" si="277"/>
        <v>0.84989063253601715</v>
      </c>
    </row>
    <row r="77" spans="1:66" x14ac:dyDescent="0.25">
      <c r="A77" t="s">
        <v>350</v>
      </c>
      <c r="B77" t="s">
        <v>280</v>
      </c>
      <c r="C77" t="s">
        <v>278</v>
      </c>
      <c r="D77" t="s">
        <v>69</v>
      </c>
      <c r="E77">
        <f>VLOOKUP(A77,home!$A$2:$E$405,3,FALSE)</f>
        <v>1.4531000000000001</v>
      </c>
      <c r="F77">
        <f>VLOOKUP(B77,home!$B$2:$E$405,3,FALSE)</f>
        <v>1.4746999999999999</v>
      </c>
      <c r="G77">
        <f>VLOOKUP(C77,away!$B$2:$E$405,4,FALSE)</f>
        <v>0.49159999999999998</v>
      </c>
      <c r="H77">
        <f>VLOOKUP(A77,away!$A$2:$E$405,3,FALSE)</f>
        <v>1.0703</v>
      </c>
      <c r="I77">
        <f>VLOOKUP(C77,away!$B$2:$E$405,3,FALSE)</f>
        <v>1.3347</v>
      </c>
      <c r="J77">
        <f>VLOOKUP(B77,home!$B$2:$E$405,4,FALSE)</f>
        <v>1.3347</v>
      </c>
      <c r="K77" s="3">
        <f t="shared" si="168"/>
        <v>1.0534430378119999</v>
      </c>
      <c r="L77" s="3">
        <f t="shared" si="169"/>
        <v>1.9066582035270001</v>
      </c>
      <c r="M77" s="5">
        <f t="shared" si="224"/>
        <v>5.1813671221723763E-2</v>
      </c>
      <c r="N77" s="5">
        <f t="shared" si="225"/>
        <v>5.4582751212004878E-2</v>
      </c>
      <c r="O77" s="5">
        <f t="shared" si="226"/>
        <v>9.8790961289750456E-2</v>
      </c>
      <c r="P77" s="5">
        <f t="shared" si="227"/>
        <v>0.10407065036944241</v>
      </c>
      <c r="Q77" s="5">
        <f t="shared" si="228"/>
        <v>2.8749909624455516E-2</v>
      </c>
      <c r="R77" s="5">
        <f t="shared" si="229"/>
        <v>9.4180298388710532E-2</v>
      </c>
      <c r="S77" s="5">
        <f t="shared" si="230"/>
        <v>5.2257927362314417E-2</v>
      </c>
      <c r="T77" s="5">
        <f t="shared" si="231"/>
        <v>5.4816251036127965E-2</v>
      </c>
      <c r="U77" s="5">
        <f t="shared" si="232"/>
        <v>9.9213579636643817E-2</v>
      </c>
      <c r="V77" s="5">
        <f t="shared" si="233"/>
        <v>1.1662551513527858E-2</v>
      </c>
      <c r="W77" s="5">
        <f t="shared" si="234"/>
        <v>1.0095464043868959E-2</v>
      </c>
      <c r="X77" s="5">
        <f t="shared" si="235"/>
        <v>1.9248599337654614E-2</v>
      </c>
      <c r="Y77" s="5">
        <f t="shared" si="236"/>
        <v>1.8350249916771779E-2</v>
      </c>
      <c r="Z77" s="5">
        <f t="shared" si="237"/>
        <v>5.9856546177818562E-2</v>
      </c>
      <c r="AA77" s="5">
        <f t="shared" si="238"/>
        <v>6.3055461838495433E-2</v>
      </c>
      <c r="AB77" s="5">
        <f t="shared" si="239"/>
        <v>3.3212668634891626E-2</v>
      </c>
      <c r="AC77" s="5">
        <f t="shared" si="240"/>
        <v>1.4640553501146863E-3</v>
      </c>
      <c r="AD77" s="5">
        <f t="shared" si="241"/>
        <v>2.658749077623783E-3</v>
      </c>
      <c r="AE77" s="5">
        <f t="shared" si="242"/>
        <v>5.0693257399712305E-3</v>
      </c>
      <c r="AF77" s="5">
        <f t="shared" si="243"/>
        <v>4.8327357542333645E-3</v>
      </c>
      <c r="AG77" s="5">
        <f t="shared" si="244"/>
        <v>3.0714584237624301E-3</v>
      </c>
      <c r="AH77" s="5">
        <f t="shared" si="245"/>
        <v>2.853149370118261E-2</v>
      </c>
      <c r="AI77" s="5">
        <f t="shared" si="246"/>
        <v>3.0056303397887747E-2</v>
      </c>
      <c r="AJ77" s="5">
        <f t="shared" si="247"/>
        <v>1.5831301778434999E-2</v>
      </c>
      <c r="AK77" s="5">
        <f t="shared" si="248"/>
        <v>5.5591248793310294E-3</v>
      </c>
      <c r="AL77" s="5">
        <f t="shared" si="249"/>
        <v>1.1762547518494731E-4</v>
      </c>
      <c r="AM77" s="5">
        <f t="shared" si="250"/>
        <v>5.6016814102237021E-4</v>
      </c>
      <c r="AN77" s="5">
        <f t="shared" si="251"/>
        <v>1.0680491814347717E-3</v>
      </c>
      <c r="AO77" s="5">
        <f t="shared" si="252"/>
        <v>1.0182023667764527E-3</v>
      </c>
      <c r="AP77" s="5">
        <f t="shared" si="253"/>
        <v>6.4712129848831042E-4</v>
      </c>
      <c r="AQ77" s="5">
        <f t="shared" si="254"/>
        <v>3.0845978310994529E-4</v>
      </c>
      <c r="AR77" s="5">
        <f t="shared" si="255"/>
        <v>1.0879961304847753E-2</v>
      </c>
      <c r="AS77" s="5">
        <f t="shared" si="256"/>
        <v>1.1461419488255827E-2</v>
      </c>
      <c r="AT77" s="5">
        <f t="shared" si="257"/>
        <v>6.036976281672937E-3</v>
      </c>
      <c r="AU77" s="5">
        <f t="shared" si="258"/>
        <v>2.1198702111215107E-3</v>
      </c>
      <c r="AV77" s="5">
        <f t="shared" si="259"/>
        <v>5.5829062874275233E-4</v>
      </c>
      <c r="AW77" s="5">
        <f t="shared" si="260"/>
        <v>6.5627036551631226E-6</v>
      </c>
      <c r="AX77" s="5">
        <f t="shared" si="261"/>
        <v>9.8350871360684364E-5</v>
      </c>
      <c r="AY77" s="5">
        <f t="shared" si="262"/>
        <v>1.8752149570387753E-4</v>
      </c>
      <c r="AZ77" s="5">
        <f t="shared" si="263"/>
        <v>1.7876969906072566E-4</v>
      </c>
      <c r="BA77" s="5">
        <f t="shared" si="264"/>
        <v>1.1361757108539522E-4</v>
      </c>
      <c r="BB77" s="5">
        <f t="shared" si="265"/>
        <v>5.415746849369521E-5</v>
      </c>
      <c r="BC77" s="5">
        <f t="shared" si="266"/>
        <v>2.0651956317151807E-5</v>
      </c>
      <c r="BD77" s="5">
        <f t="shared" si="267"/>
        <v>3.4573945793240479E-3</v>
      </c>
      <c r="BE77" s="5">
        <f t="shared" si="268"/>
        <v>3.6421682485578664E-3</v>
      </c>
      <c r="BF77" s="5">
        <f t="shared" si="269"/>
        <v>1.9184083919916047E-3</v>
      </c>
      <c r="BG77" s="5">
        <f t="shared" si="270"/>
        <v>6.7364465474122341E-4</v>
      </c>
      <c r="BH77" s="5">
        <f t="shared" si="271"/>
        <v>1.7741156787410255E-4</v>
      </c>
      <c r="BI77" s="5">
        <f t="shared" si="272"/>
        <v>3.7378596200856886E-5</v>
      </c>
      <c r="BJ77" s="8">
        <f t="shared" si="273"/>
        <v>0.2057305639993279</v>
      </c>
      <c r="BK77" s="8">
        <f t="shared" si="274"/>
        <v>0.22157400278801195</v>
      </c>
      <c r="BL77" s="8">
        <f t="shared" si="275"/>
        <v>0.50939411749865882</v>
      </c>
      <c r="BM77" s="8">
        <f t="shared" si="276"/>
        <v>0.56418602956568087</v>
      </c>
      <c r="BN77" s="8">
        <f t="shared" si="277"/>
        <v>0.43218824210608753</v>
      </c>
    </row>
    <row r="78" spans="1:66" x14ac:dyDescent="0.25">
      <c r="A78" t="s">
        <v>350</v>
      </c>
      <c r="B78" t="s">
        <v>282</v>
      </c>
      <c r="C78" t="s">
        <v>286</v>
      </c>
      <c r="D78" t="s">
        <v>69</v>
      </c>
      <c r="E78">
        <f>VLOOKUP(A78,home!$A$2:$E$405,3,FALSE)</f>
        <v>1.4531000000000001</v>
      </c>
      <c r="F78">
        <f>VLOOKUP(B78,home!$B$2:$E$405,3,FALSE)</f>
        <v>1.3764000000000001</v>
      </c>
      <c r="G78">
        <f>VLOOKUP(C78,away!$B$2:$E$405,4,FALSE)</f>
        <v>0.76459999999999995</v>
      </c>
      <c r="H78">
        <f>VLOOKUP(A78,away!$A$2:$E$405,3,FALSE)</f>
        <v>1.0703</v>
      </c>
      <c r="I78">
        <f>VLOOKUP(C78,away!$B$2:$E$405,3,FALSE)</f>
        <v>1.1418999999999999</v>
      </c>
      <c r="J78">
        <f>VLOOKUP(B78,home!$B$2:$E$405,4,FALSE)</f>
        <v>1.1678999999999999</v>
      </c>
      <c r="K78" s="3">
        <f t="shared" ref="K78:K111" si="278">E78*F78*G78</f>
        <v>1.5292358138639999</v>
      </c>
      <c r="L78" s="3">
        <f t="shared" ref="L78:L111" si="279">H78*I78*J78</f>
        <v>1.4273788482029999</v>
      </c>
      <c r="M78" s="5">
        <f t="shared" si="224"/>
        <v>5.199463898972221E-2</v>
      </c>
      <c r="N78" s="5">
        <f t="shared" si="225"/>
        <v>7.9512064072012709E-2</v>
      </c>
      <c r="O78" s="5">
        <f t="shared" si="226"/>
        <v>7.4216047913880479E-2</v>
      </c>
      <c r="P78" s="5">
        <f t="shared" si="227"/>
        <v>0.11349383843335262</v>
      </c>
      <c r="Q78" s="5">
        <f t="shared" si="228"/>
        <v>6.0796348006585441E-2</v>
      </c>
      <c r="R78" s="5">
        <f t="shared" si="229"/>
        <v>5.2967208494746697E-2</v>
      </c>
      <c r="S78" s="5">
        <f t="shared" si="230"/>
        <v>6.1933555134800124E-2</v>
      </c>
      <c r="T78" s="5">
        <f t="shared" si="231"/>
        <v>8.6779421192588663E-2</v>
      </c>
      <c r="U78" s="5">
        <f t="shared" si="232"/>
        <v>8.0999352190568127E-2</v>
      </c>
      <c r="V78" s="5">
        <f t="shared" si="233"/>
        <v>1.5020943690114712E-2</v>
      </c>
      <c r="W78" s="5">
        <f t="shared" si="234"/>
        <v>3.099065090793655E-2</v>
      </c>
      <c r="X78" s="5">
        <f t="shared" si="235"/>
        <v>4.4235399598031723E-2</v>
      </c>
      <c r="Y78" s="5">
        <f t="shared" si="236"/>
        <v>3.1570336864018993E-2</v>
      </c>
      <c r="Z78" s="5">
        <f t="shared" si="237"/>
        <v>2.5201424351253228E-2</v>
      </c>
      <c r="AA78" s="5">
        <f t="shared" si="238"/>
        <v>3.8538920678320758E-2</v>
      </c>
      <c r="AB78" s="5">
        <f t="shared" si="239"/>
        <v>2.9467548864475994E-2</v>
      </c>
      <c r="AC78" s="5">
        <f t="shared" si="240"/>
        <v>2.0492311676346001E-3</v>
      </c>
      <c r="AD78" s="5">
        <f t="shared" si="241"/>
        <v>1.1848003315843366E-2</v>
      </c>
      <c r="AE78" s="5">
        <f t="shared" si="242"/>
        <v>1.6911589326473825E-2</v>
      </c>
      <c r="AF78" s="5">
        <f t="shared" si="243"/>
        <v>1.2069622447052182E-2</v>
      </c>
      <c r="AG78" s="5">
        <f t="shared" si="244"/>
        <v>5.742641262239472E-3</v>
      </c>
      <c r="AH78" s="5">
        <f t="shared" si="245"/>
        <v>8.9929950158917187E-3</v>
      </c>
      <c r="AI78" s="5">
        <f t="shared" si="246"/>
        <v>1.3752410052202067E-2</v>
      </c>
      <c r="AJ78" s="5">
        <f t="shared" si="247"/>
        <v>1.0515338989385342E-2</v>
      </c>
      <c r="AK78" s="5">
        <f t="shared" si="248"/>
        <v>5.3601443258295151E-3</v>
      </c>
      <c r="AL78" s="5">
        <f t="shared" si="249"/>
        <v>1.7892237782290177E-4</v>
      </c>
      <c r="AM78" s="5">
        <f t="shared" si="250"/>
        <v>3.6236781986734154E-3</v>
      </c>
      <c r="AN78" s="5">
        <f t="shared" si="251"/>
        <v>5.1723616134807804E-3</v>
      </c>
      <c r="AO78" s="5">
        <f t="shared" si="252"/>
        <v>3.6914597811698044E-3</v>
      </c>
      <c r="AP78" s="5">
        <f t="shared" si="253"/>
        <v>1.7563705368779511E-3</v>
      </c>
      <c r="AQ78" s="5">
        <f t="shared" si="254"/>
        <v>6.2675153848663369E-4</v>
      </c>
      <c r="AR78" s="5">
        <f t="shared" si="255"/>
        <v>2.5672821735357662E-3</v>
      </c>
      <c r="AS78" s="5">
        <f t="shared" si="256"/>
        <v>3.9259798440655063E-3</v>
      </c>
      <c r="AT78" s="5">
        <f t="shared" si="257"/>
        <v>3.0018744910265877E-3</v>
      </c>
      <c r="AU78" s="5">
        <f t="shared" si="258"/>
        <v>1.5301913268008747E-3</v>
      </c>
      <c r="AV78" s="5">
        <f t="shared" si="259"/>
        <v>5.8500584475199241E-4</v>
      </c>
      <c r="AW78" s="5">
        <f t="shared" si="260"/>
        <v>1.0848654482734118E-5</v>
      </c>
      <c r="AX78" s="5">
        <f t="shared" si="261"/>
        <v>9.2357641322159741E-4</v>
      </c>
      <c r="AY78" s="5">
        <f t="shared" si="262"/>
        <v>1.3182934369317017E-3</v>
      </c>
      <c r="AZ78" s="5">
        <f t="shared" si="263"/>
        <v>9.4085208380057341E-4</v>
      </c>
      <c r="BA78" s="5">
        <f t="shared" si="264"/>
        <v>4.4765078790155158E-4</v>
      </c>
      <c r="BB78" s="5">
        <f t="shared" si="265"/>
        <v>1.5974181650802054E-4</v>
      </c>
      <c r="BC78" s="5">
        <f t="shared" si="266"/>
        <v>4.5602418011414641E-5</v>
      </c>
      <c r="BD78" s="5">
        <f t="shared" si="267"/>
        <v>6.1074737864559559E-4</v>
      </c>
      <c r="BE78" s="5">
        <f t="shared" si="268"/>
        <v>9.3397676464840188E-4</v>
      </c>
      <c r="BF78" s="5">
        <f t="shared" si="269"/>
        <v>7.1413535890858229E-4</v>
      </c>
      <c r="BG78" s="5">
        <f t="shared" si="270"/>
        <v>3.6402712226320851E-4</v>
      </c>
      <c r="BH78" s="5">
        <f t="shared" si="271"/>
        <v>1.3917082814568688E-4</v>
      </c>
      <c r="BI78" s="5">
        <f t="shared" si="272"/>
        <v>4.2565002929099214E-5</v>
      </c>
      <c r="BJ78" s="8">
        <f t="shared" si="273"/>
        <v>0.39916241561784632</v>
      </c>
      <c r="BK78" s="8">
        <f t="shared" si="274"/>
        <v>0.2459894232303789</v>
      </c>
      <c r="BL78" s="8">
        <f t="shared" si="275"/>
        <v>0.32922492266102199</v>
      </c>
      <c r="BM78" s="8">
        <f t="shared" si="276"/>
        <v>0.5652905951677516</v>
      </c>
      <c r="BN78" s="8">
        <f t="shared" si="277"/>
        <v>0.43298014591030015</v>
      </c>
    </row>
    <row r="79" spans="1:66" x14ac:dyDescent="0.25">
      <c r="A79" t="s">
        <v>358</v>
      </c>
      <c r="B79" t="s">
        <v>333</v>
      </c>
      <c r="C79" t="s">
        <v>334</v>
      </c>
      <c r="D79" t="s">
        <v>69</v>
      </c>
      <c r="E79">
        <f>VLOOKUP(A79,home!$A$2:$E$405,3,FALSE)</f>
        <v>1.9474</v>
      </c>
      <c r="F79">
        <f>VLOOKUP(B79,home!$B$2:$E$405,3,FALSE)</f>
        <v>0.51349999999999996</v>
      </c>
      <c r="G79">
        <f>VLOOKUP(C79,away!$B$2:$E$405,4,FALSE)</f>
        <v>0.25679999999999997</v>
      </c>
      <c r="H79">
        <f>VLOOKUP(A79,away!$A$2:$E$405,3,FALSE)</f>
        <v>1.5263</v>
      </c>
      <c r="I79">
        <f>VLOOKUP(C79,away!$B$2:$E$405,3,FALSE)</f>
        <v>1.6378999999999999</v>
      </c>
      <c r="J79">
        <f>VLOOKUP(B79,home!$B$2:$E$405,4,FALSE)</f>
        <v>0.98280000000000001</v>
      </c>
      <c r="K79" s="3">
        <f t="shared" si="278"/>
        <v>0.25679740631999992</v>
      </c>
      <c r="L79" s="3">
        <f t="shared" si="279"/>
        <v>2.4569280295559999</v>
      </c>
      <c r="M79" s="5">
        <f t="shared" ref="M79:M111" si="280">_xlfn.POISSON.DIST(0,K79,FALSE) * _xlfn.POISSON.DIST(0,L79,FALSE)</f>
        <v>6.6289389263287979E-2</v>
      </c>
      <c r="N79" s="5">
        <f t="shared" ref="N79:N111" si="281">_xlfn.POISSON.DIST(1,K79,FALSE) * _xlfn.POISSON.DIST(0,L79,FALSE)</f>
        <v>1.7022943229349202E-2</v>
      </c>
      <c r="O79" s="5">
        <f t="shared" ref="O79:O111" si="282">_xlfn.POISSON.DIST(0,K79,FALSE) * _xlfn.POISSON.DIST(1,L79,FALSE)</f>
        <v>0.16286825854312079</v>
      </c>
      <c r="P79" s="5">
        <f t="shared" ref="P79:P111" si="283">_xlfn.POISSON.DIST(1,K79,FALSE) * _xlfn.POISSON.DIST(1,L79,FALSE)</f>
        <v>4.1824146365728579E-2</v>
      </c>
      <c r="Q79" s="5">
        <f t="shared" ref="Q79:Q111" si="284">_xlfn.POISSON.DIST(2,K79,FALSE) * _xlfn.POISSON.DIST(0,L79,FALSE)</f>
        <v>2.1857238346147394E-3</v>
      </c>
      <c r="R79" s="5">
        <f t="shared" ref="R79:R111" si="285">_xlfn.POISSON.DIST(0,K79,FALSE) * _xlfn.POISSON.DIST(2,L79,FALSE)</f>
        <v>0.20007779476978349</v>
      </c>
      <c r="S79" s="5">
        <f t="shared" ref="S79:S111" si="286">_xlfn.POISSON.DIST(2,K79,FALSE) * _xlfn.POISSON.DIST(2,L79,FALSE)</f>
        <v>6.5970558737318647E-3</v>
      </c>
      <c r="T79" s="5">
        <f t="shared" ref="T79:T111" si="287">_xlfn.POISSON.DIST(2,K79,FALSE) * _xlfn.POISSON.DIST(1,L79,FALSE)</f>
        <v>5.3701661541335757E-3</v>
      </c>
      <c r="U79" s="5">
        <f t="shared" ref="U79:U111" si="288">_xlfn.POISSON.DIST(1,K79,FALSE) * _xlfn.POISSON.DIST(2,L79,FALSE)</f>
        <v>5.1379458759105635E-2</v>
      </c>
      <c r="V79" s="5">
        <f t="shared" ref="V79:V111" si="289">_xlfn.POISSON.DIST(3,K79,FALSE) * _xlfn.POISSON.DIST(3,L79,FALSE)</f>
        <v>4.6247761940697795E-4</v>
      </c>
      <c r="W79" s="5">
        <f t="shared" ref="W79:W111" si="290">_xlfn.POISSON.DIST(3,K79,FALSE) * _xlfn.POISSON.DIST(0,L79,FALSE)</f>
        <v>1.8709607055362331E-4</v>
      </c>
      <c r="X79" s="5">
        <f t="shared" ref="X79:X111" si="291">_xlfn.POISSON.DIST(3,K79,FALSE) * _xlfn.POISSON.DIST(1,L79,FALSE)</f>
        <v>4.5968157996298397E-4</v>
      </c>
      <c r="Y79" s="5">
        <f t="shared" ref="Y79:Y111" si="292">_xlfn.POISSON.DIST(3,K79,FALSE) * _xlfn.POISSON.DIST(2,L79,FALSE)</f>
        <v>5.6470227924082159E-4</v>
      </c>
      <c r="Z79" s="5">
        <f t="shared" ref="Z79:Z111" si="293">_xlfn.POISSON.DIST(0,K79,FALSE) * _xlfn.POISSON.DIST(3,L79,FALSE)</f>
        <v>0.16385891402054462</v>
      </c>
      <c r="AA79" s="5">
        <f t="shared" ref="AA79:AA111" si="294">_xlfn.POISSON.DIST(1,K79,FALSE) * _xlfn.POISSON.DIST(3,L79,FALSE)</f>
        <v>4.2078544122887716E-2</v>
      </c>
      <c r="AB79" s="5">
        <f t="shared" ref="AB79:AB111" si="295">_xlfn.POISSON.DIST(2,K79,FALSE) * _xlfn.POISSON.DIST(3,L79,FALSE)</f>
        <v>5.4028304962396214E-3</v>
      </c>
      <c r="AC79" s="5">
        <f t="shared" ref="AC79:AC111" si="296">_xlfn.POISSON.DIST(4,K79,FALSE) * _xlfn.POISSON.DIST(4,L79,FALSE)</f>
        <v>1.8237017134188093E-5</v>
      </c>
      <c r="AD79" s="5">
        <f t="shared" ref="AD79:AD111" si="297">_xlfn.POISSON.DIST(4,K79,FALSE) * _xlfn.POISSON.DIST(0,L79,FALSE)</f>
        <v>1.2011446412708539E-5</v>
      </c>
      <c r="AE79" s="5">
        <f t="shared" ref="AE79:AE111" si="298">_xlfn.POISSON.DIST(4,K79,FALSE) * _xlfn.POISSON.DIST(1,L79,FALSE)</f>
        <v>2.9511259366893471E-5</v>
      </c>
      <c r="AF79" s="5">
        <f t="shared" ref="AF79:AF111" si="299">_xlfn.POISSON.DIST(4,K79,FALSE) * _xlfn.POISSON.DIST(2,L79,FALSE)</f>
        <v>3.6253520163008817E-5</v>
      </c>
      <c r="AG79" s="5">
        <f t="shared" ref="AG79:AG111" si="300">_xlfn.POISSON.DIST(4,K79,FALSE) * _xlfn.POISSON.DIST(3,L79,FALSE)</f>
        <v>2.9690763286189982E-5</v>
      </c>
      <c r="AH79" s="5">
        <f t="shared" ref="AH79:AH111" si="301">_xlfn.POISSON.DIST(0,K79,FALSE) * _xlfn.POISSON.DIST(4,L79,FALSE)</f>
        <v>0.10064738968742065</v>
      </c>
      <c r="AI79" s="5">
        <f t="shared" ref="AI79:AI111" si="302">_xlfn.POISSON.DIST(1,K79,FALSE) * _xlfn.POISSON.DIST(4,L79,FALSE)</f>
        <v>2.5845988624607928E-2</v>
      </c>
      <c r="AJ79" s="5">
        <f t="shared" ref="AJ79:AJ111" si="303">_xlfn.POISSON.DIST(2,K79,FALSE) * _xlfn.POISSON.DIST(4,L79,FALSE)</f>
        <v>3.3185914212877691E-3</v>
      </c>
      <c r="AK79" s="5">
        <f t="shared" ref="AK79:AK111" si="304">_xlfn.POISSON.DIST(3,K79,FALSE) * _xlfn.POISSON.DIST(4,L79,FALSE)</f>
        <v>2.8406855654083393E-4</v>
      </c>
      <c r="AL79" s="5">
        <f t="shared" ref="AL79:AL111" si="305">_xlfn.POISSON.DIST(5,K79,FALSE) * _xlfn.POISSON.DIST(5,L79,FALSE)</f>
        <v>4.6025325161171983E-7</v>
      </c>
      <c r="AM79" s="5">
        <f t="shared" ref="AM79:AM111" si="306">_xlfn.POISSON.DIST(5,K79,FALSE) * _xlfn.POISSON.DIST(0,L79,FALSE)</f>
        <v>6.1690165698704405E-7</v>
      </c>
      <c r="AN79" s="5">
        <f t="shared" ref="AN79:AN111" si="307">_xlfn.POISSON.DIST(5,K79,FALSE) * _xlfn.POISSON.DIST(1,L79,FALSE)</f>
        <v>1.5156829725310092E-6</v>
      </c>
      <c r="AO79" s="5">
        <f t="shared" ref="AO79:AO111" si="308">_xlfn.POISSON.DIST(5,K79,FALSE) * _xlfn.POISSON.DIST(2,L79,FALSE)</f>
        <v>1.8619619895660969E-6</v>
      </c>
      <c r="AP79" s="5">
        <f t="shared" ref="AP79:AP111" si="309">_xlfn.POISSON.DIST(5,K79,FALSE) * _xlfn.POISSON.DIST(3,L79,FALSE)</f>
        <v>1.5249022007109331E-6</v>
      </c>
      <c r="AQ79" s="5">
        <f t="shared" ref="AQ79:AQ111" si="310">_xlfn.POISSON.DIST(5,K79,FALSE) * _xlfn.POISSON.DIST(4,L79,FALSE)</f>
        <v>9.3664373981458006E-7</v>
      </c>
      <c r="AR79" s="5">
        <f t="shared" ref="AR79:AR111" si="311">_xlfn.POISSON.DIST(0,K79,FALSE) * _xlfn.POISSON.DIST(5,L79,FALSE)</f>
        <v>4.9456678564933867E-2</v>
      </c>
      <c r="AS79" s="5">
        <f t="shared" ref="AS79:AS111" si="312">_xlfn.POISSON.DIST(1,K79,FALSE) * _xlfn.POISSON.DIST(5,L79,FALSE)</f>
        <v>1.2700346780676951E-2</v>
      </c>
      <c r="AT79" s="5">
        <f t="shared" ref="AT79:AT111" si="313">_xlfn.POISSON.DIST(2,K79,FALSE) * _xlfn.POISSON.DIST(5,L79,FALSE)</f>
        <v>1.630708056321201E-3</v>
      </c>
      <c r="AU79" s="5">
        <f t="shared" ref="AU79:AU111" si="314">_xlfn.POISSON.DIST(3,K79,FALSE) * _xlfn.POISSON.DIST(5,L79,FALSE)</f>
        <v>1.3958719977613768E-4</v>
      </c>
      <c r="AV79" s="5">
        <f t="shared" ref="AV79:AV111" si="315">_xlfn.POISSON.DIST(4,K79,FALSE) * _xlfn.POISSON.DIST(5,L79,FALSE)</f>
        <v>8.9614077144959531E-6</v>
      </c>
      <c r="AW79" s="5">
        <f t="shared" ref="AW79:AW111" si="316">_xlfn.POISSON.DIST(6,K79,FALSE) * _xlfn.POISSON.DIST(6,L79,FALSE)</f>
        <v>8.0663568796370853E-9</v>
      </c>
      <c r="AX79" s="5">
        <f t="shared" ref="AX79:AX111" si="317">_xlfn.POISSON.DIST(6,K79,FALSE) * _xlfn.POISSON.DIST(0,L79,FALSE)</f>
        <v>2.6403124244797218E-8</v>
      </c>
      <c r="AY79" s="5">
        <f t="shared" ref="AY79:AY111" si="318">_xlfn.POISSON.DIST(6,K79,FALSE) * _xlfn.POISSON.DIST(1,L79,FALSE)</f>
        <v>6.4870576024891873E-8</v>
      </c>
      <c r="AZ79" s="5">
        <f t="shared" ref="AZ79:AZ111" si="319">_xlfn.POISSON.DIST(6,K79,FALSE) * _xlfn.POISSON.DIST(2,L79,FALSE)</f>
        <v>7.9691168264500155E-8</v>
      </c>
      <c r="BA79" s="5">
        <f t="shared" ref="BA79:BA111" si="320">_xlfn.POISSON.DIST(6,K79,FALSE) * _xlfn.POISSON.DIST(3,L79,FALSE)</f>
        <v>6.526515500570465E-8</v>
      </c>
      <c r="BB79" s="5">
        <f t="shared" ref="BB79:BB111" si="321">_xlfn.POISSON.DIST(6,K79,FALSE) * _xlfn.POISSON.DIST(4,L79,FALSE)</f>
        <v>4.0087947171708204E-8</v>
      </c>
      <c r="BC79" s="5">
        <f t="shared" ref="BC79:BC111" si="322">_xlfn.POISSON.DIST(6,K79,FALSE) * _xlfn.POISSON.DIST(5,L79,FALSE)</f>
        <v>1.9698640210706014E-8</v>
      </c>
      <c r="BD79" s="5">
        <f t="shared" ref="BD79:BD111" si="323">_xlfn.POISSON.DIST(0,K79,FALSE) * _xlfn.POISSON.DIST(6,L79,FALSE)</f>
        <v>2.0251916635821234E-2</v>
      </c>
      <c r="BE79" s="5">
        <f t="shared" ref="BE79:BE111" si="324">_xlfn.POISSON.DIST(1,K79,FALSE) * _xlfn.POISSON.DIST(6,L79,FALSE)</f>
        <v>5.2006396650877505E-3</v>
      </c>
      <c r="BF79" s="5">
        <f t="shared" ref="BF79:BF111" si="325">_xlfn.POISSON.DIST(2,K79,FALSE) * _xlfn.POISSON.DIST(6,L79,FALSE)</f>
        <v>6.6775538859972371E-4</v>
      </c>
      <c r="BG79" s="5">
        <f t="shared" ref="BG79:BG111" si="326">_xlfn.POISSON.DIST(3,K79,FALSE) * _xlfn.POISSON.DIST(6,L79,FALSE)</f>
        <v>5.7159283949537602E-5</v>
      </c>
      <c r="BH79" s="5">
        <f t="shared" ref="BH79:BH111" si="327">_xlfn.POISSON.DIST(4,K79,FALSE) * _xlfn.POISSON.DIST(6,L79,FALSE)</f>
        <v>3.6695889663374126E-6</v>
      </c>
      <c r="BI79" s="5">
        <f t="shared" ref="BI79:BI111" si="328">_xlfn.POISSON.DIST(5,K79,FALSE) * _xlfn.POISSON.DIST(6,L79,FALSE)</f>
        <v>1.8846818576318741E-7</v>
      </c>
      <c r="BJ79" s="8">
        <f t="shared" ref="BJ79:BJ111" si="329">SUM(N79,Q79,T79,W79,X79,Y79,AD79,AE79,AF79,AG79,AM79,AN79,AO79,AP79,AQ79,AX79,AY79,AZ79,BA79,BB79,BC79)</f>
        <v>2.5904532246254278E-2</v>
      </c>
      <c r="BK79" s="8">
        <f t="shared" ref="BK79:BK111" si="330">SUM(M79,P79,S79,V79,AC79,AL79,AY79)</f>
        <v>0.11519183126311722</v>
      </c>
      <c r="BL79" s="8">
        <f t="shared" ref="BL79:BL111" si="331">SUM(O79,R79,U79,AA79,AB79,AH79,AI79,AJ79,AK79,AR79,AS79,AT79,AU79,AV79,BD79,BE79,BF79,BG79,BH79,BI79)</f>
        <v>0.68202053602102752</v>
      </c>
      <c r="BM79" s="8">
        <f t="shared" ref="BM79:BM111" si="332">SUM(S79:BI79)</f>
        <v>0.49670750074083969</v>
      </c>
      <c r="BN79" s="8">
        <f t="shared" ref="BN79:BN111" si="333">SUM(M79:R79)</f>
        <v>0.49026825600588475</v>
      </c>
    </row>
    <row r="80" spans="1:66" x14ac:dyDescent="0.25">
      <c r="A80" t="s">
        <v>358</v>
      </c>
      <c r="B80" t="s">
        <v>335</v>
      </c>
      <c r="C80" t="s">
        <v>336</v>
      </c>
      <c r="D80" t="s">
        <v>69</v>
      </c>
      <c r="E80">
        <f>VLOOKUP(A80,home!$A$2:$E$405,3,FALSE)</f>
        <v>1.9474</v>
      </c>
      <c r="F80">
        <f>VLOOKUP(B80,home!$B$2:$E$405,3,FALSE)</f>
        <v>0.77029999999999998</v>
      </c>
      <c r="G80">
        <f>VLOOKUP(C80,away!$B$2:$E$405,4,FALSE)</f>
        <v>0.51349999999999996</v>
      </c>
      <c r="H80">
        <f>VLOOKUP(A80,away!$A$2:$E$405,3,FALSE)</f>
        <v>1.5263</v>
      </c>
      <c r="I80">
        <f>VLOOKUP(C80,away!$B$2:$E$405,3,FALSE)</f>
        <v>1.3104</v>
      </c>
      <c r="J80">
        <f>VLOOKUP(B80,home!$B$2:$E$405,4,FALSE)</f>
        <v>0.98280000000000001</v>
      </c>
      <c r="K80" s="3">
        <f t="shared" si="278"/>
        <v>0.77029221996999986</v>
      </c>
      <c r="L80" s="3">
        <f t="shared" si="279"/>
        <v>1.9656624274559999</v>
      </c>
      <c r="M80" s="5">
        <f t="shared" si="280"/>
        <v>6.4832085768249254E-2</v>
      </c>
      <c r="N80" s="5">
        <f t="shared" si="281"/>
        <v>4.9939651271710149E-2</v>
      </c>
      <c r="O80" s="5">
        <f t="shared" si="282"/>
        <v>0.1274379950882524</v>
      </c>
      <c r="P80" s="5">
        <f t="shared" si="283"/>
        <v>9.8164496145055888E-2</v>
      </c>
      <c r="Q80" s="5">
        <f t="shared" si="284"/>
        <v>1.9234062421306618E-2</v>
      </c>
      <c r="R80" s="5">
        <f t="shared" si="285"/>
        <v>0.12525003938765003</v>
      </c>
      <c r="S80" s="5">
        <f t="shared" si="286"/>
        <v>3.7158561957495825E-2</v>
      </c>
      <c r="T80" s="5">
        <f t="shared" si="287"/>
        <v>3.7807673828905798E-2</v>
      </c>
      <c r="U80" s="5">
        <f t="shared" si="288"/>
        <v>9.6479130891242867E-2</v>
      </c>
      <c r="V80" s="5">
        <f t="shared" si="289"/>
        <v>6.2514510777398865E-3</v>
      </c>
      <c r="W80" s="5">
        <f t="shared" si="290"/>
        <v>4.9386162138499419E-3</v>
      </c>
      <c r="X80" s="5">
        <f t="shared" si="291"/>
        <v>9.7076523351898366E-3</v>
      </c>
      <c r="Y80" s="5">
        <f t="shared" si="292"/>
        <v>9.5409837270440806E-3</v>
      </c>
      <c r="Z80" s="5">
        <f t="shared" si="293"/>
        <v>8.2066432153895905E-2</v>
      </c>
      <c r="AA80" s="5">
        <f t="shared" si="294"/>
        <v>6.3215134208841867E-2</v>
      </c>
      <c r="AB80" s="5">
        <f t="shared" si="295"/>
        <v>2.4347063032715138E-2</v>
      </c>
      <c r="AC80" s="5">
        <f t="shared" si="296"/>
        <v>5.9159609970694908E-4</v>
      </c>
      <c r="AD80" s="5">
        <f t="shared" si="297"/>
        <v>9.5104441173657676E-4</v>
      </c>
      <c r="AE80" s="5">
        <f t="shared" si="298"/>
        <v>1.8694322669925829E-3</v>
      </c>
      <c r="AF80" s="5">
        <f t="shared" si="299"/>
        <v>1.8373363839506069E-3</v>
      </c>
      <c r="AG80" s="5">
        <f t="shared" si="300"/>
        <v>1.2038610321765263E-3</v>
      </c>
      <c r="AH80" s="5">
        <f t="shared" si="301"/>
        <v>4.0328725560070042E-2</v>
      </c>
      <c r="AI80" s="5">
        <f t="shared" si="302"/>
        <v>3.1064903540227229E-2</v>
      </c>
      <c r="AJ80" s="5">
        <f t="shared" si="303"/>
        <v>1.196452675557777E-2</v>
      </c>
      <c r="AK80" s="5">
        <f t="shared" si="304"/>
        <v>3.0720606251481535E-3</v>
      </c>
      <c r="AL80" s="5">
        <f t="shared" si="305"/>
        <v>3.5830241992648563E-5</v>
      </c>
      <c r="AM80" s="5">
        <f t="shared" si="306"/>
        <v>1.4651642224132612E-4</v>
      </c>
      <c r="AN80" s="5">
        <f t="shared" si="307"/>
        <v>2.8800182620505334E-4</v>
      </c>
      <c r="AO80" s="5">
        <f t="shared" si="308"/>
        <v>2.8305718440499314E-4</v>
      </c>
      <c r="AP80" s="5">
        <f t="shared" si="309"/>
        <v>1.8546495740212645E-4</v>
      </c>
      <c r="AQ80" s="5">
        <f t="shared" si="310"/>
        <v>9.1140374593771879E-5</v>
      </c>
      <c r="AR80" s="5">
        <f t="shared" si="311"/>
        <v>1.5854532116122824E-2</v>
      </c>
      <c r="AS80" s="5">
        <f t="shared" si="312"/>
        <v>1.2212622740313912E-2</v>
      </c>
      <c r="AT80" s="5">
        <f t="shared" si="313"/>
        <v>4.7036441411462526E-3</v>
      </c>
      <c r="AU80" s="5">
        <f t="shared" si="314"/>
        <v>1.2077268291441434E-3</v>
      </c>
      <c r="AV80" s="5">
        <f t="shared" si="315"/>
        <v>2.3257564508469272E-4</v>
      </c>
      <c r="AW80" s="5">
        <f t="shared" si="316"/>
        <v>1.5069945735308462E-6</v>
      </c>
      <c r="AX80" s="5">
        <f t="shared" si="317"/>
        <v>1.8810076691722147E-5</v>
      </c>
      <c r="AY80" s="5">
        <f t="shared" si="318"/>
        <v>3.6974261010484082E-5</v>
      </c>
      <c r="AZ80" s="5">
        <f t="shared" si="319"/>
        <v>3.6339457825629938E-5</v>
      </c>
      <c r="BA80" s="5">
        <f t="shared" si="320"/>
        <v>2.3810368960654225E-5</v>
      </c>
      <c r="BB80" s="5">
        <f t="shared" si="321"/>
        <v>1.1700786912455646E-5</v>
      </c>
      <c r="BC80" s="5">
        <f t="shared" si="322"/>
        <v>4.5999594410965928E-6</v>
      </c>
      <c r="BD80" s="5">
        <f t="shared" si="323"/>
        <v>5.1941096809261858E-3</v>
      </c>
      <c r="BE80" s="5">
        <f t="shared" si="324"/>
        <v>4.0009822768882998E-3</v>
      </c>
      <c r="BF80" s="5">
        <f t="shared" si="325"/>
        <v>1.5409627600624564E-3</v>
      </c>
      <c r="BG80" s="5">
        <f t="shared" si="326"/>
        <v>3.9566387511320259E-4</v>
      </c>
      <c r="BH80" s="5">
        <f t="shared" si="327"/>
        <v>7.6194201180720394E-5</v>
      </c>
      <c r="BI80" s="5">
        <f t="shared" si="328"/>
        <v>1.1738360075267585E-5</v>
      </c>
      <c r="BJ80" s="8">
        <f t="shared" si="329"/>
        <v>0.13815672956855204</v>
      </c>
      <c r="BK80" s="8">
        <f t="shared" si="330"/>
        <v>0.20707099555125091</v>
      </c>
      <c r="BL80" s="8">
        <f t="shared" si="331"/>
        <v>0.56859033171578355</v>
      </c>
      <c r="BM80" s="8">
        <f t="shared" si="332"/>
        <v>0.51099069164082123</v>
      </c>
      <c r="BN80" s="8">
        <f t="shared" si="333"/>
        <v>0.48485833008222434</v>
      </c>
    </row>
    <row r="81" spans="1:66" x14ac:dyDescent="0.25">
      <c r="A81" t="s">
        <v>358</v>
      </c>
      <c r="B81" t="s">
        <v>337</v>
      </c>
      <c r="C81" t="s">
        <v>338</v>
      </c>
      <c r="D81" t="s">
        <v>69</v>
      </c>
      <c r="E81">
        <f>VLOOKUP(A81,home!$A$2:$E$405,3,FALSE)</f>
        <v>1.9474</v>
      </c>
      <c r="F81">
        <f>VLOOKUP(B81,home!$B$2:$E$405,3,FALSE)</f>
        <v>0.51349999999999996</v>
      </c>
      <c r="G81">
        <f>VLOOKUP(C81,away!$B$2:$E$405,4,FALSE)</f>
        <v>1.5405</v>
      </c>
      <c r="H81">
        <f>VLOOKUP(A81,away!$A$2:$E$405,3,FALSE)</f>
        <v>1.5263</v>
      </c>
      <c r="I81">
        <f>VLOOKUP(C81,away!$B$2:$E$405,3,FALSE)</f>
        <v>0.98280000000000001</v>
      </c>
      <c r="J81">
        <f>VLOOKUP(B81,home!$B$2:$E$405,4,FALSE)</f>
        <v>0.6552</v>
      </c>
      <c r="K81" s="3">
        <f t="shared" si="278"/>
        <v>1.5404844409499998</v>
      </c>
      <c r="L81" s="3">
        <f t="shared" si="279"/>
        <v>0.98283121372799997</v>
      </c>
      <c r="M81" s="5">
        <f t="shared" si="280"/>
        <v>8.0193272258620774E-2</v>
      </c>
      <c r="N81" s="5">
        <f t="shared" si="281"/>
        <v>0.12353648818327255</v>
      </c>
      <c r="O81" s="5">
        <f t="shared" si="282"/>
        <v>7.8816451106760207E-2</v>
      </c>
      <c r="P81" s="5">
        <f t="shared" si="283"/>
        <v>0.12141551662086048</v>
      </c>
      <c r="Q81" s="5">
        <f t="shared" si="284"/>
        <v>9.5153018967967448E-2</v>
      </c>
      <c r="R81" s="5">
        <f t="shared" si="285"/>
        <v>3.8731634151495352E-2</v>
      </c>
      <c r="S81" s="5">
        <f t="shared" si="286"/>
        <v>4.5956871633722723E-2</v>
      </c>
      <c r="T81" s="5">
        <f t="shared" si="287"/>
        <v>9.351935712217084E-2</v>
      </c>
      <c r="U81" s="5">
        <f t="shared" si="288"/>
        <v>5.9665479782946236E-2</v>
      </c>
      <c r="V81" s="5">
        <f t="shared" si="289"/>
        <v>7.7311518847340138E-3</v>
      </c>
      <c r="W81" s="5">
        <f t="shared" si="290"/>
        <v>4.886058174319137E-2</v>
      </c>
      <c r="X81" s="5">
        <f t="shared" si="291"/>
        <v>4.8021704858116923E-2</v>
      </c>
      <c r="Y81" s="5">
        <f t="shared" si="292"/>
        <v>2.3598615235495425E-2</v>
      </c>
      <c r="Z81" s="5">
        <f t="shared" si="293"/>
        <v>1.2688886334261009E-2</v>
      </c>
      <c r="AA81" s="5">
        <f t="shared" si="294"/>
        <v>1.9547031970912163E-2</v>
      </c>
      <c r="AB81" s="5">
        <f t="shared" si="295"/>
        <v>1.50559493089712E-2</v>
      </c>
      <c r="AC81" s="5">
        <f t="shared" si="296"/>
        <v>7.3157773535860026E-4</v>
      </c>
      <c r="AD81" s="5">
        <f t="shared" si="297"/>
        <v>1.8817241487787979E-2</v>
      </c>
      <c r="AE81" s="5">
        <f t="shared" si="298"/>
        <v>1.8494172290455531E-2</v>
      </c>
      <c r="AF81" s="5">
        <f t="shared" si="299"/>
        <v>9.0883248995615781E-3</v>
      </c>
      <c r="AG81" s="5">
        <f t="shared" si="300"/>
        <v>2.9774297972635032E-3</v>
      </c>
      <c r="AH81" s="5">
        <f t="shared" si="301"/>
        <v>3.1177583891895946E-3</v>
      </c>
      <c r="AI81" s="5">
        <f t="shared" si="302"/>
        <v>4.8028582891879047E-3</v>
      </c>
      <c r="AJ81" s="5">
        <f t="shared" si="303"/>
        <v>3.6993642332908512E-3</v>
      </c>
      <c r="AK81" s="5">
        <f t="shared" si="304"/>
        <v>1.899604347597161E-3</v>
      </c>
      <c r="AL81" s="5">
        <f t="shared" si="305"/>
        <v>4.4305406768002267E-5</v>
      </c>
      <c r="AM81" s="5">
        <f t="shared" si="306"/>
        <v>5.7975335467072408E-3</v>
      </c>
      <c r="AN81" s="5">
        <f t="shared" si="307"/>
        <v>5.6979969323390734E-3</v>
      </c>
      <c r="AO81" s="5">
        <f t="shared" si="308"/>
        <v>2.8000846204146159E-3</v>
      </c>
      <c r="AP81" s="5">
        <f t="shared" si="309"/>
        <v>9.1733685534106776E-4</v>
      </c>
      <c r="AQ81" s="5">
        <f t="shared" si="310"/>
        <v>2.2539682373307204E-4</v>
      </c>
      <c r="AR81" s="5">
        <f t="shared" si="311"/>
        <v>6.1284605235157285E-4</v>
      </c>
      <c r="AS81" s="5">
        <f t="shared" si="312"/>
        <v>9.4407980834522703E-4</v>
      </c>
      <c r="AT81" s="5">
        <f t="shared" si="313"/>
        <v>7.2717012788544005E-4</v>
      </c>
      <c r="AU81" s="5">
        <f t="shared" si="314"/>
        <v>3.7339808931038075E-4</v>
      </c>
      <c r="AV81" s="5">
        <f t="shared" si="315"/>
        <v>1.4380348671577499E-4</v>
      </c>
      <c r="AW81" s="5">
        <f t="shared" si="316"/>
        <v>1.8633330384644873E-6</v>
      </c>
      <c r="AX81" s="5">
        <f t="shared" si="317"/>
        <v>1.48850170409803E-3</v>
      </c>
      <c r="AY81" s="5">
        <f t="shared" si="318"/>
        <v>1.4629459364748629E-3</v>
      </c>
      <c r="AZ81" s="5">
        <f t="shared" si="319"/>
        <v>7.1891446518201755E-4</v>
      </c>
      <c r="BA81" s="5">
        <f t="shared" si="320"/>
        <v>2.3552385879381944E-4</v>
      </c>
      <c r="BB81" s="5">
        <f t="shared" si="321"/>
        <v>5.78700500000579E-5</v>
      </c>
      <c r="BC81" s="5">
        <f t="shared" si="322"/>
        <v>1.1375298296011393E-5</v>
      </c>
      <c r="BD81" s="5">
        <f t="shared" si="323"/>
        <v>1.0038737157685159E-4</v>
      </c>
      <c r="BE81" s="5">
        <f t="shared" si="324"/>
        <v>1.5464518398200611E-4</v>
      </c>
      <c r="BF81" s="5">
        <f t="shared" si="325"/>
        <v>1.1911424989606529E-4</v>
      </c>
      <c r="BG81" s="5">
        <f t="shared" si="326"/>
        <v>6.1164549553439592E-5</v>
      </c>
      <c r="BH81" s="5">
        <f t="shared" si="327"/>
        <v>2.3555759231197233E-5</v>
      </c>
      <c r="BI81" s="5">
        <f t="shared" si="328"/>
        <v>7.2574561180847328E-6</v>
      </c>
      <c r="BJ81" s="8">
        <f t="shared" si="329"/>
        <v>0.50148041467666282</v>
      </c>
      <c r="BK81" s="8">
        <f t="shared" si="330"/>
        <v>0.2575356414765394</v>
      </c>
      <c r="BL81" s="8">
        <f t="shared" si="331"/>
        <v>0.22860355371531674</v>
      </c>
      <c r="BM81" s="8">
        <f t="shared" si="332"/>
        <v>0.46100103231036693</v>
      </c>
      <c r="BN81" s="8">
        <f t="shared" si="333"/>
        <v>0.53784638128897688</v>
      </c>
    </row>
    <row r="82" spans="1:66" x14ac:dyDescent="0.25">
      <c r="A82" t="s">
        <v>291</v>
      </c>
      <c r="B82" t="s">
        <v>294</v>
      </c>
      <c r="C82" t="s">
        <v>317</v>
      </c>
      <c r="D82" t="s">
        <v>69</v>
      </c>
      <c r="E82">
        <f>VLOOKUP(A82,home!$A$2:$E$405,3,FALSE)</f>
        <v>1.5636000000000001</v>
      </c>
      <c r="F82">
        <f>VLOOKUP(B82,home!$B$2:$E$405,3,FALSE)</f>
        <v>0.88549999999999995</v>
      </c>
      <c r="G82">
        <f>VLOOKUP(C82,away!$B$2:$E$405,4,FALSE)</f>
        <v>1.5989</v>
      </c>
      <c r="H82">
        <f>VLOOKUP(A82,away!$A$2:$E$405,3,FALSE)</f>
        <v>1.0982000000000001</v>
      </c>
      <c r="I82">
        <f>VLOOKUP(C82,away!$B$2:$E$405,3,FALSE)</f>
        <v>0.98650000000000004</v>
      </c>
      <c r="J82">
        <f>VLOOKUP(B82,home!$B$2:$E$405,4,FALSE)</f>
        <v>1.0507</v>
      </c>
      <c r="K82" s="3">
        <f t="shared" si="278"/>
        <v>2.21378545542</v>
      </c>
      <c r="L82" s="3">
        <f t="shared" si="279"/>
        <v>1.1383013770099999</v>
      </c>
      <c r="M82" s="5">
        <f t="shared" si="280"/>
        <v>3.5011215273702469E-2</v>
      </c>
      <c r="N82" s="5">
        <f t="shared" si="281"/>
        <v>7.7507319149501083E-2</v>
      </c>
      <c r="O82" s="5">
        <f t="shared" si="282"/>
        <v>3.9853314556849061E-2</v>
      </c>
      <c r="P82" s="5">
        <f t="shared" si="283"/>
        <v>8.8226688116230606E-2</v>
      </c>
      <c r="Q82" s="5">
        <f t="shared" si="284"/>
        <v>8.5792287910880782E-2</v>
      </c>
      <c r="R82" s="5">
        <f t="shared" si="285"/>
        <v>2.2682541419236986E-2</v>
      </c>
      <c r="S82" s="5">
        <f t="shared" si="286"/>
        <v>5.5581821675619543E-2</v>
      </c>
      <c r="T82" s="5">
        <f t="shared" si="287"/>
        <v>9.765747946579395E-2</v>
      </c>
      <c r="U82" s="5">
        <f t="shared" si="288"/>
        <v>5.0214280285868565E-2</v>
      </c>
      <c r="V82" s="5">
        <f t="shared" si="289"/>
        <v>1.5562632359599475E-2</v>
      </c>
      <c r="W82" s="5">
        <f t="shared" si="290"/>
        <v>6.3308573054771E-2</v>
      </c>
      <c r="X82" s="5">
        <f t="shared" si="291"/>
        <v>7.2064235884783986E-2</v>
      </c>
      <c r="Y82" s="5">
        <f t="shared" si="292"/>
        <v>4.1015409470411546E-2</v>
      </c>
      <c r="Z82" s="5">
        <f t="shared" si="293"/>
        <v>8.6065227105346018E-3</v>
      </c>
      <c r="AA82" s="5">
        <f t="shared" si="294"/>
        <v>1.9052994798323414E-2</v>
      </c>
      <c r="AB82" s="5">
        <f t="shared" si="295"/>
        <v>2.1089621383360648E-2</v>
      </c>
      <c r="AC82" s="5">
        <f t="shared" si="296"/>
        <v>2.4510708581595144E-3</v>
      </c>
      <c r="AD82" s="5">
        <f t="shared" si="297"/>
        <v>3.5037899558011634E-2</v>
      </c>
      <c r="AE82" s="5">
        <f t="shared" si="298"/>
        <v>3.9883689314422703E-2</v>
      </c>
      <c r="AF82" s="5">
        <f t="shared" si="299"/>
        <v>2.2699829233423199E-2</v>
      </c>
      <c r="AG82" s="5">
        <f t="shared" si="300"/>
        <v>8.6130822914324869E-3</v>
      </c>
      <c r="AH82" s="5">
        <f t="shared" si="301"/>
        <v>2.4492041631673464E-3</v>
      </c>
      <c r="AI82" s="5">
        <f t="shared" si="302"/>
        <v>5.4220125537739836E-3</v>
      </c>
      <c r="AJ82" s="5">
        <f t="shared" si="303"/>
        <v>6.0015862653247489E-3</v>
      </c>
      <c r="AK82" s="5">
        <f t="shared" si="304"/>
        <v>4.428741461208122E-3</v>
      </c>
      <c r="AL82" s="5">
        <f t="shared" si="305"/>
        <v>2.4706353374262904E-4</v>
      </c>
      <c r="AM82" s="5">
        <f t="shared" si="306"/>
        <v>1.5513278485998597E-2</v>
      </c>
      <c r="AN82" s="5">
        <f t="shared" si="307"/>
        <v>1.7658786262551809E-2</v>
      </c>
      <c r="AO82" s="5">
        <f t="shared" si="308"/>
        <v>1.0050510359493999E-2</v>
      </c>
      <c r="AP82" s="5">
        <f t="shared" si="309"/>
        <v>3.8135032606217609E-3</v>
      </c>
      <c r="AQ82" s="5">
        <f t="shared" si="310"/>
        <v>1.08522900319947E-3</v>
      </c>
      <c r="AR82" s="5">
        <f t="shared" si="311"/>
        <v>5.575864943024025E-4</v>
      </c>
      <c r="AS82" s="5">
        <f t="shared" si="312"/>
        <v>1.2343768712252852E-3</v>
      </c>
      <c r="AT82" s="5">
        <f t="shared" si="313"/>
        <v>1.3663227820126917E-3</v>
      </c>
      <c r="AU82" s="5">
        <f t="shared" si="314"/>
        <v>1.0082485007428959E-3</v>
      </c>
      <c r="AV82" s="5">
        <f t="shared" si="315"/>
        <v>5.5801146659841103E-4</v>
      </c>
      <c r="AW82" s="5">
        <f t="shared" si="316"/>
        <v>1.7294138754301513E-5</v>
      </c>
      <c r="AX82" s="5">
        <f t="shared" si="317"/>
        <v>5.7238450463639465E-3</v>
      </c>
      <c r="AY82" s="5">
        <f t="shared" si="318"/>
        <v>6.5154606980679462E-3</v>
      </c>
      <c r="AZ82" s="5">
        <f t="shared" si="319"/>
        <v>3.7082789422326406E-3</v>
      </c>
      <c r="BA82" s="5">
        <f t="shared" si="320"/>
        <v>1.4070463420935327E-3</v>
      </c>
      <c r="BB82" s="5">
        <f t="shared" si="321"/>
        <v>4.0041069718048839E-4</v>
      </c>
      <c r="BC82" s="5">
        <f t="shared" si="322"/>
        <v>9.1157609594016726E-5</v>
      </c>
      <c r="BD82" s="5">
        <f t="shared" si="323"/>
        <v>1.0578357904443374E-4</v>
      </c>
      <c r="BE82" s="5">
        <f t="shared" si="324"/>
        <v>2.3418214871083931E-4</v>
      </c>
      <c r="BF82" s="5">
        <f t="shared" si="325"/>
        <v>2.592145173675298E-4</v>
      </c>
      <c r="BG82" s="5">
        <f t="shared" si="326"/>
        <v>1.9128177612731748E-4</v>
      </c>
      <c r="BH82" s="5">
        <f t="shared" si="327"/>
        <v>1.0586420346939001E-4</v>
      </c>
      <c r="BI82" s="5">
        <f t="shared" si="328"/>
        <v>4.6872126778031813E-5</v>
      </c>
      <c r="BJ82" s="8">
        <f t="shared" si="329"/>
        <v>0.60954731204083068</v>
      </c>
      <c r="BK82" s="8">
        <f t="shared" si="330"/>
        <v>0.20359595251512216</v>
      </c>
      <c r="BL82" s="8">
        <f t="shared" si="331"/>
        <v>0.17686204135349209</v>
      </c>
      <c r="BM82" s="8">
        <f t="shared" si="332"/>
        <v>0.64304029563426457</v>
      </c>
      <c r="BN82" s="8">
        <f t="shared" si="333"/>
        <v>0.34907336642640097</v>
      </c>
    </row>
    <row r="83" spans="1:66" x14ac:dyDescent="0.25">
      <c r="A83" t="s">
        <v>291</v>
      </c>
      <c r="B83" t="s">
        <v>305</v>
      </c>
      <c r="C83" t="s">
        <v>312</v>
      </c>
      <c r="D83" t="s">
        <v>69</v>
      </c>
      <c r="E83">
        <f>VLOOKUP(A83,home!$A$2:$E$405,3,FALSE)</f>
        <v>1.5636000000000001</v>
      </c>
      <c r="F83">
        <f>VLOOKUP(B83,home!$B$2:$E$405,3,FALSE)</f>
        <v>0.69769999999999999</v>
      </c>
      <c r="G83">
        <f>VLOOKUP(C83,away!$B$2:$E$405,4,FALSE)</f>
        <v>1.5348999999999999</v>
      </c>
      <c r="H83">
        <f>VLOOKUP(A83,away!$A$2:$E$405,3,FALSE)</f>
        <v>1.0982000000000001</v>
      </c>
      <c r="I83">
        <f>VLOOKUP(C83,away!$B$2:$E$405,3,FALSE)</f>
        <v>0.91059999999999997</v>
      </c>
      <c r="J83">
        <f>VLOOKUP(B83,home!$B$2:$E$405,4,FALSE)</f>
        <v>0.57950000000000002</v>
      </c>
      <c r="K83" s="3">
        <f t="shared" si="278"/>
        <v>1.6744588178280002</v>
      </c>
      <c r="L83" s="3">
        <f t="shared" si="279"/>
        <v>0.57951212314000011</v>
      </c>
      <c r="M83" s="5">
        <f t="shared" si="280"/>
        <v>0.10498152035131339</v>
      </c>
      <c r="N83" s="5">
        <f t="shared" si="281"/>
        <v>0.17578723246124633</v>
      </c>
      <c r="O83" s="5">
        <f t="shared" si="282"/>
        <v>6.083806374925476E-2</v>
      </c>
      <c r="P83" s="5">
        <f t="shared" si="283"/>
        <v>0.10187083230452162</v>
      </c>
      <c r="Q83" s="5">
        <f t="shared" si="284"/>
        <v>0.14717424072815724</v>
      </c>
      <c r="R83" s="5">
        <f t="shared" si="285"/>
        <v>1.7628197745528647E-2</v>
      </c>
      <c r="S83" s="5">
        <f t="shared" si="286"/>
        <v>2.4713079120229506E-2</v>
      </c>
      <c r="T83" s="5">
        <f t="shared" si="287"/>
        <v>8.5289256715891881E-2</v>
      </c>
      <c r="U83" s="5">
        <f t="shared" si="288"/>
        <v>2.9517691157416114E-2</v>
      </c>
      <c r="V83" s="5">
        <f t="shared" si="289"/>
        <v>2.6645344928437516E-3</v>
      </c>
      <c r="W83" s="5">
        <f t="shared" si="290"/>
        <v>8.2145735048134563E-2</v>
      </c>
      <c r="X83" s="5">
        <f t="shared" si="291"/>
        <v>4.7604449324640384E-2</v>
      </c>
      <c r="Y83" s="5">
        <f t="shared" si="292"/>
        <v>1.3793677749516444E-2</v>
      </c>
      <c r="Z83" s="5">
        <f t="shared" si="293"/>
        <v>3.4052514342143574E-3</v>
      </c>
      <c r="AA83" s="5">
        <f t="shared" si="294"/>
        <v>5.7019532909416745E-3</v>
      </c>
      <c r="AB83" s="5">
        <f t="shared" si="295"/>
        <v>4.7738429834303367E-3</v>
      </c>
      <c r="AC83" s="5">
        <f t="shared" si="296"/>
        <v>1.6159888520245625E-4</v>
      </c>
      <c r="AD83" s="5">
        <f t="shared" si="297"/>
        <v>3.43874125995779E-2</v>
      </c>
      <c r="AE83" s="5">
        <f t="shared" si="298"/>
        <v>1.992792248487258E-2</v>
      </c>
      <c r="AF83" s="5">
        <f t="shared" si="299"/>
        <v>5.7742363344889264E-3</v>
      </c>
      <c r="AG83" s="5">
        <f t="shared" si="300"/>
        <v>1.1154133192372701E-3</v>
      </c>
      <c r="AH83" s="5">
        <f t="shared" si="301"/>
        <v>4.9334612211677305E-4</v>
      </c>
      <c r="AI83" s="5">
        <f t="shared" si="302"/>
        <v>8.2608776441967999E-4</v>
      </c>
      <c r="AJ83" s="5">
        <f t="shared" si="303"/>
        <v>6.9162497071617655E-4</v>
      </c>
      <c r="AK83" s="5">
        <f t="shared" si="304"/>
        <v>3.8603251028191142E-4</v>
      </c>
      <c r="AL83" s="5">
        <f t="shared" si="305"/>
        <v>6.2724231388409658E-6</v>
      </c>
      <c r="AM83" s="5">
        <f t="shared" si="306"/>
        <v>1.1516061249930558E-2</v>
      </c>
      <c r="AN83" s="5">
        <f t="shared" si="307"/>
        <v>6.6736971051575417E-3</v>
      </c>
      <c r="AO83" s="5">
        <f t="shared" si="308"/>
        <v>1.9337441893015595E-3</v>
      </c>
      <c r="AP83" s="5">
        <f t="shared" si="309"/>
        <v>3.7354273358392845E-4</v>
      </c>
      <c r="AQ83" s="5">
        <f t="shared" si="310"/>
        <v>5.4118135655685435E-5</v>
      </c>
      <c r="AR83" s="5">
        <f t="shared" si="311"/>
        <v>5.7180011734155421E-5</v>
      </c>
      <c r="AS83" s="5">
        <f t="shared" si="312"/>
        <v>9.5745574851765052E-5</v>
      </c>
      <c r="AT83" s="5">
        <f t="shared" si="313"/>
        <v>8.0161011039274428E-5</v>
      </c>
      <c r="AU83" s="5">
        <f t="shared" si="314"/>
        <v>4.4742103926906909E-5</v>
      </c>
      <c r="AV83" s="5">
        <f t="shared" si="315"/>
        <v>1.8729702612146527E-5</v>
      </c>
      <c r="AW83" s="5">
        <f t="shared" si="316"/>
        <v>1.690712813025404E-7</v>
      </c>
      <c r="AX83" s="5">
        <f t="shared" si="317"/>
        <v>3.2138617177655997E-3</v>
      </c>
      <c r="AY83" s="5">
        <f t="shared" si="318"/>
        <v>1.8624718275407105E-3</v>
      </c>
      <c r="AZ83" s="5">
        <f t="shared" si="319"/>
        <v>5.396625015332766E-4</v>
      </c>
      <c r="BA83" s="5">
        <f t="shared" si="320"/>
        <v>1.0424698734753091E-4</v>
      </c>
      <c r="BB83" s="5">
        <f t="shared" si="321"/>
        <v>1.5103098242179089E-5</v>
      </c>
      <c r="BC83" s="5">
        <f t="shared" si="322"/>
        <v>1.7504857056634427E-6</v>
      </c>
      <c r="BD83" s="5">
        <f t="shared" si="323"/>
        <v>5.5227516668717516E-6</v>
      </c>
      <c r="BE83" s="5">
        <f t="shared" si="324"/>
        <v>9.2476202272676903E-6</v>
      </c>
      <c r="BF83" s="5">
        <f t="shared" si="325"/>
        <v>7.7423796167364811E-6</v>
      </c>
      <c r="BG83" s="5">
        <f t="shared" si="326"/>
        <v>4.321431940072058E-6</v>
      </c>
      <c r="BH83" s="5">
        <f t="shared" si="327"/>
        <v>1.8090149544243055E-6</v>
      </c>
      <c r="BI83" s="5">
        <f t="shared" si="328"/>
        <v>6.0582420840369826E-7</v>
      </c>
      <c r="BJ83" s="8">
        <f t="shared" si="329"/>
        <v>0.63928783679752776</v>
      </c>
      <c r="BK83" s="8">
        <f t="shared" si="330"/>
        <v>0.23626030940479029</v>
      </c>
      <c r="BL83" s="8">
        <f t="shared" si="331"/>
        <v>0.12118264772088408</v>
      </c>
      <c r="BM83" s="8">
        <f t="shared" si="332"/>
        <v>0.38999365526113494</v>
      </c>
      <c r="BN83" s="8">
        <f t="shared" si="333"/>
        <v>0.60828008734002192</v>
      </c>
    </row>
    <row r="84" spans="1:66" x14ac:dyDescent="0.25">
      <c r="A84" t="s">
        <v>291</v>
      </c>
      <c r="B84" t="s">
        <v>300</v>
      </c>
      <c r="C84" t="s">
        <v>304</v>
      </c>
      <c r="D84" t="s">
        <v>69</v>
      </c>
      <c r="E84">
        <f>VLOOKUP(A84,home!$A$2:$E$405,3,FALSE)</f>
        <v>1.5636000000000001</v>
      </c>
      <c r="F84">
        <f>VLOOKUP(B84,home!$B$2:$E$405,3,FALSE)</f>
        <v>1.0465</v>
      </c>
      <c r="G84">
        <f>VLOOKUP(C84,away!$B$2:$E$405,4,FALSE)</f>
        <v>1.2790999999999999</v>
      </c>
      <c r="H84">
        <f>VLOOKUP(A84,away!$A$2:$E$405,3,FALSE)</f>
        <v>1.0982000000000001</v>
      </c>
      <c r="I84">
        <f>VLOOKUP(C84,away!$B$2:$E$405,3,FALSE)</f>
        <v>1.2141</v>
      </c>
      <c r="J84">
        <f>VLOOKUP(B84,home!$B$2:$E$405,4,FALSE)</f>
        <v>0.91059999999999997</v>
      </c>
      <c r="K84" s="3">
        <f t="shared" si="278"/>
        <v>2.0930007953400001</v>
      </c>
      <c r="L84" s="3">
        <f t="shared" si="279"/>
        <v>1.214125398972</v>
      </c>
      <c r="M84" s="5">
        <f t="shared" si="280"/>
        <v>3.66212650752697E-2</v>
      </c>
      <c r="N84" s="5">
        <f t="shared" si="281"/>
        <v>7.6648336928896429E-2</v>
      </c>
      <c r="O84" s="5">
        <f t="shared" si="282"/>
        <v>4.4462808070371188E-2</v>
      </c>
      <c r="P84" s="5">
        <f t="shared" si="283"/>
        <v>9.3060692654336641E-2</v>
      </c>
      <c r="Q84" s="5">
        <f t="shared" si="284"/>
        <v>8.0212515076834287E-2</v>
      </c>
      <c r="R84" s="5">
        <f t="shared" si="285"/>
        <v>2.6991712293927446E-2</v>
      </c>
      <c r="S84" s="5">
        <f t="shared" si="286"/>
        <v>5.9120653666011665E-2</v>
      </c>
      <c r="T84" s="5">
        <f t="shared" si="287"/>
        <v>9.7388051870208978E-2</v>
      </c>
      <c r="U84" s="5">
        <f t="shared" si="288"/>
        <v>5.6493675298778585E-2</v>
      </c>
      <c r="V84" s="5">
        <f t="shared" si="289"/>
        <v>1.669281789336825E-2</v>
      </c>
      <c r="W84" s="5">
        <f t="shared" si="290"/>
        <v>5.5961619284011964E-2</v>
      </c>
      <c r="X84" s="5">
        <f t="shared" si="291"/>
        <v>6.7944423340320192E-2</v>
      </c>
      <c r="Y84" s="5">
        <f t="shared" si="292"/>
        <v>4.1246525047994365E-2</v>
      </c>
      <c r="Z84" s="5">
        <f t="shared" si="293"/>
        <v>1.0923774485934032E-2</v>
      </c>
      <c r="AA84" s="5">
        <f t="shared" si="294"/>
        <v>2.2863468687174721E-2</v>
      </c>
      <c r="AB84" s="5">
        <f t="shared" si="295"/>
        <v>2.3926629073243947E-2</v>
      </c>
      <c r="AC84" s="5">
        <f t="shared" si="296"/>
        <v>2.6512007304988548E-3</v>
      </c>
      <c r="AD84" s="5">
        <f t="shared" si="297"/>
        <v>2.9281928417487842E-2</v>
      </c>
      <c r="AE84" s="5">
        <f t="shared" si="298"/>
        <v>3.5551933022551961E-2</v>
      </c>
      <c r="AF84" s="5">
        <f t="shared" si="299"/>
        <v>2.1582252432615866E-2</v>
      </c>
      <c r="AG84" s="5">
        <f t="shared" si="300"/>
        <v>8.7345202818213848E-3</v>
      </c>
      <c r="AH84" s="5">
        <f t="shared" si="301"/>
        <v>3.3157080140037037E-3</v>
      </c>
      <c r="AI84" s="5">
        <f t="shared" si="302"/>
        <v>6.9397795104249619E-3</v>
      </c>
      <c r="AJ84" s="5">
        <f t="shared" si="303"/>
        <v>7.2624820174018436E-3</v>
      </c>
      <c r="AK84" s="5">
        <f t="shared" si="304"/>
        <v>5.0667935461881685E-3</v>
      </c>
      <c r="AL84" s="5">
        <f t="shared" si="305"/>
        <v>2.694855853164048E-4</v>
      </c>
      <c r="AM84" s="5">
        <f t="shared" si="306"/>
        <v>1.22574198933782E-2</v>
      </c>
      <c r="AN84" s="5">
        <f t="shared" si="307"/>
        <v>1.4882044818415135E-2</v>
      </c>
      <c r="AO84" s="5">
        <f t="shared" si="308"/>
        <v>9.0343343013387315E-3</v>
      </c>
      <c r="AP84" s="5">
        <f t="shared" si="309"/>
        <v>3.6562715793531041E-3</v>
      </c>
      <c r="AQ84" s="5">
        <f t="shared" si="310"/>
        <v>1.1097930475080183E-3</v>
      </c>
      <c r="AR84" s="5">
        <f t="shared" si="311"/>
        <v>8.0513706307538068E-4</v>
      </c>
      <c r="AS84" s="5">
        <f t="shared" si="312"/>
        <v>1.685152513374483E-3</v>
      </c>
      <c r="AT84" s="5">
        <f t="shared" si="313"/>
        <v>1.7635127753809971E-3</v>
      </c>
      <c r="AU84" s="5">
        <f t="shared" si="314"/>
        <v>1.2303445471548925E-3</v>
      </c>
      <c r="AV84" s="5">
        <f t="shared" si="315"/>
        <v>6.4377802893435569E-4</v>
      </c>
      <c r="AW84" s="5">
        <f t="shared" si="316"/>
        <v>1.9022429225781161E-5</v>
      </c>
      <c r="AX84" s="5">
        <f t="shared" si="317"/>
        <v>4.2757982642761538E-3</v>
      </c>
      <c r="AY84" s="5">
        <f t="shared" si="318"/>
        <v>5.1913552735380697E-3</v>
      </c>
      <c r="AZ84" s="5">
        <f t="shared" si="319"/>
        <v>3.1514781463449029E-3</v>
      </c>
      <c r="BA84" s="5">
        <f t="shared" si="320"/>
        <v>1.2754298872608479E-3</v>
      </c>
      <c r="BB84" s="5">
        <f t="shared" si="321"/>
        <v>3.8713295518284769E-4</v>
      </c>
      <c r="BC84" s="5">
        <f t="shared" si="322"/>
        <v>9.4005590733316829E-5</v>
      </c>
      <c r="BD84" s="5">
        <f t="shared" si="323"/>
        <v>1.6292289298892366E-4</v>
      </c>
      <c r="BE84" s="5">
        <f t="shared" si="324"/>
        <v>3.4099774460491083E-4</v>
      </c>
      <c r="BF84" s="5">
        <f t="shared" si="325"/>
        <v>3.5685427533361239E-4</v>
      </c>
      <c r="BG84" s="5">
        <f t="shared" si="326"/>
        <v>2.489654273645767E-4</v>
      </c>
      <c r="BH84" s="5">
        <f t="shared" si="327"/>
        <v>1.3027120937155555E-4</v>
      </c>
      <c r="BI84" s="5">
        <f t="shared" si="328"/>
        <v>5.4531548964913881E-5</v>
      </c>
      <c r="BJ84" s="8">
        <f t="shared" si="329"/>
        <v>0.56986716946007265</v>
      </c>
      <c r="BK84" s="8">
        <f t="shared" si="330"/>
        <v>0.21360747087833953</v>
      </c>
      <c r="BL84" s="8">
        <f t="shared" si="331"/>
        <v>0.20474552453806322</v>
      </c>
      <c r="BM84" s="8">
        <f t="shared" si="332"/>
        <v>0.63597427641846171</v>
      </c>
      <c r="BN84" s="8">
        <f t="shared" si="333"/>
        <v>0.35799733009963569</v>
      </c>
    </row>
    <row r="85" spans="1:66" x14ac:dyDescent="0.25">
      <c r="A85" t="s">
        <v>291</v>
      </c>
      <c r="B85" t="s">
        <v>306</v>
      </c>
      <c r="C85" t="s">
        <v>299</v>
      </c>
      <c r="D85" t="s">
        <v>69</v>
      </c>
      <c r="E85">
        <f>VLOOKUP(A85,home!$A$2:$E$405,3,FALSE)</f>
        <v>1.5636000000000001</v>
      </c>
      <c r="F85">
        <f>VLOOKUP(B85,home!$B$2:$E$405,3,FALSE)</f>
        <v>1.3774999999999999</v>
      </c>
      <c r="G85">
        <f>VLOOKUP(C85,away!$B$2:$E$405,4,FALSE)</f>
        <v>1.3954</v>
      </c>
      <c r="H85">
        <f>VLOOKUP(A85,away!$A$2:$E$405,3,FALSE)</f>
        <v>1.0982000000000001</v>
      </c>
      <c r="I85">
        <f>VLOOKUP(C85,away!$B$2:$E$405,3,FALSE)</f>
        <v>1.0761000000000001</v>
      </c>
      <c r="J85">
        <f>VLOOKUP(B85,home!$B$2:$E$405,4,FALSE)</f>
        <v>0.91059999999999997</v>
      </c>
      <c r="K85" s="3">
        <f t="shared" si="278"/>
        <v>3.0054948486000002</v>
      </c>
      <c r="L85" s="3">
        <f t="shared" si="279"/>
        <v>1.0761225120119999</v>
      </c>
      <c r="M85" s="5">
        <f t="shared" si="280"/>
        <v>1.6880142285534937E-2</v>
      </c>
      <c r="N85" s="5">
        <f t="shared" si="281"/>
        <v>5.0733180682810276E-2</v>
      </c>
      <c r="O85" s="5">
        <f t="shared" si="282"/>
        <v>1.8165101119429837E-2</v>
      </c>
      <c r="P85" s="5">
        <f t="shared" si="283"/>
        <v>5.4595117838744461E-2</v>
      </c>
      <c r="Q85" s="5">
        <f t="shared" si="284"/>
        <v>7.6239156597639704E-2</v>
      </c>
      <c r="R85" s="5">
        <f t="shared" si="285"/>
        <v>9.773937123796414E-3</v>
      </c>
      <c r="S85" s="5">
        <f t="shared" si="286"/>
        <v>4.4143983525254081E-2</v>
      </c>
      <c r="T85" s="5">
        <f t="shared" si="287"/>
        <v>8.2042672711528264E-2</v>
      </c>
      <c r="U85" s="5">
        <f t="shared" si="288"/>
        <v>2.9375517676110421E-2</v>
      </c>
      <c r="V85" s="5">
        <f t="shared" si="289"/>
        <v>1.586378138331529E-2</v>
      </c>
      <c r="W85" s="5">
        <f t="shared" si="290"/>
        <v>7.6378797471938265E-2</v>
      </c>
      <c r="X85" s="5">
        <f t="shared" si="291"/>
        <v>8.2192943399957988E-2</v>
      </c>
      <c r="Y85" s="5">
        <f t="shared" si="292"/>
        <v>4.422483836061146E-2</v>
      </c>
      <c r="Z85" s="5">
        <f t="shared" si="293"/>
        <v>3.5059845899690465E-3</v>
      </c>
      <c r="AA85" s="5">
        <f t="shared" si="294"/>
        <v>1.0537218624422952E-2</v>
      </c>
      <c r="AB85" s="5">
        <f t="shared" si="295"/>
        <v>1.5834778147137588E-2</v>
      </c>
      <c r="AC85" s="5">
        <f t="shared" si="296"/>
        <v>3.2067450889185895E-3</v>
      </c>
      <c r="AD85" s="5">
        <f t="shared" si="297"/>
        <v>5.7389020586043289E-2</v>
      </c>
      <c r="AE85" s="5">
        <f t="shared" si="298"/>
        <v>6.1757616994961274E-2</v>
      </c>
      <c r="AF85" s="5">
        <f t="shared" si="299"/>
        <v>3.3229380968246354E-2</v>
      </c>
      <c r="AG85" s="5">
        <f t="shared" si="300"/>
        <v>1.191962830671767E-2</v>
      </c>
      <c r="AH85" s="5">
        <f t="shared" si="301"/>
        <v>9.4321723600821286E-4</v>
      </c>
      <c r="AI85" s="5">
        <f t="shared" si="302"/>
        <v>2.834834543933414E-3</v>
      </c>
      <c r="AJ85" s="5">
        <f t="shared" si="303"/>
        <v>4.2600403092126048E-3</v>
      </c>
      <c r="AK85" s="5">
        <f t="shared" si="304"/>
        <v>4.267843068055611E-3</v>
      </c>
      <c r="AL85" s="5">
        <f t="shared" si="305"/>
        <v>4.1486054571554217E-4</v>
      </c>
      <c r="AM85" s="5">
        <f t="shared" si="306"/>
        <v>3.4496481147510492E-2</v>
      </c>
      <c r="AN85" s="5">
        <f t="shared" si="307"/>
        <v>3.7122439948033582E-2</v>
      </c>
      <c r="AO85" s="5">
        <f t="shared" si="308"/>
        <v>1.9974146664446257E-2</v>
      </c>
      <c r="AP85" s="5">
        <f t="shared" si="309"/>
        <v>7.1648762946133395E-3</v>
      </c>
      <c r="AQ85" s="5">
        <f t="shared" si="310"/>
        <v>1.927571169103634E-3</v>
      </c>
      <c r="AR85" s="5">
        <f t="shared" si="311"/>
        <v>2.0300346027723478E-4</v>
      </c>
      <c r="AS85" s="5">
        <f t="shared" si="312"/>
        <v>6.1012585411120374E-4</v>
      </c>
      <c r="AT85" s="5">
        <f t="shared" si="313"/>
        <v>9.1686505576444948E-4</v>
      </c>
      <c r="AU85" s="5">
        <f t="shared" si="314"/>
        <v>9.1854440065380146E-4</v>
      </c>
      <c r="AV85" s="5">
        <f t="shared" si="315"/>
        <v>6.9017011609384367E-4</v>
      </c>
      <c r="AW85" s="5">
        <f t="shared" si="316"/>
        <v>3.7271540061791216E-5</v>
      </c>
      <c r="AX85" s="5">
        <f t="shared" si="317"/>
        <v>1.7279832730611632E-2</v>
      </c>
      <c r="AY85" s="5">
        <f t="shared" si="318"/>
        <v>1.8595217005212963E-2</v>
      </c>
      <c r="AZ85" s="5">
        <f t="shared" si="319"/>
        <v>1.0005365817529015E-2</v>
      </c>
      <c r="BA85" s="5">
        <f t="shared" si="320"/>
        <v>3.5889997990527743E-3</v>
      </c>
      <c r="BB85" s="5">
        <f t="shared" si="321"/>
        <v>9.6555086984180841E-4</v>
      </c>
      <c r="BC85" s="5">
        <f t="shared" si="322"/>
        <v>2.0781020550590779E-4</v>
      </c>
      <c r="BD85" s="5">
        <f t="shared" si="323"/>
        <v>3.6409432270110999E-5</v>
      </c>
      <c r="BE85" s="5">
        <f t="shared" si="324"/>
        <v>1.094283611282692E-4</v>
      </c>
      <c r="BF85" s="5">
        <f t="shared" si="325"/>
        <v>1.6444318783087687E-4</v>
      </c>
      <c r="BG85" s="5">
        <f t="shared" si="326"/>
        <v>1.6474438463768751E-4</v>
      </c>
      <c r="BH85" s="5">
        <f t="shared" si="327"/>
        <v>1.2378459984108671E-4</v>
      </c>
      <c r="BI85" s="5">
        <f t="shared" si="328"/>
        <v>7.4406795431679689E-5</v>
      </c>
      <c r="BJ85" s="8">
        <f t="shared" si="329"/>
        <v>0.72743552773191589</v>
      </c>
      <c r="BK85" s="8">
        <f t="shared" si="330"/>
        <v>0.15369984767269587</v>
      </c>
      <c r="BL85" s="8">
        <f t="shared" si="331"/>
        <v>0.1000044134961473</v>
      </c>
      <c r="BM85" s="8">
        <f t="shared" si="332"/>
        <v>0.73970119237762133</v>
      </c>
      <c r="BN85" s="8">
        <f t="shared" si="333"/>
        <v>0.22638663564795564</v>
      </c>
    </row>
    <row r="86" spans="1:66" x14ac:dyDescent="0.25">
      <c r="A86" t="s">
        <v>291</v>
      </c>
      <c r="B86" t="s">
        <v>313</v>
      </c>
      <c r="C86" t="s">
        <v>296</v>
      </c>
      <c r="D86" t="s">
        <v>69</v>
      </c>
      <c r="E86">
        <f>VLOOKUP(A86,home!$A$2:$E$405,3,FALSE)</f>
        <v>1.5636000000000001</v>
      </c>
      <c r="F86">
        <f>VLOOKUP(B86,home!$B$2:$E$405,3,FALSE)</f>
        <v>0.98839999999999995</v>
      </c>
      <c r="G86">
        <f>VLOOKUP(C86,away!$B$2:$E$405,4,FALSE)</f>
        <v>0.71060000000000001</v>
      </c>
      <c r="H86">
        <f>VLOOKUP(A86,away!$A$2:$E$405,3,FALSE)</f>
        <v>1.0982000000000001</v>
      </c>
      <c r="I86">
        <f>VLOOKUP(C86,away!$B$2:$E$405,3,FALSE)</f>
        <v>1.1129</v>
      </c>
      <c r="J86">
        <f>VLOOKUP(B86,home!$B$2:$E$405,4,FALSE)</f>
        <v>0.82779999999999998</v>
      </c>
      <c r="K86" s="3">
        <f t="shared" si="278"/>
        <v>1.0982054677440001</v>
      </c>
      <c r="L86" s="3">
        <f t="shared" si="279"/>
        <v>1.0117262164840002</v>
      </c>
      <c r="M86" s="5">
        <f t="shared" si="280"/>
        <v>0.1212462491815722</v>
      </c>
      <c r="N86" s="5">
        <f t="shared" si="281"/>
        <v>0.1331532937946541</v>
      </c>
      <c r="O86" s="5">
        <f t="shared" si="282"/>
        <v>0.12266800894734833</v>
      </c>
      <c r="P86" s="5">
        <f t="shared" si="283"/>
        <v>0.13471467814324786</v>
      </c>
      <c r="Q86" s="5">
        <f t="shared" si="284"/>
        <v>7.3114837646706163E-2</v>
      </c>
      <c r="R86" s="5">
        <f t="shared" si="285"/>
        <v>6.2053220287963104E-2</v>
      </c>
      <c r="S86" s="5">
        <f t="shared" si="286"/>
        <v>3.7419806034703129E-2</v>
      </c>
      <c r="T86" s="5">
        <f t="shared" si="287"/>
        <v>7.3972198061143954E-2</v>
      </c>
      <c r="U86" s="5">
        <f t="shared" si="288"/>
        <v>6.8147185811363989E-2</v>
      </c>
      <c r="V86" s="5">
        <f t="shared" si="289"/>
        <v>4.6196133536090369E-3</v>
      </c>
      <c r="W86" s="5">
        <f t="shared" si="290"/>
        <v>2.6765038158942524E-2</v>
      </c>
      <c r="X86" s="5">
        <f t="shared" si="291"/>
        <v>2.7078890790596805E-2</v>
      </c>
      <c r="Y86" s="5">
        <f t="shared" si="292"/>
        <v>1.3698211863076969E-2</v>
      </c>
      <c r="Z86" s="5">
        <f t="shared" si="293"/>
        <v>2.0926956594196369E-2</v>
      </c>
      <c r="AA86" s="5">
        <f t="shared" si="294"/>
        <v>2.298209815498781E-2</v>
      </c>
      <c r="AB86" s="5">
        <f t="shared" si="295"/>
        <v>1.2619532927018453E-2</v>
      </c>
      <c r="AC86" s="5">
        <f t="shared" si="296"/>
        <v>3.2079844236342211E-4</v>
      </c>
      <c r="AD86" s="5">
        <f t="shared" si="297"/>
        <v>7.3483778126318703E-3</v>
      </c>
      <c r="AE86" s="5">
        <f t="shared" si="298"/>
        <v>7.4345464816690148E-3</v>
      </c>
      <c r="AF86" s="5">
        <f t="shared" si="299"/>
        <v>3.7608627915867135E-3</v>
      </c>
      <c r="AG86" s="5">
        <f t="shared" si="300"/>
        <v>1.26832116094916E-3</v>
      </c>
      <c r="AH86" s="5">
        <f t="shared" si="301"/>
        <v>5.2930876543927979E-3</v>
      </c>
      <c r="AI86" s="5">
        <f t="shared" si="302"/>
        <v>5.812897803302435E-3</v>
      </c>
      <c r="AJ86" s="5">
        <f t="shared" si="303"/>
        <v>3.1918780755119101E-3</v>
      </c>
      <c r="AK86" s="5">
        <f t="shared" si="304"/>
        <v>1.1684459849664586E-3</v>
      </c>
      <c r="AL86" s="5">
        <f t="shared" si="305"/>
        <v>1.4257351201726739E-5</v>
      </c>
      <c r="AM86" s="5">
        <f t="shared" si="306"/>
        <v>1.6140057385762038E-3</v>
      </c>
      <c r="AN86" s="5">
        <f t="shared" si="307"/>
        <v>1.6329319192731667E-3</v>
      </c>
      <c r="AO86" s="5">
        <f t="shared" si="308"/>
        <v>8.2604001623109882E-4</v>
      </c>
      <c r="AP86" s="5">
        <f t="shared" si="309"/>
        <v>2.7857544676195722E-4</v>
      </c>
      <c r="AQ86" s="5">
        <f t="shared" si="310"/>
        <v>7.0460520689453766E-5</v>
      </c>
      <c r="AR86" s="5">
        <f t="shared" si="311"/>
        <v>1.0710311092193999E-3</v>
      </c>
      <c r="AS86" s="5">
        <f t="shared" si="312"/>
        <v>1.1762122202686662E-3</v>
      </c>
      <c r="AT86" s="5">
        <f t="shared" si="313"/>
        <v>6.4586134576317955E-4</v>
      </c>
      <c r="AU86" s="5">
        <f t="shared" si="314"/>
        <v>2.3642948710720732E-4</v>
      </c>
      <c r="AV86" s="5">
        <f t="shared" si="315"/>
        <v>6.4912038869261154E-5</v>
      </c>
      <c r="AW86" s="5">
        <f t="shared" si="316"/>
        <v>4.4003067478161735E-7</v>
      </c>
      <c r="AX86" s="5">
        <f t="shared" si="317"/>
        <v>2.9541832117909654E-4</v>
      </c>
      <c r="AY86" s="5">
        <f t="shared" si="318"/>
        <v>2.9888246036658246E-4</v>
      </c>
      <c r="AZ86" s="5">
        <f t="shared" si="319"/>
        <v>1.5119361040005579E-4</v>
      </c>
      <c r="BA86" s="5">
        <f t="shared" si="320"/>
        <v>5.0988846468868144E-5</v>
      </c>
      <c r="BB86" s="5">
        <f t="shared" si="321"/>
        <v>1.2896688180207886E-5</v>
      </c>
      <c r="BC86" s="5">
        <f t="shared" si="322"/>
        <v>2.6095835075471312E-6</v>
      </c>
      <c r="BD86" s="5">
        <f t="shared" si="323"/>
        <v>1.8059837531120079E-4</v>
      </c>
      <c r="BE86" s="5">
        <f t="shared" si="324"/>
        <v>1.9833412323244374E-4</v>
      </c>
      <c r="BF86" s="5">
        <f t="shared" si="325"/>
        <v>1.08905809287041E-4</v>
      </c>
      <c r="BG86" s="5">
        <f t="shared" si="326"/>
        <v>3.9866985076037912E-5</v>
      </c>
      <c r="BH86" s="5">
        <f t="shared" si="327"/>
        <v>1.094553524824332E-5</v>
      </c>
      <c r="BI86" s="5">
        <f t="shared" si="328"/>
        <v>2.4040893314011001E-6</v>
      </c>
      <c r="BJ86" s="8">
        <f t="shared" si="329"/>
        <v>0.37282858171359157</v>
      </c>
      <c r="BK86" s="8">
        <f t="shared" si="330"/>
        <v>0.29863428496706401</v>
      </c>
      <c r="BL86" s="8">
        <f t="shared" si="331"/>
        <v>0.30767185676556924</v>
      </c>
      <c r="BM86" s="8">
        <f t="shared" si="332"/>
        <v>0.35281294960923759</v>
      </c>
      <c r="BN86" s="8">
        <f t="shared" si="333"/>
        <v>0.64695028800149179</v>
      </c>
    </row>
    <row r="87" spans="1:66" x14ac:dyDescent="0.25">
      <c r="A87" t="s">
        <v>291</v>
      </c>
      <c r="B87" t="s">
        <v>314</v>
      </c>
      <c r="C87" t="s">
        <v>301</v>
      </c>
      <c r="D87" t="s">
        <v>69</v>
      </c>
      <c r="E87">
        <f>VLOOKUP(A87,home!$A$2:$E$405,3,FALSE)</f>
        <v>1.5636000000000001</v>
      </c>
      <c r="F87">
        <f>VLOOKUP(B87,home!$B$2:$E$405,3,FALSE)</f>
        <v>0.83140000000000003</v>
      </c>
      <c r="G87">
        <f>VLOOKUP(C87,away!$B$2:$E$405,4,FALSE)</f>
        <v>1.1192</v>
      </c>
      <c r="H87">
        <f>VLOOKUP(A87,away!$A$2:$E$405,3,FALSE)</f>
        <v>1.0982000000000001</v>
      </c>
      <c r="I87">
        <f>VLOOKUP(C87,away!$B$2:$E$405,3,FALSE)</f>
        <v>0.8347</v>
      </c>
      <c r="J87">
        <f>VLOOKUP(B87,home!$B$2:$E$405,4,FALSE)</f>
        <v>1.2747999999999999</v>
      </c>
      <c r="K87" s="3">
        <f t="shared" si="278"/>
        <v>1.4549343031680002</v>
      </c>
      <c r="L87" s="3">
        <f t="shared" si="279"/>
        <v>1.168567779992</v>
      </c>
      <c r="M87" s="5">
        <f t="shared" si="280"/>
        <v>7.2548347075320027E-2</v>
      </c>
      <c r="N87" s="5">
        <f t="shared" si="281"/>
        <v>0.10555307879802096</v>
      </c>
      <c r="O87" s="5">
        <f t="shared" si="282"/>
        <v>8.4777660883895836E-2</v>
      </c>
      <c r="P87" s="5">
        <f t="shared" si="283"/>
        <v>0.12334592696232399</v>
      </c>
      <c r="Q87" s="5">
        <f t="shared" si="284"/>
        <v>7.6786397574117843E-2</v>
      </c>
      <c r="R87" s="5">
        <f t="shared" si="285"/>
        <v>4.9534221486004407E-2</v>
      </c>
      <c r="S87" s="5">
        <f t="shared" si="286"/>
        <v>5.2427857806324342E-2</v>
      </c>
      <c r="T87" s="5">
        <f t="shared" si="287"/>
        <v>8.9730110146769987E-2</v>
      </c>
      <c r="U87" s="5">
        <f t="shared" si="288"/>
        <v>7.2069038020709186E-2</v>
      </c>
      <c r="V87" s="5">
        <f t="shared" si="289"/>
        <v>9.9041428240890655E-3</v>
      </c>
      <c r="W87" s="5">
        <f t="shared" si="290"/>
        <v>3.7239721282426703E-2</v>
      </c>
      <c r="X87" s="5">
        <f t="shared" si="291"/>
        <v>4.35171384265262E-2</v>
      </c>
      <c r="Y87" s="5">
        <f t="shared" si="292"/>
        <v>2.542636292134515E-2</v>
      </c>
      <c r="Z87" s="5">
        <f t="shared" si="293"/>
        <v>1.9294698411844058E-2</v>
      </c>
      <c r="AA87" s="5">
        <f t="shared" si="294"/>
        <v>2.8072518588673049E-2</v>
      </c>
      <c r="AB87" s="5">
        <f t="shared" si="295"/>
        <v>2.0421835135490885E-2</v>
      </c>
      <c r="AC87" s="5">
        <f t="shared" si="296"/>
        <v>1.052432383587086E-3</v>
      </c>
      <c r="AD87" s="5">
        <f t="shared" si="297"/>
        <v>1.3545336983554521E-2</v>
      </c>
      <c r="AE87" s="5">
        <f t="shared" si="298"/>
        <v>1.5828644368115839E-2</v>
      </c>
      <c r="AF87" s="5">
        <f t="shared" si="299"/>
        <v>9.2484219047660032E-3</v>
      </c>
      <c r="AG87" s="5">
        <f t="shared" si="300"/>
        <v>3.6024692845605961E-3</v>
      </c>
      <c r="AH87" s="5">
        <f t="shared" si="301"/>
        <v>5.6367907221859439E-3</v>
      </c>
      <c r="AI87" s="5">
        <f t="shared" si="302"/>
        <v>8.2011601814874543E-3</v>
      </c>
      <c r="AJ87" s="5">
        <f t="shared" si="303"/>
        <v>5.966074636910801E-3</v>
      </c>
      <c r="AK87" s="5">
        <f t="shared" si="304"/>
        <v>2.8934155481673638E-3</v>
      </c>
      <c r="AL87" s="5">
        <f t="shared" si="305"/>
        <v>7.1573373151531349E-5</v>
      </c>
      <c r="AM87" s="5">
        <f t="shared" si="306"/>
        <v>3.9415150850687277E-3</v>
      </c>
      <c r="AN87" s="5">
        <f t="shared" si="307"/>
        <v>4.6059275327637421E-3</v>
      </c>
      <c r="AO87" s="5">
        <f t="shared" si="308"/>
        <v>2.6911692558828789E-3</v>
      </c>
      <c r="AP87" s="5">
        <f t="shared" si="309"/>
        <v>1.048271227643259E-3</v>
      </c>
      <c r="AQ87" s="5">
        <f t="shared" si="310"/>
        <v>3.0624399532914288E-4</v>
      </c>
      <c r="AR87" s="5">
        <f t="shared" si="311"/>
        <v>1.3173944041008653E-3</v>
      </c>
      <c r="AS87" s="5">
        <f t="shared" si="312"/>
        <v>1.9167223093279151E-3</v>
      </c>
      <c r="AT87" s="5">
        <f t="shared" si="313"/>
        <v>1.3943525187442858E-3</v>
      </c>
      <c r="AU87" s="5">
        <f t="shared" si="314"/>
        <v>6.7623043674325397E-4</v>
      </c>
      <c r="AV87" s="5">
        <f t="shared" si="315"/>
        <v>2.4596771481600986E-4</v>
      </c>
      <c r="AW87" s="5">
        <f t="shared" si="316"/>
        <v>3.3802301856069588E-6</v>
      </c>
      <c r="AX87" s="5">
        <f t="shared" si="317"/>
        <v>9.5577425062010426E-4</v>
      </c>
      <c r="AY87" s="5">
        <f t="shared" si="318"/>
        <v>1.1168869942206527E-3</v>
      </c>
      <c r="AZ87" s="5">
        <f t="shared" si="319"/>
        <v>6.5257907766918318E-4</v>
      </c>
      <c r="BA87" s="5">
        <f t="shared" si="320"/>
        <v>2.5419429468703466E-4</v>
      </c>
      <c r="BB87" s="5">
        <f t="shared" si="321"/>
        <v>7.4260815657265075E-5</v>
      </c>
      <c r="BC87" s="5">
        <f t="shared" si="322"/>
        <v>1.7355759298601071E-5</v>
      </c>
      <c r="BD87" s="5">
        <f t="shared" si="323"/>
        <v>2.5657744236233851E-4</v>
      </c>
      <c r="BE87" s="5">
        <f t="shared" si="324"/>
        <v>3.7330332231207667E-4</v>
      </c>
      <c r="BF87" s="5">
        <f t="shared" si="325"/>
        <v>2.7156590455921039E-4</v>
      </c>
      <c r="BG87" s="5">
        <f t="shared" si="326"/>
        <v>1.3170351670468072E-4</v>
      </c>
      <c r="BH87" s="5">
        <f t="shared" si="327"/>
        <v>4.7904991075374973E-5</v>
      </c>
      <c r="BI87" s="5">
        <f t="shared" si="328"/>
        <v>1.393972296170399E-5</v>
      </c>
      <c r="BJ87" s="8">
        <f t="shared" si="329"/>
        <v>0.43614185997904437</v>
      </c>
      <c r="BK87" s="8">
        <f t="shared" si="330"/>
        <v>0.26046716741901671</v>
      </c>
      <c r="BL87" s="8">
        <f t="shared" si="331"/>
        <v>0.28421837748723267</v>
      </c>
      <c r="BM87" s="8">
        <f t="shared" si="332"/>
        <v>0.48646296375341974</v>
      </c>
      <c r="BN87" s="8">
        <f t="shared" si="333"/>
        <v>0.51254563277968301</v>
      </c>
    </row>
    <row r="88" spans="1:66" x14ac:dyDescent="0.25">
      <c r="A88" t="s">
        <v>291</v>
      </c>
      <c r="B88" t="s">
        <v>303</v>
      </c>
      <c r="C88" t="s">
        <v>318</v>
      </c>
      <c r="D88" t="s">
        <v>69</v>
      </c>
      <c r="E88">
        <f>VLOOKUP(A88,home!$A$2:$E$405,3,FALSE)</f>
        <v>1.5636000000000001</v>
      </c>
      <c r="F88">
        <f>VLOOKUP(B88,home!$B$2:$E$405,3,FALSE)</f>
        <v>1.0233000000000001</v>
      </c>
      <c r="G88">
        <f>VLOOKUP(C88,away!$B$2:$E$405,4,FALSE)</f>
        <v>1.1047</v>
      </c>
      <c r="H88">
        <f>VLOOKUP(A88,away!$A$2:$E$405,3,FALSE)</f>
        <v>1.0982000000000001</v>
      </c>
      <c r="I88">
        <f>VLOOKUP(C88,away!$B$2:$E$405,3,FALSE)</f>
        <v>1.0761000000000001</v>
      </c>
      <c r="J88">
        <f>VLOOKUP(B88,home!$B$2:$E$405,4,FALSE)</f>
        <v>1.2747999999999999</v>
      </c>
      <c r="K88" s="3">
        <f t="shared" si="278"/>
        <v>1.7675552178360003</v>
      </c>
      <c r="L88" s="3">
        <f t="shared" si="279"/>
        <v>1.506524245896</v>
      </c>
      <c r="M88" s="5">
        <f t="shared" si="280"/>
        <v>3.7851697056672594E-2</v>
      </c>
      <c r="N88" s="5">
        <f t="shared" si="281"/>
        <v>6.6904964636469208E-2</v>
      </c>
      <c r="O88" s="5">
        <f t="shared" si="282"/>
        <v>5.702449936418752E-2</v>
      </c>
      <c r="P88" s="5">
        <f t="shared" si="283"/>
        <v>0.10079395139565532</v>
      </c>
      <c r="Q88" s="5">
        <f t="shared" si="284"/>
        <v>5.9129109671162132E-2</v>
      </c>
      <c r="R88" s="5">
        <f t="shared" si="285"/>
        <v>4.2954395451114784E-2</v>
      </c>
      <c r="S88" s="5">
        <f t="shared" si="286"/>
        <v>6.7100166095187055E-2</v>
      </c>
      <c r="T88" s="5">
        <f t="shared" si="287"/>
        <v>8.90794373578494E-2</v>
      </c>
      <c r="U88" s="5">
        <f t="shared" si="288"/>
        <v>7.5924265808608879E-2</v>
      </c>
      <c r="V88" s="5">
        <f t="shared" si="289"/>
        <v>1.9853185534154816E-2</v>
      </c>
      <c r="W88" s="5">
        <f t="shared" si="290"/>
        <v>3.4837988775086585E-2</v>
      </c>
      <c r="X88" s="5">
        <f t="shared" si="291"/>
        <v>5.2484274767920627E-2</v>
      </c>
      <c r="Y88" s="5">
        <f t="shared" si="292"/>
        <v>3.9534416233070052E-2</v>
      </c>
      <c r="Z88" s="5">
        <f t="shared" si="293"/>
        <v>2.1570612738303088E-2</v>
      </c>
      <c r="AA88" s="5">
        <f t="shared" si="294"/>
        <v>3.8127249097507317E-2</v>
      </c>
      <c r="AB88" s="5">
        <f t="shared" si="295"/>
        <v>3.3696009042016008E-2</v>
      </c>
      <c r="AC88" s="5">
        <f t="shared" si="296"/>
        <v>3.3041467975373309E-3</v>
      </c>
      <c r="AD88" s="5">
        <f t="shared" si="297"/>
        <v>1.5394517209579076E-2</v>
      </c>
      <c r="AE88" s="5">
        <f t="shared" si="298"/>
        <v>2.3192213430094109E-2</v>
      </c>
      <c r="AF88" s="5">
        <f t="shared" si="299"/>
        <v>1.7469815924215815E-2</v>
      </c>
      <c r="AG88" s="5">
        <f t="shared" si="300"/>
        <v>8.7729004203903876E-3</v>
      </c>
      <c r="AH88" s="5">
        <f t="shared" si="301"/>
        <v>8.1241627722716744E-3</v>
      </c>
      <c r="AI88" s="5">
        <f t="shared" si="302"/>
        <v>1.4359906298677784E-2</v>
      </c>
      <c r="AJ88" s="5">
        <f t="shared" si="303"/>
        <v>1.2690963652931984E-2</v>
      </c>
      <c r="AK88" s="5">
        <f t="shared" si="304"/>
        <v>7.4773263413689863E-3</v>
      </c>
      <c r="AL88" s="5">
        <f t="shared" si="305"/>
        <v>3.519398469415565E-4</v>
      </c>
      <c r="AM88" s="5">
        <f t="shared" si="306"/>
        <v>5.4421318439715188E-3</v>
      </c>
      <c r="AN88" s="5">
        <f t="shared" si="307"/>
        <v>8.1987035723057999E-3</v>
      </c>
      <c r="AO88" s="5">
        <f t="shared" si="308"/>
        <v>6.1757728582964204E-3</v>
      </c>
      <c r="AP88" s="5">
        <f t="shared" si="309"/>
        <v>3.1013171827233331E-3</v>
      </c>
      <c r="AQ88" s="5">
        <f t="shared" si="310"/>
        <v>1.1680523824966437E-3</v>
      </c>
      <c r="AR88" s="5">
        <f t="shared" si="311"/>
        <v>2.4478496388065886E-3</v>
      </c>
      <c r="AS88" s="5">
        <f t="shared" si="312"/>
        <v>4.3267094015505539E-3</v>
      </c>
      <c r="AT88" s="5">
        <f t="shared" si="313"/>
        <v>3.8238488893853808E-3</v>
      </c>
      <c r="AU88" s="5">
        <f t="shared" si="314"/>
        <v>2.2529546855498419E-3</v>
      </c>
      <c r="AV88" s="5">
        <f t="shared" si="315"/>
        <v>9.9555545249792213E-4</v>
      </c>
      <c r="AW88" s="5">
        <f t="shared" si="316"/>
        <v>2.6032450755341473E-5</v>
      </c>
      <c r="AX88" s="5">
        <f t="shared" si="317"/>
        <v>1.6032114228272179E-3</v>
      </c>
      <c r="AY88" s="5">
        <f t="shared" si="318"/>
        <v>2.4152768797866277E-3</v>
      </c>
      <c r="AZ88" s="5">
        <f t="shared" si="319"/>
        <v>1.8193365899752971E-3</v>
      </c>
      <c r="BA88" s="5">
        <f t="shared" si="320"/>
        <v>9.1362489474784497E-4</v>
      </c>
      <c r="BB88" s="5">
        <f t="shared" si="321"/>
        <v>3.4409951389795219E-4</v>
      </c>
      <c r="BC88" s="5">
        <f t="shared" si="322"/>
        <v>1.0367885213765854E-4</v>
      </c>
      <c r="BD88" s="5">
        <f t="shared" si="323"/>
        <v>6.1462413852831504E-4</v>
      </c>
      <c r="BE88" s="5">
        <f t="shared" si="324"/>
        <v>1.0863821030636799E-3</v>
      </c>
      <c r="BF88" s="5">
        <f t="shared" si="325"/>
        <v>9.6012017741692768E-4</v>
      </c>
      <c r="BG88" s="5">
        <f t="shared" si="326"/>
        <v>5.65688476447639E-4</v>
      </c>
      <c r="BH88" s="5">
        <f t="shared" si="327"/>
        <v>2.4997140455368047E-4</v>
      </c>
      <c r="BI88" s="5">
        <f t="shared" si="328"/>
        <v>8.8367652085730305E-5</v>
      </c>
      <c r="BJ88" s="8">
        <f t="shared" si="329"/>
        <v>0.43808484441900364</v>
      </c>
      <c r="BK88" s="8">
        <f t="shared" si="330"/>
        <v>0.23167036360593529</v>
      </c>
      <c r="BL88" s="8">
        <f t="shared" si="331"/>
        <v>0.30779084984857114</v>
      </c>
      <c r="BM88" s="8">
        <f t="shared" si="332"/>
        <v>0.63206880860752057</v>
      </c>
      <c r="BN88" s="8">
        <f t="shared" si="333"/>
        <v>0.36465861757526158</v>
      </c>
    </row>
    <row r="89" spans="1:66" x14ac:dyDescent="0.25">
      <c r="A89" t="s">
        <v>291</v>
      </c>
      <c r="B89" t="s">
        <v>307</v>
      </c>
      <c r="C89" t="s">
        <v>295</v>
      </c>
      <c r="D89" t="s">
        <v>69</v>
      </c>
      <c r="E89">
        <f>VLOOKUP(A89,home!$A$2:$E$405,3,FALSE)</f>
        <v>1.5636000000000001</v>
      </c>
      <c r="F89">
        <f>VLOOKUP(B89,home!$B$2:$E$405,3,FALSE)</f>
        <v>1.3371999999999999</v>
      </c>
      <c r="G89">
        <f>VLOOKUP(C89,away!$B$2:$E$405,4,FALSE)</f>
        <v>0.74609999999999999</v>
      </c>
      <c r="H89">
        <f>VLOOKUP(A89,away!$A$2:$E$405,3,FALSE)</f>
        <v>1.0982000000000001</v>
      </c>
      <c r="I89">
        <f>VLOOKUP(C89,away!$B$2:$E$405,3,FALSE)</f>
        <v>0.75880000000000003</v>
      </c>
      <c r="J89">
        <f>VLOOKUP(B89,home!$B$2:$E$405,4,FALSE)</f>
        <v>0.99339999999999995</v>
      </c>
      <c r="K89" s="3">
        <f t="shared" si="278"/>
        <v>1.559980140912</v>
      </c>
      <c r="L89" s="3">
        <f t="shared" si="279"/>
        <v>0.82781428654400013</v>
      </c>
      <c r="M89" s="5">
        <f t="shared" si="280"/>
        <v>9.1832002825022477E-2</v>
      </c>
      <c r="N89" s="5">
        <f t="shared" si="281"/>
        <v>0.14325610070720973</v>
      </c>
      <c r="O89" s="5">
        <f t="shared" si="282"/>
        <v>7.6019843900502579E-2</v>
      </c>
      <c r="P89" s="5">
        <f t="shared" si="283"/>
        <v>0.11858944680001425</v>
      </c>
      <c r="Q89" s="5">
        <f t="shared" si="284"/>
        <v>0.11173833608386836</v>
      </c>
      <c r="R89" s="5">
        <f t="shared" si="285"/>
        <v>3.1465156420840398E-2</v>
      </c>
      <c r="S89" s="5">
        <f t="shared" si="286"/>
        <v>3.8285827542959207E-2</v>
      </c>
      <c r="T89" s="5">
        <f t="shared" si="287"/>
        <v>9.2498590964881194E-2</v>
      </c>
      <c r="U89" s="5">
        <f t="shared" si="288"/>
        <v>4.9085019147200717E-2</v>
      </c>
      <c r="V89" s="5">
        <f t="shared" si="289"/>
        <v>5.4934796015519323E-3</v>
      </c>
      <c r="W89" s="5">
        <f t="shared" si="290"/>
        <v>5.8103195089795133E-2</v>
      </c>
      <c r="X89" s="5">
        <f t="shared" si="291"/>
        <v>4.8098654989185606E-2</v>
      </c>
      <c r="Y89" s="5">
        <f t="shared" si="292"/>
        <v>1.9908376881799344E-2</v>
      </c>
      <c r="Z89" s="5">
        <f t="shared" si="293"/>
        <v>8.6824353378377895E-3</v>
      </c>
      <c r="AA89" s="5">
        <f t="shared" si="294"/>
        <v>1.3544426701779522E-2</v>
      </c>
      <c r="AB89" s="5">
        <f t="shared" si="295"/>
        <v>1.0564518337407139E-2</v>
      </c>
      <c r="AC89" s="5">
        <f t="shared" si="296"/>
        <v>4.4338349303218977E-4</v>
      </c>
      <c r="AD89" s="5">
        <f t="shared" si="297"/>
        <v>2.2659957615904006E-2</v>
      </c>
      <c r="AE89" s="5">
        <f t="shared" si="298"/>
        <v>1.8758236646926857E-2</v>
      </c>
      <c r="AF89" s="5">
        <f t="shared" si="299"/>
        <v>7.7641681433496352E-3</v>
      </c>
      <c r="AG89" s="5">
        <f t="shared" si="300"/>
        <v>2.1424297707315449E-3</v>
      </c>
      <c r="AH89" s="5">
        <f t="shared" si="301"/>
        <v>1.7968610036641502E-3</v>
      </c>
      <c r="AI89" s="5">
        <f t="shared" si="302"/>
        <v>2.8030674816952789E-3</v>
      </c>
      <c r="AJ89" s="5">
        <f t="shared" si="303"/>
        <v>2.1863648025404235E-3</v>
      </c>
      <c r="AK89" s="5">
        <f t="shared" si="304"/>
        <v>1.1368952242506822E-3</v>
      </c>
      <c r="AL89" s="5">
        <f t="shared" si="305"/>
        <v>2.290295389032643E-5</v>
      </c>
      <c r="AM89" s="5">
        <f t="shared" si="306"/>
        <v>7.0698167749435785E-3</v>
      </c>
      <c r="AN89" s="5">
        <f t="shared" si="307"/>
        <v>5.8524953295467225E-3</v>
      </c>
      <c r="AO89" s="5">
        <f t="shared" si="308"/>
        <v>2.422389622865406E-3</v>
      </c>
      <c r="AP89" s="5">
        <f t="shared" si="309"/>
        <v>6.6842957912797215E-4</v>
      </c>
      <c r="AQ89" s="5">
        <f t="shared" si="310"/>
        <v>1.3833388878768207E-4</v>
      </c>
      <c r="AR89" s="5">
        <f t="shared" si="311"/>
        <v>2.9749344195339507E-4</v>
      </c>
      <c r="AS89" s="5">
        <f t="shared" si="312"/>
        <v>4.6408386149885311E-4</v>
      </c>
      <c r="AT89" s="5">
        <f t="shared" si="313"/>
        <v>3.6198080382798299E-4</v>
      </c>
      <c r="AU89" s="5">
        <f t="shared" si="314"/>
        <v>1.8822762178767201E-4</v>
      </c>
      <c r="AV89" s="5">
        <f t="shared" si="315"/>
        <v>7.34078379899658E-5</v>
      </c>
      <c r="AW89" s="5">
        <f t="shared" si="316"/>
        <v>8.2156321337587549E-7</v>
      </c>
      <c r="AX89" s="5">
        <f t="shared" si="317"/>
        <v>1.8381289614664183E-3</v>
      </c>
      <c r="AY89" s="5">
        <f t="shared" si="318"/>
        <v>1.5216294148121868E-3</v>
      </c>
      <c r="AZ89" s="5">
        <f t="shared" si="319"/>
        <v>6.2981328420355729E-4</v>
      </c>
      <c r="BA89" s="5">
        <f t="shared" si="320"/>
        <v>1.7378947817296719E-4</v>
      </c>
      <c r="BB89" s="5">
        <f t="shared" si="321"/>
        <v>3.5966353220652218E-5</v>
      </c>
      <c r="BC89" s="5">
        <f t="shared" si="322"/>
        <v>5.9546922061887459E-6</v>
      </c>
      <c r="BD89" s="5">
        <f t="shared" si="323"/>
        <v>4.1044886900361422E-5</v>
      </c>
      <c r="BE89" s="5">
        <f t="shared" si="324"/>
        <v>6.4029208450542912E-5</v>
      </c>
      <c r="BF89" s="5">
        <f t="shared" si="325"/>
        <v>4.9942146810580888E-5</v>
      </c>
      <c r="BG89" s="5">
        <f t="shared" si="326"/>
        <v>2.596958573967259E-5</v>
      </c>
      <c r="BH89" s="5">
        <f t="shared" si="327"/>
        <v>1.0128009505400177E-5</v>
      </c>
      <c r="BI89" s="5">
        <f t="shared" si="328"/>
        <v>3.1598987390784499E-6</v>
      </c>
      <c r="BJ89" s="8">
        <f t="shared" si="329"/>
        <v>0.54528479427300458</v>
      </c>
      <c r="BK89" s="8">
        <f t="shared" si="330"/>
        <v>0.25618867263128259</v>
      </c>
      <c r="BL89" s="8">
        <f t="shared" si="331"/>
        <v>0.19018162032308439</v>
      </c>
      <c r="BM89" s="8">
        <f t="shared" si="332"/>
        <v>0.42591582797615313</v>
      </c>
      <c r="BN89" s="8">
        <f t="shared" si="333"/>
        <v>0.57290088673745776</v>
      </c>
    </row>
    <row r="90" spans="1:66" x14ac:dyDescent="0.25">
      <c r="A90" t="s">
        <v>291</v>
      </c>
      <c r="B90" t="s">
        <v>308</v>
      </c>
      <c r="C90" t="s">
        <v>310</v>
      </c>
      <c r="D90" t="s">
        <v>69</v>
      </c>
      <c r="E90">
        <f>VLOOKUP(A90,home!$A$2:$E$405,3,FALSE)</f>
        <v>1.5636000000000001</v>
      </c>
      <c r="F90">
        <f>VLOOKUP(B90,home!$B$2:$E$405,3,FALSE)</f>
        <v>1.5348999999999999</v>
      </c>
      <c r="G90">
        <f>VLOOKUP(C90,away!$B$2:$E$405,4,FALSE)</f>
        <v>1.0871999999999999</v>
      </c>
      <c r="H90">
        <f>VLOOKUP(A90,away!$A$2:$E$405,3,FALSE)</f>
        <v>1.0982000000000001</v>
      </c>
      <c r="I90">
        <f>VLOOKUP(C90,away!$B$2:$E$405,3,FALSE)</f>
        <v>1.0927</v>
      </c>
      <c r="J90">
        <f>VLOOKUP(B90,home!$B$2:$E$405,4,FALSE)</f>
        <v>0.72850000000000004</v>
      </c>
      <c r="K90" s="3">
        <f t="shared" si="278"/>
        <v>2.609246992608</v>
      </c>
      <c r="L90" s="3">
        <f t="shared" si="279"/>
        <v>0.87420228749000006</v>
      </c>
      <c r="M90" s="5">
        <f t="shared" si="280"/>
        <v>3.070133069857214E-2</v>
      </c>
      <c r="N90" s="5">
        <f t="shared" si="281"/>
        <v>8.0107354794313024E-2</v>
      </c>
      <c r="O90" s="5">
        <f t="shared" si="282"/>
        <v>2.683917352567872E-2</v>
      </c>
      <c r="P90" s="5">
        <f t="shared" si="283"/>
        <v>7.0030032805961442E-2</v>
      </c>
      <c r="Q90" s="5">
        <f t="shared" si="284"/>
        <v>0.10450993729142168</v>
      </c>
      <c r="R90" s="5">
        <f t="shared" si="285"/>
        <v>1.1731433445244693E-2</v>
      </c>
      <c r="S90" s="5">
        <f t="shared" si="286"/>
        <v>3.9934795847726273E-2</v>
      </c>
      <c r="T90" s="5">
        <f t="shared" si="287"/>
        <v>9.1362826245597273E-2</v>
      </c>
      <c r="U90" s="5">
        <f t="shared" si="288"/>
        <v>3.0610207435985623E-2</v>
      </c>
      <c r="V90" s="5">
        <f t="shared" si="289"/>
        <v>1.0121295142159609E-2</v>
      </c>
      <c r="W90" s="5">
        <f t="shared" si="290"/>
        <v>9.0897413191764212E-2</v>
      </c>
      <c r="X90" s="5">
        <f t="shared" si="291"/>
        <v>7.9462726539163961E-2</v>
      </c>
      <c r="Y90" s="5">
        <f t="shared" si="292"/>
        <v>3.4733248655364736E-2</v>
      </c>
      <c r="Z90" s="5">
        <f t="shared" si="293"/>
        <v>3.4185486511232018E-3</v>
      </c>
      <c r="AA90" s="5">
        <f t="shared" si="294"/>
        <v>8.9198377870273477E-3</v>
      </c>
      <c r="AB90" s="5">
        <f t="shared" si="295"/>
        <v>1.1637029960176156E-2</v>
      </c>
      <c r="AC90" s="5">
        <f t="shared" si="296"/>
        <v>1.4429232681378947E-3</v>
      </c>
      <c r="AD90" s="5">
        <f t="shared" si="297"/>
        <v>5.9293450501614386E-2</v>
      </c>
      <c r="AE90" s="5">
        <f t="shared" si="298"/>
        <v>5.1834470061686379E-2</v>
      </c>
      <c r="AF90" s="5">
        <f t="shared" si="299"/>
        <v>2.2656906149379076E-2</v>
      </c>
      <c r="AG90" s="5">
        <f t="shared" si="300"/>
        <v>6.6022397277444803E-3</v>
      </c>
      <c r="AH90" s="5">
        <f t="shared" si="301"/>
        <v>7.4712576267693903E-4</v>
      </c>
      <c r="AI90" s="5">
        <f t="shared" si="302"/>
        <v>1.9494356493647614E-3</v>
      </c>
      <c r="AJ90" s="5">
        <f t="shared" si="303"/>
        <v>2.5432795526939144E-3</v>
      </c>
      <c r="AK90" s="5">
        <f t="shared" si="304"/>
        <v>2.2120148414093385E-3</v>
      </c>
      <c r="AL90" s="5">
        <f t="shared" si="305"/>
        <v>1.3165287823681398E-4</v>
      </c>
      <c r="AM90" s="5">
        <f t="shared" si="306"/>
        <v>3.0942251480537728E-2</v>
      </c>
      <c r="AN90" s="5">
        <f t="shared" si="307"/>
        <v>2.7049787024376916E-2</v>
      </c>
      <c r="AO90" s="5">
        <f t="shared" si="308"/>
        <v>1.1823492846413812E-2</v>
      </c>
      <c r="AP90" s="5">
        <f t="shared" si="309"/>
        <v>3.4453748308188692E-3</v>
      </c>
      <c r="AQ90" s="5">
        <f t="shared" si="310"/>
        <v>7.5298863959058168E-4</v>
      </c>
      <c r="AR90" s="5">
        <f t="shared" si="311"/>
        <v>1.3062781015497825E-4</v>
      </c>
      <c r="AS90" s="5">
        <f t="shared" si="312"/>
        <v>3.4084022079784574E-4</v>
      </c>
      <c r="AT90" s="5">
        <f t="shared" si="313"/>
        <v>4.4466816053831295E-4</v>
      </c>
      <c r="AU90" s="5">
        <f t="shared" si="314"/>
        <v>3.8674968686437476E-4</v>
      </c>
      <c r="AV90" s="5">
        <f t="shared" si="315"/>
        <v>2.5228136433573891E-4</v>
      </c>
      <c r="AW90" s="5">
        <f t="shared" si="316"/>
        <v>8.3417080810334401E-6</v>
      </c>
      <c r="AX90" s="5">
        <f t="shared" si="317"/>
        <v>1.3455996103352255E-2</v>
      </c>
      <c r="AY90" s="5">
        <f t="shared" si="318"/>
        <v>1.1763262574007066E-2</v>
      </c>
      <c r="AZ90" s="5">
        <f t="shared" si="319"/>
        <v>5.141735525271242E-3</v>
      </c>
      <c r="BA90" s="5">
        <f t="shared" si="320"/>
        <v>1.498305652620239E-3</v>
      </c>
      <c r="BB90" s="5">
        <f t="shared" si="321"/>
        <v>3.2745555721995251E-4</v>
      </c>
      <c r="BC90" s="5">
        <f t="shared" si="322"/>
        <v>5.7252479434599036E-5</v>
      </c>
      <c r="BD90" s="5">
        <f t="shared" si="323"/>
        <v>1.9032521741215234E-5</v>
      </c>
      <c r="BE90" s="5">
        <f t="shared" si="324"/>
        <v>4.9660550115012221E-5</v>
      </c>
      <c r="BF90" s="5">
        <f t="shared" si="325"/>
        <v>6.4788320519427274E-5</v>
      </c>
      <c r="BG90" s="5">
        <f t="shared" si="326"/>
        <v>5.6349576823812922E-5</v>
      </c>
      <c r="BH90" s="5">
        <f t="shared" si="327"/>
        <v>3.6757490965566834E-5</v>
      </c>
      <c r="BI90" s="5">
        <f t="shared" si="328"/>
        <v>1.9181874551544198E-5</v>
      </c>
      <c r="BJ90" s="8">
        <f t="shared" si="329"/>
        <v>0.72771847587169236</v>
      </c>
      <c r="BK90" s="8">
        <f t="shared" si="330"/>
        <v>0.16412529321480124</v>
      </c>
      <c r="BL90" s="8">
        <f t="shared" si="331"/>
        <v>9.8990475537665337E-2</v>
      </c>
      <c r="BM90" s="8">
        <f t="shared" si="332"/>
        <v>0.65857860984816441</v>
      </c>
      <c r="BN90" s="8">
        <f t="shared" si="333"/>
        <v>0.32391926256119169</v>
      </c>
    </row>
    <row r="91" spans="1:66" x14ac:dyDescent="0.25">
      <c r="A91" t="s">
        <v>339</v>
      </c>
      <c r="B91" t="s">
        <v>80</v>
      </c>
      <c r="C91" t="s">
        <v>84</v>
      </c>
      <c r="D91" t="s">
        <v>70</v>
      </c>
      <c r="E91">
        <f>VLOOKUP(A91,home!$A$2:$E$405,3,FALSE)</f>
        <v>1.3068</v>
      </c>
      <c r="F91">
        <f>VLOOKUP(B91,home!$B$2:$E$405,3,FALSE)</f>
        <v>0.4783</v>
      </c>
      <c r="G91">
        <f>VLOOKUP(C91,away!$B$2:$E$405,4,FALSE)</f>
        <v>0.66959999999999997</v>
      </c>
      <c r="H91">
        <f>VLOOKUP(A91,away!$A$2:$E$405,3,FALSE)</f>
        <v>1.1419999999999999</v>
      </c>
      <c r="I91">
        <f>VLOOKUP(C91,away!$B$2:$E$405,3,FALSE)</f>
        <v>0.76619999999999999</v>
      </c>
      <c r="J91">
        <f>VLOOKUP(B91,home!$B$2:$E$405,4,FALSE)</f>
        <v>0.54730000000000001</v>
      </c>
      <c r="K91" s="3">
        <f t="shared" si="278"/>
        <v>0.41852841782399997</v>
      </c>
      <c r="L91" s="3">
        <f t="shared" si="279"/>
        <v>0.47888771891999993</v>
      </c>
      <c r="M91" s="5">
        <f t="shared" si="280"/>
        <v>0.40762153851563987</v>
      </c>
      <c r="N91" s="5">
        <f t="shared" si="281"/>
        <v>0.17060119758593539</v>
      </c>
      <c r="O91" s="5">
        <f t="shared" si="282"/>
        <v>0.19520494876241568</v>
      </c>
      <c r="P91" s="5">
        <f t="shared" si="283"/>
        <v>8.1698818356948796E-2</v>
      </c>
      <c r="Q91" s="5">
        <f t="shared" si="284"/>
        <v>3.5700724652260568E-2</v>
      </c>
      <c r="R91" s="5">
        <f t="shared" si="285"/>
        <v>4.6740626317364344E-2</v>
      </c>
      <c r="S91" s="5">
        <f t="shared" si="286"/>
        <v>4.0936851283838709E-3</v>
      </c>
      <c r="T91" s="5">
        <f t="shared" si="287"/>
        <v>1.7096638592512071E-2</v>
      </c>
      <c r="U91" s="5">
        <f t="shared" si="288"/>
        <v>1.9562280380709306E-2</v>
      </c>
      <c r="V91" s="5">
        <f t="shared" si="289"/>
        <v>9.1165512372165026E-5</v>
      </c>
      <c r="W91" s="5">
        <f t="shared" si="290"/>
        <v>4.980589267960296E-3</v>
      </c>
      <c r="X91" s="5">
        <f t="shared" si="291"/>
        <v>2.3851430334109387E-3</v>
      </c>
      <c r="Y91" s="5">
        <f t="shared" si="292"/>
        <v>5.7110785328404656E-4</v>
      </c>
      <c r="Z91" s="5">
        <f t="shared" si="293"/>
        <v>7.4611706393382425E-3</v>
      </c>
      <c r="AA91" s="5">
        <f t="shared" si="294"/>
        <v>3.1227119427971162E-3</v>
      </c>
      <c r="AB91" s="5">
        <f t="shared" si="295"/>
        <v>6.5347184436949303E-4</v>
      </c>
      <c r="AC91" s="5">
        <f t="shared" si="296"/>
        <v>1.1420082619459499E-6</v>
      </c>
      <c r="AD91" s="5">
        <f t="shared" si="297"/>
        <v>5.211295365376541E-4</v>
      </c>
      <c r="AE91" s="5">
        <f t="shared" si="298"/>
        <v>2.4956253501435394E-4</v>
      </c>
      <c r="AF91" s="5">
        <f t="shared" si="299"/>
        <v>5.9756216560458268E-5</v>
      </c>
      <c r="AG91" s="5">
        <f t="shared" si="300"/>
        <v>9.5388394133091295E-6</v>
      </c>
      <c r="AH91" s="5">
        <f t="shared" si="301"/>
        <v>8.9326574698639209E-4</v>
      </c>
      <c r="AI91" s="5">
        <f t="shared" si="302"/>
        <v>3.7385709978258807E-4</v>
      </c>
      <c r="AJ91" s="5">
        <f t="shared" si="303"/>
        <v>7.8234910232137923E-5</v>
      </c>
      <c r="AK91" s="5">
        <f t="shared" si="304"/>
        <v>1.0914511066019786E-5</v>
      </c>
      <c r="AL91" s="5">
        <f t="shared" si="305"/>
        <v>9.1556227273576404E-9</v>
      </c>
      <c r="AM91" s="5">
        <f t="shared" si="306"/>
        <v>4.3621504081691747E-5</v>
      </c>
      <c r="AN91" s="5">
        <f t="shared" si="307"/>
        <v>2.0889802585540825E-5</v>
      </c>
      <c r="AO91" s="5">
        <f t="shared" si="308"/>
        <v>5.0019349544393804E-6</v>
      </c>
      <c r="AP91" s="5">
        <f t="shared" si="309"/>
        <v>7.9845507350589618E-7</v>
      </c>
      <c r="AQ91" s="5">
        <f t="shared" si="310"/>
        <v>9.5592582202834884E-8</v>
      </c>
      <c r="AR91" s="5">
        <f t="shared" si="311"/>
        <v>8.5554799192736662E-5</v>
      </c>
      <c r="AS91" s="5">
        <f t="shared" si="312"/>
        <v>3.5807114743386096E-5</v>
      </c>
      <c r="AT91" s="5">
        <f t="shared" si="313"/>
        <v>7.493147540195903E-6</v>
      </c>
      <c r="AU91" s="5">
        <f t="shared" si="314"/>
        <v>1.0453650615066629E-6</v>
      </c>
      <c r="AV91" s="5">
        <f t="shared" si="315"/>
        <v>1.0937874631021799E-7</v>
      </c>
      <c r="AW91" s="5">
        <f t="shared" si="316"/>
        <v>5.0973451233370542E-11</v>
      </c>
      <c r="AX91" s="5">
        <f t="shared" si="317"/>
        <v>3.0428065144022678E-6</v>
      </c>
      <c r="AY91" s="5">
        <f t="shared" si="318"/>
        <v>1.4571626707970179E-6</v>
      </c>
      <c r="AZ91" s="5">
        <f t="shared" si="319"/>
        <v>3.4890865375667926E-7</v>
      </c>
      <c r="BA91" s="5">
        <f t="shared" si="320"/>
        <v>5.5696023102994735E-8</v>
      </c>
      <c r="BB91" s="5">
        <f t="shared" si="321"/>
        <v>6.668035364177191E-9</v>
      </c>
      <c r="BC91" s="5">
        <f t="shared" si="322"/>
        <v>6.3864804904574155E-10</v>
      </c>
      <c r="BD91" s="5">
        <f t="shared" si="323"/>
        <v>6.8285237713447152E-6</v>
      </c>
      <c r="BE91" s="5">
        <f t="shared" si="324"/>
        <v>2.8579312500944762E-6</v>
      </c>
      <c r="BF91" s="5">
        <f t="shared" si="325"/>
        <v>5.9806272217590378E-7</v>
      </c>
      <c r="BG91" s="5">
        <f t="shared" si="326"/>
        <v>8.3435414957265152E-8</v>
      </c>
      <c r="BH91" s="5">
        <f t="shared" si="327"/>
        <v>8.7300230531382696E-9</v>
      </c>
      <c r="BI91" s="5">
        <f t="shared" si="328"/>
        <v>7.3075254719940102E-10</v>
      </c>
      <c r="BJ91" s="8">
        <f t="shared" si="329"/>
        <v>0.23225070728271197</v>
      </c>
      <c r="BK91" s="8">
        <f t="shared" si="330"/>
        <v>0.49350781583990017</v>
      </c>
      <c r="BL91" s="8">
        <f t="shared" si="331"/>
        <v>0.26678069873494137</v>
      </c>
      <c r="BM91" s="8">
        <f t="shared" si="332"/>
        <v>6.2431081194629763E-2</v>
      </c>
      <c r="BN91" s="8">
        <f t="shared" si="333"/>
        <v>0.93756785419056465</v>
      </c>
    </row>
    <row r="92" spans="1:66" x14ac:dyDescent="0.25">
      <c r="A92" t="s">
        <v>339</v>
      </c>
      <c r="B92" t="s">
        <v>94</v>
      </c>
      <c r="C92" t="s">
        <v>73</v>
      </c>
      <c r="D92" t="s">
        <v>70</v>
      </c>
      <c r="E92">
        <f>VLOOKUP(A92,home!$A$2:$E$405,3,FALSE)</f>
        <v>1.3068</v>
      </c>
      <c r="F92">
        <f>VLOOKUP(B92,home!$B$2:$E$405,3,FALSE)</f>
        <v>1.2024999999999999</v>
      </c>
      <c r="G92">
        <f>VLOOKUP(C92,away!$B$2:$E$405,4,FALSE)</f>
        <v>1.5305</v>
      </c>
      <c r="H92">
        <f>VLOOKUP(A92,away!$A$2:$E$405,3,FALSE)</f>
        <v>1.1419999999999999</v>
      </c>
      <c r="I92">
        <f>VLOOKUP(C92,away!$B$2:$E$405,3,FALSE)</f>
        <v>1.0007999999999999</v>
      </c>
      <c r="J92">
        <f>VLOOKUP(B92,home!$B$2:$E$405,4,FALSE)</f>
        <v>0.75060000000000004</v>
      </c>
      <c r="K92" s="3">
        <f t="shared" si="278"/>
        <v>2.4050690234999998</v>
      </c>
      <c r="L92" s="3">
        <f t="shared" si="279"/>
        <v>0.85787094815999987</v>
      </c>
      <c r="M92" s="5">
        <f t="shared" si="280"/>
        <v>3.8275702956623026E-2</v>
      </c>
      <c r="N92" s="5">
        <f t="shared" si="281"/>
        <v>9.2055707533661393E-2</v>
      </c>
      <c r="O92" s="5">
        <f t="shared" si="282"/>
        <v>3.2835613586888704E-2</v>
      </c>
      <c r="P92" s="5">
        <f t="shared" si="283"/>
        <v>7.8971917105441741E-2</v>
      </c>
      <c r="Q92" s="5">
        <f t="shared" si="284"/>
        <v>0.11070016531279232</v>
      </c>
      <c r="R92" s="5">
        <f t="shared" si="285"/>
        <v>1.4084359480599794E-2</v>
      </c>
      <c r="S92" s="5">
        <f t="shared" si="286"/>
        <v>4.0734481730985567E-2</v>
      </c>
      <c r="T92" s="5">
        <f t="shared" si="287"/>
        <v>9.4966455778353873E-2</v>
      </c>
      <c r="U92" s="5">
        <f t="shared" si="288"/>
        <v>3.3873856702629108E-2</v>
      </c>
      <c r="V92" s="5">
        <f t="shared" si="289"/>
        <v>9.3383294422752262E-3</v>
      </c>
      <c r="W92" s="5">
        <f t="shared" si="290"/>
        <v>8.8747179496708642E-2</v>
      </c>
      <c r="X92" s="5">
        <f t="shared" si="291"/>
        <v>7.6133627021367153E-2</v>
      </c>
      <c r="Y92" s="5">
        <f t="shared" si="292"/>
        <v>3.2656413399840011E-2</v>
      </c>
      <c r="Z92" s="5">
        <f t="shared" si="293"/>
        <v>4.0275209406161437E-3</v>
      </c>
      <c r="AA92" s="5">
        <f t="shared" si="294"/>
        <v>9.6864658557734695E-3</v>
      </c>
      <c r="AB92" s="5">
        <f t="shared" si="295"/>
        <v>1.1648309488455596E-2</v>
      </c>
      <c r="AC92" s="5">
        <f t="shared" si="296"/>
        <v>1.2042002524656733E-3</v>
      </c>
      <c r="AD92" s="5">
        <f t="shared" si="297"/>
        <v>5.3360773082632061E-2</v>
      </c>
      <c r="AE92" s="5">
        <f t="shared" si="298"/>
        <v>4.5776656998948166E-2</v>
      </c>
      <c r="AF92" s="5">
        <f t="shared" si="299"/>
        <v>1.9635232071641379E-2</v>
      </c>
      <c r="AG92" s="5">
        <f t="shared" si="300"/>
        <v>5.614831718213544E-3</v>
      </c>
      <c r="AH92" s="5">
        <f t="shared" si="301"/>
        <v>8.6377330201515613E-4</v>
      </c>
      <c r="AI92" s="5">
        <f t="shared" si="302"/>
        <v>2.0774344120029621E-3</v>
      </c>
      <c r="AJ92" s="5">
        <f t="shared" si="303"/>
        <v>2.4981865763306307E-3</v>
      </c>
      <c r="AK92" s="5">
        <f t="shared" si="304"/>
        <v>2.0027703832187723E-3</v>
      </c>
      <c r="AL92" s="5">
        <f t="shared" si="305"/>
        <v>9.9382109453450025E-5</v>
      </c>
      <c r="AM92" s="5">
        <f t="shared" si="306"/>
        <v>2.5667268482210213E-2</v>
      </c>
      <c r="AN92" s="5">
        <f t="shared" si="307"/>
        <v>2.2019203949510957E-2</v>
      </c>
      <c r="AO92" s="5">
        <f t="shared" si="308"/>
        <v>9.4448176849476883E-3</v>
      </c>
      <c r="AP92" s="5">
        <f t="shared" si="309"/>
        <v>2.7008115675281365E-3</v>
      </c>
      <c r="AQ92" s="5">
        <f t="shared" si="310"/>
        <v>5.7923694505921438E-4</v>
      </c>
      <c r="AR92" s="5">
        <f t="shared" si="311"/>
        <v>1.4820120431900723E-4</v>
      </c>
      <c r="AS92" s="5">
        <f t="shared" si="312"/>
        <v>3.5643412575303866E-4</v>
      </c>
      <c r="AT92" s="5">
        <f t="shared" si="313"/>
        <v>4.286243373834685E-4</v>
      </c>
      <c r="AU92" s="5">
        <f t="shared" si="314"/>
        <v>3.43623705519731E-4</v>
      </c>
      <c r="AV92" s="5">
        <f t="shared" si="315"/>
        <v>2.0660968247144772E-4</v>
      </c>
      <c r="AW92" s="5">
        <f t="shared" si="316"/>
        <v>5.6958063494804437E-6</v>
      </c>
      <c r="AX92" s="5">
        <f t="shared" si="317"/>
        <v>1.0288592057403605E-2</v>
      </c>
      <c r="AY92" s="5">
        <f t="shared" si="318"/>
        <v>8.8262842235162751E-3</v>
      </c>
      <c r="AZ92" s="5">
        <f t="shared" si="319"/>
        <v>3.7859064077787772E-3</v>
      </c>
      <c r="BA92" s="5">
        <f t="shared" si="320"/>
        <v>1.0826063732287331E-3</v>
      </c>
      <c r="BB92" s="5">
        <f t="shared" si="321"/>
        <v>2.3218413897144793E-4</v>
      </c>
      <c r="BC92" s="5">
        <f t="shared" si="322"/>
        <v>3.9836805489429852E-5</v>
      </c>
      <c r="BD92" s="5">
        <f t="shared" si="323"/>
        <v>2.1189584611266758E-5</v>
      </c>
      <c r="BE92" s="5">
        <f t="shared" si="324"/>
        <v>5.0962413569389961E-5</v>
      </c>
      <c r="BF92" s="5">
        <f t="shared" si="325"/>
        <v>6.128406111926795E-5</v>
      </c>
      <c r="BG92" s="5">
        <f t="shared" si="326"/>
        <v>4.9130799010744014E-5</v>
      </c>
      <c r="BH92" s="5">
        <f t="shared" si="327"/>
        <v>2.9540740700136214E-5</v>
      </c>
      <c r="BI92" s="5">
        <f t="shared" si="328"/>
        <v>1.4209504077828671E-5</v>
      </c>
      <c r="BJ92" s="8">
        <f t="shared" si="329"/>
        <v>0.70431379104980307</v>
      </c>
      <c r="BK92" s="8">
        <f t="shared" si="330"/>
        <v>0.17745029782076097</v>
      </c>
      <c r="BL92" s="8">
        <f t="shared" si="331"/>
        <v>0.11128057994644952</v>
      </c>
      <c r="BM92" s="8">
        <f t="shared" si="332"/>
        <v>0.62132813536445575</v>
      </c>
      <c r="BN92" s="8">
        <f t="shared" si="333"/>
        <v>0.36692346597600695</v>
      </c>
    </row>
    <row r="93" spans="1:66" x14ac:dyDescent="0.25">
      <c r="A93" t="s">
        <v>340</v>
      </c>
      <c r="B93" t="s">
        <v>129</v>
      </c>
      <c r="C93" t="s">
        <v>116</v>
      </c>
      <c r="D93" t="s">
        <v>70</v>
      </c>
      <c r="E93">
        <f>VLOOKUP(A93,home!$A$2:$E$405,3,FALSE)</f>
        <v>1.1801999999999999</v>
      </c>
      <c r="F93">
        <f>VLOOKUP(B93,home!$B$2:$E$405,3,FALSE)</f>
        <v>0.1883</v>
      </c>
      <c r="G93">
        <f>VLOOKUP(C93,away!$B$2:$E$405,4,FALSE)</f>
        <v>0.95320000000000005</v>
      </c>
      <c r="H93">
        <f>VLOOKUP(A93,away!$A$2:$E$405,3,FALSE)</f>
        <v>1.0640000000000001</v>
      </c>
      <c r="I93">
        <f>VLOOKUP(C93,away!$B$2:$E$405,3,FALSE)</f>
        <v>0.58740000000000003</v>
      </c>
      <c r="J93">
        <f>VLOOKUP(B93,home!$B$2:$E$405,4,FALSE)</f>
        <v>0.83540000000000003</v>
      </c>
      <c r="K93" s="3">
        <f t="shared" si="278"/>
        <v>0.21183121831199997</v>
      </c>
      <c r="L93" s="3">
        <f t="shared" si="279"/>
        <v>0.52211965344</v>
      </c>
      <c r="M93" s="5">
        <f t="shared" si="280"/>
        <v>0.48000878567793953</v>
      </c>
      <c r="N93" s="5">
        <f t="shared" si="281"/>
        <v>0.10168084587062164</v>
      </c>
      <c r="O93" s="5">
        <f t="shared" si="282"/>
        <v>0.25062202082632101</v>
      </c>
      <c r="P93" s="5">
        <f t="shared" si="283"/>
        <v>5.3089568007455026E-2</v>
      </c>
      <c r="Q93" s="5">
        <f t="shared" si="284"/>
        <v>1.0769588729884236E-2</v>
      </c>
      <c r="R93" s="5">
        <f t="shared" si="285"/>
        <v>6.542734132913558E-2</v>
      </c>
      <c r="S93" s="5">
        <f t="shared" si="286"/>
        <v>1.4679430436036103E-3</v>
      </c>
      <c r="T93" s="5">
        <f t="shared" si="287"/>
        <v>5.6230139353384868E-3</v>
      </c>
      <c r="U93" s="5">
        <f t="shared" si="288"/>
        <v>1.385955342466586E-2</v>
      </c>
      <c r="V93" s="5">
        <f t="shared" si="289"/>
        <v>1.803959158196486E-5</v>
      </c>
      <c r="W93" s="5">
        <f t="shared" si="290"/>
        <v>7.6044503379018723E-4</v>
      </c>
      <c r="X93" s="5">
        <f t="shared" si="291"/>
        <v>3.970432975027017E-4</v>
      </c>
      <c r="Y93" s="5">
        <f t="shared" si="292"/>
        <v>1.0365205444639268E-4</v>
      </c>
      <c r="Z93" s="5">
        <f t="shared" si="293"/>
        <v>1.1386966926756292E-2</v>
      </c>
      <c r="AA93" s="5">
        <f t="shared" si="294"/>
        <v>2.4121150769732358E-3</v>
      </c>
      <c r="AB93" s="5">
        <f t="shared" si="295"/>
        <v>2.5548063773199204E-4</v>
      </c>
      <c r="AC93" s="5">
        <f t="shared" si="296"/>
        <v>1.2470007746379195E-7</v>
      </c>
      <c r="AD93" s="5">
        <f t="shared" si="297"/>
        <v>4.0271499491771343E-5</v>
      </c>
      <c r="AE93" s="5">
        <f t="shared" si="298"/>
        <v>2.1026541358152793E-5</v>
      </c>
      <c r="AF93" s="5">
        <f t="shared" si="299"/>
        <v>5.4891852434802794E-6</v>
      </c>
      <c r="AG93" s="5">
        <f t="shared" si="300"/>
        <v>9.5533716566462908E-7</v>
      </c>
      <c r="AH93" s="5">
        <f t="shared" si="301"/>
        <v>1.4863398063826836E-3</v>
      </c>
      <c r="AI93" s="5">
        <f t="shared" si="302"/>
        <v>3.1485317201166612E-4</v>
      </c>
      <c r="AJ93" s="5">
        <f t="shared" si="303"/>
        <v>3.3347865508314457E-5</v>
      </c>
      <c r="AK93" s="5">
        <f t="shared" si="304"/>
        <v>2.3547063262436579E-6</v>
      </c>
      <c r="AL93" s="5">
        <f t="shared" si="305"/>
        <v>5.5167933926032327E-10</v>
      </c>
      <c r="AM93" s="5">
        <f t="shared" si="306"/>
        <v>1.706152160118603E-6</v>
      </c>
      <c r="AN93" s="5">
        <f t="shared" si="307"/>
        <v>8.9081557455703244E-7</v>
      </c>
      <c r="AO93" s="5">
        <f t="shared" si="308"/>
        <v>2.3255615953333607E-7</v>
      </c>
      <c r="AP93" s="5">
        <f t="shared" si="309"/>
        <v>4.047404714029428E-8</v>
      </c>
      <c r="AQ93" s="5">
        <f t="shared" si="310"/>
        <v>5.2830738665511665E-9</v>
      </c>
      <c r="AR93" s="5">
        <f t="shared" si="311"/>
        <v>1.5520944492052074E-4</v>
      </c>
      <c r="AS93" s="5">
        <f t="shared" si="312"/>
        <v>3.2878205811043168E-5</v>
      </c>
      <c r="AT93" s="5">
        <f t="shared" si="313"/>
        <v>3.4823151964329759E-6</v>
      </c>
      <c r="AU93" s="5">
        <f t="shared" si="314"/>
        <v>2.4588769020226286E-7</v>
      </c>
      <c r="AV93" s="5">
        <f t="shared" si="315"/>
        <v>1.3021672245867243E-8</v>
      </c>
      <c r="AW93" s="5">
        <f t="shared" si="316"/>
        <v>1.6949005630411598E-12</v>
      </c>
      <c r="AX93" s="5">
        <f t="shared" si="317"/>
        <v>6.023604845059564E-8</v>
      </c>
      <c r="AY93" s="5">
        <f t="shared" si="318"/>
        <v>3.1450424741620044E-8</v>
      </c>
      <c r="AZ93" s="5">
        <f t="shared" si="319"/>
        <v>8.2104424333177274E-9</v>
      </c>
      <c r="BA93" s="5">
        <f t="shared" si="320"/>
        <v>1.428944452624308E-9</v>
      </c>
      <c r="BB93" s="5">
        <f t="shared" si="321"/>
        <v>1.865199955973035E-10</v>
      </c>
      <c r="BC93" s="5">
        <f t="shared" si="322"/>
        <v>1.9477151092178888E-11</v>
      </c>
      <c r="BD93" s="5">
        <f t="shared" si="323"/>
        <v>1.3506316932086175E-5</v>
      </c>
      <c r="BE93" s="5">
        <f t="shared" si="324"/>
        <v>2.8610595706318088E-6</v>
      </c>
      <c r="BF93" s="5">
        <f t="shared" si="325"/>
        <v>3.030308672550718E-7</v>
      </c>
      <c r="BG93" s="5">
        <f t="shared" si="326"/>
        <v>2.139713259892793E-8</v>
      </c>
      <c r="BH93" s="5">
        <f t="shared" si="327"/>
        <v>1.1331451667035785E-9</v>
      </c>
      <c r="BI93" s="5">
        <f t="shared" si="328"/>
        <v>4.8007104237434692E-11</v>
      </c>
      <c r="BJ93" s="8">
        <f t="shared" si="329"/>
        <v>0.11940530829771516</v>
      </c>
      <c r="BK93" s="8">
        <f t="shared" si="330"/>
        <v>0.53458449302276179</v>
      </c>
      <c r="BL93" s="8">
        <f t="shared" si="331"/>
        <v>0.33462192870600199</v>
      </c>
      <c r="BM93" s="8">
        <f t="shared" si="332"/>
        <v>3.8400515063148136E-2</v>
      </c>
      <c r="BN93" s="8">
        <f t="shared" si="333"/>
        <v>0.96159815044135688</v>
      </c>
    </row>
    <row r="94" spans="1:66" x14ac:dyDescent="0.25">
      <c r="A94" t="s">
        <v>340</v>
      </c>
      <c r="B94" t="s">
        <v>125</v>
      </c>
      <c r="C94" t="s">
        <v>117</v>
      </c>
      <c r="D94" t="s">
        <v>70</v>
      </c>
      <c r="E94">
        <f>VLOOKUP(A94,home!$A$2:$E$405,3,FALSE)</f>
        <v>1.1801999999999999</v>
      </c>
      <c r="F94">
        <f>VLOOKUP(B94,home!$B$2:$E$405,3,FALSE)</f>
        <v>0.75319999999999998</v>
      </c>
      <c r="G94">
        <f>VLOOKUP(C94,away!$B$2:$E$405,4,FALSE)</f>
        <v>1.5063</v>
      </c>
      <c r="H94">
        <f>VLOOKUP(A94,away!$A$2:$E$405,3,FALSE)</f>
        <v>1.0640000000000001</v>
      </c>
      <c r="I94">
        <f>VLOOKUP(C94,away!$B$2:$E$405,3,FALSE)</f>
        <v>1.0443</v>
      </c>
      <c r="J94">
        <f>VLOOKUP(B94,home!$B$2:$E$405,4,FALSE)</f>
        <v>1.0443</v>
      </c>
      <c r="K94" s="3">
        <f t="shared" si="278"/>
        <v>1.3389901978319998</v>
      </c>
      <c r="L94" s="3">
        <f t="shared" si="279"/>
        <v>1.1603584893600001</v>
      </c>
      <c r="M94" s="5">
        <f t="shared" si="280"/>
        <v>8.2138479049199617E-2</v>
      </c>
      <c r="N94" s="5">
        <f t="shared" si="281"/>
        <v>0.10998261831170737</v>
      </c>
      <c r="O94" s="5">
        <f t="shared" si="282"/>
        <v>9.5310081467857299E-2</v>
      </c>
      <c r="P94" s="5">
        <f t="shared" si="283"/>
        <v>0.12761926484003028</v>
      </c>
      <c r="Q94" s="5">
        <f t="shared" si="284"/>
        <v>7.363282392563722E-2</v>
      </c>
      <c r="R94" s="5">
        <f t="shared" si="285"/>
        <v>5.5296931076410719E-2</v>
      </c>
      <c r="S94" s="5">
        <f t="shared" si="286"/>
        <v>4.9570788705967921E-2</v>
      </c>
      <c r="T94" s="5">
        <f t="shared" si="287"/>
        <v>8.544047233766329E-2</v>
      </c>
      <c r="U94" s="5">
        <f t="shared" si="288"/>
        <v>7.4042048681505643E-2</v>
      </c>
      <c r="V94" s="5">
        <f t="shared" si="289"/>
        <v>8.557618095989138E-3</v>
      </c>
      <c r="W94" s="5">
        <f t="shared" si="290"/>
        <v>3.2864543158372582E-2</v>
      </c>
      <c r="X94" s="5">
        <f t="shared" si="291"/>
        <v>3.8134651652755744E-2</v>
      </c>
      <c r="Y94" s="5">
        <f t="shared" si="292"/>
        <v>2.2124933392030741E-2</v>
      </c>
      <c r="Z94" s="5">
        <f t="shared" si="293"/>
        <v>2.1388087803355993E-2</v>
      </c>
      <c r="AA94" s="5">
        <f t="shared" si="294"/>
        <v>2.8638439919063823E-2</v>
      </c>
      <c r="AB94" s="5">
        <f t="shared" si="295"/>
        <v>1.9173295166413563E-2</v>
      </c>
      <c r="AC94" s="5">
        <f t="shared" si="296"/>
        <v>8.310028250718772E-4</v>
      </c>
      <c r="AD94" s="5">
        <f t="shared" si="297"/>
        <v>1.1001325286321905E-2</v>
      </c>
      <c r="AE94" s="5">
        <f t="shared" si="298"/>
        <v>1.276548119019446E-2</v>
      </c>
      <c r="AF94" s="5">
        <f t="shared" si="299"/>
        <v>7.4062672349037685E-3</v>
      </c>
      <c r="AG94" s="5">
        <f t="shared" si="300"/>
        <v>2.8646416868298003E-3</v>
      </c>
      <c r="AH94" s="5">
        <f t="shared" si="301"/>
        <v>6.2044623134502996E-3</v>
      </c>
      <c r="AI94" s="5">
        <f t="shared" si="302"/>
        <v>8.3077142205280029E-3</v>
      </c>
      <c r="AJ94" s="5">
        <f t="shared" si="303"/>
        <v>5.5619739538382571E-3</v>
      </c>
      <c r="AK94" s="5">
        <f t="shared" si="304"/>
        <v>2.4824762015954382E-3</v>
      </c>
      <c r="AL94" s="5">
        <f t="shared" si="305"/>
        <v>5.1645450874315718E-5</v>
      </c>
      <c r="AM94" s="5">
        <f t="shared" si="306"/>
        <v>2.94613334430927E-3</v>
      </c>
      <c r="AN94" s="5">
        <f t="shared" si="307"/>
        <v>3.4185708368558304E-3</v>
      </c>
      <c r="AO94" s="5">
        <f t="shared" si="308"/>
        <v>1.9833838460120911E-3</v>
      </c>
      <c r="AP94" s="5">
        <f t="shared" si="309"/>
        <v>7.6714542779320559E-4</v>
      </c>
      <c r="AQ94" s="5">
        <f t="shared" si="310"/>
        <v>2.2254092742838872E-4</v>
      </c>
      <c r="AR94" s="5">
        <f t="shared" si="311"/>
        <v>1.4398801034652482E-3</v>
      </c>
      <c r="AS94" s="5">
        <f t="shared" si="312"/>
        <v>1.927985344593293E-3</v>
      </c>
      <c r="AT94" s="5">
        <f t="shared" si="313"/>
        <v>1.2907767389870855E-3</v>
      </c>
      <c r="AU94" s="5">
        <f t="shared" si="314"/>
        <v>5.7611246703108681E-4</v>
      </c>
      <c r="AV94" s="5">
        <f t="shared" si="315"/>
        <v>1.928522365508592E-4</v>
      </c>
      <c r="AW94" s="5">
        <f t="shared" si="316"/>
        <v>2.2289439835176201E-6</v>
      </c>
      <c r="AX94" s="5">
        <f t="shared" si="317"/>
        <v>6.5747394492268621E-4</v>
      </c>
      <c r="AY94" s="5">
        <f t="shared" si="318"/>
        <v>7.6290547352404823E-4</v>
      </c>
      <c r="AZ94" s="5">
        <f t="shared" si="319"/>
        <v>4.4262192139142001E-4</v>
      </c>
      <c r="BA94" s="5">
        <f t="shared" si="320"/>
        <v>1.712000346877896E-4</v>
      </c>
      <c r="BB94" s="5">
        <f t="shared" si="321"/>
        <v>4.9663353407175779E-5</v>
      </c>
      <c r="BC94" s="5">
        <f t="shared" si="322"/>
        <v>1.1525458747220462E-5</v>
      </c>
      <c r="BD94" s="5">
        <f t="shared" si="323"/>
        <v>2.7846285028607575E-4</v>
      </c>
      <c r="BE94" s="5">
        <f t="shared" si="324"/>
        <v>3.7285902699341511E-4</v>
      </c>
      <c r="BF94" s="5">
        <f t="shared" si="325"/>
        <v>2.4962729115868E-4</v>
      </c>
      <c r="BG94" s="5">
        <f t="shared" si="326"/>
        <v>1.1141616532427569E-4</v>
      </c>
      <c r="BH94" s="5">
        <f t="shared" si="327"/>
        <v>3.7296288312308689E-5</v>
      </c>
      <c r="BI94" s="5">
        <f t="shared" si="328"/>
        <v>9.9878728931395033E-6</v>
      </c>
      <c r="BJ94" s="8">
        <f t="shared" si="329"/>
        <v>0.40765092274549602</v>
      </c>
      <c r="BK94" s="8">
        <f t="shared" si="330"/>
        <v>0.26953170444065722</v>
      </c>
      <c r="BL94" s="8">
        <f t="shared" si="331"/>
        <v>0.30150467938625858</v>
      </c>
      <c r="BM94" s="8">
        <f t="shared" si="332"/>
        <v>0.45533451917538476</v>
      </c>
      <c r="BN94" s="8">
        <f t="shared" si="333"/>
        <v>0.54398019867084257</v>
      </c>
    </row>
    <row r="95" spans="1:66" x14ac:dyDescent="0.25">
      <c r="A95" t="s">
        <v>342</v>
      </c>
      <c r="B95" t="s">
        <v>154</v>
      </c>
      <c r="C95" t="s">
        <v>155</v>
      </c>
      <c r="D95" t="s">
        <v>70</v>
      </c>
      <c r="E95">
        <f>VLOOKUP(A95,home!$A$2:$E$405,3,FALSE)</f>
        <v>1.25</v>
      </c>
      <c r="F95">
        <f>VLOOKUP(B95,home!$B$2:$E$405,3,FALSE)</f>
        <v>0.26669999999999999</v>
      </c>
      <c r="G95">
        <f>VLOOKUP(C95,away!$B$2:$E$405,4,FALSE)</f>
        <v>2.1333000000000002</v>
      </c>
      <c r="H95">
        <f>VLOOKUP(A95,away!$A$2:$E$405,3,FALSE)</f>
        <v>1.1389</v>
      </c>
      <c r="I95">
        <f>VLOOKUP(C95,away!$B$2:$E$405,3,FALSE)</f>
        <v>0.58540000000000003</v>
      </c>
      <c r="J95">
        <f>VLOOKUP(B95,home!$B$2:$E$405,4,FALSE)</f>
        <v>1.1707000000000001</v>
      </c>
      <c r="K95" s="3">
        <f t="shared" si="278"/>
        <v>0.71118888749999998</v>
      </c>
      <c r="L95" s="3">
        <f t="shared" si="279"/>
        <v>0.7805198086420001</v>
      </c>
      <c r="M95" s="5">
        <f t="shared" si="280"/>
        <v>0.22498789096888938</v>
      </c>
      <c r="N95" s="5">
        <f t="shared" si="281"/>
        <v>0.16000888787913572</v>
      </c>
      <c r="O95" s="5">
        <f t="shared" si="282"/>
        <v>0.17560750560580474</v>
      </c>
      <c r="P95" s="5">
        <f t="shared" si="283"/>
        <v>0.12489010654844228</v>
      </c>
      <c r="Q95" s="5">
        <f t="shared" si="284"/>
        <v>5.6898271480437378E-2</v>
      </c>
      <c r="R95" s="5">
        <f t="shared" si="285"/>
        <v>6.8532568335770844E-2</v>
      </c>
      <c r="S95" s="5">
        <f t="shared" si="286"/>
        <v>1.7331531317654379E-2</v>
      </c>
      <c r="T95" s="5">
        <f t="shared" si="287"/>
        <v>4.4410227967971554E-2</v>
      </c>
      <c r="U95" s="5">
        <f t="shared" si="288"/>
        <v>4.8739601032234584E-2</v>
      </c>
      <c r="V95" s="5">
        <f t="shared" si="289"/>
        <v>1.0689645876733602E-3</v>
      </c>
      <c r="W95" s="5">
        <f t="shared" si="290"/>
        <v>1.3488472798281746E-2</v>
      </c>
      <c r="X95" s="5">
        <f t="shared" si="291"/>
        <v>1.0528020207387693E-2</v>
      </c>
      <c r="Y95" s="5">
        <f t="shared" si="292"/>
        <v>4.1086641588246762E-3</v>
      </c>
      <c r="Z95" s="5">
        <f t="shared" si="293"/>
        <v>1.783034237439355E-2</v>
      </c>
      <c r="AA95" s="5">
        <f t="shared" si="294"/>
        <v>1.2680741356989055E-2</v>
      </c>
      <c r="AB95" s="5">
        <f t="shared" si="295"/>
        <v>4.5092011691761427E-3</v>
      </c>
      <c r="AC95" s="5">
        <f t="shared" si="296"/>
        <v>3.7086190693452128E-5</v>
      </c>
      <c r="AD95" s="5">
        <f t="shared" si="297"/>
        <v>2.3982129908710014E-3</v>
      </c>
      <c r="AE95" s="5">
        <f t="shared" si="298"/>
        <v>1.8718527447173928E-3</v>
      </c>
      <c r="AF95" s="5">
        <f t="shared" si="299"/>
        <v>7.3050907305641103E-4</v>
      </c>
      <c r="AG95" s="5">
        <f t="shared" si="300"/>
        <v>1.9005893397107827E-4</v>
      </c>
      <c r="AH95" s="5">
        <f t="shared" si="301"/>
        <v>3.4792338545207493E-3</v>
      </c>
      <c r="AI95" s="5">
        <f t="shared" si="302"/>
        <v>2.4743924543489484E-3</v>
      </c>
      <c r="AJ95" s="5">
        <f t="shared" si="303"/>
        <v>8.7988020842341133E-4</v>
      </c>
      <c r="AK95" s="5">
        <f t="shared" si="304"/>
        <v>2.0858700885397139E-4</v>
      </c>
      <c r="AL95" s="5">
        <f t="shared" si="305"/>
        <v>8.2345734914623358E-7</v>
      </c>
      <c r="AM95" s="5">
        <f t="shared" si="306"/>
        <v>3.4111648579311914E-4</v>
      </c>
      <c r="AN95" s="5">
        <f t="shared" si="307"/>
        <v>2.6624817421587688E-4</v>
      </c>
      <c r="AO95" s="5">
        <f t="shared" si="308"/>
        <v>1.0390598699512907E-4</v>
      </c>
      <c r="AP95" s="5">
        <f t="shared" si="309"/>
        <v>2.7033560362065428E-5</v>
      </c>
      <c r="AQ95" s="5">
        <f t="shared" si="310"/>
        <v>5.2750573401778163E-6</v>
      </c>
      <c r="AR95" s="5">
        <f t="shared" si="311"/>
        <v>5.4312218847026071E-4</v>
      </c>
      <c r="AS95" s="5">
        <f t="shared" si="312"/>
        <v>3.8626246499473007E-4</v>
      </c>
      <c r="AT95" s="5">
        <f t="shared" si="313"/>
        <v>1.3735278638130484E-4</v>
      </c>
      <c r="AU95" s="5">
        <f t="shared" si="314"/>
        <v>3.2561258447181789E-5</v>
      </c>
      <c r="AV95" s="5">
        <f t="shared" si="315"/>
        <v>5.7893012926627972E-6</v>
      </c>
      <c r="AW95" s="5">
        <f t="shared" si="316"/>
        <v>1.2697186555005346E-8</v>
      </c>
      <c r="AX95" s="5">
        <f t="shared" si="317"/>
        <v>4.0433042339852968E-5</v>
      </c>
      <c r="AY95" s="5">
        <f t="shared" si="318"/>
        <v>3.1558790469915928E-5</v>
      </c>
      <c r="AZ95" s="5">
        <f t="shared" si="319"/>
        <v>1.231613054927588E-5</v>
      </c>
      <c r="BA95" s="5">
        <f t="shared" si="320"/>
        <v>3.2043279531769003E-6</v>
      </c>
      <c r="BB95" s="5">
        <f t="shared" si="321"/>
        <v>6.2526036020996143E-7</v>
      </c>
      <c r="BC95" s="5">
        <f t="shared" si="322"/>
        <v>9.7605619340501436E-8</v>
      </c>
      <c r="BD95" s="5">
        <f t="shared" si="323"/>
        <v>7.0652937769005367E-5</v>
      </c>
      <c r="BE95" s="5">
        <f t="shared" si="324"/>
        <v>5.0247584210545658E-5</v>
      </c>
      <c r="BF95" s="5">
        <f t="shared" si="325"/>
        <v>1.7867761757130261E-5</v>
      </c>
      <c r="BG95" s="5">
        <f t="shared" si="326"/>
        <v>4.2357845353895052E-6</v>
      </c>
      <c r="BH95" s="5">
        <f t="shared" si="327"/>
        <v>7.5311072285334162E-7</v>
      </c>
      <c r="BI95" s="5">
        <f t="shared" si="328"/>
        <v>1.071207954300778E-7</v>
      </c>
      <c r="BJ95" s="8">
        <f t="shared" si="329"/>
        <v>0.29546499265665271</v>
      </c>
      <c r="BK95" s="8">
        <f t="shared" si="330"/>
        <v>0.36834796186117186</v>
      </c>
      <c r="BL95" s="8">
        <f t="shared" si="331"/>
        <v>0.31836066332549889</v>
      </c>
      <c r="BM95" s="8">
        <f t="shared" si="332"/>
        <v>0.1890471833059536</v>
      </c>
      <c r="BN95" s="8">
        <f t="shared" si="333"/>
        <v>0.81092523081848022</v>
      </c>
    </row>
    <row r="96" spans="1:66" x14ac:dyDescent="0.25">
      <c r="A96" t="s">
        <v>345</v>
      </c>
      <c r="B96" t="s">
        <v>207</v>
      </c>
      <c r="C96" t="s">
        <v>210</v>
      </c>
      <c r="D96" t="s">
        <v>70</v>
      </c>
      <c r="E96">
        <f>VLOOKUP(A96,home!$A$2:$E$405,3,FALSE)</f>
        <v>1.3976999999999999</v>
      </c>
      <c r="F96">
        <f>VLOOKUP(B96,home!$B$2:$E$405,3,FALSE)</f>
        <v>0.97909999999999997</v>
      </c>
      <c r="G96">
        <f>VLOOKUP(C96,away!$B$2:$E$405,4,FALSE)</f>
        <v>0.98799999999999999</v>
      </c>
      <c r="H96">
        <f>VLOOKUP(A96,away!$A$2:$E$405,3,FALSE)</f>
        <v>1.0585</v>
      </c>
      <c r="I96">
        <f>VLOOKUP(C96,away!$B$2:$E$405,3,FALSE)</f>
        <v>1.2146999999999999</v>
      </c>
      <c r="J96">
        <f>VLOOKUP(B96,home!$B$2:$E$405,4,FALSE)</f>
        <v>0.89500000000000002</v>
      </c>
      <c r="K96" s="3">
        <f t="shared" si="278"/>
        <v>1.3520662131599999</v>
      </c>
      <c r="L96" s="3">
        <f t="shared" si="279"/>
        <v>1.1507551552499999</v>
      </c>
      <c r="M96" s="5">
        <f t="shared" si="280"/>
        <v>8.1853732998020512E-2</v>
      </c>
      <c r="N96" s="5">
        <f t="shared" si="281"/>
        <v>0.11067166680764332</v>
      </c>
      <c r="O96" s="5">
        <f t="shared" si="282"/>
        <v>9.4193605223929139E-2</v>
      </c>
      <c r="P96" s="5">
        <f t="shared" si="283"/>
        <v>0.12735599111900586</v>
      </c>
      <c r="Q96" s="5">
        <f t="shared" si="284"/>
        <v>7.4817710722357794E-2</v>
      </c>
      <c r="R96" s="5">
        <f t="shared" si="285"/>
        <v>5.4196888401509914E-2</v>
      </c>
      <c r="S96" s="5">
        <f t="shared" si="286"/>
        <v>4.9538206383014163E-2</v>
      </c>
      <c r="T96" s="5">
        <f t="shared" si="287"/>
        <v>8.6096866317756426E-2</v>
      </c>
      <c r="U96" s="5">
        <f t="shared" si="288"/>
        <v>7.3277781666084618E-2</v>
      </c>
      <c r="V96" s="5">
        <f t="shared" si="289"/>
        <v>8.5640394302402278E-3</v>
      </c>
      <c r="W96" s="5">
        <f t="shared" si="290"/>
        <v>3.3719499604559541E-2</v>
      </c>
      <c r="X96" s="5">
        <f t="shared" si="291"/>
        <v>3.8802888002397229E-2</v>
      </c>
      <c r="Y96" s="5">
        <f t="shared" si="292"/>
        <v>2.2326311703673496E-2</v>
      </c>
      <c r="Z96" s="5">
        <f t="shared" si="293"/>
        <v>2.0789116242182149E-2</v>
      </c>
      <c r="AA96" s="5">
        <f t="shared" si="294"/>
        <v>2.8108261672510265E-2</v>
      </c>
      <c r="AB96" s="5">
        <f t="shared" si="295"/>
        <v>1.9002115459030664E-2</v>
      </c>
      <c r="AC96" s="5">
        <f t="shared" si="296"/>
        <v>8.327977919214655E-4</v>
      </c>
      <c r="AD96" s="5">
        <f t="shared" si="297"/>
        <v>1.1397749034996733E-2</v>
      </c>
      <c r="AE96" s="5">
        <f t="shared" si="298"/>
        <v>1.3116018460268204E-2</v>
      </c>
      <c r="AF96" s="5">
        <f t="shared" si="299"/>
        <v>7.5466629297539032E-3</v>
      </c>
      <c r="AG96" s="5">
        <f t="shared" si="300"/>
        <v>2.8947870904494572E-3</v>
      </c>
      <c r="AH96" s="5">
        <f t="shared" si="301"/>
        <v>5.9807956721956565E-3</v>
      </c>
      <c r="AI96" s="5">
        <f t="shared" si="302"/>
        <v>8.0864317561892968E-3</v>
      </c>
      <c r="AJ96" s="5">
        <f t="shared" si="303"/>
        <v>5.4666955812838159E-3</v>
      </c>
      <c r="AK96" s="5">
        <f t="shared" si="304"/>
        <v>2.4637781310283048E-3</v>
      </c>
      <c r="AL96" s="5">
        <f t="shared" si="305"/>
        <v>5.1829908939861102E-5</v>
      </c>
      <c r="AM96" s="5">
        <f t="shared" si="306"/>
        <v>3.0821022752592149E-3</v>
      </c>
      <c r="AN96" s="5">
        <f t="shared" si="307"/>
        <v>3.546745082262296E-3</v>
      </c>
      <c r="AO96" s="5">
        <f t="shared" si="308"/>
        <v>2.0407175938854617E-3</v>
      </c>
      <c r="AP96" s="5">
        <f t="shared" si="309"/>
        <v>7.8278876385769018E-4</v>
      </c>
      <c r="AQ96" s="5">
        <f t="shared" si="310"/>
        <v>2.2519955137025307E-4</v>
      </c>
      <c r="AR96" s="5">
        <f t="shared" si="311"/>
        <v>1.376486290455206E-3</v>
      </c>
      <c r="AS96" s="5">
        <f t="shared" si="312"/>
        <v>1.8611006062024262E-3</v>
      </c>
      <c r="AT96" s="5">
        <f t="shared" si="313"/>
        <v>1.2581656244689476E-3</v>
      </c>
      <c r="AU96" s="5">
        <f t="shared" si="314"/>
        <v>5.6704107713460546E-4</v>
      </c>
      <c r="AV96" s="5">
        <f t="shared" si="315"/>
        <v>1.9166927046688836E-4</v>
      </c>
      <c r="AW96" s="5">
        <f t="shared" si="316"/>
        <v>2.240055788429436E-6</v>
      </c>
      <c r="AX96" s="5">
        <f t="shared" si="317"/>
        <v>6.9453439198025849E-4</v>
      </c>
      <c r="AY96" s="5">
        <f t="shared" si="318"/>
        <v>7.9923903206970679E-4</v>
      </c>
      <c r="AZ96" s="5">
        <f t="shared" si="319"/>
        <v>4.5986421821561765E-4</v>
      </c>
      <c r="BA96" s="5">
        <f t="shared" si="320"/>
        <v>1.7639703994221095E-4</v>
      </c>
      <c r="BB96" s="5">
        <f t="shared" si="321"/>
        <v>5.0747450771084875E-5</v>
      </c>
      <c r="BC96" s="5">
        <f t="shared" si="322"/>
        <v>1.1679578118124285E-5</v>
      </c>
      <c r="BD96" s="5">
        <f t="shared" si="323"/>
        <v>2.6399978247871296E-4</v>
      </c>
      <c r="BE96" s="5">
        <f t="shared" si="324"/>
        <v>3.5694518617105709E-4</v>
      </c>
      <c r="BF96" s="5">
        <f t="shared" si="325"/>
        <v>2.4130676308599622E-4</v>
      </c>
      <c r="BG96" s="5">
        <f t="shared" si="326"/>
        <v>1.0875424045852672E-4</v>
      </c>
      <c r="BH96" s="5">
        <f t="shared" si="327"/>
        <v>3.6760733515463071E-5</v>
      </c>
      <c r="BI96" s="5">
        <f t="shared" si="328"/>
        <v>9.9405891514472066E-6</v>
      </c>
      <c r="BJ96" s="8">
        <f t="shared" si="329"/>
        <v>0.41326017565158807</v>
      </c>
      <c r="BK96" s="8">
        <f t="shared" si="330"/>
        <v>0.26899583666321175</v>
      </c>
      <c r="BL96" s="8">
        <f t="shared" si="331"/>
        <v>0.29704852372735097</v>
      </c>
      <c r="BM96" s="8">
        <f t="shared" si="332"/>
        <v>0.45620705803558514</v>
      </c>
      <c r="BN96" s="8">
        <f t="shared" si="333"/>
        <v>0.54308959527246659</v>
      </c>
    </row>
    <row r="97" spans="1:66" x14ac:dyDescent="0.25">
      <c r="A97" t="s">
        <v>345</v>
      </c>
      <c r="B97" t="s">
        <v>202</v>
      </c>
      <c r="C97" t="s">
        <v>214</v>
      </c>
      <c r="D97" t="s">
        <v>70</v>
      </c>
      <c r="E97">
        <f>VLOOKUP(A97,home!$A$2:$E$405,3,FALSE)</f>
        <v>1.3976999999999999</v>
      </c>
      <c r="F97">
        <f>VLOOKUP(B97,home!$B$2:$E$405,3,FALSE)</f>
        <v>0.8417</v>
      </c>
      <c r="G97">
        <f>VLOOKUP(C97,away!$B$2:$E$405,4,FALSE)</f>
        <v>0.6401</v>
      </c>
      <c r="H97">
        <f>VLOOKUP(A97,away!$A$2:$E$405,3,FALSE)</f>
        <v>1.0585</v>
      </c>
      <c r="I97">
        <f>VLOOKUP(C97,away!$B$2:$E$405,3,FALSE)</f>
        <v>1.0939000000000001</v>
      </c>
      <c r="J97">
        <f>VLOOKUP(B97,home!$B$2:$E$405,4,FALSE)</f>
        <v>1.0003</v>
      </c>
      <c r="K97" s="3">
        <f t="shared" si="278"/>
        <v>0.75304186200899992</v>
      </c>
      <c r="L97" s="3">
        <f t="shared" si="279"/>
        <v>1.1582405179449999</v>
      </c>
      <c r="M97" s="5">
        <f t="shared" si="280"/>
        <v>0.14789061298305692</v>
      </c>
      <c r="N97" s="5">
        <f t="shared" si="281"/>
        <v>0.11136782257441354</v>
      </c>
      <c r="O97" s="5">
        <f t="shared" si="282"/>
        <v>0.17129290018069937</v>
      </c>
      <c r="P97" s="5">
        <f t="shared" si="283"/>
        <v>0.12899072450099558</v>
      </c>
      <c r="Q97" s="5">
        <f t="shared" si="284"/>
        <v>4.1932316239662155E-2</v>
      </c>
      <c r="R97" s="5">
        <f t="shared" si="285"/>
        <v>9.9199188712797232E-2</v>
      </c>
      <c r="S97" s="5">
        <f t="shared" si="286"/>
        <v>2.8126543449376928E-2</v>
      </c>
      <c r="T97" s="5">
        <f t="shared" si="287"/>
        <v>4.8567707680059823E-2</v>
      </c>
      <c r="U97" s="5">
        <f t="shared" si="288"/>
        <v>7.4701141778066985E-2</v>
      </c>
      <c r="V97" s="5">
        <f t="shared" si="289"/>
        <v>2.7257858164094653E-3</v>
      </c>
      <c r="W97" s="5">
        <f t="shared" si="290"/>
        <v>1.0525596499821805E-2</v>
      </c>
      <c r="X97" s="5">
        <f t="shared" si="291"/>
        <v>1.2191172341633687E-2</v>
      </c>
      <c r="Y97" s="5">
        <f t="shared" si="292"/>
        <v>7.0601548836652806E-3</v>
      </c>
      <c r="Z97" s="5">
        <f t="shared" si="293"/>
        <v>3.8298839904811352E-2</v>
      </c>
      <c r="AA97" s="5">
        <f t="shared" si="294"/>
        <v>2.8840629714703726E-2</v>
      </c>
      <c r="AB97" s="5">
        <f t="shared" si="295"/>
        <v>1.0859100750936294E-2</v>
      </c>
      <c r="AC97" s="5">
        <f t="shared" si="296"/>
        <v>1.4859001198637428E-4</v>
      </c>
      <c r="AD97" s="5">
        <f t="shared" si="297"/>
        <v>1.981553696745306E-3</v>
      </c>
      <c r="AE97" s="5">
        <f t="shared" si="298"/>
        <v>2.2951157800541128E-3</v>
      </c>
      <c r="AF97" s="5">
        <f t="shared" si="299"/>
        <v>1.3291480449168093E-3</v>
      </c>
      <c r="AG97" s="5">
        <f t="shared" si="300"/>
        <v>5.1315770665667641E-4</v>
      </c>
      <c r="AH97" s="5">
        <f t="shared" si="301"/>
        <v>1.1089817042010331E-2</v>
      </c>
      <c r="AI97" s="5">
        <f t="shared" si="302"/>
        <v>8.3510964746545974E-3</v>
      </c>
      <c r="AJ97" s="5">
        <f t="shared" si="303"/>
        <v>3.1443626195453468E-3</v>
      </c>
      <c r="AK97" s="5">
        <f t="shared" si="304"/>
        <v>7.8927889395130819E-4</v>
      </c>
      <c r="AL97" s="5">
        <f t="shared" si="305"/>
        <v>5.1840297130771574E-6</v>
      </c>
      <c r="AM97" s="5">
        <f t="shared" si="306"/>
        <v>2.9843857709358054E-4</v>
      </c>
      <c r="AN97" s="5">
        <f t="shared" si="307"/>
        <v>3.4566365210763754E-4</v>
      </c>
      <c r="AO97" s="5">
        <f t="shared" si="308"/>
        <v>2.0018082372595523E-4</v>
      </c>
      <c r="AP97" s="5">
        <f t="shared" si="309"/>
        <v>7.7285846985002373E-5</v>
      </c>
      <c r="AQ97" s="5">
        <f t="shared" si="310"/>
        <v>2.2378899860431783E-5</v>
      </c>
      <c r="AR97" s="5">
        <f t="shared" si="311"/>
        <v>2.5689350869306654E-3</v>
      </c>
      <c r="AS97" s="5">
        <f t="shared" si="312"/>
        <v>1.9345156612425201E-3</v>
      </c>
      <c r="AT97" s="5">
        <f t="shared" si="313"/>
        <v>7.2838563781381957E-4</v>
      </c>
      <c r="AU97" s="5">
        <f t="shared" si="314"/>
        <v>1.8283495898664391E-4</v>
      </c>
      <c r="AV97" s="5">
        <f t="shared" si="315"/>
        <v>3.4420594488910362E-5</v>
      </c>
      <c r="AW97" s="5">
        <f t="shared" si="316"/>
        <v>1.2559803775020894E-7</v>
      </c>
      <c r="AX97" s="5">
        <f t="shared" si="317"/>
        <v>3.7456123631644387E-5</v>
      </c>
      <c r="AY97" s="5">
        <f t="shared" si="318"/>
        <v>4.3383200035327747E-5</v>
      </c>
      <c r="AZ97" s="5">
        <f t="shared" si="319"/>
        <v>2.512409003951478E-5</v>
      </c>
      <c r="BA97" s="5">
        <f t="shared" si="320"/>
        <v>9.6999130200881375E-6</v>
      </c>
      <c r="BB97" s="5">
        <f t="shared" si="321"/>
        <v>2.8087080701020824E-6</v>
      </c>
      <c r="BC97" s="5">
        <f t="shared" si="322"/>
        <v>6.5063189797426719E-7</v>
      </c>
      <c r="BD97" s="5">
        <f t="shared" si="323"/>
        <v>4.9590745094227622E-4</v>
      </c>
      <c r="BE97" s="5">
        <f t="shared" si="324"/>
        <v>3.7343907024170838E-4</v>
      </c>
      <c r="BF97" s="5">
        <f t="shared" si="325"/>
        <v>1.4060762640086291E-4</v>
      </c>
      <c r="BG97" s="5">
        <f t="shared" si="326"/>
        <v>3.5294476265857208E-5</v>
      </c>
      <c r="BH97" s="5">
        <f t="shared" si="327"/>
        <v>6.6445545314683916E-6</v>
      </c>
      <c r="BI97" s="5">
        <f t="shared" si="328"/>
        <v>1.0007255433194593E-6</v>
      </c>
      <c r="BJ97" s="8">
        <f t="shared" si="329"/>
        <v>0.23882681591409644</v>
      </c>
      <c r="BK97" s="8">
        <f t="shared" si="330"/>
        <v>0.30793082399157368</v>
      </c>
      <c r="BL97" s="8">
        <f t="shared" si="331"/>
        <v>0.41476950201075341</v>
      </c>
      <c r="BM97" s="8">
        <f t="shared" si="332"/>
        <v>0.29910915902761254</v>
      </c>
      <c r="BN97" s="8">
        <f t="shared" si="333"/>
        <v>0.70067356519162483</v>
      </c>
    </row>
    <row r="98" spans="1:66" x14ac:dyDescent="0.25">
      <c r="A98" t="s">
        <v>347</v>
      </c>
      <c r="B98" t="s">
        <v>244</v>
      </c>
      <c r="C98" t="s">
        <v>246</v>
      </c>
      <c r="D98" t="s">
        <v>70</v>
      </c>
      <c r="E98">
        <f>VLOOKUP(A98,home!$A$2:$E$405,3,FALSE)</f>
        <v>1.3042</v>
      </c>
      <c r="F98">
        <f>VLOOKUP(B98,home!$B$2:$E$405,3,FALSE)</f>
        <v>0.97119999999999995</v>
      </c>
      <c r="G98">
        <f>VLOOKUP(C98,away!$B$2:$E$405,4,FALSE)</f>
        <v>1.0734999999999999</v>
      </c>
      <c r="H98">
        <f>VLOOKUP(A98,away!$A$2:$E$405,3,FALSE)</f>
        <v>1.1499999999999999</v>
      </c>
      <c r="I98">
        <f>VLOOKUP(C98,away!$B$2:$E$405,3,FALSE)</f>
        <v>0.81159999999999999</v>
      </c>
      <c r="J98">
        <f>VLOOKUP(B98,home!$B$2:$E$405,4,FALSE)</f>
        <v>1.3913</v>
      </c>
      <c r="K98" s="3">
        <f t="shared" si="278"/>
        <v>1.3597370094399999</v>
      </c>
      <c r="L98" s="3">
        <f t="shared" si="279"/>
        <v>1.2985559419999999</v>
      </c>
      <c r="M98" s="5">
        <f t="shared" si="280"/>
        <v>7.0067728728951464E-2</v>
      </c>
      <c r="N98" s="5">
        <f t="shared" si="281"/>
        <v>9.5273683920157615E-2</v>
      </c>
      <c r="O98" s="5">
        <f t="shared" si="282"/>
        <v>9.0986865483424009E-2</v>
      </c>
      <c r="P98" s="5">
        <f t="shared" si="283"/>
        <v>0.1237182083707505</v>
      </c>
      <c r="Q98" s="5">
        <f t="shared" si="284"/>
        <v>6.477357702596348E-2</v>
      </c>
      <c r="R98" s="5">
        <f t="shared" si="285"/>
        <v>5.907576740872747E-2</v>
      </c>
      <c r="S98" s="5">
        <f t="shared" si="286"/>
        <v>5.4612142280501957E-2</v>
      </c>
      <c r="T98" s="5">
        <f t="shared" si="287"/>
        <v>8.4112113331659549E-2</v>
      </c>
      <c r="U98" s="5">
        <f t="shared" si="288"/>
        <v>8.0327507306716089E-2</v>
      </c>
      <c r="V98" s="5">
        <f t="shared" si="289"/>
        <v>1.0714262583736785E-2</v>
      </c>
      <c r="W98" s="5">
        <f t="shared" si="290"/>
        <v>2.9358343305338343E-2</v>
      </c>
      <c r="X98" s="5">
        <f t="shared" si="291"/>
        <v>3.8123451146423022E-2</v>
      </c>
      <c r="Y98" s="5">
        <f t="shared" si="292"/>
        <v>2.4752717007867159E-2</v>
      </c>
      <c r="Z98" s="5">
        <f t="shared" si="293"/>
        <v>2.5571062932270992E-2</v>
      </c>
      <c r="AA98" s="5">
        <f t="shared" si="294"/>
        <v>3.476992063972819E-2</v>
      </c>
      <c r="AB98" s="5">
        <f t="shared" si="295"/>
        <v>2.3638973954565077E-2</v>
      </c>
      <c r="AC98" s="5">
        <f t="shared" si="296"/>
        <v>1.1823822062234698E-3</v>
      </c>
      <c r="AD98" s="5">
        <f t="shared" si="297"/>
        <v>9.9799064820284018E-3</v>
      </c>
      <c r="AE98" s="5">
        <f t="shared" si="298"/>
        <v>1.2959466862842295E-2</v>
      </c>
      <c r="AF98" s="5">
        <f t="shared" si="299"/>
        <v>8.4142963499479802E-3</v>
      </c>
      <c r="AG98" s="5">
        <f t="shared" si="300"/>
        <v>3.6421448409912861E-3</v>
      </c>
      <c r="AH98" s="5">
        <f t="shared" si="301"/>
        <v>8.3013639284891094E-3</v>
      </c>
      <c r="AI98" s="5">
        <f t="shared" si="302"/>
        <v>1.1287671762396869E-2</v>
      </c>
      <c r="AJ98" s="5">
        <f t="shared" si="303"/>
        <v>7.6741325228709282E-3</v>
      </c>
      <c r="AK98" s="5">
        <f t="shared" si="304"/>
        <v>3.4782673355649176E-3</v>
      </c>
      <c r="AL98" s="5">
        <f t="shared" si="305"/>
        <v>8.3509033797455004E-5</v>
      </c>
      <c r="AM98" s="5">
        <f t="shared" si="306"/>
        <v>2.7140096388728338E-3</v>
      </c>
      <c r="AN98" s="5">
        <f t="shared" si="307"/>
        <v>3.5242933432035922E-3</v>
      </c>
      <c r="AO98" s="5">
        <f t="shared" si="308"/>
        <v>2.2882460310840349E-3</v>
      </c>
      <c r="AP98" s="5">
        <f t="shared" si="309"/>
        <v>9.9047182680736317E-4</v>
      </c>
      <c r="AQ98" s="5">
        <f t="shared" si="310"/>
        <v>3.2154576902107399E-4</v>
      </c>
      <c r="AR98" s="5">
        <f t="shared" si="311"/>
        <v>2.1559570912087983E-3</v>
      </c>
      <c r="AS98" s="5">
        <f t="shared" si="312"/>
        <v>2.931534647681212E-3</v>
      </c>
      <c r="AT98" s="5">
        <f t="shared" si="313"/>
        <v>1.9930580774538981E-3</v>
      </c>
      <c r="AU98" s="5">
        <f t="shared" si="314"/>
        <v>9.0334494329246599E-4</v>
      </c>
      <c r="AV98" s="5">
        <f t="shared" si="315"/>
        <v>3.0707788792131108E-4</v>
      </c>
      <c r="AW98" s="5">
        <f t="shared" si="316"/>
        <v>4.0958735496241876E-6</v>
      </c>
      <c r="AX98" s="5">
        <f t="shared" si="317"/>
        <v>6.1505655832537975E-4</v>
      </c>
      <c r="AY98" s="5">
        <f t="shared" si="318"/>
        <v>7.9868534847949129E-4</v>
      </c>
      <c r="AZ98" s="5">
        <f t="shared" si="319"/>
        <v>5.1856880252819197E-4</v>
      </c>
      <c r="BA98" s="5">
        <f t="shared" si="320"/>
        <v>2.2446353328626939E-4</v>
      </c>
      <c r="BB98" s="5">
        <f t="shared" si="321"/>
        <v>7.2869613727799955E-5</v>
      </c>
      <c r="BC98" s="5">
        <f t="shared" si="322"/>
        <v>1.8925053979495874E-5</v>
      </c>
      <c r="BD98" s="5">
        <f t="shared" si="323"/>
        <v>4.6660514858103705E-4</v>
      </c>
      <c r="BE98" s="5">
        <f t="shared" si="324"/>
        <v>6.3446028932088604E-4</v>
      </c>
      <c r="BF98" s="5">
        <f t="shared" si="325"/>
        <v>4.3134956820480946E-4</v>
      </c>
      <c r="BG98" s="5">
        <f t="shared" si="326"/>
        <v>1.9550732396468088E-4</v>
      </c>
      <c r="BH98" s="5">
        <f t="shared" si="327"/>
        <v>6.6459636002838118E-5</v>
      </c>
      <c r="BI98" s="5">
        <f t="shared" si="328"/>
        <v>1.8073525341394011E-5</v>
      </c>
      <c r="BJ98" s="8">
        <f t="shared" si="329"/>
        <v>0.38347683579253461</v>
      </c>
      <c r="BK98" s="8">
        <f t="shared" si="330"/>
        <v>0.26117691855244113</v>
      </c>
      <c r="BL98" s="8">
        <f t="shared" si="331"/>
        <v>0.32964389848145609</v>
      </c>
      <c r="BM98" s="8">
        <f t="shared" si="332"/>
        <v>0.49517829534579832</v>
      </c>
      <c r="BN98" s="8">
        <f t="shared" si="333"/>
        <v>0.50389583093797452</v>
      </c>
    </row>
    <row r="99" spans="1:66" x14ac:dyDescent="0.25">
      <c r="A99" t="s">
        <v>348</v>
      </c>
      <c r="B99" t="s">
        <v>249</v>
      </c>
      <c r="C99" t="s">
        <v>258</v>
      </c>
      <c r="D99" t="s">
        <v>70</v>
      </c>
      <c r="E99">
        <f>VLOOKUP(A99,home!$A$2:$E$405,3,FALSE)</f>
        <v>1.1457999999999999</v>
      </c>
      <c r="F99">
        <f>VLOOKUP(B99,home!$B$2:$E$405,3,FALSE)</f>
        <v>1.1637</v>
      </c>
      <c r="G99">
        <f>VLOOKUP(C99,away!$B$2:$E$405,4,FALSE)</f>
        <v>0.87280000000000002</v>
      </c>
      <c r="H99">
        <f>VLOOKUP(A99,away!$A$2:$E$405,3,FALSE)</f>
        <v>0.77080000000000004</v>
      </c>
      <c r="I99">
        <f>VLOOKUP(C99,away!$B$2:$E$405,3,FALSE)</f>
        <v>0.8649</v>
      </c>
      <c r="J99">
        <f>VLOOKUP(B99,home!$B$2:$E$405,4,FALSE)</f>
        <v>1.2974000000000001</v>
      </c>
      <c r="K99" s="3">
        <f t="shared" si="278"/>
        <v>1.1637631190879998</v>
      </c>
      <c r="L99" s="3">
        <f t="shared" si="279"/>
        <v>0.86493106720800006</v>
      </c>
      <c r="M99" s="5">
        <f t="shared" si="280"/>
        <v>0.13150713289392996</v>
      </c>
      <c r="N99" s="5">
        <f t="shared" si="281"/>
        <v>0.15304315115896003</v>
      </c>
      <c r="O99" s="5">
        <f t="shared" si="282"/>
        <v>0.11374460479941115</v>
      </c>
      <c r="P99" s="5">
        <f t="shared" si="283"/>
        <v>0.13237177606079456</v>
      </c>
      <c r="Q99" s="5">
        <f t="shared" si="284"/>
        <v>8.9052987473903791E-2</v>
      </c>
      <c r="R99" s="5">
        <f t="shared" si="285"/>
        <v>4.9190621209153435E-2</v>
      </c>
      <c r="S99" s="5">
        <f t="shared" si="286"/>
        <v>3.3310526037439621E-2</v>
      </c>
      <c r="T99" s="5">
        <f t="shared" si="287"/>
        <v>7.7024695493864273E-2</v>
      </c>
      <c r="U99" s="5">
        <f t="shared" si="288"/>
        <v>5.7246230768240709E-2</v>
      </c>
      <c r="V99" s="5">
        <f t="shared" si="289"/>
        <v>3.7255042927356341E-3</v>
      </c>
      <c r="W99" s="5">
        <f t="shared" si="290"/>
        <v>3.4545527488911605E-2</v>
      </c>
      <c r="X99" s="5">
        <f t="shared" si="291"/>
        <v>2.987949995824762E-2</v>
      </c>
      <c r="Y99" s="5">
        <f t="shared" si="292"/>
        <v>1.2921853893264251E-2</v>
      </c>
      <c r="Z99" s="5">
        <f t="shared" si="293"/>
        <v>1.4182165499685857E-2</v>
      </c>
      <c r="AA99" s="5">
        <f t="shared" si="294"/>
        <v>1.6504681157336634E-2</v>
      </c>
      <c r="AB99" s="5">
        <f t="shared" si="295"/>
        <v>9.603769611607511E-3</v>
      </c>
      <c r="AC99" s="5">
        <f t="shared" si="296"/>
        <v>2.3437493897635801E-4</v>
      </c>
      <c r="AD99" s="5">
        <f t="shared" si="297"/>
        <v>1.0050702705259006E-2</v>
      </c>
      <c r="AE99" s="5">
        <f t="shared" si="298"/>
        <v>8.6931650170500065E-3</v>
      </c>
      <c r="AF99" s="5">
        <f t="shared" si="299"/>
        <v>3.7594942478061562E-3</v>
      </c>
      <c r="AG99" s="5">
        <f t="shared" si="300"/>
        <v>1.0839011239724388E-3</v>
      </c>
      <c r="AH99" s="5">
        <f t="shared" si="301"/>
        <v>3.0666488852409408E-3</v>
      </c>
      <c r="AI99" s="5">
        <f t="shared" si="302"/>
        <v>3.5688528718357346E-3</v>
      </c>
      <c r="AJ99" s="5">
        <f t="shared" si="303"/>
        <v>2.0766496748468605E-3</v>
      </c>
      <c r="AK99" s="5">
        <f t="shared" si="304"/>
        <v>8.055761009509541E-4</v>
      </c>
      <c r="AL99" s="5">
        <f t="shared" si="305"/>
        <v>9.4366370108500397E-6</v>
      </c>
      <c r="AM99" s="5">
        <f t="shared" si="306"/>
        <v>2.339327425859683E-3</v>
      </c>
      <c r="AN99" s="5">
        <f t="shared" si="307"/>
        <v>2.0233569669977592E-3</v>
      </c>
      <c r="AO99" s="5">
        <f t="shared" si="308"/>
        <v>8.7503215040405692E-4</v>
      </c>
      <c r="AP99" s="5">
        <f t="shared" si="309"/>
        <v>2.5228083056343077E-4</v>
      </c>
      <c r="AQ99" s="5">
        <f t="shared" si="310"/>
        <v>5.4551382003837186E-5</v>
      </c>
      <c r="AR99" s="5">
        <f t="shared" si="311"/>
        <v>5.3048797861273431E-4</v>
      </c>
      <c r="AS99" s="5">
        <f t="shared" si="312"/>
        <v>6.1736234462904372E-4</v>
      </c>
      <c r="AT99" s="5">
        <f t="shared" si="313"/>
        <v>3.5923176389648833E-4</v>
      </c>
      <c r="AU99" s="5">
        <f t="shared" si="314"/>
        <v>1.3935355934255371E-4</v>
      </c>
      <c r="AV99" s="5">
        <f t="shared" si="315"/>
        <v>4.0543633219126257E-5</v>
      </c>
      <c r="AW99" s="5">
        <f t="shared" si="316"/>
        <v>2.6385227040092145E-7</v>
      </c>
      <c r="AX99" s="5">
        <f t="shared" si="317"/>
        <v>4.5373716361442817E-4</v>
      </c>
      <c r="AY99" s="5">
        <f t="shared" si="318"/>
        <v>3.924513691569583E-4</v>
      </c>
      <c r="AZ99" s="5">
        <f t="shared" si="319"/>
        <v>1.6972169077608435E-4</v>
      </c>
      <c r="BA99" s="5">
        <f t="shared" si="320"/>
        <v>4.8932521043768283E-5</v>
      </c>
      <c r="BB99" s="5">
        <f t="shared" si="321"/>
        <v>1.0580814411891103E-5</v>
      </c>
      <c r="BC99" s="5">
        <f t="shared" si="322"/>
        <v>1.8303350202413521E-6</v>
      </c>
      <c r="BD99" s="5">
        <f t="shared" si="323"/>
        <v>7.6472588913754482E-5</v>
      </c>
      <c r="BE99" s="5">
        <f t="shared" si="324"/>
        <v>8.8995978599005294E-5</v>
      </c>
      <c r="BF99" s="5">
        <f t="shared" si="325"/>
        <v>5.1785118820333651E-5</v>
      </c>
      <c r="BG99" s="5">
        <f t="shared" si="326"/>
        <v>2.0088537133564719E-5</v>
      </c>
      <c r="BH99" s="5">
        <f t="shared" si="327"/>
        <v>5.8445746581180977E-6</v>
      </c>
      <c r="BI99" s="5">
        <f t="shared" si="328"/>
        <v>1.3603400867748391E-6</v>
      </c>
      <c r="BJ99" s="8">
        <f t="shared" si="329"/>
        <v>0.42667678121109121</v>
      </c>
      <c r="BK99" s="8">
        <f t="shared" si="330"/>
        <v>0.301551202230044</v>
      </c>
      <c r="BL99" s="8">
        <f t="shared" si="331"/>
        <v>0.25773916149653547</v>
      </c>
      <c r="BM99" s="8">
        <f t="shared" si="332"/>
        <v>0.33084684932431707</v>
      </c>
      <c r="BN99" s="8">
        <f t="shared" si="333"/>
        <v>0.66891027359615285</v>
      </c>
    </row>
    <row r="100" spans="1:66" s="15" customFormat="1" x14ac:dyDescent="0.25">
      <c r="A100" t="s">
        <v>348</v>
      </c>
      <c r="B100" t="s">
        <v>326</v>
      </c>
      <c r="C100" t="s">
        <v>250</v>
      </c>
      <c r="D100" t="s">
        <v>70</v>
      </c>
      <c r="E100">
        <f>VLOOKUP(A100,home!$A$2:$E$405,3,FALSE)</f>
        <v>1.1457999999999999</v>
      </c>
      <c r="F100">
        <f>VLOOKUP(B100,home!$B$2:$E$405,3,FALSE)</f>
        <v>0.43640000000000001</v>
      </c>
      <c r="G100">
        <f>VLOOKUP(C100,away!$B$2:$E$405,4,FALSE)</f>
        <v>1.4545999999999999</v>
      </c>
      <c r="H100">
        <f>VLOOKUP(A100,away!$A$2:$E$405,3,FALSE)</f>
        <v>0.77080000000000004</v>
      </c>
      <c r="I100">
        <f>VLOOKUP(C100,away!$B$2:$E$405,3,FALSE)</f>
        <v>0</v>
      </c>
      <c r="J100">
        <f>VLOOKUP(B100,home!$B$2:$E$405,4,FALSE)</f>
        <v>0</v>
      </c>
      <c r="K100" s="3">
        <f t="shared" si="278"/>
        <v>0.72733944875199985</v>
      </c>
      <c r="L100" s="3">
        <f t="shared" si="279"/>
        <v>0</v>
      </c>
      <c r="M100" s="5">
        <f t="shared" si="280"/>
        <v>0.48319284077316293</v>
      </c>
      <c r="N100" s="5">
        <f t="shared" si="281"/>
        <v>0.35144521444886517</v>
      </c>
      <c r="O100" s="5">
        <f t="shared" si="282"/>
        <v>0</v>
      </c>
      <c r="P100" s="5">
        <f t="shared" si="283"/>
        <v>0</v>
      </c>
      <c r="Q100" s="5">
        <f t="shared" si="284"/>
        <v>0.12780998427188295</v>
      </c>
      <c r="R100" s="5">
        <f t="shared" si="285"/>
        <v>0</v>
      </c>
      <c r="S100" s="5">
        <f t="shared" si="286"/>
        <v>0</v>
      </c>
      <c r="T100" s="5">
        <f t="shared" si="287"/>
        <v>0</v>
      </c>
      <c r="U100" s="5">
        <f t="shared" si="288"/>
        <v>0</v>
      </c>
      <c r="V100" s="5">
        <f t="shared" si="289"/>
        <v>0</v>
      </c>
      <c r="W100" s="5">
        <f t="shared" si="290"/>
        <v>3.0987081168437715E-2</v>
      </c>
      <c r="X100" s="5">
        <f t="shared" si="291"/>
        <v>0</v>
      </c>
      <c r="Y100" s="5">
        <f t="shared" si="292"/>
        <v>0</v>
      </c>
      <c r="Z100" s="5">
        <f t="shared" si="293"/>
        <v>0</v>
      </c>
      <c r="AA100" s="5">
        <f t="shared" si="294"/>
        <v>0</v>
      </c>
      <c r="AB100" s="5">
        <f t="shared" si="295"/>
        <v>0</v>
      </c>
      <c r="AC100" s="5">
        <f t="shared" si="296"/>
        <v>0</v>
      </c>
      <c r="AD100" s="5">
        <f t="shared" si="297"/>
        <v>5.6345316338712393E-3</v>
      </c>
      <c r="AE100" s="5">
        <f t="shared" si="298"/>
        <v>0</v>
      </c>
      <c r="AF100" s="5">
        <f t="shared" si="299"/>
        <v>0</v>
      </c>
      <c r="AG100" s="5">
        <f t="shared" si="300"/>
        <v>0</v>
      </c>
      <c r="AH100" s="5">
        <f t="shared" si="301"/>
        <v>0</v>
      </c>
      <c r="AI100" s="5">
        <f t="shared" si="302"/>
        <v>0</v>
      </c>
      <c r="AJ100" s="5">
        <f t="shared" si="303"/>
        <v>0</v>
      </c>
      <c r="AK100" s="5">
        <f t="shared" si="304"/>
        <v>0</v>
      </c>
      <c r="AL100" s="5">
        <f t="shared" si="305"/>
        <v>0</v>
      </c>
      <c r="AM100" s="5">
        <f t="shared" si="306"/>
        <v>8.1964342651112275E-4</v>
      </c>
      <c r="AN100" s="5">
        <f t="shared" si="307"/>
        <v>0</v>
      </c>
      <c r="AO100" s="5">
        <f t="shared" si="308"/>
        <v>0</v>
      </c>
      <c r="AP100" s="5">
        <f t="shared" si="309"/>
        <v>0</v>
      </c>
      <c r="AQ100" s="5">
        <f t="shared" si="310"/>
        <v>0</v>
      </c>
      <c r="AR100" s="5">
        <f t="shared" si="311"/>
        <v>0</v>
      </c>
      <c r="AS100" s="5">
        <f t="shared" si="312"/>
        <v>0</v>
      </c>
      <c r="AT100" s="5">
        <f t="shared" si="313"/>
        <v>0</v>
      </c>
      <c r="AU100" s="5">
        <f t="shared" si="314"/>
        <v>0</v>
      </c>
      <c r="AV100" s="5">
        <f t="shared" si="315"/>
        <v>0</v>
      </c>
      <c r="AW100" s="5">
        <f t="shared" si="316"/>
        <v>0</v>
      </c>
      <c r="AX100" s="5">
        <f t="shared" si="317"/>
        <v>9.9359833001966676E-5</v>
      </c>
      <c r="AY100" s="5">
        <f t="shared" si="318"/>
        <v>0</v>
      </c>
      <c r="AZ100" s="5">
        <f t="shared" si="319"/>
        <v>0</v>
      </c>
      <c r="BA100" s="5">
        <f t="shared" si="320"/>
        <v>0</v>
      </c>
      <c r="BB100" s="5">
        <f t="shared" si="321"/>
        <v>0</v>
      </c>
      <c r="BC100" s="5">
        <f t="shared" si="322"/>
        <v>0</v>
      </c>
      <c r="BD100" s="5">
        <f t="shared" si="323"/>
        <v>0</v>
      </c>
      <c r="BE100" s="5">
        <f t="shared" si="324"/>
        <v>0</v>
      </c>
      <c r="BF100" s="5">
        <f t="shared" si="325"/>
        <v>0</v>
      </c>
      <c r="BG100" s="5">
        <f t="shared" si="326"/>
        <v>0</v>
      </c>
      <c r="BH100" s="5">
        <f t="shared" si="327"/>
        <v>0</v>
      </c>
      <c r="BI100" s="5">
        <f t="shared" si="328"/>
        <v>0</v>
      </c>
      <c r="BJ100" s="8">
        <f t="shared" si="329"/>
        <v>0.5167958147825702</v>
      </c>
      <c r="BK100" s="8">
        <f t="shared" si="330"/>
        <v>0.48319284077316293</v>
      </c>
      <c r="BL100" s="8">
        <f t="shared" si="331"/>
        <v>0</v>
      </c>
      <c r="BM100" s="8">
        <f t="shared" si="332"/>
        <v>3.7540616061822039E-2</v>
      </c>
      <c r="BN100" s="8">
        <f t="shared" si="333"/>
        <v>0.962448039493911</v>
      </c>
    </row>
    <row r="101" spans="1:66" x14ac:dyDescent="0.25">
      <c r="A101" t="s">
        <v>349</v>
      </c>
      <c r="B101" t="s">
        <v>328</v>
      </c>
      <c r="C101" t="s">
        <v>270</v>
      </c>
      <c r="D101" t="s">
        <v>70</v>
      </c>
      <c r="E101">
        <f>VLOOKUP(A101,home!$A$2:$E$405,3,FALSE)</f>
        <v>1.2749999999999999</v>
      </c>
      <c r="F101">
        <f>VLOOKUP(B101,home!$B$2:$E$405,3,FALSE)</f>
        <v>0.7843</v>
      </c>
      <c r="G101">
        <f>VLOOKUP(C101,away!$B$2:$E$405,4,FALSE)</f>
        <v>0.7843</v>
      </c>
      <c r="H101">
        <f>VLOOKUP(A101,away!$A$2:$E$405,3,FALSE)</f>
        <v>1.35</v>
      </c>
      <c r="I101">
        <f>VLOOKUP(C101,away!$B$2:$E$405,3,FALSE)</f>
        <v>0.49380000000000002</v>
      </c>
      <c r="J101">
        <f>VLOOKUP(B101,home!$B$2:$E$405,4,FALSE)</f>
        <v>0.98770000000000002</v>
      </c>
      <c r="K101" s="3">
        <f t="shared" si="278"/>
        <v>0.7842862747499999</v>
      </c>
      <c r="L101" s="3">
        <f t="shared" si="279"/>
        <v>0.65843045100000008</v>
      </c>
      <c r="M101" s="5">
        <f t="shared" si="280"/>
        <v>0.23628496448234798</v>
      </c>
      <c r="N101" s="5">
        <f t="shared" si="281"/>
        <v>0.18531505457329672</v>
      </c>
      <c r="O101" s="5">
        <f t="shared" si="282"/>
        <v>0.15557721572863134</v>
      </c>
      <c r="P101" s="5">
        <f t="shared" si="283"/>
        <v>0.12201707495978537</v>
      </c>
      <c r="Q101" s="5">
        <f t="shared" si="284"/>
        <v>7.2670026903191909E-2</v>
      </c>
      <c r="R101" s="5">
        <f t="shared" si="285"/>
        <v>5.121838815876352E-2</v>
      </c>
      <c r="S101" s="5">
        <f t="shared" si="286"/>
        <v>1.5752342319324899E-2</v>
      </c>
      <c r="T101" s="5">
        <f t="shared" si="287"/>
        <v>4.7848158588050776E-2</v>
      </c>
      <c r="U101" s="5">
        <f t="shared" si="288"/>
        <v>4.0169878847736144E-2</v>
      </c>
      <c r="V101" s="5">
        <f t="shared" si="289"/>
        <v>9.0383083634255662E-4</v>
      </c>
      <c r="W101" s="5">
        <f t="shared" si="290"/>
        <v>1.8998034895295553E-2</v>
      </c>
      <c r="X101" s="5">
        <f t="shared" si="291"/>
        <v>1.2508884684223188E-2</v>
      </c>
      <c r="Y101" s="5">
        <f t="shared" si="292"/>
        <v>4.1181152920700334E-3</v>
      </c>
      <c r="Z101" s="5">
        <f t="shared" si="293"/>
        <v>1.1241248804955912E-2</v>
      </c>
      <c r="AA101" s="5">
        <f t="shared" si="294"/>
        <v>8.8163571487767604E-3</v>
      </c>
      <c r="AB101" s="5">
        <f t="shared" si="295"/>
        <v>3.4572739525398277E-3</v>
      </c>
      <c r="AC101" s="5">
        <f t="shared" si="296"/>
        <v>2.9171025320681704E-5</v>
      </c>
      <c r="AD101" s="5">
        <f t="shared" si="297"/>
        <v>3.7249745039004624E-3</v>
      </c>
      <c r="AE101" s="5">
        <f t="shared" si="298"/>
        <v>2.4526366425666824E-3</v>
      </c>
      <c r="AF101" s="5">
        <f t="shared" si="299"/>
        <v>8.0744532535215337E-4</v>
      </c>
      <c r="AG101" s="5">
        <f t="shared" si="300"/>
        <v>1.7721552990982009E-4</v>
      </c>
      <c r="AH101" s="5">
        <f t="shared" si="301"/>
        <v>1.8503951301125829E-3</v>
      </c>
      <c r="AI101" s="5">
        <f t="shared" si="302"/>
        <v>1.4512395034115388E-3</v>
      </c>
      <c r="AJ101" s="5">
        <f t="shared" si="303"/>
        <v>5.6909361195033774E-4</v>
      </c>
      <c r="AK101" s="5">
        <f t="shared" si="304"/>
        <v>1.4877743630018416E-4</v>
      </c>
      <c r="AL101" s="5">
        <f t="shared" si="305"/>
        <v>6.0255432519885567E-7</v>
      </c>
      <c r="AM101" s="5">
        <f t="shared" si="306"/>
        <v>5.8428927544056466E-4</v>
      </c>
      <c r="AN101" s="5">
        <f t="shared" si="307"/>
        <v>3.8471385114279423E-4</v>
      </c>
      <c r="AO101" s="5">
        <f t="shared" si="308"/>
        <v>1.2665365725694845E-4</v>
      </c>
      <c r="AP101" s="5">
        <f t="shared" si="309"/>
        <v>2.7797541556164003E-5</v>
      </c>
      <c r="AQ101" s="5">
        <f t="shared" si="310"/>
        <v>4.5756869558790765E-6</v>
      </c>
      <c r="AR101" s="5">
        <f t="shared" si="311"/>
        <v>2.436713000096464E-4</v>
      </c>
      <c r="AS101" s="5">
        <f t="shared" si="312"/>
        <v>1.9110805614805517E-4</v>
      </c>
      <c r="AT101" s="5">
        <f t="shared" si="313"/>
        <v>7.4941712715536002E-5</v>
      </c>
      <c r="AU101" s="5">
        <f t="shared" si="314"/>
        <v>1.9591918896350811E-5</v>
      </c>
      <c r="AV101" s="5">
        <f t="shared" si="315"/>
        <v>3.841418271605776E-6</v>
      </c>
      <c r="AW101" s="5">
        <f t="shared" si="316"/>
        <v>8.6432729915059133E-9</v>
      </c>
      <c r="AX101" s="5">
        <f t="shared" si="317"/>
        <v>7.6375009868609483E-5</v>
      </c>
      <c r="AY101" s="5">
        <f t="shared" si="318"/>
        <v>5.0287632192917992E-5</v>
      </c>
      <c r="AZ101" s="5">
        <f t="shared" si="319"/>
        <v>1.6555454172252558E-5</v>
      </c>
      <c r="BA101" s="5">
        <f t="shared" si="320"/>
        <v>3.6335383857153623E-6</v>
      </c>
      <c r="BB101" s="5">
        <f t="shared" si="321"/>
        <v>5.9810807950809443E-7</v>
      </c>
      <c r="BC101" s="5">
        <f t="shared" si="322"/>
        <v>7.876251450745172E-8</v>
      </c>
      <c r="BD101" s="5">
        <f t="shared" si="323"/>
        <v>2.674010066018463E-5</v>
      </c>
      <c r="BE101" s="5">
        <f t="shared" si="324"/>
        <v>2.0971893933216214E-5</v>
      </c>
      <c r="BF101" s="5">
        <f t="shared" si="325"/>
        <v>8.2239842836671335E-6</v>
      </c>
      <c r="BG101" s="5">
        <f t="shared" si="326"/>
        <v>2.1499859991466145E-6</v>
      </c>
      <c r="BH101" s="5">
        <f t="shared" si="327"/>
        <v>4.215511275088386E-7</v>
      </c>
      <c r="BI101" s="5">
        <f t="shared" si="328"/>
        <v>6.6123352682113868E-8</v>
      </c>
      <c r="BJ101" s="8">
        <f t="shared" si="329"/>
        <v>0.34989610545542316</v>
      </c>
      <c r="BK101" s="8">
        <f t="shared" si="330"/>
        <v>0.37503827380963956</v>
      </c>
      <c r="BL101" s="8">
        <f t="shared" si="331"/>
        <v>0.26385034756361986</v>
      </c>
      <c r="BM101" s="8">
        <f t="shared" si="332"/>
        <v>0.17689297183870184</v>
      </c>
      <c r="BN101" s="8">
        <f t="shared" si="333"/>
        <v>0.82308272480601685</v>
      </c>
    </row>
    <row r="102" spans="1:66" x14ac:dyDescent="0.25">
      <c r="A102" t="s">
        <v>350</v>
      </c>
      <c r="B102" t="s">
        <v>287</v>
      </c>
      <c r="C102" t="s">
        <v>275</v>
      </c>
      <c r="D102" t="s">
        <v>70</v>
      </c>
      <c r="E102">
        <f>VLOOKUP(A102,home!$A$2:$E$405,3,FALSE)</f>
        <v>1.4531000000000001</v>
      </c>
      <c r="F102">
        <f>VLOOKUP(B102,home!$B$2:$E$405,3,FALSE)</f>
        <v>0.5161</v>
      </c>
      <c r="G102">
        <f>VLOOKUP(C102,away!$B$2:$E$405,4,FALSE)</f>
        <v>0.88480000000000003</v>
      </c>
      <c r="H102">
        <f>VLOOKUP(A102,away!$A$2:$E$405,3,FALSE)</f>
        <v>1.0703</v>
      </c>
      <c r="I102">
        <f>VLOOKUP(C102,away!$B$2:$E$405,3,FALSE)</f>
        <v>1.2013</v>
      </c>
      <c r="J102">
        <f>VLOOKUP(B102,home!$B$2:$E$405,4,FALSE)</f>
        <v>1.2847</v>
      </c>
      <c r="K102" s="3">
        <f t="shared" si="278"/>
        <v>0.66355125636800005</v>
      </c>
      <c r="L102" s="3">
        <f t="shared" si="279"/>
        <v>1.6518048107330001</v>
      </c>
      <c r="M102" s="5">
        <f t="shared" si="280"/>
        <v>9.8731022873549082E-2</v>
      </c>
      <c r="N102" s="5">
        <f t="shared" si="281"/>
        <v>6.5513094270241254E-2</v>
      </c>
      <c r="O102" s="5">
        <f t="shared" si="282"/>
        <v>0.16308437855111824</v>
      </c>
      <c r="P102" s="5">
        <f t="shared" si="283"/>
        <v>0.10821484428158905</v>
      </c>
      <c r="Q102" s="5">
        <f t="shared" si="284"/>
        <v>2.1735648005786902E-2</v>
      </c>
      <c r="R102" s="5">
        <f t="shared" si="285"/>
        <v>0.13469178052306943</v>
      </c>
      <c r="S102" s="5">
        <f t="shared" si="286"/>
        <v>2.9652413653930395E-2</v>
      </c>
      <c r="T102" s="5">
        <f t="shared" si="287"/>
        <v>3.5903047940357945E-2</v>
      </c>
      <c r="U102" s="5">
        <f t="shared" si="288"/>
        <v>8.9374900188525647E-2</v>
      </c>
      <c r="V102" s="5">
        <f t="shared" si="289"/>
        <v>3.6111933578512065E-3</v>
      </c>
      <c r="W102" s="5">
        <f t="shared" si="290"/>
        <v>4.8075721807375061E-3</v>
      </c>
      <c r="X102" s="5">
        <f t="shared" si="291"/>
        <v>7.9411708560883521E-3</v>
      </c>
      <c r="Y102" s="5">
        <f t="shared" si="292"/>
        <v>6.5586321114697197E-3</v>
      </c>
      <c r="Z102" s="5">
        <f t="shared" si="293"/>
        <v>7.4161510344733186E-2</v>
      </c>
      <c r="AA102" s="5">
        <f t="shared" si="294"/>
        <v>4.9209963363396142E-2</v>
      </c>
      <c r="AB102" s="5">
        <f t="shared" si="295"/>
        <v>1.632666650780238E-2</v>
      </c>
      <c r="AC102" s="5">
        <f t="shared" si="296"/>
        <v>2.4737964542251761E-4</v>
      </c>
      <c r="AD102" s="5">
        <f t="shared" si="297"/>
        <v>7.9751764015205406E-4</v>
      </c>
      <c r="AE102" s="5">
        <f t="shared" si="298"/>
        <v>1.3173434746475926E-3</v>
      </c>
      <c r="AF102" s="5">
        <f t="shared" si="299"/>
        <v>1.0879971444053098E-3</v>
      </c>
      <c r="AG102" s="5">
        <f t="shared" si="300"/>
        <v>5.9905297239748597E-4</v>
      </c>
      <c r="AH102" s="5">
        <f t="shared" si="301"/>
        <v>3.062508488966386E-2</v>
      </c>
      <c r="AI102" s="5">
        <f t="shared" si="302"/>
        <v>2.0321313554913109E-2</v>
      </c>
      <c r="AJ102" s="5">
        <f t="shared" si="303"/>
        <v>6.7421165702053311E-3</v>
      </c>
      <c r="AK102" s="5">
        <f t="shared" si="304"/>
        <v>1.49124664024642E-3</v>
      </c>
      <c r="AL102" s="5">
        <f t="shared" si="305"/>
        <v>1.084568923877904E-5</v>
      </c>
      <c r="AM102" s="5">
        <f t="shared" si="306"/>
        <v>1.0583876641970766E-4</v>
      </c>
      <c r="AN102" s="5">
        <f t="shared" si="307"/>
        <v>1.7482498353411943E-4</v>
      </c>
      <c r="AO102" s="5">
        <f t="shared" si="308"/>
        <v>1.4438837441898802E-4</v>
      </c>
      <c r="AP102" s="5">
        <f t="shared" si="309"/>
        <v>7.9500470493067379E-5</v>
      </c>
      <c r="AQ102" s="5">
        <f t="shared" si="310"/>
        <v>3.2829814903996408E-5</v>
      </c>
      <c r="AR102" s="5">
        <f t="shared" si="311"/>
        <v>1.0117332509970652E-2</v>
      </c>
      <c r="AS102" s="5">
        <f t="shared" si="312"/>
        <v>6.7133686980838389E-3</v>
      </c>
      <c r="AT102" s="5">
        <f t="shared" si="313"/>
        <v>2.2273321170375678E-3</v>
      </c>
      <c r="AU102" s="5">
        <f t="shared" si="314"/>
        <v>4.9264967486969187E-4</v>
      </c>
      <c r="AV102" s="5">
        <f t="shared" si="315"/>
        <v>8.1724577677267667E-5</v>
      </c>
      <c r="AW102" s="5">
        <f t="shared" si="316"/>
        <v>3.3020820326379876E-7</v>
      </c>
      <c r="AX102" s="5">
        <f t="shared" si="317"/>
        <v>1.1704907738372714E-5</v>
      </c>
      <c r="AY102" s="5">
        <f t="shared" si="318"/>
        <v>1.9334222911429968E-5</v>
      </c>
      <c r="AZ102" s="5">
        <f t="shared" si="319"/>
        <v>1.5968181208442108E-5</v>
      </c>
      <c r="BA102" s="5">
        <f t="shared" si="320"/>
        <v>8.7921061795869919E-6</v>
      </c>
      <c r="BB102" s="5">
        <f t="shared" si="321"/>
        <v>3.6307108209792833E-6</v>
      </c>
      <c r="BC102" s="5">
        <f t="shared" si="322"/>
        <v>1.1994451200947877E-6</v>
      </c>
      <c r="BD102" s="5">
        <f t="shared" si="323"/>
        <v>2.7853097519591518E-3</v>
      </c>
      <c r="BE102" s="5">
        <f t="shared" si="324"/>
        <v>1.848195785286538E-3</v>
      </c>
      <c r="BF102" s="5">
        <f t="shared" si="325"/>
        <v>6.1318631767046236E-4</v>
      </c>
      <c r="BG102" s="5">
        <f t="shared" si="326"/>
        <v>1.3562685049263432E-4</v>
      </c>
      <c r="BH102" s="5">
        <f t="shared" si="327"/>
        <v>2.2498841760405591E-5</v>
      </c>
      <c r="BI102" s="5">
        <f t="shared" si="328"/>
        <v>2.9858269433883928E-6</v>
      </c>
      <c r="BJ102" s="8">
        <f t="shared" si="329"/>
        <v>0.14685908858003299</v>
      </c>
      <c r="BK102" s="8">
        <f t="shared" si="330"/>
        <v>0.24048703372449245</v>
      </c>
      <c r="BL102" s="8">
        <f t="shared" si="331"/>
        <v>0.53690766174069204</v>
      </c>
      <c r="BM102" s="8">
        <f t="shared" si="332"/>
        <v>0.40642552186988884</v>
      </c>
      <c r="BN102" s="8">
        <f t="shared" si="333"/>
        <v>0.59197076850535402</v>
      </c>
    </row>
    <row r="103" spans="1:66" x14ac:dyDescent="0.25">
      <c r="A103" t="s">
        <v>350</v>
      </c>
      <c r="B103" t="s">
        <v>288</v>
      </c>
      <c r="C103" t="s">
        <v>281</v>
      </c>
      <c r="D103" t="s">
        <v>70</v>
      </c>
      <c r="E103">
        <f>VLOOKUP(A103,home!$A$2:$E$405,3,FALSE)</f>
        <v>1.4531000000000001</v>
      </c>
      <c r="F103">
        <f>VLOOKUP(B103,home!$B$2:$E$405,3,FALSE)</f>
        <v>1.0705</v>
      </c>
      <c r="G103">
        <f>VLOOKUP(C103,away!$B$2:$E$405,4,FALSE)</f>
        <v>0.7742</v>
      </c>
      <c r="H103">
        <f>VLOOKUP(A103,away!$A$2:$E$405,3,FALSE)</f>
        <v>1.0703</v>
      </c>
      <c r="I103">
        <f>VLOOKUP(C103,away!$B$2:$E$405,3,FALSE)</f>
        <v>0.8175</v>
      </c>
      <c r="J103">
        <f>VLOOKUP(B103,home!$B$2:$E$405,4,FALSE)</f>
        <v>1.2458</v>
      </c>
      <c r="K103" s="3">
        <f t="shared" si="278"/>
        <v>1.2043018164100001</v>
      </c>
      <c r="L103" s="3">
        <f t="shared" si="279"/>
        <v>1.09003793745</v>
      </c>
      <c r="M103" s="5">
        <f t="shared" si="280"/>
        <v>0.10082794255630785</v>
      </c>
      <c r="N103" s="5">
        <f t="shared" si="281"/>
        <v>0.1214272743654447</v>
      </c>
      <c r="O103" s="5">
        <f t="shared" si="282"/>
        <v>0.10990628254140487</v>
      </c>
      <c r="P103" s="5">
        <f t="shared" si="283"/>
        <v>0.13236033569948458</v>
      </c>
      <c r="Q103" s="5">
        <f t="shared" si="284"/>
        <v>7.3117543540010252E-2</v>
      </c>
      <c r="R103" s="5">
        <f t="shared" si="285"/>
        <v>5.9901008767114954E-2</v>
      </c>
      <c r="S103" s="5">
        <f t="shared" si="286"/>
        <v>4.343850033609617E-2</v>
      </c>
      <c r="T103" s="5">
        <f t="shared" si="287"/>
        <v>7.9700896351763334E-2</v>
      </c>
      <c r="U103" s="5">
        <f t="shared" si="288"/>
        <v>7.2138893663027878E-2</v>
      </c>
      <c r="V103" s="5">
        <f t="shared" si="289"/>
        <v>6.3359139242543583E-3</v>
      </c>
      <c r="W103" s="5">
        <f t="shared" si="290"/>
        <v>2.9351863498890549E-2</v>
      </c>
      <c r="X103" s="5">
        <f t="shared" si="291"/>
        <v>3.1994644748644586E-2</v>
      </c>
      <c r="Y103" s="5">
        <f t="shared" si="292"/>
        <v>1.743768828562901E-2</v>
      </c>
      <c r="Z103" s="5">
        <f t="shared" si="293"/>
        <v>2.1764790682560122E-2</v>
      </c>
      <c r="AA103" s="5">
        <f t="shared" si="294"/>
        <v>2.6211376952790601E-2</v>
      </c>
      <c r="AB103" s="5">
        <f t="shared" si="295"/>
        <v>1.5783204437426469E-2</v>
      </c>
      <c r="AC103" s="5">
        <f t="shared" si="296"/>
        <v>5.1983586637516905E-4</v>
      </c>
      <c r="AD103" s="5">
        <f t="shared" si="297"/>
        <v>8.837125631683063E-3</v>
      </c>
      <c r="AE103" s="5">
        <f t="shared" si="298"/>
        <v>9.6328021965463324E-3</v>
      </c>
      <c r="AF103" s="5">
        <f t="shared" si="299"/>
        <v>5.250059919093596E-3</v>
      </c>
      <c r="AG103" s="5">
        <f t="shared" si="300"/>
        <v>1.9075881618992329E-3</v>
      </c>
      <c r="AH103" s="5">
        <f t="shared" si="301"/>
        <v>5.9311118861622011E-3</v>
      </c>
      <c r="AI103" s="5">
        <f t="shared" si="302"/>
        <v>7.1428488178360812E-3</v>
      </c>
      <c r="AJ103" s="5">
        <f t="shared" si="303"/>
        <v>4.3010729028310074E-3</v>
      </c>
      <c r="AK103" s="5">
        <f t="shared" si="304"/>
        <v>1.7265966364637386E-3</v>
      </c>
      <c r="AL103" s="5">
        <f t="shared" si="305"/>
        <v>2.7296262538978189E-5</v>
      </c>
      <c r="AM103" s="5">
        <f t="shared" si="306"/>
        <v>2.1285132900158549E-3</v>
      </c>
      <c r="AN103" s="5">
        <f t="shared" si="307"/>
        <v>2.3201602364837956E-3</v>
      </c>
      <c r="AO103" s="5">
        <f t="shared" si="308"/>
        <v>1.2645313393651503E-3</v>
      </c>
      <c r="AP103" s="5">
        <f t="shared" si="309"/>
        <v>4.5946237766749163E-4</v>
      </c>
      <c r="AQ103" s="5">
        <f t="shared" si="310"/>
        <v>1.2520785562213633E-4</v>
      </c>
      <c r="AR103" s="5">
        <f t="shared" si="311"/>
        <v>1.2930273934354856E-3</v>
      </c>
      <c r="AS103" s="5">
        <f t="shared" si="312"/>
        <v>1.5571952385822433E-3</v>
      </c>
      <c r="AT103" s="5">
        <f t="shared" si="313"/>
        <v>9.3766652716479964E-4</v>
      </c>
      <c r="AU103" s="5">
        <f t="shared" si="314"/>
        <v>3.7641116728380839E-4</v>
      </c>
      <c r="AV103" s="5">
        <f t="shared" si="315"/>
        <v>1.1332816311922465E-4</v>
      </c>
      <c r="AW103" s="5">
        <f t="shared" si="316"/>
        <v>9.9535417062442106E-7</v>
      </c>
      <c r="AX103" s="5">
        <f t="shared" si="317"/>
        <v>4.2722873690315361E-4</v>
      </c>
      <c r="AY103" s="5">
        <f t="shared" si="318"/>
        <v>4.656955311932822E-4</v>
      </c>
      <c r="AZ103" s="5">
        <f t="shared" si="319"/>
        <v>2.5381289815080369E-4</v>
      </c>
      <c r="BA103" s="5">
        <f t="shared" si="320"/>
        <v>9.2221895999503023E-5</v>
      </c>
      <c r="BB103" s="5">
        <f t="shared" si="321"/>
        <v>2.5131341325756664E-5</v>
      </c>
      <c r="BC103" s="5">
        <f t="shared" si="322"/>
        <v>5.4788230928159505E-6</v>
      </c>
      <c r="BD103" s="5">
        <f t="shared" si="323"/>
        <v>2.3490815216779432E-4</v>
      </c>
      <c r="BE103" s="5">
        <f t="shared" si="324"/>
        <v>2.8290031434519142E-4</v>
      </c>
      <c r="BF103" s="5">
        <f t="shared" si="325"/>
        <v>1.7034868121443704E-4</v>
      </c>
      <c r="BG103" s="5">
        <f t="shared" si="326"/>
        <v>6.8383742069864879E-5</v>
      </c>
      <c r="BH103" s="5">
        <f t="shared" si="327"/>
        <v>2.0588666196912794E-5</v>
      </c>
      <c r="BI103" s="5">
        <f t="shared" si="328"/>
        <v>4.9589936196802455E-6</v>
      </c>
      <c r="BJ103" s="8">
        <f t="shared" si="329"/>
        <v>0.38622493102542449</v>
      </c>
      <c r="BK103" s="8">
        <f t="shared" si="330"/>
        <v>0.28397552017625038</v>
      </c>
      <c r="BL103" s="8">
        <f t="shared" si="331"/>
        <v>0.30810211364425721</v>
      </c>
      <c r="BM103" s="8">
        <f t="shared" si="332"/>
        <v>0.4020622678817023</v>
      </c>
      <c r="BN103" s="8">
        <f t="shared" si="333"/>
        <v>0.59754038746976712</v>
      </c>
    </row>
    <row r="104" spans="1:66" s="10" customFormat="1" x14ac:dyDescent="0.25">
      <c r="A104" t="s">
        <v>350</v>
      </c>
      <c r="B104" t="s">
        <v>290</v>
      </c>
      <c r="C104" t="s">
        <v>279</v>
      </c>
      <c r="D104" t="s">
        <v>70</v>
      </c>
      <c r="E104">
        <f>VLOOKUP(A104,home!$A$2:$E$405,3,FALSE)</f>
        <v>1.4531000000000001</v>
      </c>
      <c r="F104">
        <f>VLOOKUP(B104,home!$B$2:$E$405,3,FALSE)</f>
        <v>0.7742</v>
      </c>
      <c r="G104">
        <f>VLOOKUP(C104,away!$B$2:$E$405,4,FALSE)</f>
        <v>0.68820000000000003</v>
      </c>
      <c r="H104">
        <f>VLOOKUP(A104,away!$A$2:$E$405,3,FALSE)</f>
        <v>1.0703</v>
      </c>
      <c r="I104">
        <f>VLOOKUP(C104,away!$B$2:$E$405,3,FALSE)</f>
        <v>0.93430000000000002</v>
      </c>
      <c r="J104">
        <f>VLOOKUP(B104,home!$B$2:$E$405,4,FALSE)</f>
        <v>1.2847</v>
      </c>
      <c r="K104" s="3">
        <f t="shared" si="278"/>
        <v>0.77421813176400012</v>
      </c>
      <c r="L104" s="3">
        <f t="shared" si="279"/>
        <v>1.284675963263</v>
      </c>
      <c r="M104" s="5">
        <f t="shared" si="280"/>
        <v>0.12759499984244263</v>
      </c>
      <c r="N104" s="5">
        <f t="shared" si="281"/>
        <v>9.8786362400443792E-2</v>
      </c>
      <c r="O104" s="5">
        <f t="shared" si="282"/>
        <v>0.16391822933013228</v>
      </c>
      <c r="P104" s="5">
        <f t="shared" si="283"/>
        <v>0.12690846527403793</v>
      </c>
      <c r="Q104" s="5">
        <f t="shared" si="284"/>
        <v>3.824109647071653E-2</v>
      </c>
      <c r="R104" s="5">
        <f t="shared" si="285"/>
        <v>0.10529090458052655</v>
      </c>
      <c r="S104" s="5">
        <f t="shared" si="286"/>
        <v>3.1556406164229549E-2</v>
      </c>
      <c r="T104" s="5">
        <f t="shared" si="287"/>
        <v>4.9127417444751062E-2</v>
      </c>
      <c r="U104" s="5">
        <f t="shared" si="288"/>
        <v>8.1518127436076851E-2</v>
      </c>
      <c r="V104" s="5">
        <f t="shared" si="289"/>
        <v>3.487401614319402E-3</v>
      </c>
      <c r="W104" s="5">
        <f t="shared" si="290"/>
        <v>9.8689834220550172E-3</v>
      </c>
      <c r="X104" s="5">
        <f t="shared" si="291"/>
        <v>1.2678445784155105E-2</v>
      </c>
      <c r="Y104" s="5">
        <f t="shared" si="292"/>
        <v>8.1438472752185936E-3</v>
      </c>
      <c r="Z104" s="5">
        <f t="shared" si="293"/>
        <v>4.508823142160686E-2</v>
      </c>
      <c r="AA104" s="5">
        <f t="shared" si="294"/>
        <v>3.4908126295779343E-2</v>
      </c>
      <c r="AB104" s="5">
        <f t="shared" si="295"/>
        <v>1.3513252162050024E-2</v>
      </c>
      <c r="AC104" s="5">
        <f t="shared" si="296"/>
        <v>2.167898365991943E-4</v>
      </c>
      <c r="AD104" s="5">
        <f t="shared" si="297"/>
        <v>1.9101864768583312E-3</v>
      </c>
      <c r="AE104" s="5">
        <f t="shared" si="298"/>
        <v>2.4539706521699324E-3</v>
      </c>
      <c r="AF104" s="5">
        <f t="shared" si="299"/>
        <v>1.5762785556977708E-3</v>
      </c>
      <c r="AG104" s="5">
        <f t="shared" si="300"/>
        <v>6.7500239063728138E-4</v>
      </c>
      <c r="AH104" s="5">
        <f t="shared" si="301"/>
        <v>1.4480941783344463E-2</v>
      </c>
      <c r="AI104" s="5">
        <f t="shared" si="302"/>
        <v>1.1211407693684197E-2</v>
      </c>
      <c r="AJ104" s="5">
        <f t="shared" si="303"/>
        <v>4.340037559524358E-3</v>
      </c>
      <c r="AK104" s="5">
        <f t="shared" si="304"/>
        <v>1.1200452570401796E-3</v>
      </c>
      <c r="AL104" s="5">
        <f t="shared" si="305"/>
        <v>8.6249352980246192E-6</v>
      </c>
      <c r="AM104" s="5">
        <f t="shared" si="306"/>
        <v>2.9578020108682291E-4</v>
      </c>
      <c r="AN104" s="5">
        <f t="shared" si="307"/>
        <v>3.7998171474533805E-4</v>
      </c>
      <c r="AO104" s="5">
        <f t="shared" si="308"/>
        <v>2.440766877063969E-4</v>
      </c>
      <c r="AP104" s="5">
        <f t="shared" si="309"/>
        <v>1.0451981796308596E-4</v>
      </c>
      <c r="AQ104" s="5">
        <f t="shared" si="310"/>
        <v>3.3568524455450213E-5</v>
      </c>
      <c r="AR104" s="5">
        <f t="shared" si="311"/>
        <v>3.720663566894696E-3</v>
      </c>
      <c r="AS104" s="5">
        <f t="shared" si="312"/>
        <v>2.8806051956835918E-3</v>
      </c>
      <c r="AT104" s="5">
        <f t="shared" si="313"/>
        <v>1.1151083864759112E-3</v>
      </c>
      <c r="AU104" s="5">
        <f t="shared" si="314"/>
        <v>2.8777904389724955E-4</v>
      </c>
      <c r="AV104" s="5">
        <f t="shared" si="315"/>
        <v>5.5700938431739684E-5</v>
      </c>
      <c r="AW104" s="5">
        <f t="shared" si="316"/>
        <v>2.3829244944111145E-7</v>
      </c>
      <c r="AX104" s="5">
        <f t="shared" si="317"/>
        <v>3.816639911637004E-5</v>
      </c>
      <c r="AY104" s="5">
        <f t="shared" si="318"/>
        <v>4.9031455549102786E-5</v>
      </c>
      <c r="AZ104" s="5">
        <f t="shared" si="319"/>
        <v>3.1494766193865305E-5</v>
      </c>
      <c r="BA104" s="5">
        <f t="shared" si="320"/>
        <v>1.3486856365948961E-5</v>
      </c>
      <c r="BB104" s="5">
        <f t="shared" si="321"/>
        <v>4.3315600483288013E-6</v>
      </c>
      <c r="BC104" s="5">
        <f t="shared" si="322"/>
        <v>1.1129302155036663E-6</v>
      </c>
      <c r="BD104" s="5">
        <f t="shared" si="323"/>
        <v>7.9664117529633111E-4</v>
      </c>
      <c r="BE104" s="5">
        <f t="shared" si="324"/>
        <v>6.1677404242420266E-4</v>
      </c>
      <c r="BF104" s="5">
        <f t="shared" si="325"/>
        <v>2.3875882342309817E-4</v>
      </c>
      <c r="BG104" s="5">
        <f t="shared" si="326"/>
        <v>6.1617136737600629E-5</v>
      </c>
      <c r="BH104" s="5">
        <f t="shared" si="327"/>
        <v>1.1926276122408023E-5</v>
      </c>
      <c r="BI104" s="5">
        <f t="shared" si="328"/>
        <v>1.8467078436784687E-6</v>
      </c>
      <c r="BJ104" s="8">
        <f t="shared" si="329"/>
        <v>0.22465714178614968</v>
      </c>
      <c r="BK104" s="8">
        <f t="shared" si="330"/>
        <v>0.28982171912247584</v>
      </c>
      <c r="BL104" s="8">
        <f t="shared" si="331"/>
        <v>0.44008849339138872</v>
      </c>
      <c r="BM104" s="8">
        <f t="shared" si="332"/>
        <v>0.33886673466022166</v>
      </c>
      <c r="BN104" s="8">
        <f t="shared" si="333"/>
        <v>0.6607400578982997</v>
      </c>
    </row>
    <row r="105" spans="1:66" x14ac:dyDescent="0.25">
      <c r="A105" t="s">
        <v>291</v>
      </c>
      <c r="B105" t="s">
        <v>302</v>
      </c>
      <c r="C105" t="s">
        <v>311</v>
      </c>
      <c r="D105" t="s">
        <v>70</v>
      </c>
      <c r="E105">
        <f>VLOOKUP(A105,home!$A$2:$E$405,3,FALSE)</f>
        <v>1.5636000000000001</v>
      </c>
      <c r="F105">
        <f>VLOOKUP(B105,home!$B$2:$E$405,3,FALSE)</f>
        <v>0.87209999999999999</v>
      </c>
      <c r="G105">
        <f>VLOOKUP(C105,away!$B$2:$E$405,4,FALSE)</f>
        <v>0.76749999999999996</v>
      </c>
      <c r="H105">
        <f>VLOOKUP(A105,away!$A$2:$E$405,3,FALSE)</f>
        <v>1.0982000000000001</v>
      </c>
      <c r="I105">
        <f>VLOOKUP(C105,away!$B$2:$E$405,3,FALSE)</f>
        <v>1.0927</v>
      </c>
      <c r="J105">
        <f>VLOOKUP(B105,home!$B$2:$E$405,4,FALSE)</f>
        <v>1.8211999999999999</v>
      </c>
      <c r="K105" s="3">
        <f t="shared" si="278"/>
        <v>1.0465749423000001</v>
      </c>
      <c r="L105" s="3">
        <f t="shared" si="279"/>
        <v>2.1854457185679999</v>
      </c>
      <c r="M105" s="5">
        <f t="shared" si="280"/>
        <v>3.9477647202218739E-2</v>
      </c>
      <c r="N105" s="5">
        <f t="shared" si="281"/>
        <v>4.1316316342801834E-2</v>
      </c>
      <c r="O105" s="5">
        <f t="shared" si="282"/>
        <v>8.6276255057226914E-2</v>
      </c>
      <c r="P105" s="5">
        <f t="shared" si="283"/>
        <v>9.0294566658377345E-2</v>
      </c>
      <c r="Q105" s="5">
        <f t="shared" si="284"/>
        <v>2.1620310696258194E-2</v>
      </c>
      <c r="R105" s="5">
        <f t="shared" si="285"/>
        <v>9.4276036114448694E-2</v>
      </c>
      <c r="S105" s="5">
        <f t="shared" si="286"/>
        <v>5.1631171978543909E-2</v>
      </c>
      <c r="T105" s="5">
        <f t="shared" si="287"/>
        <v>4.7250015445247394E-2</v>
      </c>
      <c r="U105" s="5">
        <f t="shared" si="288"/>
        <v>9.8666937056751849E-2</v>
      </c>
      <c r="V105" s="5">
        <f t="shared" si="289"/>
        <v>1.3121389585876169E-2</v>
      </c>
      <c r="W105" s="5">
        <f t="shared" si="290"/>
        <v>7.5424251398148309E-3</v>
      </c>
      <c r="X105" s="5">
        <f t="shared" si="291"/>
        <v>1.6483560729427967E-2</v>
      </c>
      <c r="Y105" s="5">
        <f t="shared" si="292"/>
        <v>1.801196361144199E-2</v>
      </c>
      <c r="Z105" s="5">
        <f t="shared" si="293"/>
        <v>6.8678386496628011E-2</v>
      </c>
      <c r="AA105" s="5">
        <f t="shared" si="294"/>
        <v>7.1877078384965556E-2</v>
      </c>
      <c r="AB105" s="5">
        <f t="shared" si="295"/>
        <v>3.7612374581718955E-2</v>
      </c>
      <c r="AC105" s="5">
        <f t="shared" si="296"/>
        <v>1.8757294801275638E-3</v>
      </c>
      <c r="AD105" s="5">
        <f t="shared" si="297"/>
        <v>1.9734282888759442E-3</v>
      </c>
      <c r="AE105" s="5">
        <f t="shared" si="298"/>
        <v>4.3128204048249056E-3</v>
      </c>
      <c r="AF105" s="5">
        <f t="shared" si="299"/>
        <v>4.71271744433865E-3</v>
      </c>
      <c r="AG105" s="5">
        <f t="shared" si="300"/>
        <v>3.4331293871835431E-3</v>
      </c>
      <c r="AH105" s="5">
        <f t="shared" si="301"/>
        <v>3.7523221431803505E-2</v>
      </c>
      <c r="AI105" s="5">
        <f t="shared" si="302"/>
        <v>3.9270863304899872E-2</v>
      </c>
      <c r="AJ105" s="5">
        <f t="shared" si="303"/>
        <v>2.0549950748698389E-2</v>
      </c>
      <c r="AK105" s="5">
        <f t="shared" si="304"/>
        <v>7.1690211730289534E-3</v>
      </c>
      <c r="AL105" s="5">
        <f t="shared" si="305"/>
        <v>1.7160919414360956E-4</v>
      </c>
      <c r="AM105" s="5">
        <f t="shared" si="306"/>
        <v>4.130681195127061E-4</v>
      </c>
      <c r="AN105" s="5">
        <f t="shared" si="307"/>
        <v>9.0273795326597833E-4</v>
      </c>
      <c r="AO105" s="5">
        <f t="shared" si="308"/>
        <v>9.8644239747698592E-4</v>
      </c>
      <c r="AP105" s="5">
        <f t="shared" si="309"/>
        <v>7.1860543806001077E-4</v>
      </c>
      <c r="AQ105" s="5">
        <f t="shared" si="310"/>
        <v>3.926182944869831E-4</v>
      </c>
      <c r="AR105" s="5">
        <f t="shared" si="311"/>
        <v>1.6400992725002804E-2</v>
      </c>
      <c r="AS105" s="5">
        <f t="shared" si="312"/>
        <v>1.7164868014832527E-2</v>
      </c>
      <c r="AT105" s="5">
        <f t="shared" si="313"/>
        <v>8.9821603761052367E-3</v>
      </c>
      <c r="AU105" s="5">
        <f t="shared" si="314"/>
        <v>3.133501325783895E-3</v>
      </c>
      <c r="AV105" s="5">
        <f t="shared" si="315"/>
        <v>8.1986099230731331E-4</v>
      </c>
      <c r="AW105" s="5">
        <f t="shared" si="316"/>
        <v>1.0903060140743595E-5</v>
      </c>
      <c r="AX105" s="5">
        <f t="shared" si="317"/>
        <v>7.2051123890829946E-5</v>
      </c>
      <c r="AY105" s="5">
        <f t="shared" si="318"/>
        <v>1.5746382022522682E-4</v>
      </c>
      <c r="AZ105" s="5">
        <f t="shared" si="319"/>
        <v>1.7206431587029163E-4</v>
      </c>
      <c r="BA105" s="5">
        <f t="shared" si="320"/>
        <v>1.2534574081235359E-4</v>
      </c>
      <c r="BB105" s="5">
        <f t="shared" si="321"/>
        <v>6.8484078149773088E-5</v>
      </c>
      <c r="BC105" s="5">
        <f t="shared" si="322"/>
        <v>2.9933647076499597E-5</v>
      </c>
      <c r="BD105" s="5">
        <f t="shared" si="323"/>
        <v>5.9739132218537151E-3</v>
      </c>
      <c r="BE105" s="5">
        <f t="shared" si="324"/>
        <v>6.2521478854667594E-3</v>
      </c>
      <c r="BF105" s="5">
        <f t="shared" si="325"/>
        <v>3.2716706562417206E-3</v>
      </c>
      <c r="BG105" s="5">
        <f t="shared" si="326"/>
        <v>1.1413495094269276E-3</v>
      </c>
      <c r="BH105" s="5">
        <f t="shared" si="327"/>
        <v>2.9862694924315497E-4</v>
      </c>
      <c r="BI105" s="5">
        <f t="shared" si="328"/>
        <v>6.250709643467603E-5</v>
      </c>
      <c r="BJ105" s="8">
        <f t="shared" si="329"/>
        <v>0.17069550241904294</v>
      </c>
      <c r="BK105" s="8">
        <f t="shared" si="330"/>
        <v>0.19672957791951257</v>
      </c>
      <c r="BL105" s="8">
        <f t="shared" si="331"/>
        <v>0.5567233366062414</v>
      </c>
      <c r="BM105" s="8">
        <f t="shared" si="332"/>
        <v>0.61941911061000854</v>
      </c>
      <c r="BN105" s="8">
        <f t="shared" si="333"/>
        <v>0.37326113207133171</v>
      </c>
    </row>
    <row r="106" spans="1:66" x14ac:dyDescent="0.25">
      <c r="A106" t="s">
        <v>291</v>
      </c>
      <c r="B106" t="s">
        <v>298</v>
      </c>
      <c r="C106" t="s">
        <v>309</v>
      </c>
      <c r="D106" t="s">
        <v>70</v>
      </c>
      <c r="E106">
        <f>VLOOKUP(A106,home!$A$2:$E$405,3,FALSE)</f>
        <v>1.5636000000000001</v>
      </c>
      <c r="F106">
        <f>VLOOKUP(B106,home!$B$2:$E$405,3,FALSE)</f>
        <v>1.0659000000000001</v>
      </c>
      <c r="G106">
        <f>VLOOKUP(C106,away!$B$2:$E$405,4,FALSE)</f>
        <v>1.0871999999999999</v>
      </c>
      <c r="H106">
        <f>VLOOKUP(A106,away!$A$2:$E$405,3,FALSE)</f>
        <v>1.0982000000000001</v>
      </c>
      <c r="I106">
        <f>VLOOKUP(C106,away!$B$2:$E$405,3,FALSE)</f>
        <v>0.91059999999999997</v>
      </c>
      <c r="J106">
        <f>VLOOKUP(B106,home!$B$2:$E$405,4,FALSE)</f>
        <v>0.70820000000000005</v>
      </c>
      <c r="K106" s="3">
        <f t="shared" si="278"/>
        <v>1.8119723561280001</v>
      </c>
      <c r="L106" s="3">
        <f t="shared" si="279"/>
        <v>0.70821481554400012</v>
      </c>
      <c r="M106" s="5">
        <f t="shared" si="280"/>
        <v>8.044454839970086E-2</v>
      </c>
      <c r="N106" s="5">
        <f t="shared" si="281"/>
        <v>0.14576329790145892</v>
      </c>
      <c r="O106" s="5">
        <f t="shared" si="282"/>
        <v>5.6972021006414533E-2</v>
      </c>
      <c r="P106" s="5">
        <f t="shared" si="283"/>
        <v>0.10323172713636686</v>
      </c>
      <c r="Q106" s="5">
        <f t="shared" si="284"/>
        <v>0.13205953316774705</v>
      </c>
      <c r="R106" s="5">
        <f t="shared" si="285"/>
        <v>2.0174214674113386E-2</v>
      </c>
      <c r="S106" s="5">
        <f t="shared" si="286"/>
        <v>3.3118432819733909E-2</v>
      </c>
      <c r="T106" s="5">
        <f t="shared" si="287"/>
        <v>9.3526517923222738E-2</v>
      </c>
      <c r="U106" s="5">
        <f t="shared" si="288"/>
        <v>3.6555119296085306E-2</v>
      </c>
      <c r="V106" s="5">
        <f t="shared" si="289"/>
        <v>4.722194201600396E-3</v>
      </c>
      <c r="W106" s="5">
        <f t="shared" si="290"/>
        <v>7.9762741154375483E-2</v>
      </c>
      <c r="X106" s="5">
        <f t="shared" si="291"/>
        <v>5.6489155013929863E-2</v>
      </c>
      <c r="Y106" s="5">
        <f t="shared" si="292"/>
        <v>2.0003228249213384E-2</v>
      </c>
      <c r="Z106" s="5">
        <f t="shared" si="293"/>
        <v>4.7625592413907568E-3</v>
      </c>
      <c r="AA106" s="5">
        <f t="shared" si="294"/>
        <v>8.6296256898219913E-3</v>
      </c>
      <c r="AB106" s="5">
        <f t="shared" si="295"/>
        <v>7.8183215968447364E-3</v>
      </c>
      <c r="AC106" s="5">
        <f t="shared" si="296"/>
        <v>3.7873935602387434E-4</v>
      </c>
      <c r="AD106" s="5">
        <f t="shared" si="297"/>
        <v>3.6131970505180369E-2</v>
      </c>
      <c r="AE106" s="5">
        <f t="shared" si="298"/>
        <v>2.5589196826567566E-2</v>
      </c>
      <c r="AF106" s="5">
        <f t="shared" si="299"/>
        <v>9.0613241552233315E-3</v>
      </c>
      <c r="AG106" s="5">
        <f t="shared" si="300"/>
        <v>2.1391213383919615E-3</v>
      </c>
      <c r="AH106" s="5">
        <f t="shared" si="301"/>
        <v>8.4322875366473187E-4</v>
      </c>
      <c r="AI106" s="5">
        <f t="shared" si="302"/>
        <v>1.5279071915327612E-3</v>
      </c>
      <c r="AJ106" s="5">
        <f t="shared" si="303"/>
        <v>1.3842627968932665E-3</v>
      </c>
      <c r="AK106" s="5">
        <f t="shared" si="304"/>
        <v>8.3608197386234268E-4</v>
      </c>
      <c r="AL106" s="5">
        <f t="shared" si="305"/>
        <v>1.9440928507719892E-5</v>
      </c>
      <c r="AM106" s="5">
        <f t="shared" si="306"/>
        <v>1.3094026345563821E-2</v>
      </c>
      <c r="AN106" s="5">
        <f t="shared" si="307"/>
        <v>9.2733834530517572E-3</v>
      </c>
      <c r="AO106" s="5">
        <f t="shared" si="308"/>
        <v>3.283773775835917E-3</v>
      </c>
      <c r="AP106" s="5">
        <f t="shared" si="309"/>
        <v>7.7520574631395286E-4</v>
      </c>
      <c r="AQ106" s="5">
        <f t="shared" si="310"/>
        <v>1.3725304865859624E-4</v>
      </c>
      <c r="AR106" s="5">
        <f t="shared" si="311"/>
        <v>1.194374192476131E-4</v>
      </c>
      <c r="AS106" s="5">
        <f t="shared" si="312"/>
        <v>2.1641730196394525E-4</v>
      </c>
      <c r="AT106" s="5">
        <f t="shared" si="313"/>
        <v>1.960710842732374E-4</v>
      </c>
      <c r="AU106" s="5">
        <f t="shared" si="314"/>
        <v>1.1842512817971658E-4</v>
      </c>
      <c r="AV106" s="5">
        <f t="shared" si="315"/>
        <v>5.3645764633140332E-5</v>
      </c>
      <c r="AW106" s="5">
        <f t="shared" si="316"/>
        <v>6.9299655853718806E-7</v>
      </c>
      <c r="AX106" s="5">
        <f t="shared" si="317"/>
        <v>3.9543356280955641E-3</v>
      </c>
      <c r="AY106" s="5">
        <f t="shared" si="318"/>
        <v>2.8005190774507672E-3</v>
      </c>
      <c r="AZ106" s="5">
        <f t="shared" si="319"/>
        <v>9.9168455093212441E-4</v>
      </c>
      <c r="BA106" s="5">
        <f t="shared" si="320"/>
        <v>2.3410856377207635E-4</v>
      </c>
      <c r="BB106" s="5">
        <f t="shared" si="321"/>
        <v>4.144978832727795E-5</v>
      </c>
      <c r="BC106" s="5">
        <f t="shared" si="322"/>
        <v>5.871070838908203E-6</v>
      </c>
      <c r="BD106" s="5">
        <f t="shared" si="323"/>
        <v>1.4097891640249945E-5</v>
      </c>
      <c r="BE106" s="5">
        <f t="shared" si="324"/>
        <v>2.5544989931820928E-5</v>
      </c>
      <c r="BF106" s="5">
        <f t="shared" si="325"/>
        <v>2.3143407797013804E-5</v>
      </c>
      <c r="BG106" s="5">
        <f t="shared" si="326"/>
        <v>1.3978405051595415E-5</v>
      </c>
      <c r="BH106" s="5">
        <f t="shared" si="327"/>
        <v>6.3321208840627167E-6</v>
      </c>
      <c r="BI106" s="5">
        <f t="shared" si="328"/>
        <v>2.2947255995164881E-6</v>
      </c>
      <c r="BJ106" s="8">
        <f t="shared" si="329"/>
        <v>0.63511769728415135</v>
      </c>
      <c r="BK106" s="8">
        <f t="shared" si="330"/>
        <v>0.22471560191938436</v>
      </c>
      <c r="BL106" s="8">
        <f t="shared" si="331"/>
        <v>0.135530171218435</v>
      </c>
      <c r="BM106" s="8">
        <f t="shared" si="332"/>
        <v>0.45868086129666763</v>
      </c>
      <c r="BN106" s="8">
        <f t="shared" si="333"/>
        <v>0.53864534228580163</v>
      </c>
    </row>
    <row r="107" spans="1:66" x14ac:dyDescent="0.25">
      <c r="A107" t="s">
        <v>291</v>
      </c>
      <c r="B107" t="s">
        <v>315</v>
      </c>
      <c r="C107" t="s">
        <v>316</v>
      </c>
      <c r="D107" t="s">
        <v>70</v>
      </c>
      <c r="E107">
        <f>VLOOKUP(A107,home!$A$2:$E$405,3,FALSE)</f>
        <v>1.5636000000000001</v>
      </c>
      <c r="F107">
        <f>VLOOKUP(B107,home!$B$2:$E$405,3,FALSE)</f>
        <v>1.0465</v>
      </c>
      <c r="G107">
        <f>VLOOKUP(C107,away!$B$2:$E$405,4,FALSE)</f>
        <v>0.58140000000000003</v>
      </c>
      <c r="H107">
        <f>VLOOKUP(A107,away!$A$2:$E$405,3,FALSE)</f>
        <v>1.0982000000000001</v>
      </c>
      <c r="I107">
        <f>VLOOKUP(C107,away!$B$2:$E$405,3,FALSE)</f>
        <v>1.49</v>
      </c>
      <c r="J107">
        <f>VLOOKUP(B107,home!$B$2:$E$405,4,FALSE)</f>
        <v>0.745</v>
      </c>
      <c r="K107" s="3">
        <f t="shared" si="278"/>
        <v>0.95134912236000013</v>
      </c>
      <c r="L107" s="3">
        <f t="shared" si="279"/>
        <v>1.2190569100000002</v>
      </c>
      <c r="M107" s="5">
        <f t="shared" si="280"/>
        <v>0.11413126651410024</v>
      </c>
      <c r="N107" s="5">
        <f t="shared" si="281"/>
        <v>0.10857868023202454</v>
      </c>
      <c r="O107" s="5">
        <f t="shared" si="282"/>
        <v>0.13913250909106553</v>
      </c>
      <c r="P107" s="5">
        <f t="shared" si="283"/>
        <v>0.13236359041552992</v>
      </c>
      <c r="Q107" s="5">
        <f t="shared" si="284"/>
        <v>5.1648116072871807E-2</v>
      </c>
      <c r="R107" s="5">
        <f t="shared" si="285"/>
        <v>8.4805223306550673E-2</v>
      </c>
      <c r="S107" s="5">
        <f t="shared" si="286"/>
        <v>3.8377126187252253E-2</v>
      </c>
      <c r="T107" s="5">
        <f t="shared" si="287"/>
        <v>6.296199278711645E-2</v>
      </c>
      <c r="U107" s="5">
        <f t="shared" si="288"/>
        <v>8.0679374764230802E-2</v>
      </c>
      <c r="V107" s="5">
        <f t="shared" si="289"/>
        <v>4.9453136697811748E-3</v>
      </c>
      <c r="W107" s="5">
        <f t="shared" si="290"/>
        <v>1.6378463299158007E-2</v>
      </c>
      <c r="X107" s="5">
        <f t="shared" si="291"/>
        <v>1.9966278860019969E-2</v>
      </c>
      <c r="Y107" s="5">
        <f t="shared" si="292"/>
        <v>1.217001510564714E-2</v>
      </c>
      <c r="Z107" s="5">
        <f t="shared" si="293"/>
        <v>3.4460797825314547E-2</v>
      </c>
      <c r="AA107" s="5">
        <f t="shared" si="294"/>
        <v>3.2784249766938389E-2</v>
      </c>
      <c r="AB107" s="5">
        <f t="shared" si="295"/>
        <v>1.5594633621503935E-2</v>
      </c>
      <c r="AC107" s="5">
        <f t="shared" si="296"/>
        <v>3.5845757535160594E-4</v>
      </c>
      <c r="AD107" s="5">
        <f t="shared" si="297"/>
        <v>3.8954091713148602E-3</v>
      </c>
      <c r="AE107" s="5">
        <f t="shared" si="298"/>
        <v>4.7487254675687542E-3</v>
      </c>
      <c r="AF107" s="5">
        <f t="shared" si="299"/>
        <v>2.8944832974663369E-3</v>
      </c>
      <c r="AG107" s="5">
        <f t="shared" si="300"/>
        <v>1.1761799548853078E-3</v>
      </c>
      <c r="AH107" s="5">
        <f t="shared" si="301"/>
        <v>1.0502418428265674E-2</v>
      </c>
      <c r="AI107" s="5">
        <f t="shared" si="302"/>
        <v>9.9914665543880416E-3</v>
      </c>
      <c r="AJ107" s="5">
        <f t="shared" si="303"/>
        <v>4.7526864688031776E-3</v>
      </c>
      <c r="AK107" s="5">
        <f t="shared" si="304"/>
        <v>1.5071547003160507E-3</v>
      </c>
      <c r="AL107" s="5">
        <f t="shared" si="305"/>
        <v>1.6628828588114253E-5</v>
      </c>
      <c r="AM107" s="5">
        <f t="shared" si="306"/>
        <v>7.4117881927269775E-4</v>
      </c>
      <c r="AN107" s="5">
        <f t="shared" si="307"/>
        <v>9.035391611800234E-4</v>
      </c>
      <c r="AO107" s="5">
        <f t="shared" si="308"/>
        <v>5.5073282894605596E-4</v>
      </c>
      <c r="AP107" s="5">
        <f t="shared" si="309"/>
        <v>2.2379155356351248E-4</v>
      </c>
      <c r="AQ107" s="5">
        <f t="shared" si="310"/>
        <v>6.8203659942808799E-5</v>
      </c>
      <c r="AR107" s="5">
        <f t="shared" si="311"/>
        <v>2.5606091513377216E-3</v>
      </c>
      <c r="AS107" s="5">
        <f t="shared" si="312"/>
        <v>2.436033268832126E-3</v>
      </c>
      <c r="AT107" s="5">
        <f t="shared" si="313"/>
        <v>1.1587590561716026E-3</v>
      </c>
      <c r="AU107" s="5">
        <f t="shared" si="314"/>
        <v>3.6746147037185212E-4</v>
      </c>
      <c r="AV107" s="5">
        <f t="shared" si="315"/>
        <v>8.7396036834844163E-5</v>
      </c>
      <c r="AW107" s="5">
        <f t="shared" si="316"/>
        <v>5.3570174150093875E-7</v>
      </c>
      <c r="AX107" s="5">
        <f t="shared" si="317"/>
        <v>1.1751996987115029E-4</v>
      </c>
      <c r="AY107" s="5">
        <f t="shared" si="318"/>
        <v>1.432635313344176E-4</v>
      </c>
      <c r="AZ107" s="5">
        <f t="shared" si="319"/>
        <v>8.7323198912111694E-5</v>
      </c>
      <c r="BA107" s="5">
        <f t="shared" si="320"/>
        <v>3.5483983012371412E-5</v>
      </c>
      <c r="BB107" s="5">
        <f t="shared" si="321"/>
        <v>1.0814248671388504E-5</v>
      </c>
      <c r="BC107" s="5">
        <f t="shared" si="322"/>
        <v>2.6366369138628943E-6</v>
      </c>
      <c r="BD107" s="5">
        <f t="shared" si="323"/>
        <v>5.2025471329124697E-4</v>
      </c>
      <c r="BE107" s="5">
        <f t="shared" si="324"/>
        <v>4.9494386489328131E-4</v>
      </c>
      <c r="BF107" s="5">
        <f t="shared" si="325"/>
        <v>2.3543220574184478E-4</v>
      </c>
      <c r="BG107" s="5">
        <f t="shared" si="326"/>
        <v>7.4659407435927679E-5</v>
      </c>
      <c r="BH107" s="5">
        <f t="shared" si="327"/>
        <v>1.7756790435021863E-5</v>
      </c>
      <c r="BI107" s="5">
        <f t="shared" si="328"/>
        <v>3.3785813992577001E-6</v>
      </c>
      <c r="BJ107" s="8">
        <f t="shared" si="329"/>
        <v>0.28730283183969363</v>
      </c>
      <c r="BK107" s="8">
        <f t="shared" si="330"/>
        <v>0.29033564672193773</v>
      </c>
      <c r="BL107" s="8">
        <f t="shared" si="331"/>
        <v>0.38770640124880701</v>
      </c>
      <c r="BM107" s="8">
        <f t="shared" si="332"/>
        <v>0.36900356417401725</v>
      </c>
      <c r="BN107" s="8">
        <f t="shared" si="333"/>
        <v>0.63065938563214274</v>
      </c>
    </row>
    <row r="108" spans="1:66" x14ac:dyDescent="0.25">
      <c r="A108" t="s">
        <v>339</v>
      </c>
      <c r="B108" t="s">
        <v>72</v>
      </c>
      <c r="C108" t="s">
        <v>86</v>
      </c>
      <c r="D108" t="s">
        <v>353</v>
      </c>
      <c r="E108">
        <f>VLOOKUP(A108,home!$A$2:$E$405,3,FALSE)</f>
        <v>1.3068</v>
      </c>
      <c r="F108">
        <f>VLOOKUP(B108,home!$B$2:$E$405,3,FALSE)</f>
        <v>0.87450000000000006</v>
      </c>
      <c r="G108">
        <f>VLOOKUP(C108,away!$B$2:$E$405,4,FALSE)</f>
        <v>1.6397999999999999</v>
      </c>
      <c r="H108">
        <f>VLOOKUP(A108,away!$A$2:$E$405,3,FALSE)</f>
        <v>1.1419999999999999</v>
      </c>
      <c r="I108">
        <f>VLOOKUP(C108,away!$B$2:$E$405,3,FALSE)</f>
        <v>1.0007999999999999</v>
      </c>
      <c r="J108">
        <f>VLOOKUP(B108,home!$B$2:$E$405,4,FALSE)</f>
        <v>0.75060000000000004</v>
      </c>
      <c r="K108" s="3">
        <f t="shared" si="278"/>
        <v>1.8739578646799999</v>
      </c>
      <c r="L108" s="3">
        <f t="shared" si="279"/>
        <v>0.85787094815999987</v>
      </c>
      <c r="M108" s="5">
        <f t="shared" si="280"/>
        <v>6.5100124792107264E-2</v>
      </c>
      <c r="N108" s="5">
        <f t="shared" si="281"/>
        <v>0.12199489084581883</v>
      </c>
      <c r="O108" s="5">
        <f t="shared" si="282"/>
        <v>5.5847505780739375E-2</v>
      </c>
      <c r="P108" s="5">
        <f t="shared" si="283"/>
        <v>0.10465587268057829</v>
      </c>
      <c r="Q108" s="5">
        <f t="shared" si="284"/>
        <v>0.11430664257565019</v>
      </c>
      <c r="R108" s="5">
        <f t="shared" si="285"/>
        <v>2.3954976368246981E-2</v>
      </c>
      <c r="S108" s="5">
        <f t="shared" si="286"/>
        <v>4.2061561792356733E-2</v>
      </c>
      <c r="T108" s="5">
        <f t="shared" si="287"/>
        <v>9.8060347847359244E-2</v>
      </c>
      <c r="U108" s="5">
        <f t="shared" si="288"/>
        <v>4.4890616363499961E-2</v>
      </c>
      <c r="V108" s="5">
        <f t="shared" si="289"/>
        <v>7.5131951141834937E-3</v>
      </c>
      <c r="W108" s="5">
        <f t="shared" si="290"/>
        <v>7.1401943946601792E-2</v>
      </c>
      <c r="X108" s="5">
        <f t="shared" si="291"/>
        <v>6.1253653353938446E-2</v>
      </c>
      <c r="Y108" s="5">
        <f t="shared" si="292"/>
        <v>2.6273864840503564E-2</v>
      </c>
      <c r="Z108" s="5">
        <f t="shared" si="293"/>
        <v>6.8500927633928102E-3</v>
      </c>
      <c r="AA108" s="5">
        <f t="shared" si="294"/>
        <v>1.2836785207747507E-2</v>
      </c>
      <c r="AB108" s="5">
        <f t="shared" si="295"/>
        <v>1.2027797298633168E-2</v>
      </c>
      <c r="AC108" s="5">
        <f t="shared" si="296"/>
        <v>7.5489485792589221E-4</v>
      </c>
      <c r="AD108" s="5">
        <f t="shared" si="297"/>
        <v>3.3451058603043746E-2</v>
      </c>
      <c r="AE108" s="5">
        <f t="shared" si="298"/>
        <v>2.8696691360748858E-2</v>
      </c>
      <c r="AF108" s="5">
        <f t="shared" si="299"/>
        <v>1.2309028913350249E-2</v>
      </c>
      <c r="AG108" s="5">
        <f t="shared" si="300"/>
        <v>3.5198527682748777E-3</v>
      </c>
      <c r="AH108" s="5">
        <f t="shared" si="301"/>
        <v>1.4691238934789355E-3</v>
      </c>
      <c r="AI108" s="5">
        <f t="shared" si="302"/>
        <v>2.7530762743741529E-3</v>
      </c>
      <c r="AJ108" s="5">
        <f t="shared" si="303"/>
        <v>2.5795744682136795E-3</v>
      </c>
      <c r="AK108" s="5">
        <f t="shared" si="304"/>
        <v>1.6113379540789177E-3</v>
      </c>
      <c r="AL108" s="5">
        <f t="shared" si="305"/>
        <v>4.8543181992728788E-5</v>
      </c>
      <c r="AM108" s="5">
        <f t="shared" si="306"/>
        <v>1.2537174870209082E-2</v>
      </c>
      <c r="AN108" s="5">
        <f t="shared" si="307"/>
        <v>1.0755278093153988E-2</v>
      </c>
      <c r="AO108" s="5">
        <f t="shared" si="308"/>
        <v>4.6133203077492434E-3</v>
      </c>
      <c r="AP108" s="5">
        <f t="shared" si="309"/>
        <v>1.3192111555248756E-3</v>
      </c>
      <c r="AQ108" s="5">
        <f t="shared" si="310"/>
        <v>2.8292823120334342E-4</v>
      </c>
      <c r="AR108" s="5">
        <f t="shared" si="311"/>
        <v>2.5206374149265706E-4</v>
      </c>
      <c r="AS108" s="5">
        <f t="shared" si="312"/>
        <v>4.7235683077083104E-4</v>
      </c>
      <c r="AT108" s="5">
        <f t="shared" si="313"/>
        <v>4.4258839897915944E-4</v>
      </c>
      <c r="AU108" s="5">
        <f t="shared" si="314"/>
        <v>2.7646400369437513E-4</v>
      </c>
      <c r="AV108" s="5">
        <f t="shared" si="315"/>
        <v>1.2952047350599875E-4</v>
      </c>
      <c r="AW108" s="5">
        <f t="shared" si="316"/>
        <v>2.1677416519574179E-6</v>
      </c>
      <c r="AX108" s="5">
        <f t="shared" si="317"/>
        <v>3.9156895748161235E-3</v>
      </c>
      <c r="AY108" s="5">
        <f t="shared" si="318"/>
        <v>3.3591563282477348E-3</v>
      </c>
      <c r="AZ108" s="5">
        <f t="shared" si="319"/>
        <v>1.440861312165774E-3</v>
      </c>
      <c r="BA108" s="5">
        <f t="shared" si="320"/>
        <v>4.1202435334490481E-4</v>
      </c>
      <c r="BB108" s="5">
        <f t="shared" si="321"/>
        <v>8.836593066725104E-5</v>
      </c>
      <c r="BC108" s="5">
        <f t="shared" si="322"/>
        <v>1.5161312945311096E-5</v>
      </c>
      <c r="BD108" s="5">
        <f t="shared" si="323"/>
        <v>3.6039693485177125E-5</v>
      </c>
      <c r="BE108" s="5">
        <f t="shared" si="324"/>
        <v>6.7536867047204215E-5</v>
      </c>
      <c r="BF108" s="5">
        <f t="shared" si="325"/>
        <v>6.3280621579477956E-5</v>
      </c>
      <c r="BG108" s="5">
        <f t="shared" si="326"/>
        <v>3.9528406163567208E-5</v>
      </c>
      <c r="BH108" s="5">
        <f t="shared" si="327"/>
        <v>1.8518641902120539E-5</v>
      </c>
      <c r="BI108" s="5">
        <f t="shared" si="328"/>
        <v>6.9406309271342769E-6</v>
      </c>
      <c r="BJ108" s="8">
        <f t="shared" si="329"/>
        <v>0.61000714652531751</v>
      </c>
      <c r="BK108" s="8">
        <f t="shared" si="330"/>
        <v>0.22349334874739216</v>
      </c>
      <c r="BL108" s="8">
        <f t="shared" si="331"/>
        <v>0.1597756319185604</v>
      </c>
      <c r="BM108" s="8">
        <f t="shared" si="332"/>
        <v>0.51090921832492608</v>
      </c>
      <c r="BN108" s="8">
        <f t="shared" si="333"/>
        <v>0.48586001304314097</v>
      </c>
    </row>
    <row r="109" spans="1:66" x14ac:dyDescent="0.25">
      <c r="A109" t="s">
        <v>340</v>
      </c>
      <c r="B109" t="s">
        <v>119</v>
      </c>
      <c r="C109" t="s">
        <v>118</v>
      </c>
      <c r="D109" t="s">
        <v>353</v>
      </c>
      <c r="E109">
        <f>VLOOKUP(A109,home!$A$2:$E$405,3,FALSE)</f>
        <v>1.1801999999999999</v>
      </c>
      <c r="F109">
        <f>VLOOKUP(B109,home!$B$2:$E$405,3,FALSE)</f>
        <v>0.84730000000000005</v>
      </c>
      <c r="G109">
        <f>VLOOKUP(C109,away!$B$2:$E$405,4,FALSE)</f>
        <v>0.37659999999999999</v>
      </c>
      <c r="H109">
        <f>VLOOKUP(A109,away!$A$2:$E$405,3,FALSE)</f>
        <v>1.0640000000000001</v>
      </c>
      <c r="I109">
        <f>VLOOKUP(C109,away!$B$2:$E$405,3,FALSE)</f>
        <v>0.73099999999999998</v>
      </c>
      <c r="J109">
        <f>VLOOKUP(B109,home!$B$2:$E$405,4,FALSE)</f>
        <v>1.2531000000000001</v>
      </c>
      <c r="K109" s="3">
        <f t="shared" si="278"/>
        <v>0.376593771036</v>
      </c>
      <c r="L109" s="3">
        <f t="shared" si="279"/>
        <v>0.97464113040000011</v>
      </c>
      <c r="M109" s="5">
        <f t="shared" si="280"/>
        <v>0.25892032206271709</v>
      </c>
      <c r="N109" s="5">
        <f t="shared" si="281"/>
        <v>9.7507780483454251E-2</v>
      </c>
      <c r="O109" s="5">
        <f t="shared" si="282"/>
        <v>0.25235439537873872</v>
      </c>
      <c r="P109" s="5">
        <f t="shared" si="283"/>
        <v>9.5035093393188913E-2</v>
      </c>
      <c r="Q109" s="5">
        <f t="shared" si="284"/>
        <v>1.836041137880726E-2</v>
      </c>
      <c r="R109" s="5">
        <f t="shared" si="285"/>
        <v>0.12297748658667119</v>
      </c>
      <c r="S109" s="5">
        <f t="shared" si="286"/>
        <v>8.72050994713389E-3</v>
      </c>
      <c r="T109" s="5">
        <f t="shared" si="287"/>
        <v>1.7894812100849731E-2</v>
      </c>
      <c r="U109" s="5">
        <f t="shared" si="288"/>
        <v>4.6312555426203605E-2</v>
      </c>
      <c r="V109" s="5">
        <f t="shared" si="289"/>
        <v>3.5564543591366001E-4</v>
      </c>
      <c r="W109" s="5">
        <f t="shared" si="290"/>
        <v>2.3048055196391031E-3</v>
      </c>
      <c r="X109" s="5">
        <f t="shared" si="291"/>
        <v>2.2463582570132153E-3</v>
      </c>
      <c r="Y109" s="5">
        <f t="shared" si="292"/>
        <v>1.0946965754493668E-3</v>
      </c>
      <c r="Z109" s="5">
        <f t="shared" si="293"/>
        <v>3.9952972180194696E-2</v>
      </c>
      <c r="AA109" s="5">
        <f t="shared" si="294"/>
        <v>1.5046040457435916E-2</v>
      </c>
      <c r="AB109" s="5">
        <f t="shared" si="295"/>
        <v>2.8331225575130071E-3</v>
      </c>
      <c r="AC109" s="5">
        <f t="shared" si="296"/>
        <v>8.158590292289111E-6</v>
      </c>
      <c r="AD109" s="5">
        <f t="shared" si="297"/>
        <v>2.1699385053636935E-4</v>
      </c>
      <c r="AE109" s="5">
        <f t="shared" si="298"/>
        <v>2.114911317766157E-4</v>
      </c>
      <c r="AF109" s="5">
        <f t="shared" si="299"/>
        <v>1.0306397787216805E-4</v>
      </c>
      <c r="AG109" s="5">
        <f t="shared" si="300"/>
        <v>3.3483463965616819E-5</v>
      </c>
      <c r="AH109" s="5">
        <f t="shared" si="301"/>
        <v>9.7349524921361771E-3</v>
      </c>
      <c r="AI109" s="5">
        <f t="shared" si="302"/>
        <v>3.6661224698698682E-3</v>
      </c>
      <c r="AJ109" s="5">
        <f t="shared" si="303"/>
        <v>6.9031944300405402E-4</v>
      </c>
      <c r="AK109" s="5">
        <f t="shared" si="304"/>
        <v>8.6656667420122578E-5</v>
      </c>
      <c r="AL109" s="5">
        <f t="shared" si="305"/>
        <v>1.1978239239122387E-7</v>
      </c>
      <c r="AM109" s="5">
        <f t="shared" si="306"/>
        <v>1.6343706493022707E-5</v>
      </c>
      <c r="AN109" s="5">
        <f t="shared" si="307"/>
        <v>1.5929248571285472E-5</v>
      </c>
      <c r="AO109" s="5">
        <f t="shared" si="308"/>
        <v>7.7626504169701279E-6</v>
      </c>
      <c r="AP109" s="5">
        <f t="shared" si="309"/>
        <v>2.5219327924319329E-6</v>
      </c>
      <c r="AQ109" s="5">
        <f t="shared" si="310"/>
        <v>6.1449485690217191E-7</v>
      </c>
      <c r="AR109" s="5">
        <f t="shared" si="311"/>
        <v>1.8976170202651809E-3</v>
      </c>
      <c r="AS109" s="5">
        <f t="shared" si="312"/>
        <v>7.1463074964376206E-4</v>
      </c>
      <c r="AT109" s="5">
        <f t="shared" si="313"/>
        <v>1.3456274445331398E-4</v>
      </c>
      <c r="AU109" s="5">
        <f t="shared" si="314"/>
        <v>1.6891830458209034E-5</v>
      </c>
      <c r="AV109" s="5">
        <f t="shared" si="315"/>
        <v>1.5903395329894258E-6</v>
      </c>
      <c r="AW109" s="5">
        <f t="shared" si="316"/>
        <v>1.2212606090415299E-9</v>
      </c>
      <c r="AX109" s="5">
        <f t="shared" si="317"/>
        <v>1.0258230101521621E-6</v>
      </c>
      <c r="AY109" s="5">
        <f t="shared" si="318"/>
        <v>9.9980929820503406E-7</v>
      </c>
      <c r="AZ109" s="5">
        <f t="shared" si="319"/>
        <v>4.8722763229349251E-7</v>
      </c>
      <c r="BA109" s="5">
        <f t="shared" si="320"/>
        <v>1.5829069676688172E-7</v>
      </c>
      <c r="BB109" s="5">
        <f t="shared" si="321"/>
        <v>3.8569155907169308E-8</v>
      </c>
      <c r="BC109" s="5">
        <f t="shared" si="322"/>
        <v>7.5182171423874705E-9</v>
      </c>
      <c r="BD109" s="5">
        <f t="shared" si="323"/>
        <v>3.0824926628292255E-4</v>
      </c>
      <c r="BE109" s="5">
        <f t="shared" si="324"/>
        <v>1.1608475360856591E-4</v>
      </c>
      <c r="BF109" s="5">
        <f t="shared" si="325"/>
        <v>2.1858397560617375E-5</v>
      </c>
      <c r="BG109" s="5">
        <f t="shared" si="326"/>
        <v>2.7439121220523329E-6</v>
      </c>
      <c r="BH109" s="5">
        <f t="shared" si="327"/>
        <v>2.583350533587703E-7</v>
      </c>
      <c r="BI109" s="5">
        <f t="shared" si="328"/>
        <v>1.9457474387033129E-8</v>
      </c>
      <c r="BJ109" s="8">
        <f t="shared" si="329"/>
        <v>0.14001978601050477</v>
      </c>
      <c r="BK109" s="8">
        <f t="shared" si="330"/>
        <v>0.36304084902093647</v>
      </c>
      <c r="BL109" s="8">
        <f t="shared" si="331"/>
        <v>0.45691615828544818</v>
      </c>
      <c r="BM109" s="8">
        <f t="shared" si="332"/>
        <v>0.1547732776254688</v>
      </c>
      <c r="BN109" s="8">
        <f t="shared" si="333"/>
        <v>0.84515548928357753</v>
      </c>
    </row>
    <row r="110" spans="1:66" x14ac:dyDescent="0.25">
      <c r="A110" t="s">
        <v>344</v>
      </c>
      <c r="B110" t="s">
        <v>181</v>
      </c>
      <c r="C110" t="s">
        <v>187</v>
      </c>
      <c r="D110" t="s">
        <v>353</v>
      </c>
      <c r="E110">
        <f>VLOOKUP(A110,home!$A$2:$E$405,3,FALSE)</f>
        <v>1.3226</v>
      </c>
      <c r="F110">
        <f>VLOOKUP(B110,home!$B$2:$E$405,3,FALSE)</f>
        <v>0.63009999999999999</v>
      </c>
      <c r="G110">
        <f>VLOOKUP(C110,away!$B$2:$E$405,4,FALSE)</f>
        <v>1.5751999999999999</v>
      </c>
      <c r="H110">
        <f>VLOOKUP(A110,away!$A$2:$E$405,3,FALSE)</f>
        <v>1.0645</v>
      </c>
      <c r="I110">
        <f>VLOOKUP(C110,away!$B$2:$E$405,3,FALSE)</f>
        <v>0.54800000000000004</v>
      </c>
      <c r="J110">
        <f>VLOOKUP(B110,home!$B$2:$E$405,4,FALSE)</f>
        <v>1.1742999999999999</v>
      </c>
      <c r="K110" s="3">
        <f t="shared" si="278"/>
        <v>1.3127248335520001</v>
      </c>
      <c r="L110" s="3">
        <f t="shared" si="279"/>
        <v>0.68502320779999992</v>
      </c>
      <c r="M110" s="5">
        <f t="shared" si="280"/>
        <v>0.13564039611993131</v>
      </c>
      <c r="N110" s="5">
        <f t="shared" si="281"/>
        <v>0.17805851641946419</v>
      </c>
      <c r="O110" s="5">
        <f t="shared" si="282"/>
        <v>9.291681925733801E-2</v>
      </c>
      <c r="P110" s="5">
        <f t="shared" si="283"/>
        <v>0.12197421609377032</v>
      </c>
      <c r="Q110" s="5">
        <f t="shared" si="284"/>
        <v>0.11687091816462865</v>
      </c>
      <c r="R110" s="5">
        <f t="shared" si="285"/>
        <v>3.182508879311724E-2</v>
      </c>
      <c r="S110" s="5">
        <f t="shared" si="286"/>
        <v>2.7421236256445172E-2</v>
      </c>
      <c r="T110" s="5">
        <f t="shared" si="287"/>
        <v>8.0059291259665197E-2</v>
      </c>
      <c r="U110" s="5">
        <f t="shared" si="288"/>
        <v>4.1777584388722457E-2</v>
      </c>
      <c r="V110" s="5">
        <f t="shared" si="289"/>
        <v>2.7398293104238243E-3</v>
      </c>
      <c r="W110" s="5">
        <f t="shared" si="290"/>
        <v>5.1139785531577164E-2</v>
      </c>
      <c r="X110" s="5">
        <f t="shared" si="291"/>
        <v>3.5031939931045017E-2</v>
      </c>
      <c r="Y110" s="5">
        <f t="shared" si="292"/>
        <v>1.1998845933510681E-2</v>
      </c>
      <c r="Z110" s="5">
        <f t="shared" si="293"/>
        <v>7.2669748045270013E-3</v>
      </c>
      <c r="AA110" s="5">
        <f t="shared" si="294"/>
        <v>9.5395382906992877E-3</v>
      </c>
      <c r="AB110" s="5">
        <f t="shared" si="295"/>
        <v>6.2613944074105784E-3</v>
      </c>
      <c r="AC110" s="5">
        <f t="shared" si="296"/>
        <v>1.5398645145976481E-4</v>
      </c>
      <c r="AD110" s="5">
        <f t="shared" si="297"/>
        <v>1.6783116612456159E-2</v>
      </c>
      <c r="AE110" s="5">
        <f t="shared" si="298"/>
        <v>1.1496824378746186E-2</v>
      </c>
      <c r="AF110" s="5">
        <f t="shared" si="299"/>
        <v>3.9377957577209763E-3</v>
      </c>
      <c r="AG110" s="5">
        <f t="shared" si="300"/>
        <v>8.9916049387175163E-4</v>
      </c>
      <c r="AH110" s="5">
        <f t="shared" si="301"/>
        <v>1.2445115978997154E-3</v>
      </c>
      <c r="AI110" s="5">
        <f t="shared" si="302"/>
        <v>1.6337012802064377E-3</v>
      </c>
      <c r="AJ110" s="5">
        <f t="shared" si="303"/>
        <v>1.0723001205663431E-3</v>
      </c>
      <c r="AK110" s="5">
        <f t="shared" si="304"/>
        <v>4.6921166576274726E-4</v>
      </c>
      <c r="AL110" s="5">
        <f t="shared" si="305"/>
        <v>5.5388740355075646E-6</v>
      </c>
      <c r="AM110" s="5">
        <f t="shared" si="306"/>
        <v>4.4063227923140597E-3</v>
      </c>
      <c r="AN110" s="5">
        <f t="shared" si="307"/>
        <v>3.0184333737932299E-3</v>
      </c>
      <c r="AO110" s="5">
        <f t="shared" si="308"/>
        <v>1.0338484561232073E-3</v>
      </c>
      <c r="AP110" s="5">
        <f t="shared" si="309"/>
        <v>2.3607006193086566E-4</v>
      </c>
      <c r="AQ110" s="5">
        <f t="shared" si="310"/>
        <v>4.0428367772356541E-5</v>
      </c>
      <c r="AR110" s="5">
        <f t="shared" si="311"/>
        <v>1.705038653875134E-4</v>
      </c>
      <c r="AS110" s="5">
        <f t="shared" si="312"/>
        <v>2.2382465831079617E-4</v>
      </c>
      <c r="AT110" s="5">
        <f t="shared" si="313"/>
        <v>1.4691009366293663E-4</v>
      </c>
      <c r="AU110" s="5">
        <f t="shared" si="314"/>
        <v>6.4284176083595726E-5</v>
      </c>
      <c r="AV110" s="5">
        <f t="shared" si="315"/>
        <v>2.1096858587341421E-5</v>
      </c>
      <c r="AW110" s="5">
        <f t="shared" si="316"/>
        <v>1.3835599248066565E-7</v>
      </c>
      <c r="AX110" s="5">
        <f t="shared" si="317"/>
        <v>9.6404822568614415E-4</v>
      </c>
      <c r="AY110" s="5">
        <f t="shared" si="318"/>
        <v>6.6039540803342078E-4</v>
      </c>
      <c r="AZ110" s="5">
        <f t="shared" si="319"/>
        <v>2.2619309041372183E-4</v>
      </c>
      <c r="BA110" s="5">
        <f t="shared" si="320"/>
        <v>5.1649172125801059E-5</v>
      </c>
      <c r="BB110" s="5">
        <f t="shared" si="321"/>
        <v>8.8452203924576416E-6</v>
      </c>
      <c r="BC110" s="5">
        <f t="shared" si="322"/>
        <v>1.211836249387862E-6</v>
      </c>
      <c r="BD110" s="5">
        <f t="shared" si="323"/>
        <v>1.9466517468342301E-5</v>
      </c>
      <c r="BE110" s="5">
        <f t="shared" si="324"/>
        <v>2.555418090346675E-5</v>
      </c>
      <c r="BF110" s="5">
        <f t="shared" si="325"/>
        <v>1.6772803936530548E-5</v>
      </c>
      <c r="BG110" s="5">
        <f t="shared" si="326"/>
        <v>7.3393587519274633E-6</v>
      </c>
      <c r="BH110" s="5">
        <f t="shared" si="327"/>
        <v>2.4086396240005991E-6</v>
      </c>
      <c r="BI110" s="5">
        <f t="shared" si="328"/>
        <v>6.323762099005871E-7</v>
      </c>
      <c r="BJ110" s="8">
        <f t="shared" si="329"/>
        <v>0.51692364048752071</v>
      </c>
      <c r="BK110" s="8">
        <f t="shared" si="330"/>
        <v>0.28859559851409927</v>
      </c>
      <c r="BL110" s="8">
        <f t="shared" si="331"/>
        <v>0.18743894333064914</v>
      </c>
      <c r="BM110" s="8">
        <f t="shared" si="332"/>
        <v>0.32227894523650541</v>
      </c>
      <c r="BN110" s="8">
        <f t="shared" si="333"/>
        <v>0.67728595484824972</v>
      </c>
    </row>
    <row r="111" spans="1:66" s="15" customFormat="1" x14ac:dyDescent="0.25">
      <c r="A111" s="15" t="s">
        <v>345</v>
      </c>
      <c r="B111" s="15" t="s">
        <v>203</v>
      </c>
      <c r="C111" s="15" t="s">
        <v>206</v>
      </c>
      <c r="D111" s="15" t="s">
        <v>353</v>
      </c>
      <c r="E111" s="15">
        <f>VLOOKUP(A111,home!$A$2:$E$405,3,FALSE)</f>
        <v>1.3976999999999999</v>
      </c>
      <c r="F111" s="15">
        <f>VLOOKUP(B111,home!$B$2:$E$405,3,FALSE)</f>
        <v>1.2358</v>
      </c>
      <c r="G111" s="15">
        <f>VLOOKUP(C111,away!$B$2:$E$405,4,FALSE)</f>
        <v>1.4309000000000001</v>
      </c>
      <c r="H111" s="15">
        <f>VLOOKUP(A111,away!$A$2:$E$405,3,FALSE)</f>
        <v>1.0585</v>
      </c>
      <c r="I111" s="15">
        <f>VLOOKUP(C111,away!$B$2:$E$405,3,FALSE)</f>
        <v>1.1114999999999999</v>
      </c>
      <c r="J111" s="15">
        <f>VLOOKUP(B111,home!$B$2:$E$405,4,FALSE)</f>
        <v>0.77300000000000002</v>
      </c>
      <c r="K111" s="17">
        <f t="shared" si="278"/>
        <v>2.471561603694</v>
      </c>
      <c r="L111" s="17">
        <f t="shared" si="279"/>
        <v>0.90945208575000003</v>
      </c>
      <c r="M111" s="18">
        <f t="shared" si="280"/>
        <v>3.4012958676238839E-2</v>
      </c>
      <c r="N111" s="18">
        <f t="shared" si="281"/>
        <v>8.4065122692222605E-2</v>
      </c>
      <c r="O111" s="18">
        <f t="shared" si="282"/>
        <v>3.0933156210633972E-2</v>
      </c>
      <c r="P111" s="18">
        <f t="shared" si="283"/>
        <v>7.6453201171271509E-2</v>
      </c>
      <c r="Q111" s="18">
        <f t="shared" si="284"/>
        <v>0.10388606472796129</v>
      </c>
      <c r="R111" s="18">
        <f t="shared" si="285"/>
        <v>1.4066111717295814E-2</v>
      </c>
      <c r="S111" s="18">
        <f t="shared" si="286"/>
        <v>4.2962242898162237E-2</v>
      </c>
      <c r="T111" s="18">
        <f t="shared" si="287"/>
        <v>9.4479398247203916E-2</v>
      </c>
      <c r="U111" s="18">
        <f t="shared" si="288"/>
        <v>3.4765261633738602E-2</v>
      </c>
      <c r="V111" s="18">
        <f t="shared" si="289"/>
        <v>1.0729900625123353E-2</v>
      </c>
      <c r="W111" s="18">
        <f t="shared" si="290"/>
        <v>8.5586936246832904E-2</v>
      </c>
      <c r="X111" s="18">
        <f t="shared" si="291"/>
        <v>7.7837217682634463E-2</v>
      </c>
      <c r="Y111" s="18">
        <f t="shared" si="292"/>
        <v>3.539460998522434E-2</v>
      </c>
      <c r="Z111" s="18">
        <f t="shared" si="293"/>
        <v>4.2641515465623985E-3</v>
      </c>
      <c r="AA111" s="18">
        <f t="shared" si="294"/>
        <v>1.053911323481601E-2</v>
      </c>
      <c r="AB111" s="18">
        <f t="shared" si="295"/>
        <v>1.302403380407726E-2</v>
      </c>
      <c r="AC111" s="18">
        <f t="shared" si="296"/>
        <v>1.5073946867737993E-3</v>
      </c>
      <c r="AD111" s="18">
        <f t="shared" si="297"/>
        <v>5.2883346351369619E-2</v>
      </c>
      <c r="AE111" s="18">
        <f t="shared" si="298"/>
        <v>4.8094869640692761E-2</v>
      </c>
      <c r="AF111" s="18">
        <f t="shared" si="299"/>
        <v>2.1869989754301187E-2</v>
      </c>
      <c r="AG111" s="18">
        <f t="shared" si="300"/>
        <v>6.6299025991267829E-3</v>
      </c>
      <c r="AH111" s="18">
        <f t="shared" si="301"/>
        <v>9.6951037949381509E-4</v>
      </c>
      <c r="AI111" s="18">
        <f t="shared" si="302"/>
        <v>2.3962046283397117E-3</v>
      </c>
      <c r="AJ111" s="18">
        <f t="shared" si="303"/>
        <v>2.9611836769991421E-3</v>
      </c>
      <c r="AK111" s="18">
        <f t="shared" si="304"/>
        <v>2.4395826258521648E-3</v>
      </c>
      <c r="AL111" s="18">
        <f t="shared" si="305"/>
        <v>1.3553087260583706E-4</v>
      </c>
      <c r="AM111" s="18">
        <f t="shared" si="306"/>
        <v>2.6140889663379272E-2</v>
      </c>
      <c r="AN111" s="18">
        <f t="shared" si="307"/>
        <v>2.3773886627720897E-2</v>
      </c>
      <c r="AO111" s="18">
        <f t="shared" si="308"/>
        <v>1.08106053899824E-2</v>
      </c>
      <c r="AP111" s="18">
        <f t="shared" si="309"/>
        <v>3.2772425400465627E-3</v>
      </c>
      <c r="AQ111" s="18">
        <f t="shared" si="310"/>
        <v>7.4512376588849335E-4</v>
      </c>
      <c r="AR111" s="18">
        <f t="shared" si="311"/>
        <v>1.7634464735738492E-4</v>
      </c>
      <c r="AS111" s="18">
        <f t="shared" si="312"/>
        <v>4.3584665942547114E-4</v>
      </c>
      <c r="AT111" s="18">
        <f t="shared" si="313"/>
        <v>5.3861093426714511E-4</v>
      </c>
      <c r="AU111" s="18">
        <f t="shared" si="314"/>
        <v>4.4373670148814288E-4</v>
      </c>
      <c r="AV111" s="18">
        <f t="shared" si="315"/>
        <v>2.7418064838698013E-4</v>
      </c>
      <c r="AW111" s="18">
        <f t="shared" si="316"/>
        <v>8.4622723151582189E-6</v>
      </c>
      <c r="AX111" s="18">
        <f t="shared" si="317"/>
        <v>1.0768136529734936E-2</v>
      </c>
      <c r="AY111" s="18">
        <f t="shared" si="318"/>
        <v>9.7931042266082048E-3</v>
      </c>
      <c r="AZ111" s="18">
        <f t="shared" si="319"/>
        <v>4.4531795324279852E-3</v>
      </c>
      <c r="BA111" s="18">
        <f t="shared" si="320"/>
        <v>1.349984471328614E-3</v>
      </c>
      <c r="BB111" s="18">
        <f t="shared" si="321"/>
        <v>3.0693654829497968E-4</v>
      </c>
      <c r="BC111" s="18">
        <f t="shared" si="322"/>
        <v>5.5828816807955008E-5</v>
      </c>
      <c r="BD111" s="18">
        <f t="shared" si="323"/>
        <v>2.6729501225003645E-5</v>
      </c>
      <c r="BE111" s="18">
        <f t="shared" si="324"/>
        <v>6.6063608913610744E-5</v>
      </c>
      <c r="BF111" s="18">
        <f t="shared" si="325"/>
        <v>8.1640139596168512E-5</v>
      </c>
      <c r="BG111" s="18">
        <f t="shared" si="326"/>
        <v>6.725954478203608E-5</v>
      </c>
      <c r="BH111" s="18">
        <f t="shared" si="327"/>
        <v>4.1559027091304385E-5</v>
      </c>
      <c r="BI111" s="18">
        <f t="shared" si="328"/>
        <v>2.0543139129149336E-5</v>
      </c>
      <c r="BJ111" s="19">
        <f t="shared" si="329"/>
        <v>0.70220237603979008</v>
      </c>
      <c r="BK111" s="19">
        <f t="shared" si="330"/>
        <v>0.1755943331567838</v>
      </c>
      <c r="BL111" s="19">
        <f t="shared" si="331"/>
        <v>0.11426667246290891</v>
      </c>
      <c r="BM111" s="19">
        <f t="shared" si="332"/>
        <v>0.64312627605612793</v>
      </c>
      <c r="BN111" s="19">
        <f t="shared" si="333"/>
        <v>0.34341661519562405</v>
      </c>
    </row>
    <row r="112" spans="1:66" x14ac:dyDescent="0.25">
      <c r="A112" t="s">
        <v>339</v>
      </c>
      <c r="B112" t="s">
        <v>88</v>
      </c>
      <c r="C112" t="s">
        <v>84</v>
      </c>
      <c r="D112" s="11">
        <v>44204</v>
      </c>
      <c r="E112">
        <f>VLOOKUP(A112,home!$A$2:$E$405,3,FALSE)</f>
        <v>1.3068</v>
      </c>
      <c r="F112">
        <f>VLOOKUP(B112,home!$B$2:$E$405,3,FALSE)</f>
        <v>0.87450000000000006</v>
      </c>
      <c r="G112">
        <f>VLOOKUP(C112,away!$B$2:$E$405,4,FALSE)</f>
        <v>0.66959999999999997</v>
      </c>
      <c r="H112">
        <f>VLOOKUP(A112,away!$A$2:$E$405,3,FALSE)</f>
        <v>1.1419999999999999</v>
      </c>
      <c r="I112">
        <f>VLOOKUP(C112,away!$B$2:$E$405,3,FALSE)</f>
        <v>0.76619999999999999</v>
      </c>
      <c r="J112">
        <f>VLOOKUP(B112,home!$B$2:$E$405,4,FALSE)</f>
        <v>1.7513000000000001</v>
      </c>
      <c r="K112" s="3">
        <f t="shared" ref="K112:K175" si="334">E112*F112*G112</f>
        <v>0.76521660335999997</v>
      </c>
      <c r="L112" s="3">
        <f t="shared" ref="L112:L175" si="335">H112*I112*J112</f>
        <v>1.5323882005199998</v>
      </c>
      <c r="M112" s="5">
        <f t="shared" ref="M112:M175" si="336">_xlfn.POISSON.DIST(0,K112,FALSE) * _xlfn.POISSON.DIST(0,L112,FALSE)</f>
        <v>0.10049927113674519</v>
      </c>
      <c r="N112" s="5">
        <f t="shared" ref="N112:N175" si="337">_xlfn.POISSON.DIST(1,K112,FALSE) * _xlfn.POISSON.DIST(0,L112,FALSE)</f>
        <v>7.6903710899415834E-2</v>
      </c>
      <c r="O112" s="5">
        <f t="shared" ref="O112:O175" si="338">_xlfn.POISSON.DIST(0,K112,FALSE) * _xlfn.POISSON.DIST(1,L112,FALSE)</f>
        <v>0.15400389725080854</v>
      </c>
      <c r="P112" s="5">
        <f t="shared" ref="P112:P175" si="339">_xlfn.POISSON.DIST(1,K112,FALSE) * _xlfn.POISSON.DIST(1,L112,FALSE)</f>
        <v>0.11784633915846614</v>
      </c>
      <c r="Q112" s="5">
        <f t="shared" ref="Q112:Q175" si="340">_xlfn.POISSON.DIST(2,K112,FALSE) * _xlfn.POISSON.DIST(0,L112,FALSE)</f>
        <v>2.9423998220115193E-2</v>
      </c>
      <c r="R112" s="5">
        <f t="shared" ref="R112:R175" si="341">_xlfn.POISSON.DIST(0,K112,FALSE) * _xlfn.POISSON.DIST(2,L112,FALSE)</f>
        <v>0.11799687749061671</v>
      </c>
      <c r="S112" s="5">
        <f t="shared" ref="S112:S175" si="342">_xlfn.POISSON.DIST(2,K112,FALSE) * _xlfn.POISSON.DIST(2,L112,FALSE)</f>
        <v>3.4546916350656237E-2</v>
      </c>
      <c r="T112" s="5">
        <f t="shared" ref="T112:T175" si="343">_xlfn.POISSON.DIST(2,K112,FALSE) * _xlfn.POISSON.DIST(1,L112,FALSE)</f>
        <v>4.5088987684626006E-2</v>
      </c>
      <c r="U112" s="5">
        <f t="shared" ref="U112:U175" si="344">_xlfn.POISSON.DIST(1,K112,FALSE) * _xlfn.POISSON.DIST(2,L112,FALSE)</f>
        <v>9.0293169800455764E-2</v>
      </c>
      <c r="V112" s="5">
        <f t="shared" ref="V112:V175" si="345">_xlfn.POISSON.DIST(3,K112,FALSE) * _xlfn.POISSON.DIST(3,L112,FALSE)</f>
        <v>4.5011134852455722E-3</v>
      </c>
      <c r="W112" s="5">
        <f t="shared" ref="W112:W175" si="346">_xlfn.POISSON.DIST(3,K112,FALSE) * _xlfn.POISSON.DIST(0,L112,FALSE)</f>
        <v>7.5052439917557452E-3</v>
      </c>
      <c r="X112" s="5">
        <f t="shared" ref="X112:X175" si="347">_xlfn.POISSON.DIST(3,K112,FALSE) * _xlfn.POISSON.DIST(1,L112,FALSE)</f>
        <v>1.1500947334990127E-2</v>
      </c>
      <c r="Y112" s="5">
        <f t="shared" ref="Y112:Y175" si="348">_xlfn.POISSON.DIST(3,K112,FALSE) * _xlfn.POISSON.DIST(2,L112,FALSE)</f>
        <v>8.8119579954704045E-3</v>
      </c>
      <c r="Z112" s="5">
        <f t="shared" ref="Z112:Z175" si="349">_xlfn.POISSON.DIST(0,K112,FALSE) * _xlfn.POISSON.DIST(3,L112,FALSE)</f>
        <v>6.0272340921608339E-2</v>
      </c>
      <c r="AA112" s="5">
        <f t="shared" ref="AA112:AA175" si="350">_xlfn.POISSON.DIST(1,K112,FALSE) * _xlfn.POISSON.DIST(3,L112,FALSE)</f>
        <v>4.6121395996589057E-2</v>
      </c>
      <c r="AB112" s="5">
        <f t="shared" ref="AB112:AB175" si="351">_xlfn.POISSON.DIST(2,K112,FALSE) * _xlfn.POISSON.DIST(3,L112,FALSE)</f>
        <v>1.7646428993365691E-2</v>
      </c>
      <c r="AC112" s="5">
        <f t="shared" ref="AC112:AC175" si="352">_xlfn.POISSON.DIST(4,K112,FALSE) * _xlfn.POISSON.DIST(4,L112,FALSE)</f>
        <v>3.2987785655881022E-4</v>
      </c>
      <c r="AD112" s="5">
        <f t="shared" ref="AD112:AD175" si="353">_xlfn.POISSON.DIST(4,K112,FALSE) * _xlfn.POISSON.DIST(0,L112,FALSE)</f>
        <v>1.4357843286898445E-3</v>
      </c>
      <c r="AE112" s="5">
        <f t="shared" ref="AE112:AE175" si="354">_xlfn.POISSON.DIST(4,K112,FALSE) * _xlfn.POISSON.DIST(1,L112,FALSE)</f>
        <v>2.200178963775847E-3</v>
      </c>
      <c r="AF112" s="5">
        <f t="shared" ref="AF112:AF175" si="355">_xlfn.POISSON.DIST(4,K112,FALSE) * _xlfn.POISSON.DIST(2,L112,FALSE)</f>
        <v>1.6857641415612141E-3</v>
      </c>
      <c r="AG112" s="5">
        <f t="shared" ref="AG112:AG175" si="356">_xlfn.POISSON.DIST(4,K112,FALSE) * _xlfn.POISSON.DIST(3,L112,FALSE)</f>
        <v>8.610816931293769E-4</v>
      </c>
      <c r="AH112" s="5">
        <f t="shared" ref="AH112:AH175" si="357">_xlfn.POISSON.DIST(0,K112,FALSE) * _xlfn.POISSON.DIST(4,L112,FALSE)</f>
        <v>2.3090156011497845E-2</v>
      </c>
      <c r="AI112" s="5">
        <f t="shared" ref="AI112:AI175" si="358">_xlfn.POISSON.DIST(1,K112,FALSE) * _xlfn.POISSON.DIST(4,L112,FALSE)</f>
        <v>1.7668970754170864E-2</v>
      </c>
      <c r="AJ112" s="5">
        <f t="shared" ref="AJ112:AJ175" si="359">_xlfn.POISSON.DIST(2,K112,FALSE) * _xlfn.POISSON.DIST(4,L112,FALSE)</f>
        <v>6.7602948926869019E-3</v>
      </c>
      <c r="AK112" s="5">
        <f t="shared" ref="AK112:AK175" si="360">_xlfn.POISSON.DIST(3,K112,FALSE) * _xlfn.POISSON.DIST(4,L112,FALSE)</f>
        <v>1.7243632984979423E-3</v>
      </c>
      <c r="AL112" s="5">
        <f t="shared" ref="AL112:AL175" si="361">_xlfn.POISSON.DIST(5,K112,FALSE) * _xlfn.POISSON.DIST(5,L112,FALSE)</f>
        <v>1.5472708339148821E-5</v>
      </c>
      <c r="AM112" s="5">
        <f t="shared" ref="AM112:AM175" si="362">_xlfn.POISSON.DIST(5,K112,FALSE) * _xlfn.POISSON.DIST(0,L112,FALSE)</f>
        <v>2.1973720143151219E-4</v>
      </c>
      <c r="AN112" s="5">
        <f t="shared" ref="AN112:AN175" si="363">_xlfn.POISSON.DIST(5,K112,FALSE) * _xlfn.POISSON.DIST(1,L112,FALSE)</f>
        <v>3.3672269468893574E-4</v>
      </c>
      <c r="AO112" s="5">
        <f t="shared" ref="AO112:AO175" si="364">_xlfn.POISSON.DIST(5,K112,FALSE) * _xlfn.POISSON.DIST(2,L112,FALSE)</f>
        <v>2.5799494209431179E-4</v>
      </c>
      <c r="AP112" s="5">
        <f t="shared" ref="AP112:AP175" si="365">_xlfn.POISSON.DIST(5,K112,FALSE) * _xlfn.POISSON.DIST(3,L112,FALSE)</f>
        <v>1.3178280168638798E-4</v>
      </c>
      <c r="AQ112" s="5">
        <f t="shared" ref="AQ112:AQ175" si="366">_xlfn.POISSON.DIST(5,K112,FALSE) * _xlfn.POISSON.DIST(4,L112,FALSE)</f>
        <v>5.0485602583922032E-5</v>
      </c>
      <c r="AR112" s="5">
        <f t="shared" ref="AR112:AR175" si="367">_xlfn.POISSON.DIST(0,K112,FALSE) * _xlfn.POISSON.DIST(5,L112,FALSE)</f>
        <v>7.0766165240370446E-3</v>
      </c>
      <c r="AS112" s="5">
        <f t="shared" ref="AS112:AS175" si="368">_xlfn.POISSON.DIST(1,K112,FALSE) * _xlfn.POISSON.DIST(5,L112,FALSE)</f>
        <v>5.4151444598048767E-3</v>
      </c>
      <c r="AT112" s="5">
        <f t="shared" ref="AT112:AT175" si="369">_xlfn.POISSON.DIST(2,K112,FALSE) * _xlfn.POISSON.DIST(5,L112,FALSE)</f>
        <v>2.0718792251178046E-3</v>
      </c>
      <c r="AU112" s="5">
        <f t="shared" ref="AU112:AU175" si="370">_xlfn.POISSON.DIST(3,K112,FALSE) * _xlfn.POISSON.DIST(5,L112,FALSE)</f>
        <v>5.2847879440559846E-4</v>
      </c>
      <c r="AV112" s="5">
        <f t="shared" ref="AV112:AV175" si="371">_xlfn.POISSON.DIST(4,K112,FALSE) * _xlfn.POISSON.DIST(5,L112,FALSE)</f>
        <v>1.0110018700070994E-4</v>
      </c>
      <c r="AW112" s="5">
        <f t="shared" ref="AW112:AW175" si="372">_xlfn.POISSON.DIST(6,K112,FALSE) * _xlfn.POISSON.DIST(6,L112,FALSE)</f>
        <v>5.0398431694824304E-7</v>
      </c>
      <c r="AX112" s="5">
        <f t="shared" ref="AX112:AX175" si="373">_xlfn.POISSON.DIST(6,K112,FALSE) * _xlfn.POISSON.DIST(0,L112,FALSE)</f>
        <v>2.8024425818542297E-5</v>
      </c>
      <c r="AY112" s="5">
        <f t="shared" ref="AY112:AY175" si="374">_xlfn.POISSON.DIST(6,K112,FALSE) * _xlfn.POISSON.DIST(1,L112,FALSE)</f>
        <v>4.2944299450682256E-5</v>
      </c>
      <c r="AZ112" s="5">
        <f t="shared" ref="AZ112:AZ175" si="375">_xlfn.POISSON.DIST(6,K112,FALSE) * _xlfn.POISSON.DIST(2,L112,FALSE)</f>
        <v>3.29036688789115E-5</v>
      </c>
      <c r="BA112" s="5">
        <f t="shared" ref="BA112:BA175" si="376">_xlfn.POISSON.DIST(6,K112,FALSE) * _xlfn.POISSON.DIST(3,L112,FALSE)</f>
        <v>1.6807064647953705E-5</v>
      </c>
      <c r="BB112" s="5">
        <f t="shared" ref="BB112:BB175" si="377">_xlfn.POISSON.DIST(6,K112,FALSE) * _xlfn.POISSON.DIST(4,L112,FALSE)</f>
        <v>6.4387368879752716E-6</v>
      </c>
      <c r="BC112" s="5">
        <f t="shared" ref="BC112:BC175" si="378">_xlfn.POISSON.DIST(6,K112,FALSE) * _xlfn.POISSON.DIST(5,L112,FALSE)</f>
        <v>1.9733288866772335E-6</v>
      </c>
      <c r="BD112" s="5">
        <f t="shared" ref="BD112:BD175" si="379">_xlfn.POISSON.DIST(0,K112,FALSE) * _xlfn.POISSON.DIST(6,L112,FALSE)</f>
        <v>1.8073539435065357E-3</v>
      </c>
      <c r="BE112" s="5">
        <f t="shared" ref="BE112:BE175" si="380">_xlfn.POISSON.DIST(1,K112,FALSE) * _xlfn.POISSON.DIST(6,L112,FALSE)</f>
        <v>1.3830172457193724E-3</v>
      </c>
      <c r="BF112" s="5">
        <f t="shared" ref="BF112:BF175" si="381">_xlfn.POISSON.DIST(2,K112,FALSE) * _xlfn.POISSON.DIST(6,L112,FALSE)</f>
        <v>5.291538795788403E-4</v>
      </c>
      <c r="BG112" s="5">
        <f t="shared" ref="BG112:BG175" si="382">_xlfn.POISSON.DIST(3,K112,FALSE) * _xlfn.POISSON.DIST(6,L112,FALSE)</f>
        <v>1.3497244479536221E-4</v>
      </c>
      <c r="BH112" s="5">
        <f t="shared" ref="BH112:BH175" si="383">_xlfn.POISSON.DIST(4,K112,FALSE) * _xlfn.POISSON.DIST(6,L112,FALSE)</f>
        <v>2.5820788938375543E-5</v>
      </c>
      <c r="BI112" s="5">
        <f t="shared" ref="BI112:BI175" si="384">_xlfn.POISSON.DIST(5,K112,FALSE) * _xlfn.POISSON.DIST(6,L112,FALSE)</f>
        <v>3.9516992814998401E-6</v>
      </c>
      <c r="BJ112" s="8">
        <f t="shared" ref="BJ112:BJ175" si="385">SUM(N112,Q112,T112,W112,X112,Y112,AD112,AE112,AF112,AG112,AM112,AN112,AO112,AP112,AQ112,AX112,AY112,AZ112,BA112,BB112,BC112)</f>
        <v>0.18654347002058538</v>
      </c>
      <c r="BK112" s="8">
        <f t="shared" ref="BK112:BK175" si="386">SUM(M112,P112,S112,V112,AC112,AL112,AY112)</f>
        <v>0.25778193499546176</v>
      </c>
      <c r="BL112" s="8">
        <f t="shared" ref="BL112:BL175" si="387">SUM(O112,R112,U112,AA112,AB112,AH112,AI112,AJ112,AK112,AR112,AS112,AT112,AU112,AV112,BD112,BE112,BF112,BG112,BH112,BI112)</f>
        <v>0.49438304368087549</v>
      </c>
      <c r="BM112" s="8">
        <f t="shared" ref="BM112:BM175" si="388">SUM(S112:BI112)</f>
        <v>0.4022642551472298</v>
      </c>
      <c r="BN112" s="8">
        <f t="shared" ref="BN112:BN175" si="389">SUM(M112:R112)</f>
        <v>0.59667409415616768</v>
      </c>
    </row>
    <row r="113" spans="1:66" x14ac:dyDescent="0.25">
      <c r="A113" t="s">
        <v>339</v>
      </c>
      <c r="B113" t="s">
        <v>90</v>
      </c>
      <c r="C113" t="s">
        <v>83</v>
      </c>
      <c r="D113" s="11">
        <v>44204</v>
      </c>
      <c r="E113">
        <f>VLOOKUP(A113,home!$A$2:$E$405,3,FALSE)</f>
        <v>1.3068</v>
      </c>
      <c r="F113">
        <f>VLOOKUP(B113,home!$B$2:$E$405,3,FALSE)</f>
        <v>1.4029</v>
      </c>
      <c r="G113">
        <f>VLOOKUP(C113,away!$B$2:$E$405,4,FALSE)</f>
        <v>1.0931999999999999</v>
      </c>
      <c r="H113">
        <f>VLOOKUP(A113,away!$A$2:$E$405,3,FALSE)</f>
        <v>1.1419999999999999</v>
      </c>
      <c r="I113">
        <f>VLOOKUP(C113,away!$B$2:$E$405,3,FALSE)</f>
        <v>1.0007999999999999</v>
      </c>
      <c r="J113">
        <f>VLOOKUP(B113,home!$B$2:$E$405,4,FALSE)</f>
        <v>0.87570000000000003</v>
      </c>
      <c r="K113" s="3">
        <f t="shared" si="334"/>
        <v>2.0041741859039996</v>
      </c>
      <c r="L113" s="3">
        <f t="shared" si="335"/>
        <v>1.0008494395199998</v>
      </c>
      <c r="M113" s="5">
        <f t="shared" si="336"/>
        <v>4.9537583968193646E-2</v>
      </c>
      <c r="N113" s="5">
        <f t="shared" si="337"/>
        <v>9.9281947021105516E-2</v>
      </c>
      <c r="O113" s="5">
        <f t="shared" si="338"/>
        <v>4.9579663149741535E-2</v>
      </c>
      <c r="P113" s="5">
        <f t="shared" si="339"/>
        <v>9.9366281030527775E-2</v>
      </c>
      <c r="Q113" s="5">
        <f t="shared" si="340"/>
        <v>9.94891576729941E-2</v>
      </c>
      <c r="R113" s="5">
        <f t="shared" si="341"/>
        <v>2.4810889037504603E-2</v>
      </c>
      <c r="S113" s="5">
        <f t="shared" si="342"/>
        <v>4.9829124751912389E-2</v>
      </c>
      <c r="T113" s="5">
        <f t="shared" si="343"/>
        <v>9.9573667695333032E-2</v>
      </c>
      <c r="U113" s="5">
        <f t="shared" si="344"/>
        <v>4.9725343338295251E-2</v>
      </c>
      <c r="V113" s="5">
        <f t="shared" si="345"/>
        <v>1.1105675096627044E-2</v>
      </c>
      <c r="W113" s="5">
        <f t="shared" si="346"/>
        <v>6.6464533861849195E-2</v>
      </c>
      <c r="X113" s="5">
        <f t="shared" si="347"/>
        <v>6.6520991463589821E-2</v>
      </c>
      <c r="Y113" s="5">
        <f t="shared" si="348"/>
        <v>3.3288748511324281E-2</v>
      </c>
      <c r="Z113" s="5">
        <f t="shared" si="349"/>
        <v>8.2773214623931297E-3</v>
      </c>
      <c r="AA113" s="5">
        <f t="shared" si="350"/>
        <v>1.6589194003357455E-2</v>
      </c>
      <c r="AB113" s="5">
        <f t="shared" si="351"/>
        <v>1.6623817193241221E-2</v>
      </c>
      <c r="AC113" s="5">
        <f t="shared" si="352"/>
        <v>1.3922883701213032E-3</v>
      </c>
      <c r="AD113" s="5">
        <f t="shared" si="353"/>
        <v>3.3301625761015106E-2</v>
      </c>
      <c r="AE113" s="5">
        <f t="shared" si="354"/>
        <v>3.3329913478016754E-2</v>
      </c>
      <c r="AF113" s="5">
        <f t="shared" si="355"/>
        <v>1.6679112611861578E-2</v>
      </c>
      <c r="AG113" s="5">
        <f t="shared" si="356"/>
        <v>5.5644268364242067E-3</v>
      </c>
      <c r="AH113" s="5">
        <f t="shared" si="357"/>
        <v>2.0710881365907574E-3</v>
      </c>
      <c r="AI113" s="5">
        <f t="shared" si="358"/>
        <v>4.1508213800872124E-3</v>
      </c>
      <c r="AJ113" s="5">
        <f t="shared" si="359"/>
        <v>4.1594845301346035E-3</v>
      </c>
      <c r="AK113" s="5">
        <f t="shared" si="360"/>
        <v>2.7787771739875991E-3</v>
      </c>
      <c r="AL113" s="5">
        <f t="shared" si="361"/>
        <v>1.1171034707694791E-4</v>
      </c>
      <c r="AM113" s="5">
        <f t="shared" si="362"/>
        <v>1.3348451739772435E-2</v>
      </c>
      <c r="AN113" s="5">
        <f t="shared" si="363"/>
        <v>1.3359790442211007E-2</v>
      </c>
      <c r="AO113" s="5">
        <f t="shared" si="364"/>
        <v>6.6855693880957688E-3</v>
      </c>
      <c r="AP113" s="5">
        <f t="shared" si="365"/>
        <v>2.2304161249825727E-3</v>
      </c>
      <c r="AQ113" s="5">
        <f t="shared" si="366"/>
        <v>5.5807768214629445E-4</v>
      </c>
      <c r="AR113" s="5">
        <f t="shared" si="367"/>
        <v>4.1456948014067613E-4</v>
      </c>
      <c r="AS113" s="5">
        <f t="shared" si="368"/>
        <v>8.3086945036158389E-4</v>
      </c>
      <c r="AT113" s="5">
        <f t="shared" si="369"/>
        <v>8.3260355213546572E-4</v>
      </c>
      <c r="AU113" s="5">
        <f t="shared" si="370"/>
        <v>5.5622751542729163E-4</v>
      </c>
      <c r="AV113" s="5">
        <f t="shared" si="371"/>
        <v>2.7869420697722416E-4</v>
      </c>
      <c r="AW113" s="5">
        <f t="shared" si="372"/>
        <v>6.2243658991843399E-6</v>
      </c>
      <c r="AX113" s="5">
        <f t="shared" si="373"/>
        <v>4.4587703997728718E-3</v>
      </c>
      <c r="AY113" s="5">
        <f t="shared" si="374"/>
        <v>4.4625578555610446E-3</v>
      </c>
      <c r="AZ113" s="5">
        <f t="shared" si="375"/>
        <v>2.233174264281922E-3</v>
      </c>
      <c r="BA113" s="5">
        <f t="shared" si="376"/>
        <v>7.4502373691901652E-4</v>
      </c>
      <c r="BB113" s="5">
        <f t="shared" si="377"/>
        <v>1.8641414738112335E-4</v>
      </c>
      <c r="BC113" s="5">
        <f t="shared" si="378"/>
        <v>3.7314498984999203E-5</v>
      </c>
      <c r="BD113" s="5">
        <f t="shared" si="379"/>
        <v>6.9153605306815542E-5</v>
      </c>
      <c r="BE113" s="5">
        <f t="shared" si="380"/>
        <v>1.3859587061811356E-4</v>
      </c>
      <c r="BF113" s="5">
        <f t="shared" si="381"/>
        <v>1.3888513308285693E-4</v>
      </c>
      <c r="BG113" s="5">
        <f t="shared" si="382"/>
        <v>9.2783332843501129E-5</v>
      </c>
      <c r="BH113" s="5">
        <f t="shared" si="383"/>
        <v>4.648849014177092E-5</v>
      </c>
      <c r="BI113" s="5">
        <f t="shared" si="384"/>
        <v>1.8634206376757987E-5</v>
      </c>
      <c r="BJ113" s="8">
        <f t="shared" si="385"/>
        <v>0.60179968519362248</v>
      </c>
      <c r="BK113" s="8">
        <f t="shared" si="386"/>
        <v>0.21580522142002018</v>
      </c>
      <c r="BL113" s="8">
        <f t="shared" si="387"/>
        <v>0.17390658278635235</v>
      </c>
      <c r="BM113" s="8">
        <f t="shared" si="388"/>
        <v>0.57326695549265883</v>
      </c>
      <c r="BN113" s="8">
        <f t="shared" si="389"/>
        <v>0.42206552188006724</v>
      </c>
    </row>
    <row r="114" spans="1:66" x14ac:dyDescent="0.25">
      <c r="A114" t="s">
        <v>351</v>
      </c>
      <c r="B114" t="s">
        <v>100</v>
      </c>
      <c r="C114" t="s">
        <v>108</v>
      </c>
      <c r="D114" s="11">
        <v>44204</v>
      </c>
      <c r="E114">
        <f>VLOOKUP(A114,home!$A$2:$E$405,3,FALSE)</f>
        <v>1.599</v>
      </c>
      <c r="F114">
        <f>VLOOKUP(B114,home!$B$2:$E$405,3,FALSE)</f>
        <v>1.0301</v>
      </c>
      <c r="G114">
        <f>VLOOKUP(C114,away!$B$2:$E$405,4,FALSE)</f>
        <v>1.329</v>
      </c>
      <c r="H114">
        <f>VLOOKUP(A114,away!$A$2:$E$405,3,FALSE)</f>
        <v>1.4569000000000001</v>
      </c>
      <c r="I114">
        <f>VLOOKUP(C114,away!$B$2:$E$405,3,FALSE)</f>
        <v>1.0725</v>
      </c>
      <c r="J114">
        <f>VLOOKUP(B114,home!$B$2:$E$405,4,FALSE)</f>
        <v>0.96899999999999997</v>
      </c>
      <c r="K114" s="3">
        <f t="shared" si="334"/>
        <v>2.1890356370999999</v>
      </c>
      <c r="L114" s="3">
        <f t="shared" si="335"/>
        <v>1.5140869672500001</v>
      </c>
      <c r="M114" s="5">
        <f t="shared" si="336"/>
        <v>2.4646445088996948E-2</v>
      </c>
      <c r="N114" s="5">
        <f t="shared" si="337"/>
        <v>5.3951946627642605E-2</v>
      </c>
      <c r="O114" s="5">
        <f t="shared" si="338"/>
        <v>3.731686129829305E-2</v>
      </c>
      <c r="P114" s="5">
        <f t="shared" si="339"/>
        <v>8.168793924668126E-2</v>
      </c>
      <c r="Q114" s="5">
        <f t="shared" si="340"/>
        <v>5.9051366929413415E-2</v>
      </c>
      <c r="R114" s="5">
        <f t="shared" si="341"/>
        <v>2.8250486675210719E-2</v>
      </c>
      <c r="S114" s="5">
        <f t="shared" si="342"/>
        <v>6.7686428958354319E-2</v>
      </c>
      <c r="T114" s="5">
        <f t="shared" si="343"/>
        <v>8.9408905066122521E-2</v>
      </c>
      <c r="U114" s="5">
        <f t="shared" si="344"/>
        <v>6.1841322097454958E-2</v>
      </c>
      <c r="V114" s="5">
        <f t="shared" si="345"/>
        <v>2.4926582838076396E-2</v>
      </c>
      <c r="W114" s="5">
        <f t="shared" si="346"/>
        <v>4.3088515542651452E-2</v>
      </c>
      <c r="X114" s="5">
        <f t="shared" si="347"/>
        <v>6.5239759821277638E-2</v>
      </c>
      <c r="Y114" s="5">
        <f t="shared" si="348"/>
        <v>4.9389335045958341E-2</v>
      </c>
      <c r="Z114" s="5">
        <f t="shared" si="349"/>
        <v>1.4257897897802109E-2</v>
      </c>
      <c r="AA114" s="5">
        <f t="shared" si="350"/>
        <v>3.1211046608421993E-2</v>
      </c>
      <c r="AB114" s="5">
        <f t="shared" si="351"/>
        <v>3.4161046648512418E-2</v>
      </c>
      <c r="AC114" s="5">
        <f t="shared" si="352"/>
        <v>5.1635265683132592E-3</v>
      </c>
      <c r="AD114" s="5">
        <f t="shared" si="353"/>
        <v>2.3580574018150315E-2</v>
      </c>
      <c r="AE114" s="5">
        <f t="shared" si="354"/>
        <v>3.5703039801155363E-2</v>
      </c>
      <c r="AF114" s="5">
        <f t="shared" si="355"/>
        <v>2.7028753627068691E-2</v>
      </c>
      <c r="AG114" s="5">
        <f t="shared" si="356"/>
        <v>1.3641294535918622E-2</v>
      </c>
      <c r="AH114" s="5">
        <f t="shared" si="357"/>
        <v>5.3969243468608404E-3</v>
      </c>
      <c r="AI114" s="5">
        <f t="shared" si="358"/>
        <v>1.1814059726011022E-2</v>
      </c>
      <c r="AJ114" s="5">
        <f t="shared" si="359"/>
        <v>1.2930698879532996E-2</v>
      </c>
      <c r="AK114" s="5">
        <f t="shared" si="360"/>
        <v>9.4352535533022541E-3</v>
      </c>
      <c r="AL114" s="5">
        <f t="shared" si="361"/>
        <v>6.8455770085772442E-4</v>
      </c>
      <c r="AM114" s="5">
        <f t="shared" si="362"/>
        <v>1.0323743373801077E-2</v>
      </c>
      <c r="AN114" s="5">
        <f t="shared" si="363"/>
        <v>1.5631045295505758E-2</v>
      </c>
      <c r="AO114" s="5">
        <f t="shared" si="364"/>
        <v>1.183338098320985E-2</v>
      </c>
      <c r="AP114" s="5">
        <f t="shared" si="365"/>
        <v>5.9722559750606738E-3</v>
      </c>
      <c r="AQ114" s="5">
        <f t="shared" si="366"/>
        <v>2.2606287342300784E-3</v>
      </c>
      <c r="AR114" s="5">
        <f t="shared" si="367"/>
        <v>1.6342825633632416E-3</v>
      </c>
      <c r="AS114" s="5">
        <f t="shared" si="368"/>
        <v>3.5775027722932751E-3</v>
      </c>
      <c r="AT114" s="5">
        <f t="shared" si="369"/>
        <v>3.915640530187013E-3</v>
      </c>
      <c r="AU114" s="5">
        <f t="shared" si="370"/>
        <v>2.8571588875508365E-3</v>
      </c>
      <c r="AV114" s="5">
        <f t="shared" si="371"/>
        <v>1.563605656426443E-3</v>
      </c>
      <c r="AW114" s="5">
        <f t="shared" si="372"/>
        <v>6.3024761759746697E-5</v>
      </c>
      <c r="AX114" s="5">
        <f t="shared" si="373"/>
        <v>3.7665070255875912E-3</v>
      </c>
      <c r="AY114" s="5">
        <f t="shared" si="374"/>
        <v>5.7028191994977356E-3</v>
      </c>
      <c r="AZ114" s="5">
        <f t="shared" si="375"/>
        <v>4.3172821132713007E-3</v>
      </c>
      <c r="BA114" s="5">
        <f t="shared" si="376"/>
        <v>2.1789135272152044E-3</v>
      </c>
      <c r="BB114" s="5">
        <f t="shared" si="377"/>
        <v>8.2476614358031799E-4</v>
      </c>
      <c r="BC114" s="5">
        <f t="shared" si="378"/>
        <v>2.4975353380480008E-4</v>
      </c>
      <c r="BD114" s="5">
        <f t="shared" si="379"/>
        <v>4.1240765499870122E-4</v>
      </c>
      <c r="BE114" s="5">
        <f t="shared" si="380"/>
        <v>9.0277505380499895E-4</v>
      </c>
      <c r="BF114" s="5">
        <f t="shared" si="381"/>
        <v>9.8810338253200645E-4</v>
      </c>
      <c r="BG114" s="5">
        <f t="shared" si="382"/>
        <v>7.2099783916720515E-4</v>
      </c>
      <c r="BH114" s="5">
        <f t="shared" si="383"/>
        <v>3.9457249105227652E-4</v>
      </c>
      <c r="BI114" s="5">
        <f t="shared" si="384"/>
        <v>1.7274664886655084E-4</v>
      </c>
      <c r="BJ114" s="8">
        <f t="shared" si="385"/>
        <v>0.52314458692012333</v>
      </c>
      <c r="BK114" s="8">
        <f t="shared" si="386"/>
        <v>0.21049829960077765</v>
      </c>
      <c r="BL114" s="8">
        <f t="shared" si="387"/>
        <v>0.24949749331384274</v>
      </c>
      <c r="BM114" s="8">
        <f t="shared" si="388"/>
        <v>0.70685343742856999</v>
      </c>
      <c r="BN114" s="8">
        <f t="shared" si="389"/>
        <v>0.28490504586623805</v>
      </c>
    </row>
    <row r="115" spans="1:66" x14ac:dyDescent="0.25">
      <c r="A115" t="s">
        <v>351</v>
      </c>
      <c r="B115" t="s">
        <v>105</v>
      </c>
      <c r="C115" t="s">
        <v>104</v>
      </c>
      <c r="D115" s="11">
        <v>44204</v>
      </c>
      <c r="E115">
        <f>VLOOKUP(A115,home!$A$2:$E$405,3,FALSE)</f>
        <v>1.599</v>
      </c>
      <c r="F115">
        <f>VLOOKUP(B115,home!$B$2:$E$405,3,FALSE)</f>
        <v>1.9934000000000001</v>
      </c>
      <c r="G115">
        <f>VLOOKUP(C115,away!$B$2:$E$405,4,FALSE)</f>
        <v>1.1335</v>
      </c>
      <c r="H115">
        <f>VLOOKUP(A115,away!$A$2:$E$405,3,FALSE)</f>
        <v>1.4569000000000001</v>
      </c>
      <c r="I115">
        <f>VLOOKUP(C115,away!$B$2:$E$405,3,FALSE)</f>
        <v>0.60060000000000002</v>
      </c>
      <c r="J115">
        <f>VLOOKUP(B115,home!$B$2:$E$405,4,FALSE)</f>
        <v>0.68640000000000001</v>
      </c>
      <c r="K115" s="3">
        <f t="shared" si="334"/>
        <v>3.6129707210999999</v>
      </c>
      <c r="L115" s="3">
        <f t="shared" si="335"/>
        <v>0.60060970569600003</v>
      </c>
      <c r="M115" s="5">
        <f t="shared" si="336"/>
        <v>1.4793307050778038E-2</v>
      </c>
      <c r="N115" s="5">
        <f t="shared" si="337"/>
        <v>5.3447785242703244E-2</v>
      </c>
      <c r="O115" s="5">
        <f t="shared" si="338"/>
        <v>8.8850037940383601E-3</v>
      </c>
      <c r="P115" s="5">
        <f t="shared" si="339"/>
        <v>3.2101258564723012E-2</v>
      </c>
      <c r="Q115" s="5">
        <f t="shared" si="340"/>
        <v>9.6552641594763747E-2</v>
      </c>
      <c r="R115" s="5">
        <f t="shared" si="341"/>
        <v>2.6682097569226109E-3</v>
      </c>
      <c r="S115" s="5">
        <f t="shared" si="342"/>
        <v>1.7414814650673474E-2</v>
      </c>
      <c r="T115" s="5">
        <f t="shared" si="343"/>
        <v>5.7990453652402435E-2</v>
      </c>
      <c r="U115" s="5">
        <f t="shared" si="344"/>
        <v>9.6401637295147422E-3</v>
      </c>
      <c r="V115" s="5">
        <f t="shared" si="345"/>
        <v>4.1988768302005999E-3</v>
      </c>
      <c r="W115" s="5">
        <f t="shared" si="346"/>
        <v>0.11628062237558115</v>
      </c>
      <c r="X115" s="5">
        <f t="shared" si="347"/>
        <v>6.983927038314551E-2</v>
      </c>
      <c r="Y115" s="5">
        <f t="shared" si="348"/>
        <v>2.0973071815422194E-2</v>
      </c>
      <c r="Z115" s="5">
        <f t="shared" si="349"/>
        <v>5.3418422561349516E-4</v>
      </c>
      <c r="AA115" s="5">
        <f t="shared" si="350"/>
        <v>1.9299919668150348E-3</v>
      </c>
      <c r="AB115" s="5">
        <f t="shared" si="351"/>
        <v>3.4865022340304619E-3</v>
      </c>
      <c r="AC115" s="5">
        <f t="shared" si="352"/>
        <v>5.6946880751980369E-4</v>
      </c>
      <c r="AD115" s="5">
        <f t="shared" si="353"/>
        <v>0.10502962101856506</v>
      </c>
      <c r="AE115" s="5">
        <f t="shared" si="354"/>
        <v>6.3081809769322775E-2</v>
      </c>
      <c r="AF115" s="5">
        <f t="shared" si="355"/>
        <v>1.8943773600162004E-2</v>
      </c>
      <c r="AG115" s="5">
        <f t="shared" si="356"/>
        <v>3.7926047622549859E-3</v>
      </c>
      <c r="AH115" s="5">
        <f t="shared" si="357"/>
        <v>8.0209057633291738E-5</v>
      </c>
      <c r="AI115" s="5">
        <f t="shared" si="358"/>
        <v>2.8979297679610551E-4</v>
      </c>
      <c r="AJ115" s="5">
        <f t="shared" si="359"/>
        <v>5.2350677017237051E-4</v>
      </c>
      <c r="AK115" s="5">
        <f t="shared" si="360"/>
        <v>6.3047154431013382E-4</v>
      </c>
      <c r="AL115" s="5">
        <f t="shared" si="361"/>
        <v>4.9429557223382986E-5</v>
      </c>
      <c r="AM115" s="5">
        <f t="shared" si="362"/>
        <v>7.5893789117660926E-2</v>
      </c>
      <c r="AN115" s="5">
        <f t="shared" si="363"/>
        <v>4.5582546346112626E-2</v>
      </c>
      <c r="AO115" s="5">
        <f t="shared" si="364"/>
        <v>1.3688659872906491E-2</v>
      </c>
      <c r="AP115" s="5">
        <f t="shared" si="365"/>
        <v>2.7405139925463376E-3</v>
      </c>
      <c r="AQ115" s="5">
        <f t="shared" si="366"/>
        <v>4.1149482562975644E-4</v>
      </c>
      <c r="AR115" s="5">
        <f t="shared" si="367"/>
        <v>9.6348676998569743E-6</v>
      </c>
      <c r="AS115" s="5">
        <f t="shared" si="368"/>
        <v>3.4810494901255353E-5</v>
      </c>
      <c r="AT115" s="5">
        <f t="shared" si="369"/>
        <v>6.2884649432618214E-5</v>
      </c>
      <c r="AU115" s="5">
        <f t="shared" si="370"/>
        <v>7.5733465735562449E-5</v>
      </c>
      <c r="AV115" s="5">
        <f t="shared" si="371"/>
        <v>6.8405698577504295E-5</v>
      </c>
      <c r="AW115" s="5">
        <f t="shared" si="372"/>
        <v>2.9794836568115707E-6</v>
      </c>
      <c r="AX115" s="5">
        <f t="shared" si="373"/>
        <v>4.5700339665907766E-2</v>
      </c>
      <c r="AY115" s="5">
        <f t="shared" si="374"/>
        <v>2.7448067556948105E-2</v>
      </c>
      <c r="AZ115" s="5">
        <f t="shared" si="375"/>
        <v>8.2427878886512616E-3</v>
      </c>
      <c r="BA115" s="5">
        <f t="shared" si="376"/>
        <v>1.6502328026391296E-3</v>
      </c>
      <c r="BB115" s="5">
        <f t="shared" si="377"/>
        <v>2.4778645948074317E-4</v>
      </c>
      <c r="BC115" s="5">
        <f t="shared" si="378"/>
        <v>2.9764590500836608E-5</v>
      </c>
      <c r="BD115" s="5">
        <f t="shared" si="379"/>
        <v>9.6446584227183173E-7</v>
      </c>
      <c r="BE115" s="5">
        <f t="shared" si="380"/>
        <v>3.4845868496291796E-6</v>
      </c>
      <c r="BF115" s="5">
        <f t="shared" si="381"/>
        <v>6.2948551314201576E-6</v>
      </c>
      <c r="BG115" s="5">
        <f t="shared" si="382"/>
        <v>7.5810424277957068E-6</v>
      </c>
      <c r="BH115" s="5">
        <f t="shared" si="383"/>
        <v>6.847521081760687E-6</v>
      </c>
      <c r="BI115" s="5">
        <f t="shared" si="384"/>
        <v>4.9479786361032718E-6</v>
      </c>
      <c r="BJ115" s="8">
        <f t="shared" si="385"/>
        <v>0.82756763733330696</v>
      </c>
      <c r="BK115" s="8">
        <f t="shared" si="386"/>
        <v>9.6575223018066411E-2</v>
      </c>
      <c r="BL115" s="8">
        <f t="shared" si="387"/>
        <v>2.8415441456548889E-2</v>
      </c>
      <c r="BM115" s="8">
        <f t="shared" si="388"/>
        <v>0.71719919195631554</v>
      </c>
      <c r="BN115" s="8">
        <f t="shared" si="389"/>
        <v>0.20844820600392902</v>
      </c>
    </row>
    <row r="116" spans="1:66" x14ac:dyDescent="0.25">
      <c r="A116" t="s">
        <v>351</v>
      </c>
      <c r="B116" t="s">
        <v>109</v>
      </c>
      <c r="C116" t="s">
        <v>107</v>
      </c>
      <c r="D116" s="11">
        <v>44204</v>
      </c>
      <c r="E116">
        <f>VLOOKUP(A116,home!$A$2:$E$405,3,FALSE)</f>
        <v>1.599</v>
      </c>
      <c r="F116">
        <f>VLOOKUP(B116,home!$B$2:$E$405,3,FALSE)</f>
        <v>0.77249999999999996</v>
      </c>
      <c r="G116">
        <f>VLOOKUP(C116,away!$B$2:$E$405,4,FALSE)</f>
        <v>0.66449999999999998</v>
      </c>
      <c r="H116">
        <f>VLOOKUP(A116,away!$A$2:$E$405,3,FALSE)</f>
        <v>1.4569000000000001</v>
      </c>
      <c r="I116">
        <f>VLOOKUP(C116,away!$B$2:$E$405,3,FALSE)</f>
        <v>0.85799999999999998</v>
      </c>
      <c r="J116">
        <f>VLOOKUP(B116,home!$B$2:$E$405,4,FALSE)</f>
        <v>1.7362</v>
      </c>
      <c r="K116" s="3">
        <f t="shared" si="334"/>
        <v>0.82080867374999988</v>
      </c>
      <c r="L116" s="3">
        <f t="shared" si="335"/>
        <v>2.1702850712399999</v>
      </c>
      <c r="M116" s="5">
        <f t="shared" si="336"/>
        <v>5.0232465159532017E-2</v>
      </c>
      <c r="N116" s="5">
        <f t="shared" si="337"/>
        <v>4.1231243106788544E-2</v>
      </c>
      <c r="O116" s="5">
        <f t="shared" si="338"/>
        <v>0.10901876922731575</v>
      </c>
      <c r="P116" s="5">
        <f t="shared" si="339"/>
        <v>8.9483551383330334E-2</v>
      </c>
      <c r="Q116" s="5">
        <f t="shared" si="340"/>
        <v>1.6921480985773462E-2</v>
      </c>
      <c r="R116" s="5">
        <f t="shared" si="341"/>
        <v>0.11830090366950105</v>
      </c>
      <c r="S116" s="5">
        <f t="shared" si="342"/>
        <v>3.985124930034252E-2</v>
      </c>
      <c r="T116" s="5">
        <f t="shared" si="343"/>
        <v>3.6724437566695661E-2</v>
      </c>
      <c r="U116" s="5">
        <f t="shared" si="344"/>
        <v>9.7102407844389657E-2</v>
      </c>
      <c r="V116" s="5">
        <f t="shared" si="345"/>
        <v>7.887841067484587E-3</v>
      </c>
      <c r="W116" s="5">
        <f t="shared" si="346"/>
        <v>4.6297661219395197E-3</v>
      </c>
      <c r="X116" s="5">
        <f t="shared" si="347"/>
        <v>1.004791229777805E-2</v>
      </c>
      <c r="Y116" s="5">
        <f t="shared" si="348"/>
        <v>1.0903417028498254E-2</v>
      </c>
      <c r="Z116" s="5">
        <f t="shared" si="349"/>
        <v>8.5582228382706474E-2</v>
      </c>
      <c r="AA116" s="5">
        <f t="shared" si="350"/>
        <v>7.0246635375378896E-2</v>
      </c>
      <c r="AB116" s="5">
        <f t="shared" si="351"/>
        <v>2.8829523808932285E-2</v>
      </c>
      <c r="AC116" s="5">
        <f t="shared" si="352"/>
        <v>8.7820698877728561E-4</v>
      </c>
      <c r="AD116" s="5">
        <f t="shared" si="353"/>
        <v>9.5003804758046425E-4</v>
      </c>
      <c r="AE116" s="5">
        <f t="shared" si="354"/>
        <v>2.0618533917738783E-3</v>
      </c>
      <c r="AF116" s="5">
        <f t="shared" si="355"/>
        <v>2.2374048176262038E-3</v>
      </c>
      <c r="AG116" s="5">
        <f t="shared" si="356"/>
        <v>1.6186020913382013E-3</v>
      </c>
      <c r="AH116" s="5">
        <f t="shared" si="357"/>
        <v>4.643445815561003E-2</v>
      </c>
      <c r="AI116" s="5">
        <f t="shared" si="358"/>
        <v>3.8113806015006135E-2</v>
      </c>
      <c r="AJ116" s="5">
        <f t="shared" si="359"/>
        <v>1.5642071283370973E-2</v>
      </c>
      <c r="AK116" s="5">
        <f t="shared" si="360"/>
        <v>4.2797159282688966E-3</v>
      </c>
      <c r="AL116" s="5">
        <f t="shared" si="361"/>
        <v>6.2577124141429796E-5</v>
      </c>
      <c r="AM116" s="5">
        <f t="shared" si="362"/>
        <v>1.5595989396931207E-4</v>
      </c>
      <c r="AN116" s="5">
        <f t="shared" si="363"/>
        <v>3.3847742959377126E-4</v>
      </c>
      <c r="AO116" s="5">
        <f t="shared" si="364"/>
        <v>3.6729625619952506E-4</v>
      </c>
      <c r="AP116" s="5">
        <f t="shared" si="365"/>
        <v>2.6571252718405713E-4</v>
      </c>
      <c r="AQ116" s="5">
        <f t="shared" si="366"/>
        <v>1.4416798274725299E-4</v>
      </c>
      <c r="AR116" s="5">
        <f t="shared" si="367"/>
        <v>2.0155202265247779E-2</v>
      </c>
      <c r="AS116" s="5">
        <f t="shared" si="368"/>
        <v>1.6543564840501023E-2</v>
      </c>
      <c r="AT116" s="5">
        <f t="shared" si="369"/>
        <v>6.789550757914385E-3</v>
      </c>
      <c r="AU116" s="5">
        <f t="shared" si="370"/>
        <v>1.8576407176540048E-3</v>
      </c>
      <c r="AV116" s="5">
        <f t="shared" si="371"/>
        <v>3.8119190344039537E-4</v>
      </c>
      <c r="AW116" s="5">
        <f t="shared" si="372"/>
        <v>3.0965052435859791E-6</v>
      </c>
      <c r="AX116" s="5">
        <f t="shared" si="373"/>
        <v>2.1335538954523593E-5</v>
      </c>
      <c r="AY116" s="5">
        <f t="shared" si="374"/>
        <v>4.6304201679862029E-5</v>
      </c>
      <c r="AZ116" s="5">
        <f t="shared" si="375"/>
        <v>5.0246658820745354E-5</v>
      </c>
      <c r="BA116" s="5">
        <f t="shared" si="376"/>
        <v>3.6349857839451092E-5</v>
      </c>
      <c r="BB116" s="5">
        <f t="shared" si="377"/>
        <v>1.9722388452664253E-5</v>
      </c>
      <c r="BC116" s="5">
        <f t="shared" si="378"/>
        <v>8.5606410456026779E-6</v>
      </c>
      <c r="BD116" s="5">
        <f t="shared" si="379"/>
        <v>7.2904224306816479E-3</v>
      </c>
      <c r="BE116" s="5">
        <f t="shared" si="380"/>
        <v>5.9840419664050539E-3</v>
      </c>
      <c r="BF116" s="5">
        <f t="shared" si="381"/>
        <v>2.4558767750546364E-3</v>
      </c>
      <c r="BG116" s="5">
        <f t="shared" si="382"/>
        <v>6.7193498620867441E-4</v>
      </c>
      <c r="BH116" s="5">
        <f t="shared" si="383"/>
        <v>1.3788251621904161E-4</v>
      </c>
      <c r="BI116" s="5">
        <f t="shared" si="384"/>
        <v>2.2635033054212883E-5</v>
      </c>
      <c r="BJ116" s="8">
        <f t="shared" si="385"/>
        <v>0.12878028883227902</v>
      </c>
      <c r="BK116" s="8">
        <f t="shared" si="386"/>
        <v>0.18844219522528802</v>
      </c>
      <c r="BL116" s="8">
        <f t="shared" si="387"/>
        <v>0.59025823550015477</v>
      </c>
      <c r="BM116" s="8">
        <f t="shared" si="388"/>
        <v>0.56783132671175085</v>
      </c>
      <c r="BN116" s="8">
        <f t="shared" si="389"/>
        <v>0.42518841353224113</v>
      </c>
    </row>
    <row r="117" spans="1:66" x14ac:dyDescent="0.25">
      <c r="A117" t="s">
        <v>340</v>
      </c>
      <c r="B117" t="s">
        <v>124</v>
      </c>
      <c r="C117" t="s">
        <v>119</v>
      </c>
      <c r="D117" s="11">
        <v>44204</v>
      </c>
      <c r="E117">
        <f>VLOOKUP(A117,home!$A$2:$E$405,3,FALSE)</f>
        <v>1.1801999999999999</v>
      </c>
      <c r="F117">
        <f>VLOOKUP(B117,home!$B$2:$E$405,3,FALSE)</f>
        <v>1.0356000000000001</v>
      </c>
      <c r="G117">
        <f>VLOOKUP(C117,away!$B$2:$E$405,4,FALSE)</f>
        <v>0.63549999999999995</v>
      </c>
      <c r="H117">
        <f>VLOOKUP(A117,away!$A$2:$E$405,3,FALSE)</f>
        <v>1.0640000000000001</v>
      </c>
      <c r="I117">
        <f>VLOOKUP(C117,away!$B$2:$E$405,3,FALSE)</f>
        <v>0.93979999999999997</v>
      </c>
      <c r="J117">
        <f>VLOOKUP(B117,home!$B$2:$E$405,4,FALSE)</f>
        <v>1.1487000000000001</v>
      </c>
      <c r="K117" s="3">
        <f t="shared" si="334"/>
        <v>0.7767177087599999</v>
      </c>
      <c r="L117" s="3">
        <f t="shared" si="335"/>
        <v>1.1486393486400002</v>
      </c>
      <c r="M117" s="5">
        <f t="shared" si="336"/>
        <v>0.14582368013550379</v>
      </c>
      <c r="N117" s="5">
        <f t="shared" si="337"/>
        <v>0.11326383471779962</v>
      </c>
      <c r="O117" s="5">
        <f t="shared" si="338"/>
        <v>0.16749881696713279</v>
      </c>
      <c r="P117" s="5">
        <f t="shared" si="339"/>
        <v>0.130099297334722</v>
      </c>
      <c r="Q117" s="5">
        <f t="shared" si="340"/>
        <v>4.3987013093690311E-2</v>
      </c>
      <c r="R117" s="5">
        <f t="shared" si="341"/>
        <v>9.6197866009549035E-2</v>
      </c>
      <c r="S117" s="5">
        <f t="shared" si="342"/>
        <v>2.9017624488801144E-2</v>
      </c>
      <c r="T117" s="5">
        <f t="shared" si="343"/>
        <v>5.0525214068555598E-2</v>
      </c>
      <c r="U117" s="5">
        <f t="shared" si="344"/>
        <v>7.4718586074538407E-2</v>
      </c>
      <c r="V117" s="5">
        <f t="shared" si="345"/>
        <v>2.8765123536770528E-3</v>
      </c>
      <c r="W117" s="5">
        <f t="shared" si="346"/>
        <v>1.1388497341775754E-2</v>
      </c>
      <c r="X117" s="5">
        <f t="shared" si="347"/>
        <v>1.3081276168645677E-2</v>
      </c>
      <c r="Y117" s="5">
        <f t="shared" si="348"/>
        <v>7.5128342688665648E-3</v>
      </c>
      <c r="Z117" s="5">
        <f t="shared" si="349"/>
        <v>3.6832218051255451E-2</v>
      </c>
      <c r="AA117" s="5">
        <f t="shared" si="350"/>
        <v>2.8608236013319847E-2</v>
      </c>
      <c r="AB117" s="5">
        <f t="shared" si="351"/>
        <v>1.1110261763965549E-2</v>
      </c>
      <c r="AC117" s="5">
        <f t="shared" si="352"/>
        <v>1.6039586113529542E-4</v>
      </c>
      <c r="AD117" s="5">
        <f t="shared" si="353"/>
        <v>2.2114118903808532E-3</v>
      </c>
      <c r="AE117" s="5">
        <f t="shared" si="354"/>
        <v>2.5401147133418144E-3</v>
      </c>
      <c r="AF117" s="5">
        <f t="shared" si="355"/>
        <v>1.4588378549019116E-3</v>
      </c>
      <c r="AG117" s="5">
        <f t="shared" si="356"/>
        <v>5.5855952114196869E-4</v>
      </c>
      <c r="AH117" s="5">
        <f t="shared" si="357"/>
        <v>1.0576733737840138E-2</v>
      </c>
      <c r="AI117" s="5">
        <f t="shared" si="358"/>
        <v>8.2151363950197804E-3</v>
      </c>
      <c r="AJ117" s="5">
        <f t="shared" si="359"/>
        <v>3.190420958945324E-3</v>
      </c>
      <c r="AK117" s="5">
        <f t="shared" si="360"/>
        <v>8.260188190706315E-4</v>
      </c>
      <c r="AL117" s="5">
        <f t="shared" si="361"/>
        <v>5.724005541406981E-6</v>
      </c>
      <c r="AM117" s="5">
        <f t="shared" si="362"/>
        <v>3.4352855532424742E-4</v>
      </c>
      <c r="AN117" s="5">
        <f t="shared" si="363"/>
        <v>3.9459041602688384E-4</v>
      </c>
      <c r="AO117" s="5">
        <f t="shared" si="364"/>
        <v>2.266210392223533E-4</v>
      </c>
      <c r="AP117" s="5">
        <f t="shared" si="365"/>
        <v>8.6768614293494564E-5</v>
      </c>
      <c r="AQ117" s="5">
        <f t="shared" si="366"/>
        <v>2.491646115111877E-5</v>
      </c>
      <c r="AR117" s="5">
        <f t="shared" si="367"/>
        <v>2.4297705102742794E-3</v>
      </c>
      <c r="AS117" s="5">
        <f t="shared" si="368"/>
        <v>1.8872457835528544E-3</v>
      </c>
      <c r="AT117" s="5">
        <f t="shared" si="369"/>
        <v>7.3292861043407166E-4</v>
      </c>
      <c r="AU117" s="5">
        <f t="shared" si="370"/>
        <v>1.8975954366033429E-4</v>
      </c>
      <c r="AV117" s="5">
        <f t="shared" si="371"/>
        <v>3.6847399491799499E-5</v>
      </c>
      <c r="AW117" s="5">
        <f t="shared" si="372"/>
        <v>1.4185493249738234E-7</v>
      </c>
      <c r="AX117" s="5">
        <f t="shared" si="373"/>
        <v>4.447078539751368E-5</v>
      </c>
      <c r="AY117" s="5">
        <f t="shared" si="374"/>
        <v>5.1080893972509347E-5</v>
      </c>
      <c r="AZ117" s="5">
        <f t="shared" si="375"/>
        <v>2.9336762390266029E-5</v>
      </c>
      <c r="BA117" s="5">
        <f t="shared" si="376"/>
        <v>1.1232453214387205E-5</v>
      </c>
      <c r="BB117" s="5">
        <f t="shared" si="377"/>
        <v>3.2255094359507503E-6</v>
      </c>
      <c r="BC117" s="5">
        <f t="shared" si="378"/>
        <v>7.4098941150852819E-7</v>
      </c>
      <c r="BD117" s="5">
        <f t="shared" si="379"/>
        <v>4.6515500271102214E-4</v>
      </c>
      <c r="BE117" s="5">
        <f t="shared" si="380"/>
        <v>3.6129412792395671E-4</v>
      </c>
      <c r="BF117" s="5">
        <f t="shared" si="381"/>
        <v>1.4031177361476893E-4</v>
      </c>
      <c r="BG117" s="5">
        <f t="shared" si="382"/>
        <v>3.6327546438038386E-5</v>
      </c>
      <c r="BH117" s="5">
        <f t="shared" si="383"/>
        <v>7.0540621585564169E-6</v>
      </c>
      <c r="BI117" s="5">
        <f t="shared" si="384"/>
        <v>1.0958029994489124E-6</v>
      </c>
      <c r="BJ117" s="8">
        <f t="shared" si="385"/>
        <v>0.24774410611894029</v>
      </c>
      <c r="BK117" s="8">
        <f t="shared" si="386"/>
        <v>0.3080343150733531</v>
      </c>
      <c r="BL117" s="8">
        <f t="shared" si="387"/>
        <v>0.40722986690264074</v>
      </c>
      <c r="BM117" s="8">
        <f t="shared" si="388"/>
        <v>0.30291905884875214</v>
      </c>
      <c r="BN117" s="8">
        <f t="shared" si="389"/>
        <v>0.69687050825839758</v>
      </c>
    </row>
    <row r="118" spans="1:66" x14ac:dyDescent="0.25">
      <c r="A118" t="s">
        <v>340</v>
      </c>
      <c r="B118" t="s">
        <v>115</v>
      </c>
      <c r="C118" t="s">
        <v>123</v>
      </c>
      <c r="D118" s="11">
        <v>44204</v>
      </c>
      <c r="E118">
        <f>VLOOKUP(A118,home!$A$2:$E$405,3,FALSE)</f>
        <v>1.1801999999999999</v>
      </c>
      <c r="F118">
        <f>VLOOKUP(B118,home!$B$2:$E$405,3,FALSE)</f>
        <v>1.3769</v>
      </c>
      <c r="G118">
        <f>VLOOKUP(C118,away!$B$2:$E$405,4,FALSE)</f>
        <v>1.1651</v>
      </c>
      <c r="H118">
        <f>VLOOKUP(A118,away!$A$2:$E$405,3,FALSE)</f>
        <v>1.0640000000000001</v>
      </c>
      <c r="I118">
        <f>VLOOKUP(C118,away!$B$2:$E$405,3,FALSE)</f>
        <v>0.58740000000000003</v>
      </c>
      <c r="J118">
        <f>VLOOKUP(B118,home!$B$2:$E$405,4,FALSE)</f>
        <v>1.2923</v>
      </c>
      <c r="K118" s="3">
        <f t="shared" si="334"/>
        <v>1.893307749438</v>
      </c>
      <c r="L118" s="3">
        <f t="shared" si="335"/>
        <v>0.80767922928000002</v>
      </c>
      <c r="M118" s="5">
        <f t="shared" si="336"/>
        <v>6.713921505152888E-2</v>
      </c>
      <c r="N118" s="5">
        <f t="shared" si="337"/>
        <v>0.12711519614824401</v>
      </c>
      <c r="O118" s="5">
        <f t="shared" si="338"/>
        <v>5.4226949467283028E-2</v>
      </c>
      <c r="P118" s="5">
        <f t="shared" si="339"/>
        <v>0.10266830365478977</v>
      </c>
      <c r="Q118" s="5">
        <f t="shared" si="340"/>
        <v>0.12033409296940092</v>
      </c>
      <c r="R118" s="5">
        <f t="shared" si="341"/>
        <v>2.1898990375970331E-2</v>
      </c>
      <c r="S118" s="5">
        <f t="shared" si="342"/>
        <v>3.9249716306863823E-2</v>
      </c>
      <c r="T118" s="5">
        <f t="shared" si="343"/>
        <v>9.7191347465633612E-2</v>
      </c>
      <c r="U118" s="5">
        <f t="shared" si="344"/>
        <v>4.1461528183692802E-2</v>
      </c>
      <c r="V118" s="5">
        <f t="shared" si="345"/>
        <v>6.6688989918843858E-3</v>
      </c>
      <c r="W118" s="5">
        <f t="shared" si="346"/>
        <v>7.5943156913519869E-2</v>
      </c>
      <c r="X118" s="5">
        <f t="shared" si="347"/>
        <v>6.1337710445001838E-2</v>
      </c>
      <c r="Y118" s="5">
        <f t="shared" si="348"/>
        <v>2.4770597349009445E-2</v>
      </c>
      <c r="Z118" s="5">
        <f t="shared" si="349"/>
        <v>5.895786556291284E-3</v>
      </c>
      <c r="AA118" s="5">
        <f t="shared" si="350"/>
        <v>1.1162538376058666E-2</v>
      </c>
      <c r="AB118" s="5">
        <f t="shared" si="351"/>
        <v>1.0567060205395473E-2</v>
      </c>
      <c r="AC118" s="5">
        <f t="shared" si="352"/>
        <v>6.3737391237782661E-4</v>
      </c>
      <c r="AD118" s="5">
        <f t="shared" si="353"/>
        <v>3.5945941875288302E-2</v>
      </c>
      <c r="AE118" s="5">
        <f t="shared" si="354"/>
        <v>2.9032790629576539E-2</v>
      </c>
      <c r="AF118" s="5">
        <f t="shared" si="355"/>
        <v>1.1724590979771993E-2</v>
      </c>
      <c r="AG118" s="5">
        <f t="shared" si="356"/>
        <v>3.1565695353884941E-3</v>
      </c>
      <c r="AH118" s="5">
        <f t="shared" si="357"/>
        <v>1.1904760854461825E-3</v>
      </c>
      <c r="AI118" s="5">
        <f t="shared" si="358"/>
        <v>2.2539375980958716E-3</v>
      </c>
      <c r="AJ118" s="5">
        <f t="shared" si="359"/>
        <v>2.1336987606122935E-3</v>
      </c>
      <c r="AK118" s="5">
        <f t="shared" si="360"/>
        <v>1.3465827994778375E-3</v>
      </c>
      <c r="AL118" s="5">
        <f t="shared" si="361"/>
        <v>3.8986513814571581E-5</v>
      </c>
      <c r="AM118" s="5">
        <f t="shared" si="362"/>
        <v>1.3611346062666251E-2</v>
      </c>
      <c r="AN118" s="5">
        <f t="shared" si="363"/>
        <v>1.099360149735764E-2</v>
      </c>
      <c r="AO118" s="5">
        <f t="shared" si="364"/>
        <v>4.4396517921986367E-3</v>
      </c>
      <c r="AP118" s="5">
        <f t="shared" si="365"/>
        <v>1.1952715125981884E-3</v>
      </c>
      <c r="AQ118" s="5">
        <f t="shared" si="366"/>
        <v>2.4134899351891116E-4</v>
      </c>
      <c r="AR118" s="5">
        <f t="shared" si="367"/>
        <v>1.9230456143388885E-4</v>
      </c>
      <c r="AS118" s="5">
        <f t="shared" si="368"/>
        <v>3.6409171641505763E-4</v>
      </c>
      <c r="AT118" s="5">
        <f t="shared" si="369"/>
        <v>3.4466883409740574E-4</v>
      </c>
      <c r="AU118" s="5">
        <f t="shared" si="370"/>
        <v>2.1752139152879295E-4</v>
      </c>
      <c r="AV118" s="5">
        <f t="shared" si="371"/>
        <v>1.0295873406250028E-4</v>
      </c>
      <c r="AW118" s="5">
        <f t="shared" si="372"/>
        <v>1.6560445981466628E-6</v>
      </c>
      <c r="AX118" s="5">
        <f t="shared" si="373"/>
        <v>4.2950778301214078E-3</v>
      </c>
      <c r="AY118" s="5">
        <f t="shared" si="374"/>
        <v>3.4690451515300737E-3</v>
      </c>
      <c r="AZ118" s="5">
        <f t="shared" si="375"/>
        <v>1.4009378571626654E-3</v>
      </c>
      <c r="BA118" s="5">
        <f t="shared" si="376"/>
        <v>3.7716946958077211E-4</v>
      </c>
      <c r="BB118" s="5">
        <f t="shared" si="377"/>
        <v>7.6157986624736103E-5</v>
      </c>
      <c r="BC118" s="5">
        <f t="shared" si="378"/>
        <v>1.2302244788116682E-5</v>
      </c>
      <c r="BD118" s="5">
        <f t="shared" si="379"/>
        <v>2.588673332765862E-5</v>
      </c>
      <c r="BE118" s="5">
        <f t="shared" si="380"/>
        <v>4.9011552816891001E-5</v>
      </c>
      <c r="BF118" s="5">
        <f t="shared" si="381"/>
        <v>4.6396976380104792E-5</v>
      </c>
      <c r="BG118" s="5">
        <f t="shared" si="382"/>
        <v>2.9281251643648092E-5</v>
      </c>
      <c r="BH118" s="5">
        <f t="shared" si="383"/>
        <v>1.385960516254078E-5</v>
      </c>
      <c r="BI118" s="5">
        <f t="shared" si="384"/>
        <v>5.2480995716778729E-6</v>
      </c>
      <c r="BJ118" s="8">
        <f t="shared" si="385"/>
        <v>0.62666390470898248</v>
      </c>
      <c r="BK118" s="8">
        <f t="shared" si="386"/>
        <v>0.21987153958278935</v>
      </c>
      <c r="BL118" s="8">
        <f t="shared" si="387"/>
        <v>0.14763299130847252</v>
      </c>
      <c r="BM118" s="8">
        <f t="shared" si="388"/>
        <v>0.5032140853823871</v>
      </c>
      <c r="BN118" s="8">
        <f t="shared" si="389"/>
        <v>0.4933827476672169</v>
      </c>
    </row>
    <row r="119" spans="1:66" x14ac:dyDescent="0.25">
      <c r="A119" t="s">
        <v>340</v>
      </c>
      <c r="B119" t="s">
        <v>112</v>
      </c>
      <c r="C119" t="s">
        <v>111</v>
      </c>
      <c r="D119" s="11">
        <v>44204</v>
      </c>
      <c r="E119">
        <f>VLOOKUP(A119,home!$A$2:$E$405,3,FALSE)</f>
        <v>1.1801999999999999</v>
      </c>
      <c r="F119">
        <f>VLOOKUP(B119,home!$B$2:$E$405,3,FALSE)</f>
        <v>1.6946000000000001</v>
      </c>
      <c r="G119">
        <f>VLOOKUP(C119,away!$B$2:$E$405,4,FALSE)</f>
        <v>0.84730000000000005</v>
      </c>
      <c r="H119">
        <f>VLOOKUP(A119,away!$A$2:$E$405,3,FALSE)</f>
        <v>1.0640000000000001</v>
      </c>
      <c r="I119">
        <f>VLOOKUP(C119,away!$B$2:$E$405,3,FALSE)</f>
        <v>1.2531000000000001</v>
      </c>
      <c r="J119">
        <f>VLOOKUP(B119,home!$B$2:$E$405,4,FALSE)</f>
        <v>0.52210000000000001</v>
      </c>
      <c r="K119" s="3">
        <f t="shared" si="334"/>
        <v>1.6945719713160001</v>
      </c>
      <c r="L119" s="3">
        <f t="shared" si="335"/>
        <v>0.6961150946400001</v>
      </c>
      <c r="M119" s="5">
        <f t="shared" si="336"/>
        <v>9.1566749863538507E-2</v>
      </c>
      <c r="N119" s="5">
        <f t="shared" si="337"/>
        <v>0.15516644782325553</v>
      </c>
      <c r="O119" s="5">
        <f t="shared" si="338"/>
        <v>6.3740996747134321E-2</v>
      </c>
      <c r="P119" s="5">
        <f t="shared" si="339"/>
        <v>0.10801370651143814</v>
      </c>
      <c r="Q119" s="5">
        <f t="shared" si="340"/>
        <v>0.13147035668497772</v>
      </c>
      <c r="R119" s="5">
        <f t="shared" si="341"/>
        <v>2.2185534991539673E-2</v>
      </c>
      <c r="S119" s="5">
        <f t="shared" si="342"/>
        <v>3.1853704569962123E-2</v>
      </c>
      <c r="T119" s="5">
        <f t="shared" si="343"/>
        <v>9.1518499786117827E-2</v>
      </c>
      <c r="U119" s="5">
        <f t="shared" si="344"/>
        <v>3.7594985765313484E-2</v>
      </c>
      <c r="V119" s="5">
        <f t="shared" si="345"/>
        <v>4.1750195007703968E-3</v>
      </c>
      <c r="W119" s="5">
        <f t="shared" si="346"/>
        <v>7.4261993832426779E-2</v>
      </c>
      <c r="X119" s="5">
        <f t="shared" si="347"/>
        <v>5.1694894864814864E-2</v>
      </c>
      <c r="Y119" s="5">
        <f t="shared" si="348"/>
        <v>1.7992798315612728E-2</v>
      </c>
      <c r="Z119" s="5">
        <f t="shared" si="349"/>
        <v>5.1478952634248926E-3</v>
      </c>
      <c r="AA119" s="5">
        <f t="shared" si="350"/>
        <v>8.72347902467022E-3</v>
      </c>
      <c r="AB119" s="5">
        <f t="shared" si="351"/>
        <v>7.3912815237845977E-3</v>
      </c>
      <c r="AC119" s="5">
        <f t="shared" si="352"/>
        <v>3.0780778210145012E-4</v>
      </c>
      <c r="AD119" s="5">
        <f t="shared" si="353"/>
        <v>3.1460573320618031E-2</v>
      </c>
      <c r="AE119" s="5">
        <f t="shared" si="354"/>
        <v>2.1900179974510679E-2</v>
      </c>
      <c r="AF119" s="5">
        <f t="shared" si="355"/>
        <v>7.6225229277947686E-3</v>
      </c>
      <c r="AG119" s="5">
        <f t="shared" si="356"/>
        <v>1.7687177564258091E-3</v>
      </c>
      <c r="AH119" s="5">
        <f t="shared" si="357"/>
        <v>8.9588189962395667E-4</v>
      </c>
      <c r="AI119" s="5">
        <f t="shared" si="358"/>
        <v>1.5181363567120911E-3</v>
      </c>
      <c r="AJ119" s="5">
        <f t="shared" si="359"/>
        <v>1.2862956593600496E-3</v>
      </c>
      <c r="AK119" s="5">
        <f t="shared" si="360"/>
        <v>7.2657352372565757E-4</v>
      </c>
      <c r="AL119" s="5">
        <f t="shared" si="361"/>
        <v>1.4523813278244039E-5</v>
      </c>
      <c r="AM119" s="5">
        <f t="shared" si="362"/>
        <v>1.0662441150130261E-2</v>
      </c>
      <c r="AN119" s="5">
        <f t="shared" si="363"/>
        <v>7.4222862303163564E-3</v>
      </c>
      <c r="AO119" s="5">
        <f t="shared" si="364"/>
        <v>2.58338274083092E-3</v>
      </c>
      <c r="AP119" s="5">
        <f t="shared" si="365"/>
        <v>5.9944390704161972E-4</v>
      </c>
      <c r="AQ119" s="5">
        <f t="shared" si="366"/>
        <v>1.0432048802041212E-4</v>
      </c>
      <c r="AR119" s="5">
        <f t="shared" si="367"/>
        <v>1.2472738266859875E-4</v>
      </c>
      <c r="AS119" s="5">
        <f t="shared" si="368"/>
        <v>2.1135952672581246E-4</v>
      </c>
      <c r="AT119" s="5">
        <f t="shared" si="369"/>
        <v>1.7908196493008846E-4</v>
      </c>
      <c r="AU119" s="5">
        <f t="shared" si="370"/>
        <v>1.0115575944624091E-4</v>
      </c>
      <c r="AV119" s="5">
        <f t="shared" si="371"/>
        <v>4.2853928673695898E-5</v>
      </c>
      <c r="AW119" s="5">
        <f t="shared" si="372"/>
        <v>4.7590385860014999E-7</v>
      </c>
      <c r="AX119" s="5">
        <f t="shared" si="373"/>
        <v>3.0113789864695097E-3</v>
      </c>
      <c r="AY119" s="5">
        <f t="shared" si="374"/>
        <v>2.09626636816313E-3</v>
      </c>
      <c r="AZ119" s="5">
        <f t="shared" si="375"/>
        <v>7.2962133063226339E-4</v>
      </c>
      <c r="BA119" s="5">
        <f t="shared" si="376"/>
        <v>1.693001405414803E-4</v>
      </c>
      <c r="BB119" s="5">
        <f t="shared" si="377"/>
        <v>2.9463095838899465E-5</v>
      </c>
      <c r="BC119" s="5">
        <f t="shared" si="378"/>
        <v>4.101941149656579E-6</v>
      </c>
      <c r="BD119" s="5">
        <f t="shared" si="379"/>
        <v>1.447076896509185E-5</v>
      </c>
      <c r="BE119" s="5">
        <f t="shared" si="380"/>
        <v>2.4521759491634092E-5</v>
      </c>
      <c r="BF119" s="5">
        <f t="shared" si="381"/>
        <v>2.0776943160937614E-5</v>
      </c>
      <c r="BG119" s="5">
        <f t="shared" si="382"/>
        <v>1.1736008510050177E-5</v>
      </c>
      <c r="BH119" s="5">
        <f t="shared" si="383"/>
        <v>4.9718777690642711E-6</v>
      </c>
      <c r="BI119" s="5">
        <f t="shared" si="384"/>
        <v>1.6850409424530894E-6</v>
      </c>
      <c r="BJ119" s="8">
        <f t="shared" si="385"/>
        <v>0.61226899166568927</v>
      </c>
      <c r="BK119" s="8">
        <f t="shared" si="386"/>
        <v>0.23802777840925199</v>
      </c>
      <c r="BL119" s="8">
        <f t="shared" si="387"/>
        <v>0.14480050645314774</v>
      </c>
      <c r="BM119" s="8">
        <f t="shared" si="388"/>
        <v>0.42600558870532557</v>
      </c>
      <c r="BN119" s="8">
        <f t="shared" si="389"/>
        <v>0.57214379262188386</v>
      </c>
    </row>
    <row r="120" spans="1:66" x14ac:dyDescent="0.25">
      <c r="A120" t="s">
        <v>340</v>
      </c>
      <c r="B120" t="s">
        <v>118</v>
      </c>
      <c r="C120" t="s">
        <v>120</v>
      </c>
      <c r="D120" s="11">
        <v>44204</v>
      </c>
      <c r="E120">
        <f>VLOOKUP(A120,home!$A$2:$E$405,3,FALSE)</f>
        <v>1.1801999999999999</v>
      </c>
      <c r="F120">
        <f>VLOOKUP(B120,home!$B$2:$E$405,3,FALSE)</f>
        <v>0.95320000000000005</v>
      </c>
      <c r="G120">
        <f>VLOOKUP(C120,away!$B$2:$E$405,4,FALSE)</f>
        <v>0.60519999999999996</v>
      </c>
      <c r="H120">
        <f>VLOOKUP(A120,away!$A$2:$E$405,3,FALSE)</f>
        <v>1.0640000000000001</v>
      </c>
      <c r="I120">
        <f>VLOOKUP(C120,away!$B$2:$E$405,3,FALSE)</f>
        <v>2.0139999999999998</v>
      </c>
      <c r="J120">
        <f>VLOOKUP(B120,home!$B$2:$E$405,4,FALSE)</f>
        <v>1.2923</v>
      </c>
      <c r="K120" s="3">
        <f t="shared" si="334"/>
        <v>0.68082981052799996</v>
      </c>
      <c r="L120" s="3">
        <f t="shared" si="335"/>
        <v>2.7692645007999999</v>
      </c>
      <c r="M120" s="5">
        <f t="shared" si="336"/>
        <v>3.1742642546121282E-2</v>
      </c>
      <c r="N120" s="5">
        <f t="shared" si="337"/>
        <v>2.1611337310333781E-2</v>
      </c>
      <c r="O120" s="5">
        <f t="shared" si="338"/>
        <v>8.7903773164557386E-2</v>
      </c>
      <c r="P120" s="5">
        <f t="shared" si="339"/>
        <v>5.9847509228321889E-2</v>
      </c>
      <c r="Q120" s="5">
        <f t="shared" si="340"/>
        <v>7.3568213431256203E-3</v>
      </c>
      <c r="R120" s="5">
        <f t="shared" si="341"/>
        <v>0.12171439925549225</v>
      </c>
      <c r="S120" s="5">
        <f t="shared" si="342"/>
        <v>2.8209090938395541E-2</v>
      </c>
      <c r="T120" s="5">
        <f t="shared" si="343"/>
        <v>2.0372984184245557E-2</v>
      </c>
      <c r="U120" s="5">
        <f t="shared" si="344"/>
        <v>8.2866791383646124E-2</v>
      </c>
      <c r="V120" s="5">
        <f t="shared" si="345"/>
        <v>5.9094843012491346E-3</v>
      </c>
      <c r="W120" s="5">
        <f t="shared" si="346"/>
        <v>1.6695810937095213E-3</v>
      </c>
      <c r="X120" s="5">
        <f t="shared" si="347"/>
        <v>4.6235116540166163E-3</v>
      </c>
      <c r="Y120" s="5">
        <f t="shared" si="348"/>
        <v>6.4018633462516548E-3</v>
      </c>
      <c r="Z120" s="5">
        <f t="shared" si="349"/>
        <v>0.1123531216981442</v>
      </c>
      <c r="AA120" s="5">
        <f t="shared" si="350"/>
        <v>7.6493354557976831E-2</v>
      </c>
      <c r="AB120" s="5">
        <f t="shared" si="351"/>
        <v>2.603947804517924E-2</v>
      </c>
      <c r="AC120" s="5">
        <f t="shared" si="352"/>
        <v>6.9635805316885658E-4</v>
      </c>
      <c r="AD120" s="5">
        <f t="shared" si="353"/>
        <v>2.8417514492284603E-4</v>
      </c>
      <c r="AE120" s="5">
        <f t="shared" si="354"/>
        <v>7.8695614084453287E-4</v>
      </c>
      <c r="AF120" s="5">
        <f t="shared" si="355"/>
        <v>1.0896448522636651E-3</v>
      </c>
      <c r="AG120" s="5">
        <f t="shared" si="356"/>
        <v>1.0058382692844092E-3</v>
      </c>
      <c r="AH120" s="5">
        <f t="shared" si="357"/>
        <v>7.7783877868183249E-2</v>
      </c>
      <c r="AI120" s="5">
        <f t="shared" si="358"/>
        <v>5.2957582831128287E-2</v>
      </c>
      <c r="AJ120" s="5">
        <f t="shared" si="359"/>
        <v>1.8027550542468965E-2</v>
      </c>
      <c r="AK120" s="5">
        <f t="shared" si="360"/>
        <v>4.0912312733710305E-3</v>
      </c>
      <c r="AL120" s="5">
        <f t="shared" si="361"/>
        <v>5.2516478365260499E-5</v>
      </c>
      <c r="AM120" s="5">
        <f t="shared" si="362"/>
        <v>3.8694982014917652E-5</v>
      </c>
      <c r="AN120" s="5">
        <f t="shared" si="363"/>
        <v>1.071566400530059E-4</v>
      </c>
      <c r="AO120" s="5">
        <f t="shared" si="364"/>
        <v>1.4837253966189638E-4</v>
      </c>
      <c r="AP120" s="5">
        <f t="shared" si="365"/>
        <v>1.369609356597432E-4</v>
      </c>
      <c r="AQ120" s="5">
        <f t="shared" si="366"/>
        <v>9.4820264279719938E-5</v>
      </c>
      <c r="AR120" s="5">
        <f t="shared" si="367"/>
        <v>4.3080826342984498E-2</v>
      </c>
      <c r="AS120" s="5">
        <f t="shared" si="368"/>
        <v>2.9330710836483802E-2</v>
      </c>
      <c r="AT120" s="5">
        <f t="shared" si="369"/>
        <v>9.9846111507274089E-3</v>
      </c>
      <c r="AU120" s="5">
        <f t="shared" si="370"/>
        <v>2.2659403059818333E-3</v>
      </c>
      <c r="AV120" s="5">
        <f t="shared" si="371"/>
        <v>3.8567992729734237E-4</v>
      </c>
      <c r="AW120" s="5">
        <f t="shared" si="372"/>
        <v>2.750401502960026E-6</v>
      </c>
      <c r="AX120" s="5">
        <f t="shared" si="373"/>
        <v>4.390782878933456E-6</v>
      </c>
      <c r="AY120" s="5">
        <f t="shared" si="374"/>
        <v>1.2159239157350844E-5</v>
      </c>
      <c r="AZ120" s="5">
        <f t="shared" si="375"/>
        <v>1.6836074677594504E-5</v>
      </c>
      <c r="BA120" s="5">
        <f t="shared" si="376"/>
        <v>1.554118131249342E-5</v>
      </c>
      <c r="BB120" s="5">
        <f t="shared" si="377"/>
        <v>1.0759410427296097E-5</v>
      </c>
      <c r="BC120" s="5">
        <f t="shared" si="378"/>
        <v>5.9591306691696832E-6</v>
      </c>
      <c r="BD120" s="5">
        <f t="shared" si="379"/>
        <v>1.9883700509459413E-2</v>
      </c>
      <c r="BE120" s="5">
        <f t="shared" si="380"/>
        <v>1.3537416050450748E-2</v>
      </c>
      <c r="BF120" s="5">
        <f t="shared" si="381"/>
        <v>4.6083382023335432E-3</v>
      </c>
      <c r="BG120" s="5">
        <f t="shared" si="382"/>
        <v>1.0458313417145639E-3</v>
      </c>
      <c r="BH120" s="5">
        <f t="shared" si="383"/>
        <v>1.7800828855594255E-4</v>
      </c>
      <c r="BI120" s="5">
        <f t="shared" si="384"/>
        <v>2.4238669873991191E-5</v>
      </c>
      <c r="BJ120" s="8">
        <f t="shared" si="385"/>
        <v>6.5794364519790316E-2</v>
      </c>
      <c r="BK120" s="8">
        <f t="shared" si="386"/>
        <v>0.12646976078477931</v>
      </c>
      <c r="BL120" s="8">
        <f t="shared" si="387"/>
        <v>0.67220334054786657</v>
      </c>
      <c r="BM120" s="8">
        <f t="shared" si="388"/>
        <v>0.6466346958649738</v>
      </c>
      <c r="BN120" s="8">
        <f t="shared" si="389"/>
        <v>0.3301764828479522</v>
      </c>
    </row>
    <row r="121" spans="1:66" x14ac:dyDescent="0.25">
      <c r="A121" t="s">
        <v>340</v>
      </c>
      <c r="B121" t="s">
        <v>114</v>
      </c>
      <c r="C121" t="s">
        <v>129</v>
      </c>
      <c r="D121" s="11">
        <v>44204</v>
      </c>
      <c r="E121">
        <f>VLOOKUP(A121,home!$A$2:$E$405,3,FALSE)</f>
        <v>1.1801999999999999</v>
      </c>
      <c r="F121">
        <f>VLOOKUP(B121,home!$B$2:$E$405,3,FALSE)</f>
        <v>0.9415</v>
      </c>
      <c r="G121">
        <f>VLOOKUP(C121,away!$B$2:$E$405,4,FALSE)</f>
        <v>0.84730000000000005</v>
      </c>
      <c r="H121">
        <f>VLOOKUP(A121,away!$A$2:$E$405,3,FALSE)</f>
        <v>1.0640000000000001</v>
      </c>
      <c r="I121">
        <f>VLOOKUP(C121,away!$B$2:$E$405,3,FALSE)</f>
        <v>0.62660000000000005</v>
      </c>
      <c r="J121">
        <f>VLOOKUP(B121,home!$B$2:$E$405,4,FALSE)</f>
        <v>1.462</v>
      </c>
      <c r="K121" s="3">
        <f t="shared" si="334"/>
        <v>0.94148442758999995</v>
      </c>
      <c r="L121" s="3">
        <f t="shared" si="335"/>
        <v>0.97471890880000023</v>
      </c>
      <c r="M121" s="5">
        <f t="shared" si="336"/>
        <v>0.1471646374313125</v>
      </c>
      <c r="N121" s="5">
        <f t="shared" si="337"/>
        <v>0.13855321443350913</v>
      </c>
      <c r="O121" s="5">
        <f t="shared" si="338"/>
        <v>0.14344415481099657</v>
      </c>
      <c r="P121" s="5">
        <f t="shared" si="339"/>
        <v>0.13505043798336244</v>
      </c>
      <c r="Q121" s="5">
        <f t="shared" si="340"/>
        <v>6.5222846890843428E-2</v>
      </c>
      <c r="R121" s="5">
        <f t="shared" si="341"/>
        <v>6.9908865025556433E-2</v>
      </c>
      <c r="S121" s="5">
        <f t="shared" si="342"/>
        <v>3.0983361760413917E-2</v>
      </c>
      <c r="T121" s="5">
        <f t="shared" si="343"/>
        <v>6.3573942150272386E-2</v>
      </c>
      <c r="U121" s="5">
        <f t="shared" si="344"/>
        <v>6.5818107772052561E-2</v>
      </c>
      <c r="V121" s="5">
        <f t="shared" si="345"/>
        <v>3.1592104741224106E-3</v>
      </c>
      <c r="W121" s="5">
        <f t="shared" si="346"/>
        <v>2.0468764890271978E-2</v>
      </c>
      <c r="X121" s="5">
        <f t="shared" si="347"/>
        <v>1.9951292178329659E-2</v>
      </c>
      <c r="Y121" s="5">
        <f t="shared" si="348"/>
        <v>9.7234508706057314E-3</v>
      </c>
      <c r="Z121" s="5">
        <f t="shared" si="349"/>
        <v>2.2713830877718961E-2</v>
      </c>
      <c r="AA121" s="5">
        <f t="shared" si="350"/>
        <v>2.1384718062285302E-2</v>
      </c>
      <c r="AB121" s="5">
        <f t="shared" si="351"/>
        <v>1.0066689522022105E-2</v>
      </c>
      <c r="AC121" s="5">
        <f t="shared" si="352"/>
        <v>1.8119704470910734E-4</v>
      </c>
      <c r="AD121" s="5">
        <f t="shared" si="353"/>
        <v>4.8177558490480003E-3</v>
      </c>
      <c r="AE121" s="5">
        <f t="shared" si="354"/>
        <v>4.6959577240488848E-3</v>
      </c>
      <c r="AF121" s="5">
        <f t="shared" si="355"/>
        <v>2.2886193942779306E-3</v>
      </c>
      <c r="AG121" s="5">
        <f t="shared" si="356"/>
        <v>7.4358686621636748E-4</v>
      </c>
      <c r="AH121" s="5">
        <f t="shared" si="357"/>
        <v>5.5349001119494937E-3</v>
      </c>
      <c r="AI121" s="5">
        <f t="shared" si="358"/>
        <v>5.2110222636665956E-3</v>
      </c>
      <c r="AJ121" s="5">
        <f t="shared" si="359"/>
        <v>2.4530481565334453E-3</v>
      </c>
      <c r="AK121" s="5">
        <f t="shared" si="360"/>
        <v>7.6983554650153182E-4</v>
      </c>
      <c r="AL121" s="5">
        <f t="shared" si="361"/>
        <v>6.651255539749436E-6</v>
      </c>
      <c r="AM121" s="5">
        <f t="shared" si="362"/>
        <v>9.0716842156186622E-4</v>
      </c>
      <c r="AN121" s="5">
        <f t="shared" si="363"/>
        <v>8.842342139626008E-4</v>
      </c>
      <c r="AO121" s="5">
        <f t="shared" si="364"/>
        <v>4.3093990407862601E-4</v>
      </c>
      <c r="AP121" s="5">
        <f t="shared" si="365"/>
        <v>1.4001509102063174E-4</v>
      </c>
      <c r="AQ121" s="5">
        <f t="shared" si="366"/>
        <v>3.4118839183790716E-5</v>
      </c>
      <c r="AR121" s="5">
        <f t="shared" si="367"/>
        <v>1.078994359487282E-3</v>
      </c>
      <c r="AS121" s="5">
        <f t="shared" si="368"/>
        <v>1.0158563869147224E-3</v>
      </c>
      <c r="AT121" s="5">
        <f t="shared" si="369"/>
        <v>4.7820648447402644E-4</v>
      </c>
      <c r="AU121" s="5">
        <f t="shared" si="370"/>
        <v>1.50074652768285E-4</v>
      </c>
      <c r="AV121" s="5">
        <f t="shared" si="371"/>
        <v>3.5323237139329197E-5</v>
      </c>
      <c r="AW121" s="5">
        <f t="shared" si="372"/>
        <v>1.6954838801650098E-7</v>
      </c>
      <c r="AX121" s="5">
        <f t="shared" si="373"/>
        <v>1.423474903503162E-4</v>
      </c>
      <c r="AY121" s="5">
        <f t="shared" si="374"/>
        <v>1.3874879046467875E-4</v>
      </c>
      <c r="AZ121" s="5">
        <f t="shared" si="375"/>
        <v>6.7620534819525763E-5</v>
      </c>
      <c r="BA121" s="5">
        <f t="shared" si="376"/>
        <v>2.1970337970586862E-5</v>
      </c>
      <c r="BB121" s="5">
        <f t="shared" si="377"/>
        <v>5.3537259631644086E-6</v>
      </c>
      <c r="BC121" s="5">
        <f t="shared" si="378"/>
        <v>1.0436755857659686E-6</v>
      </c>
      <c r="BD121" s="5">
        <f t="shared" si="379"/>
        <v>1.7528603411346642E-4</v>
      </c>
      <c r="BE121" s="5">
        <f t="shared" si="380"/>
        <v>1.6502907149183813E-4</v>
      </c>
      <c r="BF121" s="5">
        <f t="shared" si="381"/>
        <v>7.7686150454601199E-5</v>
      </c>
      <c r="BG121" s="5">
        <f t="shared" si="382"/>
        <v>2.4380100297473611E-5</v>
      </c>
      <c r="BH121" s="5">
        <f t="shared" si="383"/>
        <v>5.7383711932884316E-6</v>
      </c>
      <c r="BI121" s="5">
        <f t="shared" si="384"/>
        <v>1.080517423642421E-6</v>
      </c>
      <c r="BJ121" s="8">
        <f t="shared" si="385"/>
        <v>0.33281299227238503</v>
      </c>
      <c r="BK121" s="8">
        <f t="shared" si="386"/>
        <v>0.31668424473992479</v>
      </c>
      <c r="BL121" s="8">
        <f t="shared" si="387"/>
        <v>0.32779899663732209</v>
      </c>
      <c r="BM121" s="8">
        <f t="shared" si="388"/>
        <v>0.30052732870969362</v>
      </c>
      <c r="BN121" s="8">
        <f t="shared" si="389"/>
        <v>0.69934415657558047</v>
      </c>
    </row>
    <row r="122" spans="1:66" x14ac:dyDescent="0.25">
      <c r="A122" t="s">
        <v>340</v>
      </c>
      <c r="B122" t="s">
        <v>117</v>
      </c>
      <c r="C122" t="s">
        <v>127</v>
      </c>
      <c r="D122" s="11">
        <v>44204</v>
      </c>
      <c r="E122">
        <f>VLOOKUP(A122,home!$A$2:$E$405,3,FALSE)</f>
        <v>1.1801999999999999</v>
      </c>
      <c r="F122">
        <f>VLOOKUP(B122,home!$B$2:$E$405,3,FALSE)</f>
        <v>0.42370000000000002</v>
      </c>
      <c r="G122">
        <f>VLOOKUP(C122,away!$B$2:$E$405,4,FALSE)</f>
        <v>1.4827999999999999</v>
      </c>
      <c r="H122">
        <f>VLOOKUP(A122,away!$A$2:$E$405,3,FALSE)</f>
        <v>1.0640000000000001</v>
      </c>
      <c r="I122">
        <f>VLOOKUP(C122,away!$B$2:$E$405,3,FALSE)</f>
        <v>0.93979999999999997</v>
      </c>
      <c r="J122">
        <f>VLOOKUP(B122,home!$B$2:$E$405,4,FALSE)</f>
        <v>1.5273000000000001</v>
      </c>
      <c r="K122" s="3">
        <f t="shared" si="334"/>
        <v>0.74147523727199982</v>
      </c>
      <c r="L122" s="3">
        <f t="shared" si="335"/>
        <v>1.5272193585600002</v>
      </c>
      <c r="M122" s="5">
        <f t="shared" si="336"/>
        <v>0.10344713229801364</v>
      </c>
      <c r="N122" s="5">
        <f t="shared" si="337"/>
        <v>7.6703486965777612E-2</v>
      </c>
      <c r="O122" s="5">
        <f t="shared" si="338"/>
        <v>0.15798646303304387</v>
      </c>
      <c r="P122" s="5">
        <f t="shared" si="339"/>
        <v>0.11714305016319024</v>
      </c>
      <c r="Q122" s="5">
        <f t="shared" si="340"/>
        <v>2.8436868098769847E-2</v>
      </c>
      <c r="R122" s="5">
        <f t="shared" si="341"/>
        <v>0.12063999236724422</v>
      </c>
      <c r="S122" s="5">
        <f t="shared" si="342"/>
        <v>3.3163060919860793E-2</v>
      </c>
      <c r="T122" s="5">
        <f t="shared" si="343"/>
        <v>4.3429335457258626E-2</v>
      </c>
      <c r="U122" s="5">
        <f t="shared" si="344"/>
        <v>8.9451566964994664E-2</v>
      </c>
      <c r="V122" s="5">
        <f t="shared" si="345"/>
        <v>4.1726328357310884E-3</v>
      </c>
      <c r="W122" s="5">
        <f t="shared" si="346"/>
        <v>7.028411173602647E-3</v>
      </c>
      <c r="X122" s="5">
        <f t="shared" si="347"/>
        <v>1.0733925604245374E-2</v>
      </c>
      <c r="Y122" s="5">
        <f t="shared" si="348"/>
        <v>8.1965294880731905E-3</v>
      </c>
      <c r="Z122" s="5">
        <f t="shared" si="349"/>
        <v>6.141457725326202E-2</v>
      </c>
      <c r="AA122" s="5">
        <f t="shared" si="350"/>
        <v>4.553738824082202E-2</v>
      </c>
      <c r="AB122" s="5">
        <f t="shared" si="351"/>
        <v>1.6882422875305336E-2</v>
      </c>
      <c r="AC122" s="5">
        <f t="shared" si="352"/>
        <v>2.9531687269281087E-4</v>
      </c>
      <c r="AD122" s="5">
        <f t="shared" si="353"/>
        <v>1.3028482106480488E-3</v>
      </c>
      <c r="AE122" s="5">
        <f t="shared" si="354"/>
        <v>1.9897350085669573E-3</v>
      </c>
      <c r="AF122" s="5">
        <f t="shared" si="355"/>
        <v>1.5193809117440026E-3</v>
      </c>
      <c r="AG122" s="5">
        <f t="shared" si="356"/>
        <v>7.7347598048066132E-4</v>
      </c>
      <c r="AH122" s="5">
        <f t="shared" si="357"/>
        <v>2.3448382819740109E-2</v>
      </c>
      <c r="AI122" s="5">
        <f t="shared" si="358"/>
        <v>1.7386395214911483E-2</v>
      </c>
      <c r="AJ122" s="5">
        <f t="shared" si="359"/>
        <v>6.4457907586406259E-3</v>
      </c>
      <c r="AK122" s="5">
        <f t="shared" si="360"/>
        <v>1.5931314107229077E-3</v>
      </c>
      <c r="AL122" s="5">
        <f t="shared" si="361"/>
        <v>1.3376617974186089E-5</v>
      </c>
      <c r="AM122" s="5">
        <f t="shared" si="362"/>
        <v>1.9320593722393258E-4</v>
      </c>
      <c r="AN122" s="5">
        <f t="shared" si="363"/>
        <v>2.9506784751711799E-4</v>
      </c>
      <c r="AO122" s="5">
        <f t="shared" si="364"/>
        <v>2.2531666440838644E-4</v>
      </c>
      <c r="AP122" s="5">
        <f t="shared" si="365"/>
        <v>1.1470265723021826E-4</v>
      </c>
      <c r="AQ122" s="5">
        <f t="shared" si="366"/>
        <v>4.3794029650065397E-5</v>
      </c>
      <c r="AR122" s="5">
        <f t="shared" si="367"/>
        <v>7.1621648338465573E-3</v>
      </c>
      <c r="AS122" s="5">
        <f t="shared" si="368"/>
        <v>5.3105678695575496E-3</v>
      </c>
      <c r="AT122" s="5">
        <f t="shared" si="369"/>
        <v>1.9688272855646208E-3</v>
      </c>
      <c r="AU122" s="5">
        <f t="shared" si="370"/>
        <v>4.86612226237205E-4</v>
      </c>
      <c r="AV122" s="5">
        <f t="shared" si="371"/>
        <v>9.0202728977171882E-5</v>
      </c>
      <c r="AW122" s="5">
        <f t="shared" si="372"/>
        <v>4.2076721691190735E-7</v>
      </c>
      <c r="AX122" s="5">
        <f t="shared" si="373"/>
        <v>2.3876236357579067E-5</v>
      </c>
      <c r="AY122" s="5">
        <f t="shared" si="374"/>
        <v>3.6464250374848867E-5</v>
      </c>
      <c r="AZ122" s="5">
        <f t="shared" si="375"/>
        <v>2.7844454533923964E-5</v>
      </c>
      <c r="BA122" s="5">
        <f t="shared" si="376"/>
        <v>1.4174863330917483E-5</v>
      </c>
      <c r="BB122" s="5">
        <f t="shared" si="377"/>
        <v>5.412031420979869E-6</v>
      </c>
      <c r="BC122" s="5">
        <f t="shared" si="378"/>
        <v>1.6530718310510868E-6</v>
      </c>
      <c r="BD122" s="5">
        <f t="shared" si="379"/>
        <v>1.8230327972413537E-3</v>
      </c>
      <c r="BE122" s="5">
        <f t="shared" si="380"/>
        <v>1.3517336758891703E-3</v>
      </c>
      <c r="BF122" s="5">
        <f t="shared" si="381"/>
        <v>5.0113852402923747E-4</v>
      </c>
      <c r="BG122" s="5">
        <f t="shared" si="382"/>
        <v>1.2386060200357291E-4</v>
      </c>
      <c r="BH122" s="5">
        <f t="shared" si="383"/>
        <v>2.2959892314812983E-5</v>
      </c>
      <c r="BI122" s="5">
        <f t="shared" si="384"/>
        <v>3.4048383203731058E-6</v>
      </c>
      <c r="BJ122" s="8">
        <f t="shared" si="385"/>
        <v>0.18109550894304602</v>
      </c>
      <c r="BK122" s="8">
        <f t="shared" si="386"/>
        <v>0.25827103395783757</v>
      </c>
      <c r="BL122" s="8">
        <f t="shared" si="387"/>
        <v>0.49821603895940686</v>
      </c>
      <c r="BM122" s="8">
        <f t="shared" si="388"/>
        <v>0.39460412270435508</v>
      </c>
      <c r="BN122" s="8">
        <f t="shared" si="389"/>
        <v>0.6043569929260395</v>
      </c>
    </row>
    <row r="123" spans="1:66" x14ac:dyDescent="0.25">
      <c r="A123" t="s">
        <v>342</v>
      </c>
      <c r="B123" t="s">
        <v>147</v>
      </c>
      <c r="C123" t="s">
        <v>153</v>
      </c>
      <c r="D123" s="11">
        <v>44204</v>
      </c>
      <c r="E123">
        <f>VLOOKUP(A123,home!$A$2:$E$405,3,FALSE)</f>
        <v>1.25</v>
      </c>
      <c r="F123">
        <f>VLOOKUP(B123,home!$B$2:$E$405,3,FALSE)</f>
        <v>0.8</v>
      </c>
      <c r="G123">
        <f>VLOOKUP(C123,away!$B$2:$E$405,4,FALSE)</f>
        <v>0.5333</v>
      </c>
      <c r="H123">
        <f>VLOOKUP(A123,away!$A$2:$E$405,3,FALSE)</f>
        <v>1.1389</v>
      </c>
      <c r="I123">
        <f>VLOOKUP(C123,away!$B$2:$E$405,3,FALSE)</f>
        <v>1.7561</v>
      </c>
      <c r="J123">
        <f>VLOOKUP(B123,home!$B$2:$E$405,4,FALSE)</f>
        <v>1.7561</v>
      </c>
      <c r="K123" s="3">
        <f t="shared" si="334"/>
        <v>0.5333</v>
      </c>
      <c r="L123" s="3">
        <f t="shared" si="335"/>
        <v>3.5122391434689999</v>
      </c>
      <c r="M123" s="5">
        <f t="shared" si="336"/>
        <v>1.7500266957250359E-2</v>
      </c>
      <c r="N123" s="5">
        <f t="shared" si="337"/>
        <v>9.3328923683016155E-3</v>
      </c>
      <c r="O123" s="5">
        <f t="shared" si="338"/>
        <v>6.1465122628411847E-2</v>
      </c>
      <c r="P123" s="5">
        <f t="shared" si="339"/>
        <v>3.2779349897732034E-2</v>
      </c>
      <c r="Q123" s="5">
        <f t="shared" si="340"/>
        <v>2.4886157500076255E-3</v>
      </c>
      <c r="R123" s="5">
        <f t="shared" si="341"/>
        <v>0.10794010482681518</v>
      </c>
      <c r="S123" s="5">
        <f t="shared" si="342"/>
        <v>1.5349562700139071E-2</v>
      </c>
      <c r="T123" s="5">
        <f t="shared" si="343"/>
        <v>8.7406136502302459E-3</v>
      </c>
      <c r="U123" s="5">
        <f t="shared" si="344"/>
        <v>5.7564457904140533E-2</v>
      </c>
      <c r="V123" s="5">
        <f t="shared" si="345"/>
        <v>3.1945461032370811E-3</v>
      </c>
      <c r="W123" s="5">
        <f t="shared" si="346"/>
        <v>4.4239292649302233E-4</v>
      </c>
      <c r="X123" s="5">
        <f t="shared" si="347"/>
        <v>1.5537897532225972E-3</v>
      </c>
      <c r="Y123" s="5">
        <f t="shared" si="348"/>
        <v>2.7286405959947228E-3</v>
      </c>
      <c r="Z123" s="5">
        <f t="shared" si="349"/>
        <v>0.1263704871076291</v>
      </c>
      <c r="AA123" s="5">
        <f t="shared" si="350"/>
        <v>6.7393380774498593E-2</v>
      </c>
      <c r="AB123" s="5">
        <f t="shared" si="351"/>
        <v>1.7970444983520049E-2</v>
      </c>
      <c r="AC123" s="5">
        <f t="shared" si="352"/>
        <v>3.739769539596265E-4</v>
      </c>
      <c r="AD123" s="5">
        <f t="shared" si="353"/>
        <v>5.8982036924682176E-5</v>
      </c>
      <c r="AE123" s="5">
        <f t="shared" si="354"/>
        <v>2.0715901884840268E-4</v>
      </c>
      <c r="AF123" s="5">
        <f t="shared" si="355"/>
        <v>3.6379600746099623E-4</v>
      </c>
      <c r="AG123" s="5">
        <f t="shared" si="356"/>
        <v>4.259128592140837E-4</v>
      </c>
      <c r="AH123" s="5">
        <f t="shared" si="357"/>
        <v>0.11096084284966488</v>
      </c>
      <c r="AI123" s="5">
        <f t="shared" si="358"/>
        <v>5.9175417491726279E-2</v>
      </c>
      <c r="AJ123" s="5">
        <f t="shared" si="359"/>
        <v>1.5779125074168808E-2</v>
      </c>
      <c r="AK123" s="5">
        <f t="shared" si="360"/>
        <v>2.8050024673514093E-3</v>
      </c>
      <c r="AL123" s="5">
        <f t="shared" si="361"/>
        <v>2.8019507262320562E-5</v>
      </c>
      <c r="AM123" s="5">
        <f t="shared" si="362"/>
        <v>6.291024058386603E-6</v>
      </c>
      <c r="AN123" s="5">
        <f t="shared" si="363"/>
        <v>2.2095580950370636E-5</v>
      </c>
      <c r="AO123" s="5">
        <f t="shared" si="364"/>
        <v>3.8802482155789875E-5</v>
      </c>
      <c r="AP123" s="5">
        <f t="shared" si="365"/>
        <v>4.5427865563774183E-5</v>
      </c>
      <c r="AQ123" s="5">
        <f t="shared" si="366"/>
        <v>3.9888381909333776E-5</v>
      </c>
      <c r="AR123" s="5">
        <f t="shared" si="367"/>
        <v>7.7944203129781064E-2</v>
      </c>
      <c r="AS123" s="5">
        <f t="shared" si="368"/>
        <v>4.1567643529112235E-2</v>
      </c>
      <c r="AT123" s="5">
        <f t="shared" si="369"/>
        <v>1.1084012147037775E-2</v>
      </c>
      <c r="AU123" s="5">
        <f t="shared" si="370"/>
        <v>1.9703678926717492E-3</v>
      </c>
      <c r="AV123" s="5">
        <f t="shared" si="371"/>
        <v>2.6269929929046082E-4</v>
      </c>
      <c r="AW123" s="5">
        <f t="shared" si="372"/>
        <v>1.4578527331377693E-6</v>
      </c>
      <c r="AX123" s="5">
        <f t="shared" si="373"/>
        <v>5.5916718838959584E-7</v>
      </c>
      <c r="AY123" s="5">
        <f t="shared" si="374"/>
        <v>1.9639288868054435E-6</v>
      </c>
      <c r="AZ123" s="5">
        <f t="shared" si="375"/>
        <v>3.4488939556137896E-6</v>
      </c>
      <c r="BA123" s="5">
        <f t="shared" si="376"/>
        <v>4.0377801175267947E-6</v>
      </c>
      <c r="BB123" s="5">
        <f t="shared" si="377"/>
        <v>3.545412345374617E-6</v>
      </c>
      <c r="BC123" s="5">
        <f t="shared" si="378"/>
        <v>2.4904672038325926E-6</v>
      </c>
      <c r="BD123" s="5">
        <f t="shared" si="379"/>
        <v>4.5626446873152635E-2</v>
      </c>
      <c r="BE123" s="5">
        <f t="shared" si="380"/>
        <v>2.4332584117452299E-2</v>
      </c>
      <c r="BF123" s="5">
        <f t="shared" si="381"/>
        <v>6.4882835549186545E-3</v>
      </c>
      <c r="BG123" s="5">
        <f t="shared" si="382"/>
        <v>1.1534005399460397E-3</v>
      </c>
      <c r="BH123" s="5">
        <f t="shared" si="383"/>
        <v>1.5377712698830568E-4</v>
      </c>
      <c r="BI123" s="5">
        <f t="shared" si="384"/>
        <v>1.640186836457269E-5</v>
      </c>
      <c r="BJ123" s="8">
        <f t="shared" si="385"/>
        <v>2.6511345951033185E-2</v>
      </c>
      <c r="BK123" s="8">
        <f t="shared" si="386"/>
        <v>6.9227686048467296E-2</v>
      </c>
      <c r="BL123" s="8">
        <f t="shared" si="387"/>
        <v>0.71165371907901365</v>
      </c>
      <c r="BM123" s="8">
        <f t="shared" si="388"/>
        <v>0.7022563796814707</v>
      </c>
      <c r="BN123" s="8">
        <f t="shared" si="389"/>
        <v>0.23150635242851869</v>
      </c>
    </row>
    <row r="124" spans="1:66" x14ac:dyDescent="0.25">
      <c r="A124" t="s">
        <v>342</v>
      </c>
      <c r="B124" t="s">
        <v>319</v>
      </c>
      <c r="C124" t="s">
        <v>146</v>
      </c>
      <c r="D124" s="11">
        <v>44204</v>
      </c>
      <c r="E124">
        <f>VLOOKUP(A124,home!$A$2:$E$405,3,FALSE)</f>
        <v>1.25</v>
      </c>
      <c r="F124">
        <f>VLOOKUP(B124,home!$B$2:$E$405,3,FALSE)</f>
        <v>1.0667</v>
      </c>
      <c r="G124">
        <f>VLOOKUP(C124,away!$B$2:$E$405,4,FALSE)</f>
        <v>0.6</v>
      </c>
      <c r="H124">
        <f>VLOOKUP(A124,away!$A$2:$E$405,3,FALSE)</f>
        <v>1.1389</v>
      </c>
      <c r="I124">
        <f>VLOOKUP(C124,away!$B$2:$E$405,3,FALSE)</f>
        <v>0.878</v>
      </c>
      <c r="J124">
        <f>VLOOKUP(B124,home!$B$2:$E$405,4,FALSE)</f>
        <v>0.29270000000000002</v>
      </c>
      <c r="K124" s="3">
        <f t="shared" si="334"/>
        <v>0.80002499999999999</v>
      </c>
      <c r="L124" s="3">
        <f t="shared" si="335"/>
        <v>0.29268659433999999</v>
      </c>
      <c r="M124" s="5">
        <f t="shared" si="336"/>
        <v>0.33530604590579283</v>
      </c>
      <c r="N124" s="5">
        <f t="shared" si="337"/>
        <v>0.26825321937578189</v>
      </c>
      <c r="O124" s="5">
        <f t="shared" si="338"/>
        <v>9.8139584637778207E-2</v>
      </c>
      <c r="P124" s="5">
        <f t="shared" si="339"/>
        <v>7.8514121199838499E-2</v>
      </c>
      <c r="Q124" s="5">
        <f t="shared" si="340"/>
        <v>0.10730464091555496</v>
      </c>
      <c r="R124" s="5">
        <f t="shared" si="341"/>
        <v>1.4362070398786739E-2</v>
      </c>
      <c r="S124" s="5">
        <f t="shared" si="342"/>
        <v>4.5961497735078783E-3</v>
      </c>
      <c r="T124" s="5">
        <f t="shared" si="343"/>
        <v>3.1406629906450399E-2</v>
      </c>
      <c r="U124" s="5">
        <f t="shared" si="344"/>
        <v>1.149001537078936E-2</v>
      </c>
      <c r="V124" s="5">
        <f t="shared" si="345"/>
        <v>1.1957986335703047E-4</v>
      </c>
      <c r="W124" s="5">
        <f t="shared" si="346"/>
        <v>2.8615465116155623E-2</v>
      </c>
      <c r="X124" s="5">
        <f t="shared" si="347"/>
        <v>8.3753630303026617E-3</v>
      </c>
      <c r="Y124" s="5">
        <f t="shared" si="348"/>
        <v>1.2256782408502139E-3</v>
      </c>
      <c r="Z124" s="5">
        <f t="shared" si="349"/>
        <v>1.4011951575640723E-3</v>
      </c>
      <c r="AA124" s="5">
        <f t="shared" si="350"/>
        <v>1.1209911559301969E-3</v>
      </c>
      <c r="AB124" s="5">
        <f t="shared" si="351"/>
        <v>4.4841047476152789E-4</v>
      </c>
      <c r="AC124" s="5">
        <f t="shared" si="352"/>
        <v>1.7500258344789608E-6</v>
      </c>
      <c r="AD124" s="5">
        <f t="shared" si="353"/>
        <v>5.7232718698880993E-3</v>
      </c>
      <c r="AE124" s="5">
        <f t="shared" si="354"/>
        <v>1.6751249520794711E-3</v>
      </c>
      <c r="AF124" s="5">
        <f t="shared" si="355"/>
        <v>2.4514330865904799E-4</v>
      </c>
      <c r="AG124" s="5">
        <f t="shared" si="356"/>
        <v>2.3916720045552069E-5</v>
      </c>
      <c r="AH124" s="5">
        <f t="shared" si="357"/>
        <v>1.0252775966828198E-4</v>
      </c>
      <c r="AI124" s="5">
        <f t="shared" si="358"/>
        <v>8.202477092861729E-5</v>
      </c>
      <c r="AJ124" s="5">
        <f t="shared" si="359"/>
        <v>3.2810933681083524E-5</v>
      </c>
      <c r="AK124" s="5">
        <f t="shared" si="360"/>
        <v>8.74985573940295E-6</v>
      </c>
      <c r="AL124" s="5">
        <f t="shared" si="361"/>
        <v>1.6391203457122737E-8</v>
      </c>
      <c r="AM124" s="5">
        <f t="shared" si="362"/>
        <v>9.157521155414457E-4</v>
      </c>
      <c r="AN124" s="5">
        <f t="shared" si="363"/>
        <v>2.6802836795747592E-4</v>
      </c>
      <c r="AO124" s="5">
        <f t="shared" si="364"/>
        <v>3.9224155101990993E-5</v>
      </c>
      <c r="AP124" s="5">
        <f t="shared" si="365"/>
        <v>3.8267947908885607E-6</v>
      </c>
      <c r="AQ124" s="5">
        <f t="shared" si="366"/>
        <v>2.8001288364580625E-7</v>
      </c>
      <c r="AR124" s="5">
        <f t="shared" si="367"/>
        <v>6.0017001605238909E-6</v>
      </c>
      <c r="AS124" s="5">
        <f t="shared" si="368"/>
        <v>4.8015101709231252E-6</v>
      </c>
      <c r="AT124" s="5">
        <f t="shared" si="369"/>
        <v>1.9206640872463866E-6</v>
      </c>
      <c r="AU124" s="5">
        <f t="shared" si="370"/>
        <v>5.1219309546643033E-7</v>
      </c>
      <c r="AV124" s="5">
        <f t="shared" si="371"/>
        <v>1.024418203001327E-7</v>
      </c>
      <c r="AW124" s="5">
        <f t="shared" si="372"/>
        <v>1.066141208538154E-10</v>
      </c>
      <c r="AX124" s="5">
        <f t="shared" si="373"/>
        <v>1.2210409770600745E-4</v>
      </c>
      <c r="AY124" s="5">
        <f t="shared" si="374"/>
        <v>3.5738232512529923E-5</v>
      </c>
      <c r="AZ124" s="5">
        <f t="shared" si="375"/>
        <v>5.2300507809117216E-6</v>
      </c>
      <c r="BA124" s="5">
        <f t="shared" si="376"/>
        <v>5.102552504301031E-7</v>
      </c>
      <c r="BB124" s="5">
        <f t="shared" si="377"/>
        <v>3.7336217873122671E-8</v>
      </c>
      <c r="BC124" s="5">
        <f t="shared" si="378"/>
        <v>2.1855620909641022E-9</v>
      </c>
      <c r="BD124" s="5">
        <f t="shared" si="379"/>
        <v>2.9276953003892819E-7</v>
      </c>
      <c r="BE124" s="5">
        <f t="shared" si="380"/>
        <v>2.3422294326939351E-7</v>
      </c>
      <c r="BF124" s="5">
        <f t="shared" si="381"/>
        <v>9.3692105094548266E-8</v>
      </c>
      <c r="BG124" s="5">
        <f t="shared" si="382"/>
        <v>2.4985342126088664E-8</v>
      </c>
      <c r="BH124" s="5">
        <f t="shared" si="383"/>
        <v>4.9972245836060194E-9</v>
      </c>
      <c r="BI124" s="5">
        <f t="shared" si="384"/>
        <v>7.9958091949988144E-10</v>
      </c>
      <c r="BJ124" s="8">
        <f t="shared" si="385"/>
        <v>0.45423918704007327</v>
      </c>
      <c r="BK124" s="8">
        <f t="shared" si="386"/>
        <v>0.41857340139204663</v>
      </c>
      <c r="BL124" s="8">
        <f t="shared" si="387"/>
        <v>0.12580117533412391</v>
      </c>
      <c r="BM124" s="8">
        <f t="shared" si="388"/>
        <v>9.8099538364376293E-2</v>
      </c>
      <c r="BN124" s="8">
        <f t="shared" si="389"/>
        <v>0.901879682433533</v>
      </c>
    </row>
    <row r="125" spans="1:66" x14ac:dyDescent="0.25">
      <c r="A125" t="s">
        <v>342</v>
      </c>
      <c r="B125" t="s">
        <v>155</v>
      </c>
      <c r="C125" t="s">
        <v>148</v>
      </c>
      <c r="D125" s="11">
        <v>44204</v>
      </c>
      <c r="E125">
        <f>VLOOKUP(A125,home!$A$2:$E$405,3,FALSE)</f>
        <v>1.25</v>
      </c>
      <c r="F125">
        <f>VLOOKUP(B125,home!$B$2:$E$405,3,FALSE)</f>
        <v>0.5333</v>
      </c>
      <c r="G125">
        <f>VLOOKUP(C125,away!$B$2:$E$405,4,FALSE)</f>
        <v>1.8</v>
      </c>
      <c r="H125">
        <f>VLOOKUP(A125,away!$A$2:$E$405,3,FALSE)</f>
        <v>1.1389</v>
      </c>
      <c r="I125">
        <f>VLOOKUP(C125,away!$B$2:$E$405,3,FALSE)</f>
        <v>1.5366</v>
      </c>
      <c r="J125">
        <f>VLOOKUP(B125,home!$B$2:$E$405,4,FALSE)</f>
        <v>1.4634</v>
      </c>
      <c r="K125" s="3">
        <f t="shared" si="334"/>
        <v>1.1999250000000001</v>
      </c>
      <c r="L125" s="3">
        <f t="shared" si="335"/>
        <v>2.5609993751159998</v>
      </c>
      <c r="M125" s="5">
        <f t="shared" si="336"/>
        <v>2.3262227409243951E-2</v>
      </c>
      <c r="N125" s="5">
        <f t="shared" si="337"/>
        <v>2.7912928224037053E-2</v>
      </c>
      <c r="O125" s="5">
        <f t="shared" si="338"/>
        <v>5.9574549858880041E-2</v>
      </c>
      <c r="P125" s="5">
        <f t="shared" si="339"/>
        <v>7.1484991739416651E-2</v>
      </c>
      <c r="Q125" s="5">
        <f t="shared" si="340"/>
        <v>1.6746710199613834E-2</v>
      </c>
      <c r="R125" s="5">
        <f t="shared" si="341"/>
        <v>7.6285192480704409E-2</v>
      </c>
      <c r="S125" s="5">
        <f t="shared" si="342"/>
        <v>5.4918473133336032E-2</v>
      </c>
      <c r="T125" s="5">
        <f t="shared" si="343"/>
        <v>4.2888314356459768E-2</v>
      </c>
      <c r="U125" s="5">
        <f t="shared" si="344"/>
        <v>9.1536509587409248E-2</v>
      </c>
      <c r="V125" s="5">
        <f t="shared" si="345"/>
        <v>1.8751651332111648E-2</v>
      </c>
      <c r="W125" s="5">
        <f t="shared" si="346"/>
        <v>6.6982654120905458E-3</v>
      </c>
      <c r="X125" s="5">
        <f t="shared" si="347"/>
        <v>1.7154253534725002E-2</v>
      </c>
      <c r="Y125" s="5">
        <f t="shared" si="348"/>
        <v>2.1966016291506088E-2</v>
      </c>
      <c r="Z125" s="5">
        <f t="shared" si="349"/>
        <v>6.5122110091229229E-2</v>
      </c>
      <c r="AA125" s="5">
        <f t="shared" si="350"/>
        <v>7.8141647951218252E-2</v>
      </c>
      <c r="AB125" s="5">
        <f t="shared" si="351"/>
        <v>4.6882058458932792E-2</v>
      </c>
      <c r="AC125" s="5">
        <f t="shared" si="352"/>
        <v>3.6014974431354042E-3</v>
      </c>
      <c r="AD125" s="5">
        <f t="shared" si="353"/>
        <v>2.0093540311506872E-3</v>
      </c>
      <c r="AE125" s="5">
        <f t="shared" si="354"/>
        <v>5.1459544181637245E-3</v>
      </c>
      <c r="AF125" s="5">
        <f t="shared" si="355"/>
        <v>6.5893930246463603E-3</v>
      </c>
      <c r="AG125" s="5">
        <f t="shared" si="356"/>
        <v>5.6251438061710179E-3</v>
      </c>
      <c r="AH125" s="5">
        <f t="shared" si="357"/>
        <v>4.1694420812468359E-2</v>
      </c>
      <c r="AI125" s="5">
        <f t="shared" si="358"/>
        <v>5.0030177893401105E-2</v>
      </c>
      <c r="AJ125" s="5">
        <f t="shared" si="359"/>
        <v>3.001623060436967E-2</v>
      </c>
      <c r="AK125" s="5">
        <f t="shared" si="360"/>
        <v>1.2005741835982763E-2</v>
      </c>
      <c r="AL125" s="5">
        <f t="shared" si="361"/>
        <v>4.4269709936677396E-4</v>
      </c>
      <c r="AM125" s="5">
        <f t="shared" si="362"/>
        <v>4.8221482716569695E-4</v>
      </c>
      <c r="AN125" s="5">
        <f t="shared" si="363"/>
        <v>1.2349518710430196E-3</v>
      </c>
      <c r="AO125" s="5">
        <f t="shared" si="364"/>
        <v>1.5813554850197546E-3</v>
      </c>
      <c r="AP125" s="5">
        <f t="shared" si="365"/>
        <v>1.3499501363239499E-3</v>
      </c>
      <c r="AQ125" s="5">
        <f t="shared" si="366"/>
        <v>8.6430536389084877E-4</v>
      </c>
      <c r="AR125" s="5">
        <f t="shared" si="367"/>
        <v>2.1355877129310995E-2</v>
      </c>
      <c r="AS125" s="5">
        <f t="shared" si="368"/>
        <v>2.5625450864388499E-2</v>
      </c>
      <c r="AT125" s="5">
        <f t="shared" si="369"/>
        <v>1.537430956422569E-2</v>
      </c>
      <c r="AU125" s="5">
        <f t="shared" si="370"/>
        <v>6.1493394679511719E-3</v>
      </c>
      <c r="AV125" s="5">
        <f t="shared" si="371"/>
        <v>1.8446865402703275E-3</v>
      </c>
      <c r="AW125" s="5">
        <f t="shared" si="372"/>
        <v>3.7789204521893196E-5</v>
      </c>
      <c r="AX125" s="5">
        <f t="shared" si="373"/>
        <v>9.6436937747799872E-5</v>
      </c>
      <c r="AY125" s="5">
        <f t="shared" si="374"/>
        <v>2.4697493731021605E-4</v>
      </c>
      <c r="AZ125" s="5">
        <f t="shared" si="375"/>
        <v>3.1625133006038834E-4</v>
      </c>
      <c r="BA125" s="5">
        <f t="shared" si="376"/>
        <v>2.6997315288808605E-4</v>
      </c>
      <c r="BB125" s="5">
        <f t="shared" si="377"/>
        <v>1.728502689611212E-4</v>
      </c>
      <c r="BC125" s="5">
        <f t="shared" si="378"/>
        <v>8.8533886159612759E-5</v>
      </c>
      <c r="BD125" s="5">
        <f t="shared" si="379"/>
        <v>9.1153979972032496E-3</v>
      </c>
      <c r="BE125" s="5">
        <f t="shared" si="380"/>
        <v>1.0937793941794111E-2</v>
      </c>
      <c r="BF125" s="5">
        <f t="shared" si="381"/>
        <v>6.5622661978036508E-3</v>
      </c>
      <c r="BG125" s="5">
        <f t="shared" si="382"/>
        <v>2.624742422466516E-3</v>
      </c>
      <c r="BH125" s="5">
        <f t="shared" si="383"/>
        <v>7.8737351281953354E-4</v>
      </c>
      <c r="BI125" s="5">
        <f t="shared" si="384"/>
        <v>1.8895783247399549E-4</v>
      </c>
      <c r="BJ125" s="8">
        <f t="shared" si="385"/>
        <v>0.15944013149513464</v>
      </c>
      <c r="BK125" s="8">
        <f t="shared" si="386"/>
        <v>0.17270851309392068</v>
      </c>
      <c r="BL125" s="8">
        <f t="shared" si="387"/>
        <v>0.58673272495407436</v>
      </c>
      <c r="BM125" s="8">
        <f t="shared" si="388"/>
        <v>0.70852769398967463</v>
      </c>
      <c r="BN125" s="8">
        <f t="shared" si="389"/>
        <v>0.27526659991189595</v>
      </c>
    </row>
    <row r="126" spans="1:66" x14ac:dyDescent="0.25">
      <c r="A126" t="s">
        <v>342</v>
      </c>
      <c r="B126" t="s">
        <v>152</v>
      </c>
      <c r="C126" t="s">
        <v>149</v>
      </c>
      <c r="D126" s="11">
        <v>44204</v>
      </c>
      <c r="E126">
        <f>VLOOKUP(A126,home!$A$2:$E$405,3,FALSE)</f>
        <v>1.25</v>
      </c>
      <c r="F126">
        <f>VLOOKUP(B126,home!$B$2:$E$405,3,FALSE)</f>
        <v>0.8</v>
      </c>
      <c r="G126">
        <f>VLOOKUP(C126,away!$B$2:$E$405,4,FALSE)</f>
        <v>0.4</v>
      </c>
      <c r="H126">
        <f>VLOOKUP(A126,away!$A$2:$E$405,3,FALSE)</f>
        <v>1.1389</v>
      </c>
      <c r="I126">
        <f>VLOOKUP(C126,away!$B$2:$E$405,3,FALSE)</f>
        <v>2.1951000000000001</v>
      </c>
      <c r="J126">
        <f>VLOOKUP(B126,home!$B$2:$E$405,4,FALSE)</f>
        <v>1.4634</v>
      </c>
      <c r="K126" s="3">
        <f t="shared" si="334"/>
        <v>0.4</v>
      </c>
      <c r="L126" s="3">
        <f t="shared" si="335"/>
        <v>3.6584991073260005</v>
      </c>
      <c r="M126" s="5">
        <f t="shared" si="336"/>
        <v>1.7274927479743733E-2</v>
      </c>
      <c r="N126" s="5">
        <f t="shared" si="337"/>
        <v>6.9099709918974917E-3</v>
      </c>
      <c r="O126" s="5">
        <f t="shared" si="338"/>
        <v>6.3200306763763842E-2</v>
      </c>
      <c r="P126" s="5">
        <f t="shared" si="339"/>
        <v>2.5280122705505535E-2</v>
      </c>
      <c r="Q126" s="5">
        <f t="shared" si="340"/>
        <v>1.3819941983794983E-3</v>
      </c>
      <c r="R126" s="5">
        <f t="shared" si="341"/>
        <v>0.11560913293897973</v>
      </c>
      <c r="S126" s="5">
        <f t="shared" si="342"/>
        <v>9.2487306351183764E-3</v>
      </c>
      <c r="T126" s="5">
        <f t="shared" si="343"/>
        <v>5.0560245411011067E-3</v>
      </c>
      <c r="U126" s="5">
        <f t="shared" si="344"/>
        <v>4.6243653175591891E-2</v>
      </c>
      <c r="V126" s="5">
        <f t="shared" si="345"/>
        <v>1.5038432343324097E-3</v>
      </c>
      <c r="W126" s="5">
        <f t="shared" si="346"/>
        <v>1.842658931172665E-4</v>
      </c>
      <c r="X126" s="5">
        <f t="shared" si="347"/>
        <v>6.7413660548014777E-4</v>
      </c>
      <c r="Y126" s="5">
        <f t="shared" si="348"/>
        <v>1.2331640846824506E-3</v>
      </c>
      <c r="Z126" s="5">
        <f t="shared" si="349"/>
        <v>0.1409853032186634</v>
      </c>
      <c r="AA126" s="5">
        <f t="shared" si="350"/>
        <v>5.6394121287465356E-2</v>
      </c>
      <c r="AB126" s="5">
        <f t="shared" si="351"/>
        <v>1.127882425749307E-2</v>
      </c>
      <c r="AC126" s="5">
        <f t="shared" si="352"/>
        <v>1.3754522825908417E-4</v>
      </c>
      <c r="AD126" s="5">
        <f t="shared" si="353"/>
        <v>1.8426589311726648E-5</v>
      </c>
      <c r="AE126" s="5">
        <f t="shared" si="354"/>
        <v>6.7413660548014764E-5</v>
      </c>
      <c r="AF126" s="5">
        <f t="shared" si="355"/>
        <v>1.2331640846824504E-4</v>
      </c>
      <c r="AG126" s="5">
        <f t="shared" si="356"/>
        <v>1.5038432343324095E-4</v>
      </c>
      <c r="AH126" s="5">
        <f t="shared" si="357"/>
        <v>0.12894865149289142</v>
      </c>
      <c r="AI126" s="5">
        <f t="shared" si="358"/>
        <v>5.1579460597156561E-2</v>
      </c>
      <c r="AJ126" s="5">
        <f t="shared" si="359"/>
        <v>1.031589211943131E-2</v>
      </c>
      <c r="AK126" s="5">
        <f t="shared" si="360"/>
        <v>1.3754522825908419E-3</v>
      </c>
      <c r="AL126" s="5">
        <f t="shared" si="361"/>
        <v>8.0513455168449728E-6</v>
      </c>
      <c r="AM126" s="5">
        <f t="shared" si="362"/>
        <v>1.4741271449381332E-6</v>
      </c>
      <c r="AN126" s="5">
        <f t="shared" si="363"/>
        <v>5.3930928438411864E-6</v>
      </c>
      <c r="AO126" s="5">
        <f t="shared" si="364"/>
        <v>9.865312677459614E-6</v>
      </c>
      <c r="AP126" s="5">
        <f t="shared" si="365"/>
        <v>1.2030745874659287E-5</v>
      </c>
      <c r="AQ126" s="5">
        <f t="shared" si="366"/>
        <v>1.1003618260726745E-5</v>
      </c>
      <c r="AR126" s="5">
        <f t="shared" si="367"/>
        <v>9.4351705275526943E-2</v>
      </c>
      <c r="AS126" s="5">
        <f t="shared" si="368"/>
        <v>3.7740682110210776E-2</v>
      </c>
      <c r="AT126" s="5">
        <f t="shared" si="369"/>
        <v>7.5481364220421543E-3</v>
      </c>
      <c r="AU126" s="5">
        <f t="shared" si="370"/>
        <v>1.0064181896056209E-3</v>
      </c>
      <c r="AV126" s="5">
        <f t="shared" si="371"/>
        <v>1.0064181896056207E-4</v>
      </c>
      <c r="AW126" s="5">
        <f t="shared" si="372"/>
        <v>3.2728711540167248E-7</v>
      </c>
      <c r="AX126" s="5">
        <f t="shared" si="373"/>
        <v>9.8275142995875506E-8</v>
      </c>
      <c r="AY126" s="5">
        <f t="shared" si="374"/>
        <v>3.5953952292274558E-7</v>
      </c>
      <c r="AZ126" s="5">
        <f t="shared" si="375"/>
        <v>6.5768751183064062E-7</v>
      </c>
      <c r="BA126" s="5">
        <f t="shared" si="376"/>
        <v>8.0204972497728551E-7</v>
      </c>
      <c r="BB126" s="5">
        <f t="shared" si="377"/>
        <v>7.3357455071511589E-7</v>
      </c>
      <c r="BC126" s="5">
        <f t="shared" si="378"/>
        <v>5.3675636778966468E-7</v>
      </c>
      <c r="BD126" s="5">
        <f t="shared" si="379"/>
        <v>5.7530938254200206E-2</v>
      </c>
      <c r="BE126" s="5">
        <f t="shared" si="380"/>
        <v>2.3012375301680082E-2</v>
      </c>
      <c r="BF126" s="5">
        <f t="shared" si="381"/>
        <v>4.6024750603360157E-3</v>
      </c>
      <c r="BG126" s="5">
        <f t="shared" si="382"/>
        <v>6.1366334137813569E-4</v>
      </c>
      <c r="BH126" s="5">
        <f t="shared" si="383"/>
        <v>6.1366334137813564E-5</v>
      </c>
      <c r="BI126" s="5">
        <f t="shared" si="384"/>
        <v>4.9093067310250897E-6</v>
      </c>
      <c r="BJ126" s="8">
        <f t="shared" si="385"/>
        <v>1.5842052076042043E-2</v>
      </c>
      <c r="BK126" s="8">
        <f t="shared" si="386"/>
        <v>5.3453580167998914E-2</v>
      </c>
      <c r="BL126" s="8">
        <f t="shared" si="387"/>
        <v>0.71151880633017328</v>
      </c>
      <c r="BM126" s="8">
        <f t="shared" si="388"/>
        <v>0.69214325446220015</v>
      </c>
      <c r="BN126" s="8">
        <f t="shared" si="389"/>
        <v>0.22965645507826982</v>
      </c>
    </row>
    <row r="127" spans="1:66" x14ac:dyDescent="0.25">
      <c r="A127" t="s">
        <v>345</v>
      </c>
      <c r="B127" t="s">
        <v>200</v>
      </c>
      <c r="C127" t="s">
        <v>208</v>
      </c>
      <c r="D127" s="11">
        <v>44204</v>
      </c>
      <c r="E127">
        <f>VLOOKUP(A127,home!$A$2:$E$405,3,FALSE)</f>
        <v>1.3976999999999999</v>
      </c>
      <c r="F127">
        <f>VLOOKUP(B127,home!$B$2:$E$405,3,FALSE)</f>
        <v>1.4309000000000001</v>
      </c>
      <c r="G127">
        <f>VLOOKUP(C127,away!$B$2:$E$405,4,FALSE)</f>
        <v>1.0731999999999999</v>
      </c>
      <c r="H127">
        <f>VLOOKUP(A127,away!$A$2:$E$405,3,FALSE)</f>
        <v>1.0585</v>
      </c>
      <c r="I127">
        <f>VLOOKUP(C127,away!$B$2:$E$405,3,FALSE)</f>
        <v>0.73480000000000001</v>
      </c>
      <c r="J127">
        <f>VLOOKUP(B127,home!$B$2:$E$405,4,FALSE)</f>
        <v>0.89500000000000002</v>
      </c>
      <c r="K127" s="3">
        <f t="shared" si="334"/>
        <v>2.1463666556760002</v>
      </c>
      <c r="L127" s="3">
        <f t="shared" si="335"/>
        <v>0.696118291</v>
      </c>
      <c r="M127" s="5">
        <f t="shared" si="336"/>
        <v>5.8280661538818411E-2</v>
      </c>
      <c r="N127" s="5">
        <f t="shared" si="337"/>
        <v>0.12509166859765855</v>
      </c>
      <c r="O127" s="5">
        <f t="shared" si="338"/>
        <v>4.0570234508751704E-2</v>
      </c>
      <c r="P127" s="5">
        <f t="shared" si="339"/>
        <v>8.7078598562540438E-2</v>
      </c>
      <c r="Q127" s="5">
        <f t="shared" si="340"/>
        <v>0.13424629319044348</v>
      </c>
      <c r="R127" s="5">
        <f t="shared" si="341"/>
        <v>1.4120841155850727E-2</v>
      </c>
      <c r="S127" s="5">
        <f t="shared" si="342"/>
        <v>3.2526579689583439E-2</v>
      </c>
      <c r="T127" s="5">
        <f t="shared" si="343"/>
        <v>9.3451300188816463E-2</v>
      </c>
      <c r="U127" s="5">
        <f t="shared" si="344"/>
        <v>3.0308502607015345E-2</v>
      </c>
      <c r="V127" s="5">
        <f t="shared" si="345"/>
        <v>5.3998643053135226E-3</v>
      </c>
      <c r="W127" s="5">
        <f t="shared" si="346"/>
        <v>9.6047255784023983E-2</v>
      </c>
      <c r="X127" s="5">
        <f t="shared" si="347"/>
        <v>6.6860251551614652E-2</v>
      </c>
      <c r="Y127" s="5">
        <f t="shared" si="348"/>
        <v>2.3271322022970036E-2</v>
      </c>
      <c r="Z127" s="5">
        <f t="shared" si="349"/>
        <v>3.2765919376310914E-3</v>
      </c>
      <c r="AA127" s="5">
        <f t="shared" si="350"/>
        <v>7.0327676791881906E-3</v>
      </c>
      <c r="AB127" s="5">
        <f t="shared" si="351"/>
        <v>7.5474490218627134E-3</v>
      </c>
      <c r="AC127" s="5">
        <f t="shared" si="352"/>
        <v>5.0425454571817723E-4</v>
      </c>
      <c r="AD127" s="5">
        <f t="shared" si="353"/>
        <v>5.1538156796003251E-2</v>
      </c>
      <c r="AE127" s="5">
        <f t="shared" si="354"/>
        <v>3.5876653630123823E-2</v>
      </c>
      <c r="AF127" s="5">
        <f t="shared" si="355"/>
        <v>1.2487197405900367E-2</v>
      </c>
      <c r="AG127" s="5">
        <f t="shared" si="356"/>
        <v>2.8975221725249995E-3</v>
      </c>
      <c r="AH127" s="5">
        <f t="shared" si="357"/>
        <v>5.7022389498203327E-4</v>
      </c>
      <c r="AI127" s="5">
        <f t="shared" si="358"/>
        <v>1.2239095544591292E-3</v>
      </c>
      <c r="AJ127" s="5">
        <f t="shared" si="359"/>
        <v>1.3134793286271728E-3</v>
      </c>
      <c r="AK127" s="5">
        <f t="shared" si="360"/>
        <v>9.397360779616875E-4</v>
      </c>
      <c r="AL127" s="5">
        <f t="shared" si="361"/>
        <v>3.0136774704029593E-5</v>
      </c>
      <c r="AM127" s="5">
        <f t="shared" si="362"/>
        <v>2.2123956248388543E-2</v>
      </c>
      <c r="AN127" s="5">
        <f t="shared" si="363"/>
        <v>1.5400890613787004E-2</v>
      </c>
      <c r="AO127" s="5">
        <f t="shared" si="364"/>
        <v>5.3604208269736739E-3</v>
      </c>
      <c r="AP127" s="5">
        <f t="shared" si="365"/>
        <v>1.2438289950379071E-3</v>
      </c>
      <c r="AQ127" s="5">
        <f t="shared" si="366"/>
        <v>2.1646302858050875E-4</v>
      </c>
      <c r="AR127" s="5">
        <f t="shared" si="367"/>
        <v>7.938865665245132E-5</v>
      </c>
      <c r="AS127" s="5">
        <f t="shared" si="368"/>
        <v>1.7039716547773216E-4</v>
      </c>
      <c r="AT127" s="5">
        <f t="shared" si="369"/>
        <v>1.8286739710155506E-4</v>
      </c>
      <c r="AU127" s="5">
        <f t="shared" si="370"/>
        <v>1.3083349451634659E-4</v>
      </c>
      <c r="AV127" s="5">
        <f t="shared" si="371"/>
        <v>7.0204162518863812E-5</v>
      </c>
      <c r="AW127" s="5">
        <f t="shared" si="372"/>
        <v>1.2507808656383301E-6</v>
      </c>
      <c r="AX127" s="5">
        <f t="shared" si="373"/>
        <v>7.9143536638626617E-3</v>
      </c>
      <c r="AY127" s="5">
        <f t="shared" si="374"/>
        <v>5.5093263468576651E-3</v>
      </c>
      <c r="AZ127" s="5">
        <f t="shared" si="375"/>
        <v>1.917571420567915E-3</v>
      </c>
      <c r="BA127" s="5">
        <f t="shared" si="376"/>
        <v>4.4495218005205983E-4</v>
      </c>
      <c r="BB127" s="5">
        <f t="shared" si="377"/>
        <v>7.743483778864101E-5</v>
      </c>
      <c r="BC127" s="5">
        <f t="shared" si="378"/>
        <v>1.0780761389058203E-5</v>
      </c>
      <c r="BD127" s="5">
        <f t="shared" si="379"/>
        <v>9.2106493322816962E-6</v>
      </c>
      <c r="BE127" s="5">
        <f t="shared" si="380"/>
        <v>1.9769430603933844E-5</v>
      </c>
      <c r="BF127" s="5">
        <f t="shared" si="381"/>
        <v>2.1216223324992134E-5</v>
      </c>
      <c r="BG127" s="5">
        <f t="shared" si="382"/>
        <v>1.517926476804617E-5</v>
      </c>
      <c r="BH127" s="5">
        <f t="shared" si="383"/>
        <v>8.1450669389529522E-6</v>
      </c>
      <c r="BI127" s="5">
        <f t="shared" si="384"/>
        <v>3.496460017203517E-6</v>
      </c>
      <c r="BJ127" s="8">
        <f t="shared" si="385"/>
        <v>0.70198760026336515</v>
      </c>
      <c r="BK127" s="8">
        <f t="shared" si="386"/>
        <v>0.1893294217635357</v>
      </c>
      <c r="BL127" s="8">
        <f t="shared" si="387"/>
        <v>0.10433785179995103</v>
      </c>
      <c r="BM127" s="8">
        <f t="shared" si="388"/>
        <v>0.5340350926444275</v>
      </c>
      <c r="BN127" s="8">
        <f t="shared" si="389"/>
        <v>0.45938829755406324</v>
      </c>
    </row>
    <row r="128" spans="1:66" x14ac:dyDescent="0.25">
      <c r="A128" t="s">
        <v>345</v>
      </c>
      <c r="B128" t="s">
        <v>207</v>
      </c>
      <c r="C128" t="s">
        <v>215</v>
      </c>
      <c r="D128" s="11">
        <v>44204</v>
      </c>
      <c r="E128">
        <f>VLOOKUP(A128,home!$A$2:$E$405,3,FALSE)</f>
        <v>1.3976999999999999</v>
      </c>
      <c r="F128">
        <f>VLOOKUP(B128,home!$B$2:$E$405,3,FALSE)</f>
        <v>0.97909999999999997</v>
      </c>
      <c r="G128">
        <f>VLOOKUP(C128,away!$B$2:$E$405,4,FALSE)</f>
        <v>0.78700000000000003</v>
      </c>
      <c r="H128">
        <f>VLOOKUP(A128,away!$A$2:$E$405,3,FALSE)</f>
        <v>1.0585</v>
      </c>
      <c r="I128">
        <f>VLOOKUP(C128,away!$B$2:$E$405,3,FALSE)</f>
        <v>0.70850000000000002</v>
      </c>
      <c r="J128">
        <f>VLOOKUP(B128,home!$B$2:$E$405,4,FALSE)</f>
        <v>0.89500000000000002</v>
      </c>
      <c r="K128" s="3">
        <f t="shared" si="334"/>
        <v>1.07700011109</v>
      </c>
      <c r="L128" s="3">
        <f t="shared" si="335"/>
        <v>0.67120278875000006</v>
      </c>
      <c r="M128" s="5">
        <f t="shared" si="336"/>
        <v>0.17408651340766162</v>
      </c>
      <c r="N128" s="5">
        <f t="shared" si="337"/>
        <v>0.18749119427932234</v>
      </c>
      <c r="O128" s="5">
        <f t="shared" si="338"/>
        <v>0.11684735328298675</v>
      </c>
      <c r="P128" s="5">
        <f t="shared" si="339"/>
        <v>0.1258446124663492</v>
      </c>
      <c r="Q128" s="5">
        <f t="shared" si="340"/>
        <v>0.10096401853361348</v>
      </c>
      <c r="R128" s="5">
        <f t="shared" si="341"/>
        <v>3.921413469079859E-2</v>
      </c>
      <c r="S128" s="5">
        <f t="shared" si="342"/>
        <v>2.2742810710615086E-2</v>
      </c>
      <c r="T128" s="5">
        <f t="shared" si="343"/>
        <v>6.7767330803168047E-2</v>
      </c>
      <c r="U128" s="5">
        <f t="shared" si="344"/>
        <v>4.2233627418288296E-2</v>
      </c>
      <c r="V128" s="5">
        <f t="shared" si="345"/>
        <v>1.8267163991878455E-3</v>
      </c>
      <c r="W128" s="5">
        <f t="shared" si="346"/>
        <v>3.6246086392264842E-2</v>
      </c>
      <c r="X128" s="5">
        <f t="shared" si="347"/>
        <v>2.432847426776159E-2</v>
      </c>
      <c r="Y128" s="5">
        <f t="shared" si="348"/>
        <v>8.1646698872770967E-3</v>
      </c>
      <c r="Z128" s="5">
        <f t="shared" si="349"/>
        <v>8.7735455209607127E-3</v>
      </c>
      <c r="AA128" s="5">
        <f t="shared" si="350"/>
        <v>9.4491095007278574E-3</v>
      </c>
      <c r="AB128" s="5">
        <f t="shared" si="351"/>
        <v>5.0883459909927395E-3</v>
      </c>
      <c r="AC128" s="5">
        <f t="shared" si="352"/>
        <v>8.253167234277622E-5</v>
      </c>
      <c r="AD128" s="5">
        <f t="shared" si="353"/>
        <v>9.7592597677617424E-3</v>
      </c>
      <c r="AE128" s="5">
        <f t="shared" si="354"/>
        <v>6.5504423722573587E-3</v>
      </c>
      <c r="AF128" s="5">
        <f t="shared" si="355"/>
        <v>2.1983375939026526E-3</v>
      </c>
      <c r="AG128" s="5">
        <f t="shared" si="356"/>
        <v>4.918434412138086E-4</v>
      </c>
      <c r="AH128" s="5">
        <f t="shared" si="357"/>
        <v>1.472207055223475E-3</v>
      </c>
      <c r="AI128" s="5">
        <f t="shared" si="358"/>
        <v>1.5855671620231642E-3</v>
      </c>
      <c r="AJ128" s="5">
        <f t="shared" si="359"/>
        <v>8.5382800481980205E-4</v>
      </c>
      <c r="AK128" s="5">
        <f t="shared" si="360"/>
        <v>3.0652428534755995E-4</v>
      </c>
      <c r="AL128" s="5">
        <f t="shared" si="361"/>
        <v>2.3864378966232532E-6</v>
      </c>
      <c r="AM128" s="5">
        <f t="shared" si="362"/>
        <v>2.1021447708071137E-3</v>
      </c>
      <c r="AN128" s="5">
        <f t="shared" si="363"/>
        <v>1.4109654325219643E-3</v>
      </c>
      <c r="AO128" s="5">
        <f t="shared" si="364"/>
        <v>4.7352196656929619E-4</v>
      </c>
      <c r="AP128" s="5">
        <f t="shared" si="365"/>
        <v>1.0594308816523199E-4</v>
      </c>
      <c r="AQ128" s="5">
        <f t="shared" si="366"/>
        <v>1.7777324056322703E-5</v>
      </c>
      <c r="AR128" s="5">
        <f t="shared" si="367"/>
        <v>1.9762989621668444E-4</v>
      </c>
      <c r="AS128" s="5">
        <f t="shared" si="368"/>
        <v>2.1284742018007428E-4</v>
      </c>
      <c r="AT128" s="5">
        <f t="shared" si="369"/>
        <v>1.1461834758957997E-4</v>
      </c>
      <c r="AU128" s="5">
        <f t="shared" si="370"/>
        <v>4.1147991028976619E-5</v>
      </c>
      <c r="AV128" s="5">
        <f t="shared" si="371"/>
        <v>1.1079097727334534E-5</v>
      </c>
      <c r="AW128" s="5">
        <f t="shared" si="372"/>
        <v>4.7920036103654724E-8</v>
      </c>
      <c r="AX128" s="5">
        <f t="shared" si="373"/>
        <v>3.7733502528108725E-4</v>
      </c>
      <c r="AY128" s="5">
        <f t="shared" si="374"/>
        <v>2.5326832126171749E-4</v>
      </c>
      <c r="AZ128" s="5">
        <f t="shared" si="375"/>
        <v>8.4997201766447855E-5</v>
      </c>
      <c r="BA128" s="5">
        <f t="shared" si="376"/>
        <v>1.9016786287195414E-5</v>
      </c>
      <c r="BB128" s="5">
        <f t="shared" si="377"/>
        <v>3.191029997257079E-6</v>
      </c>
      <c r="BC128" s="5">
        <f t="shared" si="378"/>
        <v>4.2836564662877145E-7</v>
      </c>
      <c r="BD128" s="5">
        <f t="shared" si="379"/>
        <v>2.2108289580168603E-5</v>
      </c>
      <c r="BE128" s="5">
        <f t="shared" si="380"/>
        <v>2.3810630333851474E-5</v>
      </c>
      <c r="BF128" s="5">
        <f t="shared" si="381"/>
        <v>1.2822025757340483E-5</v>
      </c>
      <c r="BG128" s="5">
        <f t="shared" si="382"/>
        <v>4.6031077216848469E-6</v>
      </c>
      <c r="BH128" s="5">
        <f t="shared" si="383"/>
        <v>1.2393868819034541E-6</v>
      </c>
      <c r="BI128" s="5">
        <f t="shared" si="384"/>
        <v>2.6696396189870188E-7</v>
      </c>
      <c r="BJ128" s="8">
        <f t="shared" si="385"/>
        <v>0.4488102466509033</v>
      </c>
      <c r="BK128" s="8">
        <f t="shared" si="386"/>
        <v>0.32483883941531488</v>
      </c>
      <c r="BL128" s="8">
        <f t="shared" si="387"/>
        <v>0.21769287054818767</v>
      </c>
      <c r="BM128" s="8">
        <f t="shared" si="388"/>
        <v>0.25541445507340899</v>
      </c>
      <c r="BN128" s="8">
        <f t="shared" si="389"/>
        <v>0.74444782666073195</v>
      </c>
    </row>
    <row r="129" spans="1:66" x14ac:dyDescent="0.25">
      <c r="A129" t="s">
        <v>345</v>
      </c>
      <c r="B129" t="s">
        <v>199</v>
      </c>
      <c r="C129" t="s">
        <v>205</v>
      </c>
      <c r="D129" s="11">
        <v>44204</v>
      </c>
      <c r="E129">
        <f>VLOOKUP(A129,home!$A$2:$E$405,3,FALSE)</f>
        <v>1.3976999999999999</v>
      </c>
      <c r="F129">
        <f>VLOOKUP(B129,home!$B$2:$E$405,3,FALSE)</f>
        <v>0.56479999999999997</v>
      </c>
      <c r="G129">
        <f>VLOOKUP(C129,away!$B$2:$E$405,4,FALSE)</f>
        <v>1.2625999999999999</v>
      </c>
      <c r="H129">
        <f>VLOOKUP(A129,away!$A$2:$E$405,3,FALSE)</f>
        <v>1.0585</v>
      </c>
      <c r="I129">
        <f>VLOOKUP(C129,away!$B$2:$E$405,3,FALSE)</f>
        <v>0.83360000000000001</v>
      </c>
      <c r="J129">
        <f>VLOOKUP(B129,home!$B$2:$E$405,4,FALSE)</f>
        <v>0.99450000000000005</v>
      </c>
      <c r="K129" s="3">
        <f t="shared" si="334"/>
        <v>0.99672290409599984</v>
      </c>
      <c r="L129" s="3">
        <f t="shared" si="335"/>
        <v>0.87751258919999997</v>
      </c>
      <c r="M129" s="5">
        <f t="shared" si="336"/>
        <v>0.15347225257232308</v>
      </c>
      <c r="N129" s="5">
        <f t="shared" si="337"/>
        <v>0.15296930928204064</v>
      </c>
      <c r="O129" s="5">
        <f t="shared" si="338"/>
        <v>0.13467383372509559</v>
      </c>
      <c r="P129" s="5">
        <f t="shared" si="339"/>
        <v>0.13423249465621906</v>
      </c>
      <c r="Q129" s="5">
        <f t="shared" si="340"/>
        <v>7.6234007092577355E-2</v>
      </c>
      <c r="R129" s="5">
        <f t="shared" si="341"/>
        <v>5.9088992264799446E-2</v>
      </c>
      <c r="S129" s="5">
        <f t="shared" si="342"/>
        <v>2.9351173126785264E-2</v>
      </c>
      <c r="T129" s="5">
        <f t="shared" si="343"/>
        <v>6.6896300948898729E-2</v>
      </c>
      <c r="U129" s="5">
        <f t="shared" si="344"/>
        <v>5.8895351970276975E-2</v>
      </c>
      <c r="V129" s="5">
        <f t="shared" si="345"/>
        <v>2.8524021073366439E-3</v>
      </c>
      <c r="W129" s="5">
        <f t="shared" si="346"/>
        <v>2.5328060313396253E-2</v>
      </c>
      <c r="X129" s="5">
        <f t="shared" si="347"/>
        <v>2.2225691785022109E-2</v>
      </c>
      <c r="Y129" s="5">
        <f t="shared" si="348"/>
        <v>9.7516621725179595E-3</v>
      </c>
      <c r="Z129" s="5">
        <f t="shared" si="349"/>
        <v>1.7283778198500979E-2</v>
      </c>
      <c r="AA129" s="5">
        <f t="shared" si="350"/>
        <v>1.7227137599761022E-2</v>
      </c>
      <c r="AB129" s="5">
        <f t="shared" si="351"/>
        <v>8.5853413088476001E-3</v>
      </c>
      <c r="AC129" s="5">
        <f t="shared" si="352"/>
        <v>1.5592600788293199E-4</v>
      </c>
      <c r="AD129" s="5">
        <f t="shared" si="353"/>
        <v>6.3112644576717369E-3</v>
      </c>
      <c r="AE129" s="5">
        <f t="shared" si="354"/>
        <v>5.5382140153774602E-3</v>
      </c>
      <c r="AF129" s="5">
        <f t="shared" si="355"/>
        <v>2.4299262600888014E-3</v>
      </c>
      <c r="AG129" s="5">
        <f t="shared" si="356"/>
        <v>7.1076362801853225E-4</v>
      </c>
      <c r="AH129" s="5">
        <f t="shared" si="357"/>
        <v>3.7916832395312764E-3</v>
      </c>
      <c r="AI129" s="5">
        <f t="shared" si="358"/>
        <v>3.7792575299177419E-3</v>
      </c>
      <c r="AJ129" s="5">
        <f t="shared" si="359"/>
        <v>1.8834362702731433E-3</v>
      </c>
      <c r="AK129" s="5">
        <f t="shared" si="360"/>
        <v>6.2575468966212869E-4</v>
      </c>
      <c r="AL129" s="5">
        <f t="shared" si="361"/>
        <v>5.4551455834136345E-6</v>
      </c>
      <c r="AM129" s="5">
        <f t="shared" si="362"/>
        <v>1.2581163677536883E-3</v>
      </c>
      <c r="AN129" s="5">
        <f t="shared" si="363"/>
        <v>1.1040129513824385E-3</v>
      </c>
      <c r="AO129" s="5">
        <f t="shared" si="364"/>
        <v>4.8439263173896858E-4</v>
      </c>
      <c r="AP129" s="5">
        <f t="shared" si="365"/>
        <v>1.4168687748888814E-4</v>
      </c>
      <c r="AQ129" s="5">
        <f t="shared" si="366"/>
        <v>3.1083004680234357E-5</v>
      </c>
      <c r="AR129" s="5">
        <f t="shared" si="367"/>
        <v>6.654499553894669E-4</v>
      </c>
      <c r="AS129" s="5">
        <f t="shared" si="368"/>
        <v>6.6326921206634297E-4</v>
      </c>
      <c r="AT129" s="5">
        <f t="shared" si="369"/>
        <v>3.3054780762411547E-4</v>
      </c>
      <c r="AU129" s="5">
        <f t="shared" si="370"/>
        <v>1.0982152358589142E-4</v>
      </c>
      <c r="AV129" s="5">
        <f t="shared" si="371"/>
        <v>2.7365406980194255E-5</v>
      </c>
      <c r="AW129" s="5">
        <f t="shared" si="372"/>
        <v>1.3253532227436977E-7</v>
      </c>
      <c r="AX129" s="5">
        <f t="shared" si="373"/>
        <v>2.0899889995969445E-4</v>
      </c>
      <c r="AY129" s="5">
        <f t="shared" si="374"/>
        <v>1.8339916584358325E-4</v>
      </c>
      <c r="AZ129" s="5">
        <f t="shared" si="375"/>
        <v>8.0467538438261466E-5</v>
      </c>
      <c r="BA129" s="5">
        <f t="shared" si="376"/>
        <v>2.353709266716978E-5</v>
      </c>
      <c r="BB129" s="5">
        <f t="shared" si="377"/>
        <v>5.1635237821521219E-6</v>
      </c>
      <c r="BC129" s="5">
        <f t="shared" si="378"/>
        <v>9.0621142469441724E-7</v>
      </c>
      <c r="BD129" s="5">
        <f t="shared" si="379"/>
        <v>9.7323452222805891E-5</v>
      </c>
      <c r="BE129" s="5">
        <f t="shared" si="380"/>
        <v>9.7004513936163383E-5</v>
      </c>
      <c r="BF129" s="5">
        <f t="shared" si="381"/>
        <v>4.834331042043682E-5</v>
      </c>
      <c r="BG129" s="5">
        <f t="shared" si="382"/>
        <v>1.6061628251957403E-5</v>
      </c>
      <c r="BH129" s="5">
        <f t="shared" si="383"/>
        <v>4.002248188950334E-6</v>
      </c>
      <c r="BI129" s="5">
        <f t="shared" si="384"/>
        <v>7.9782648756070675E-7</v>
      </c>
      <c r="BJ129" s="8">
        <f t="shared" si="385"/>
        <v>0.37191696422076936</v>
      </c>
      <c r="BK129" s="8">
        <f t="shared" si="386"/>
        <v>0.320253102781974</v>
      </c>
      <c r="BL129" s="8">
        <f t="shared" si="387"/>
        <v>0.29061077548331876</v>
      </c>
      <c r="BM129" s="8">
        <f t="shared" si="388"/>
        <v>0.28921046446098669</v>
      </c>
      <c r="BN129" s="8">
        <f t="shared" si="389"/>
        <v>0.71067088959305513</v>
      </c>
    </row>
    <row r="130" spans="1:66" x14ac:dyDescent="0.25">
      <c r="A130" t="s">
        <v>345</v>
      </c>
      <c r="B130" t="s">
        <v>213</v>
      </c>
      <c r="C130" t="s">
        <v>214</v>
      </c>
      <c r="D130" s="11">
        <v>44204</v>
      </c>
      <c r="E130">
        <f>VLOOKUP(A130,home!$A$2:$E$405,3,FALSE)</f>
        <v>1.3976999999999999</v>
      </c>
      <c r="F130">
        <f>VLOOKUP(B130,home!$B$2:$E$405,3,FALSE)</f>
        <v>1.3513999999999999</v>
      </c>
      <c r="G130">
        <f>VLOOKUP(C130,away!$B$2:$E$405,4,FALSE)</f>
        <v>0.6401</v>
      </c>
      <c r="H130">
        <f>VLOOKUP(A130,away!$A$2:$E$405,3,FALSE)</f>
        <v>1.0585</v>
      </c>
      <c r="I130">
        <f>VLOOKUP(C130,away!$B$2:$E$405,3,FALSE)</f>
        <v>1.0939000000000001</v>
      </c>
      <c r="J130">
        <f>VLOOKUP(B130,home!$B$2:$E$405,4,FALSE)</f>
        <v>1.1022000000000001</v>
      </c>
      <c r="K130" s="3">
        <f t="shared" si="334"/>
        <v>1.2090540243779999</v>
      </c>
      <c r="L130" s="3">
        <f t="shared" si="335"/>
        <v>1.2762298299300001</v>
      </c>
      <c r="M130" s="5">
        <f t="shared" si="336"/>
        <v>8.3301905551056765E-2</v>
      </c>
      <c r="N130" s="5">
        <f t="shared" si="337"/>
        <v>0.10071650414486122</v>
      </c>
      <c r="O130" s="5">
        <f t="shared" si="338"/>
        <v>0.1063123767542701</v>
      </c>
      <c r="P130" s="5">
        <f t="shared" si="339"/>
        <v>0.12853740695594038</v>
      </c>
      <c r="Q130" s="5">
        <f t="shared" si="340"/>
        <v>6.0885847328813997E-2</v>
      </c>
      <c r="R130" s="5">
        <f t="shared" si="341"/>
        <v>6.7839513252278133E-2</v>
      </c>
      <c r="S130" s="5">
        <f t="shared" si="342"/>
        <v>4.9584294853947213E-2</v>
      </c>
      <c r="T130" s="5">
        <f t="shared" si="343"/>
        <v>7.7704334581596243E-2</v>
      </c>
      <c r="U130" s="5">
        <f t="shared" si="344"/>
        <v>8.2021636509511525E-2</v>
      </c>
      <c r="V130" s="5">
        <f t="shared" si="345"/>
        <v>8.501121638486403E-3</v>
      </c>
      <c r="W130" s="5">
        <f t="shared" si="346"/>
        <v>2.4538092913522356E-2</v>
      </c>
      <c r="X130" s="5">
        <f t="shared" si="347"/>
        <v>3.1316246145831179E-2</v>
      </c>
      <c r="Y130" s="5">
        <f t="shared" si="348"/>
        <v>1.9983363746370077E-2</v>
      </c>
      <c r="Z130" s="5">
        <f t="shared" si="349"/>
        <v>2.8859603486829633E-2</v>
      </c>
      <c r="AA130" s="5">
        <f t="shared" si="350"/>
        <v>3.4892819737704722E-2</v>
      </c>
      <c r="AB130" s="5">
        <f t="shared" si="351"/>
        <v>2.1093652062884008E-2</v>
      </c>
      <c r="AC130" s="5">
        <f t="shared" si="352"/>
        <v>8.1984328899770847E-4</v>
      </c>
      <c r="AD130" s="5">
        <f t="shared" si="353"/>
        <v>7.4169699969138699E-3</v>
      </c>
      <c r="AE130" s="5">
        <f t="shared" si="354"/>
        <v>9.4657583577573007E-3</v>
      </c>
      <c r="AF130" s="5">
        <f t="shared" si="355"/>
        <v>6.0402415895395405E-3</v>
      </c>
      <c r="AG130" s="5">
        <f t="shared" si="356"/>
        <v>2.5695788321847199E-3</v>
      </c>
      <c r="AH130" s="5">
        <f t="shared" si="357"/>
        <v>9.207871712460956E-3</v>
      </c>
      <c r="AI130" s="5">
        <f t="shared" si="358"/>
        <v>1.1132814349907264E-2</v>
      </c>
      <c r="AJ130" s="5">
        <f t="shared" si="359"/>
        <v>6.7300869962042646E-3</v>
      </c>
      <c r="AK130" s="5">
        <f t="shared" si="360"/>
        <v>2.7123462557249369E-3</v>
      </c>
      <c r="AL130" s="5">
        <f t="shared" si="361"/>
        <v>5.0601738234382139E-5</v>
      </c>
      <c r="AM130" s="5">
        <f t="shared" si="362"/>
        <v>1.793503484691918E-3</v>
      </c>
      <c r="AN130" s="5">
        <f t="shared" si="363"/>
        <v>2.288922647247229E-3</v>
      </c>
      <c r="AO130" s="5">
        <f t="shared" si="364"/>
        <v>1.4605956804096287E-3</v>
      </c>
      <c r="AP130" s="5">
        <f t="shared" si="365"/>
        <v>6.2135192560189105E-4</v>
      </c>
      <c r="AQ130" s="5">
        <f t="shared" si="366"/>
        <v>1.982469655843949E-4</v>
      </c>
      <c r="AR130" s="5">
        <f t="shared" si="367"/>
        <v>2.3502721099222597E-3</v>
      </c>
      <c r="AS130" s="5">
        <f t="shared" si="368"/>
        <v>2.8416059528848805E-3</v>
      </c>
      <c r="AT130" s="5">
        <f t="shared" si="369"/>
        <v>1.7178275565159734E-3</v>
      </c>
      <c r="AU130" s="5">
        <f t="shared" si="370"/>
        <v>6.9231544013102135E-4</v>
      </c>
      <c r="AV130" s="5">
        <f t="shared" si="371"/>
        <v>2.0926169225735935E-4</v>
      </c>
      <c r="AW130" s="5">
        <f t="shared" si="372"/>
        <v>2.1688900342155722E-6</v>
      </c>
      <c r="AX130" s="5">
        <f t="shared" si="373"/>
        <v>3.6140710098378812E-4</v>
      </c>
      <c r="AY130" s="5">
        <f t="shared" si="374"/>
        <v>4.6123852302403428E-4</v>
      </c>
      <c r="AZ130" s="5">
        <f t="shared" si="375"/>
        <v>2.9432318089806392E-4</v>
      </c>
      <c r="BA130" s="5">
        <f t="shared" si="376"/>
        <v>1.2520800770066424E-4</v>
      </c>
      <c r="BB130" s="5">
        <f t="shared" si="377"/>
        <v>3.9948548593423223E-5</v>
      </c>
      <c r="BC130" s="5">
        <f t="shared" si="378"/>
        <v>1.0196705875466966E-5</v>
      </c>
      <c r="BD130" s="5">
        <f t="shared" si="379"/>
        <v>4.9991456252255107E-4</v>
      </c>
      <c r="BE130" s="5">
        <f t="shared" si="380"/>
        <v>6.0442371366305756E-4</v>
      </c>
      <c r="BF130" s="5">
        <f t="shared" si="381"/>
        <v>3.6539046171690792E-4</v>
      </c>
      <c r="BG130" s="5">
        <f t="shared" si="382"/>
        <v>1.4725893606938768E-4</v>
      </c>
      <c r="BH130" s="5">
        <f t="shared" si="383"/>
        <v>4.4511002320078938E-5</v>
      </c>
      <c r="BI130" s="5">
        <f t="shared" si="384"/>
        <v>1.0763241296837979E-5</v>
      </c>
      <c r="BJ130" s="8">
        <f t="shared" si="385"/>
        <v>0.34829188040800102</v>
      </c>
      <c r="BK130" s="8">
        <f t="shared" si="386"/>
        <v>0.27125641254968691</v>
      </c>
      <c r="BL130" s="8">
        <f t="shared" si="387"/>
        <v>0.35142666230024622</v>
      </c>
      <c r="BM130" s="8">
        <f t="shared" si="388"/>
        <v>0.45178193512455339</v>
      </c>
      <c r="BN130" s="8">
        <f t="shared" si="389"/>
        <v>0.54759355398722054</v>
      </c>
    </row>
    <row r="131" spans="1:66" x14ac:dyDescent="0.25">
      <c r="A131" t="s">
        <v>347</v>
      </c>
      <c r="B131" t="s">
        <v>243</v>
      </c>
      <c r="C131" t="s">
        <v>239</v>
      </c>
      <c r="D131" s="11">
        <v>44204</v>
      </c>
      <c r="E131">
        <f>VLOOKUP(A131,home!$A$2:$E$405,3,FALSE)</f>
        <v>1.3042</v>
      </c>
      <c r="F131">
        <f>VLOOKUP(B131,home!$B$2:$E$405,3,FALSE)</f>
        <v>0.71560000000000001</v>
      </c>
      <c r="G131">
        <f>VLOOKUP(C131,away!$B$2:$E$405,4,FALSE)</f>
        <v>0.76680000000000004</v>
      </c>
      <c r="H131">
        <f>VLOOKUP(A131,away!$A$2:$E$405,3,FALSE)</f>
        <v>1.1499999999999999</v>
      </c>
      <c r="I131">
        <f>VLOOKUP(C131,away!$B$2:$E$405,3,FALSE)</f>
        <v>1.1013999999999999</v>
      </c>
      <c r="J131">
        <f>VLOOKUP(B131,home!$B$2:$E$405,4,FALSE)</f>
        <v>0.86960000000000004</v>
      </c>
      <c r="K131" s="3">
        <f t="shared" si="334"/>
        <v>0.71564333673600011</v>
      </c>
      <c r="L131" s="3">
        <f t="shared" si="335"/>
        <v>1.1014440559999998</v>
      </c>
      <c r="M131" s="5">
        <f t="shared" si="336"/>
        <v>0.16249835623571982</v>
      </c>
      <c r="N131" s="5">
        <f t="shared" si="337"/>
        <v>0.11629086587064574</v>
      </c>
      <c r="O131" s="5">
        <f t="shared" si="338"/>
        <v>0.17898284858560412</v>
      </c>
      <c r="P131" s="5">
        <f t="shared" si="339"/>
        <v>0.12808788298031601</v>
      </c>
      <c r="Q131" s="5">
        <f t="shared" si="340"/>
        <v>4.1611391641793768E-2</v>
      </c>
      <c r="R131" s="5">
        <f t="shared" si="341"/>
        <v>9.8569797350280847E-2</v>
      </c>
      <c r="S131" s="5">
        <f t="shared" si="342"/>
        <v>2.5241033427101073E-2</v>
      </c>
      <c r="T131" s="5">
        <f t="shared" si="343"/>
        <v>4.5832619985741826E-2</v>
      </c>
      <c r="U131" s="5">
        <f t="shared" si="344"/>
        <v>7.0540818677146316E-2</v>
      </c>
      <c r="V131" s="5">
        <f t="shared" si="345"/>
        <v>2.2106688822425037E-3</v>
      </c>
      <c r="W131" s="5">
        <f t="shared" si="346"/>
        <v>9.9263050535872682E-3</v>
      </c>
      <c r="X131" s="5">
        <f t="shared" si="347"/>
        <v>1.0933269699316458E-2</v>
      </c>
      <c r="Y131" s="5">
        <f t="shared" si="348"/>
        <v>6.0211924614785107E-3</v>
      </c>
      <c r="Z131" s="5">
        <f t="shared" si="349"/>
        <v>3.618970579753044E-2</v>
      </c>
      <c r="AA131" s="5">
        <f t="shared" si="350"/>
        <v>2.5898921812438854E-2</v>
      </c>
      <c r="AB131" s="5">
        <f t="shared" si="351"/>
        <v>9.2671954118592574E-3</v>
      </c>
      <c r="AC131" s="5">
        <f t="shared" si="352"/>
        <v>1.0890875439308775E-4</v>
      </c>
      <c r="AD131" s="5">
        <f t="shared" si="353"/>
        <v>1.7759235175021531E-3</v>
      </c>
      <c r="AE131" s="5">
        <f t="shared" si="354"/>
        <v>1.9560804022633583E-3</v>
      </c>
      <c r="AF131" s="5">
        <f t="shared" si="355"/>
        <v>1.0772565660655325E-3</v>
      </c>
      <c r="AG131" s="5">
        <f t="shared" si="356"/>
        <v>3.9551261382661718E-4</v>
      </c>
      <c r="AH131" s="5">
        <f t="shared" si="357"/>
        <v>9.9652340847696634E-3</v>
      </c>
      <c r="AI131" s="5">
        <f t="shared" si="358"/>
        <v>7.1315533717798809E-3</v>
      </c>
      <c r="AJ131" s="5">
        <f t="shared" si="359"/>
        <v>2.5518243255457131E-3</v>
      </c>
      <c r="AK131" s="5">
        <f t="shared" si="360"/>
        <v>6.0873202503254251E-4</v>
      </c>
      <c r="AL131" s="5">
        <f t="shared" si="361"/>
        <v>3.4338542521619382E-6</v>
      </c>
      <c r="AM131" s="5">
        <f t="shared" si="362"/>
        <v>2.541855663706351E-4</v>
      </c>
      <c r="AN131" s="5">
        <f t="shared" si="363"/>
        <v>2.7997118119992947E-4</v>
      </c>
      <c r="AO131" s="5">
        <f t="shared" si="364"/>
        <v>1.5418629669198067E-4</v>
      </c>
      <c r="AP131" s="5">
        <f t="shared" si="365"/>
        <v>5.6609193336011493E-5</v>
      </c>
      <c r="AQ131" s="5">
        <f t="shared" si="366"/>
        <v>1.5587964878726168E-5</v>
      </c>
      <c r="AR131" s="5">
        <f t="shared" si="367"/>
        <v>2.195229569863628E-3</v>
      </c>
      <c r="AS131" s="5">
        <f t="shared" si="368"/>
        <v>1.5710014142787409E-3</v>
      </c>
      <c r="AT131" s="5">
        <f t="shared" si="369"/>
        <v>5.6213834706570658E-4</v>
      </c>
      <c r="AU131" s="5">
        <f t="shared" si="370"/>
        <v>1.3409685413378735E-4</v>
      </c>
      <c r="AV131" s="5">
        <f t="shared" si="371"/>
        <v>2.3991380034526063E-5</v>
      </c>
      <c r="AW131" s="5">
        <f t="shared" si="372"/>
        <v>7.5186251420078466E-8</v>
      </c>
      <c r="AX131" s="5">
        <f t="shared" si="373"/>
        <v>3.0317701144601876E-5</v>
      </c>
      <c r="AY131" s="5">
        <f t="shared" si="374"/>
        <v>3.3393251717306128E-5</v>
      </c>
      <c r="AZ131" s="5">
        <f t="shared" si="375"/>
        <v>1.8390399307269316E-5</v>
      </c>
      <c r="BA131" s="5">
        <f t="shared" si="376"/>
        <v>6.7519986681527655E-6</v>
      </c>
      <c r="BB131" s="5">
        <f t="shared" si="377"/>
        <v>1.8592371997891953E-6</v>
      </c>
      <c r="BC131" s="5">
        <f t="shared" si="378"/>
        <v>4.0956915248037846E-7</v>
      </c>
      <c r="BD131" s="5">
        <f t="shared" si="379"/>
        <v>4.0298709354695517E-4</v>
      </c>
      <c r="BE131" s="5">
        <f t="shared" si="380"/>
        <v>2.8839502828748557E-4</v>
      </c>
      <c r="BF131" s="5">
        <f t="shared" si="381"/>
        <v>1.0319399017086465E-4</v>
      </c>
      <c r="BG131" s="5">
        <f t="shared" si="382"/>
        <v>2.4616697152326532E-5</v>
      </c>
      <c r="BH131" s="5">
        <f t="shared" si="383"/>
        <v>4.4041938223776369E-6</v>
      </c>
      <c r="BI131" s="5">
        <f t="shared" si="384"/>
        <v>6.3036639253568236E-7</v>
      </c>
      <c r="BJ131" s="8">
        <f t="shared" si="385"/>
        <v>0.23667208017188809</v>
      </c>
      <c r="BK131" s="8">
        <f t="shared" si="386"/>
        <v>0.31818367738574199</v>
      </c>
      <c r="BL131" s="8">
        <f t="shared" si="387"/>
        <v>0.40882761057920614</v>
      </c>
      <c r="BM131" s="8">
        <f t="shared" si="388"/>
        <v>0.27379861320454058</v>
      </c>
      <c r="BN131" s="8">
        <f t="shared" si="389"/>
        <v>0.72604114266436026</v>
      </c>
    </row>
    <row r="132" spans="1:66" x14ac:dyDescent="0.25">
      <c r="A132" t="s">
        <v>347</v>
      </c>
      <c r="B132" t="s">
        <v>232</v>
      </c>
      <c r="C132" t="s">
        <v>241</v>
      </c>
      <c r="D132" s="11">
        <v>44204</v>
      </c>
      <c r="E132">
        <f>VLOOKUP(A132,home!$A$2:$E$405,3,FALSE)</f>
        <v>1.3042</v>
      </c>
      <c r="F132">
        <f>VLOOKUP(B132,home!$B$2:$E$405,3,FALSE)</f>
        <v>0.92010000000000003</v>
      </c>
      <c r="G132">
        <f>VLOOKUP(C132,away!$B$2:$E$405,4,FALSE)</f>
        <v>0.97119999999999995</v>
      </c>
      <c r="H132">
        <f>VLOOKUP(A132,away!$A$2:$E$405,3,FALSE)</f>
        <v>1.1499999999999999</v>
      </c>
      <c r="I132">
        <f>VLOOKUP(C132,away!$B$2:$E$405,3,FALSE)</f>
        <v>0.86960000000000004</v>
      </c>
      <c r="J132">
        <f>VLOOKUP(B132,home!$B$2:$E$405,4,FALSE)</f>
        <v>1.0435000000000001</v>
      </c>
      <c r="K132" s="3">
        <f t="shared" si="334"/>
        <v>1.1654345807040001</v>
      </c>
      <c r="L132" s="3">
        <f t="shared" si="335"/>
        <v>1.0435417400000002</v>
      </c>
      <c r="M132" s="5">
        <f t="shared" si="336"/>
        <v>0.10981300429648622</v>
      </c>
      <c r="N132" s="5">
        <f t="shared" si="337"/>
        <v>0.12797987261812196</v>
      </c>
      <c r="O132" s="5">
        <f t="shared" si="338"/>
        <v>0.11459445357818272</v>
      </c>
      <c r="P132" s="5">
        <f t="shared" si="339"/>
        <v>0.13355233895689339</v>
      </c>
      <c r="Q132" s="5">
        <f t="shared" si="340"/>
        <v>7.4576084591626166E-2</v>
      </c>
      <c r="R132" s="5">
        <f t="shared" si="341"/>
        <v>5.9792047740663018E-2</v>
      </c>
      <c r="S132" s="5">
        <f t="shared" si="342"/>
        <v>4.0605908551369231E-2</v>
      </c>
      <c r="T132" s="5">
        <f t="shared" si="343"/>
        <v>7.7823257077132779E-2</v>
      </c>
      <c r="U132" s="5">
        <f t="shared" si="344"/>
        <v>6.9683720088073151E-2</v>
      </c>
      <c r="V132" s="5">
        <f t="shared" si="345"/>
        <v>5.4871198717891785E-3</v>
      </c>
      <c r="W132" s="5">
        <f t="shared" si="346"/>
        <v>2.897118262552929E-2</v>
      </c>
      <c r="X132" s="5">
        <f t="shared" si="347"/>
        <v>3.0232638326902612E-2</v>
      </c>
      <c r="Y132" s="5">
        <f t="shared" si="348"/>
        <v>1.5774510002223321E-2</v>
      </c>
      <c r="Z132" s="5">
        <f t="shared" si="349"/>
        <v>2.0798499179151525E-2</v>
      </c>
      <c r="AA132" s="5">
        <f t="shared" si="350"/>
        <v>2.4239290170126947E-2</v>
      </c>
      <c r="AB132" s="5">
        <f t="shared" si="351"/>
        <v>1.4124653487992246E-2</v>
      </c>
      <c r="AC132" s="5">
        <f t="shared" si="352"/>
        <v>4.1708271353485695E-4</v>
      </c>
      <c r="AD132" s="5">
        <f t="shared" si="353"/>
        <v>8.4410045189206896E-3</v>
      </c>
      <c r="AE132" s="5">
        <f t="shared" si="354"/>
        <v>8.8085405430223616E-3</v>
      </c>
      <c r="AF132" s="5">
        <f t="shared" si="355"/>
        <v>4.5960398625630502E-3</v>
      </c>
      <c r="AG132" s="5">
        <f t="shared" si="356"/>
        <v>1.5987198117628028E-3</v>
      </c>
      <c r="AH132" s="5">
        <f t="shared" si="357"/>
        <v>5.4260255057000896E-3</v>
      </c>
      <c r="AI132" s="5">
        <f t="shared" si="358"/>
        <v>6.3236777601247936E-3</v>
      </c>
      <c r="AJ132" s="5">
        <f t="shared" si="359"/>
        <v>3.684916369439125E-3</v>
      </c>
      <c r="AK132" s="5">
        <f t="shared" si="360"/>
        <v>1.4315096546488641E-3</v>
      </c>
      <c r="AL132" s="5">
        <f t="shared" si="361"/>
        <v>2.0289900012452493E-5</v>
      </c>
      <c r="AM132" s="5">
        <f t="shared" si="362"/>
        <v>1.9674877124457786E-3</v>
      </c>
      <c r="AN132" s="5">
        <f t="shared" si="363"/>
        <v>2.0531555508742877E-3</v>
      </c>
      <c r="AO132" s="5">
        <f t="shared" si="364"/>
        <v>1.0712767580250066E-3</v>
      </c>
      <c r="AP132" s="5">
        <f t="shared" si="365"/>
        <v>3.7264067069699158E-4</v>
      </c>
      <c r="AQ132" s="5">
        <f t="shared" si="366"/>
        <v>9.7216523473476411E-5</v>
      </c>
      <c r="AR132" s="5">
        <f t="shared" si="367"/>
        <v>1.1324568195005306E-3</v>
      </c>
      <c r="AS132" s="5">
        <f t="shared" si="368"/>
        <v>1.3198043385999865E-3</v>
      </c>
      <c r="AT132" s="5">
        <f t="shared" si="369"/>
        <v>7.690728079837978E-4</v>
      </c>
      <c r="AU132" s="5">
        <f t="shared" si="370"/>
        <v>2.9876801516781507E-4</v>
      </c>
      <c r="AV132" s="5">
        <f t="shared" si="371"/>
        <v>8.7048644121217271E-5</v>
      </c>
      <c r="AW132" s="5">
        <f t="shared" si="372"/>
        <v>6.8544897483391825E-7</v>
      </c>
      <c r="AX132" s="5">
        <f t="shared" si="373"/>
        <v>3.8216303619908624E-4</v>
      </c>
      <c r="AY132" s="5">
        <f t="shared" si="374"/>
        <v>3.9880307975887749E-4</v>
      </c>
      <c r="AZ132" s="5">
        <f t="shared" si="375"/>
        <v>2.0808382988446892E-4</v>
      </c>
      <c r="BA132" s="5">
        <f t="shared" si="376"/>
        <v>7.2381387301167602E-5</v>
      </c>
      <c r="BB132" s="5">
        <f t="shared" si="377"/>
        <v>1.8883249711968587E-5</v>
      </c>
      <c r="BC132" s="5">
        <f t="shared" si="378"/>
        <v>3.9410918522564408E-6</v>
      </c>
      <c r="BD132" s="5">
        <f t="shared" si="379"/>
        <v>1.9696099331607494E-4</v>
      </c>
      <c r="BE132" s="5">
        <f t="shared" si="380"/>
        <v>2.2954515266036316E-4</v>
      </c>
      <c r="BF132" s="5">
        <f t="shared" si="381"/>
        <v>1.3375992937168302E-4</v>
      </c>
      <c r="BG132" s="5">
        <f t="shared" si="382"/>
        <v>5.1962815734094688E-5</v>
      </c>
      <c r="BH132" s="5">
        <f t="shared" si="383"/>
        <v>1.5139815591815974E-5</v>
      </c>
      <c r="BI132" s="5">
        <f t="shared" si="384"/>
        <v>3.5288929272367822E-6</v>
      </c>
      <c r="BJ132" s="8">
        <f t="shared" si="385"/>
        <v>0.38544788286802828</v>
      </c>
      <c r="BK132" s="8">
        <f t="shared" si="386"/>
        <v>0.29029454736984422</v>
      </c>
      <c r="BL132" s="8">
        <f t="shared" si="387"/>
        <v>0.30353834257992562</v>
      </c>
      <c r="BM132" s="8">
        <f t="shared" si="388"/>
        <v>0.37937335258419208</v>
      </c>
      <c r="BN132" s="8">
        <f t="shared" si="389"/>
        <v>0.62030780178197353</v>
      </c>
    </row>
    <row r="133" spans="1:66" x14ac:dyDescent="0.25">
      <c r="A133" t="s">
        <v>347</v>
      </c>
      <c r="B133" t="s">
        <v>234</v>
      </c>
      <c r="C133" t="s">
        <v>240</v>
      </c>
      <c r="D133" s="11">
        <v>44204</v>
      </c>
      <c r="E133">
        <f>VLOOKUP(A133,home!$A$2:$E$405,3,FALSE)</f>
        <v>1.3042</v>
      </c>
      <c r="F133">
        <f>VLOOKUP(B133,home!$B$2:$E$405,3,FALSE)</f>
        <v>1.1757</v>
      </c>
      <c r="G133">
        <f>VLOOKUP(C133,away!$B$2:$E$405,4,FALSE)</f>
        <v>0.81789999999999996</v>
      </c>
      <c r="H133">
        <f>VLOOKUP(A133,away!$A$2:$E$405,3,FALSE)</f>
        <v>1.1499999999999999</v>
      </c>
      <c r="I133">
        <f>VLOOKUP(C133,away!$B$2:$E$405,3,FALSE)</f>
        <v>1.5651999999999999</v>
      </c>
      <c r="J133">
        <f>VLOOKUP(B133,home!$B$2:$E$405,4,FALSE)</f>
        <v>1.1013999999999999</v>
      </c>
      <c r="K133" s="3">
        <f t="shared" si="334"/>
        <v>1.2541252801260001</v>
      </c>
      <c r="L133" s="3">
        <f t="shared" si="335"/>
        <v>1.9824979719999996</v>
      </c>
      <c r="M133" s="5">
        <f t="shared" si="336"/>
        <v>3.9296365231746351E-2</v>
      </c>
      <c r="N133" s="5">
        <f t="shared" si="337"/>
        <v>4.9282565054197494E-2</v>
      </c>
      <c r="O133" s="5">
        <f t="shared" si="338"/>
        <v>7.7904964378908412E-2</v>
      </c>
      <c r="P133" s="5">
        <f t="shared" si="339"/>
        <v>9.7702585274904566E-2</v>
      </c>
      <c r="Q133" s="5">
        <f t="shared" si="340"/>
        <v>3.0903255351961634E-2</v>
      </c>
      <c r="R133" s="5">
        <f t="shared" si="341"/>
        <v>7.7223216944959108E-2</v>
      </c>
      <c r="S133" s="5">
        <f t="shared" si="342"/>
        <v>6.0729504580796748E-2</v>
      </c>
      <c r="T133" s="5">
        <f t="shared" si="343"/>
        <v>6.1265641063462065E-2</v>
      </c>
      <c r="U133" s="5">
        <f t="shared" si="344"/>
        <v>9.6847588583327704E-2</v>
      </c>
      <c r="V133" s="5">
        <f t="shared" si="345"/>
        <v>1.6776868589969251E-2</v>
      </c>
      <c r="W133" s="5">
        <f t="shared" si="346"/>
        <v>1.2918851258361402E-2</v>
      </c>
      <c r="X133" s="5">
        <f t="shared" si="347"/>
        <v>2.5611596420271117E-2</v>
      </c>
      <c r="Y133" s="5">
        <f t="shared" si="348"/>
        <v>2.5387468981434982E-2</v>
      </c>
      <c r="Z133" s="5">
        <f t="shared" si="349"/>
        <v>5.1031623661565821E-2</v>
      </c>
      <c r="AA133" s="5">
        <f t="shared" si="350"/>
        <v>6.4000049319845834E-2</v>
      </c>
      <c r="AB133" s="5">
        <f t="shared" si="351"/>
        <v>4.0132039890664752E-2</v>
      </c>
      <c r="AC133" s="5">
        <f t="shared" si="352"/>
        <v>2.6070213879684778E-3</v>
      </c>
      <c r="AD133" s="5">
        <f t="shared" si="353"/>
        <v>4.0504644883246543E-3</v>
      </c>
      <c r="AE133" s="5">
        <f t="shared" si="354"/>
        <v>8.0300376337616407E-3</v>
      </c>
      <c r="AF133" s="5">
        <f t="shared" si="355"/>
        <v>7.9597666620080682E-3</v>
      </c>
      <c r="AG133" s="5">
        <f t="shared" si="356"/>
        <v>5.2600737550080679E-3</v>
      </c>
      <c r="AH133" s="5">
        <f t="shared" si="357"/>
        <v>2.5292522604230344E-2</v>
      </c>
      <c r="AI133" s="5">
        <f t="shared" si="358"/>
        <v>3.1719991996123562E-2</v>
      </c>
      <c r="AJ133" s="5">
        <f t="shared" si="359"/>
        <v>1.9890421923866478E-2</v>
      </c>
      <c r="AK133" s="5">
        <f t="shared" si="360"/>
        <v>8.3150269890311292E-3</v>
      </c>
      <c r="AL133" s="5">
        <f t="shared" si="361"/>
        <v>2.5927357705410933E-4</v>
      </c>
      <c r="AM133" s="5">
        <f t="shared" si="362"/>
        <v>1.0159579822121142E-3</v>
      </c>
      <c r="AN133" s="5">
        <f t="shared" si="363"/>
        <v>2.0141346393727278E-3</v>
      </c>
      <c r="AO133" s="5">
        <f t="shared" si="364"/>
        <v>1.9965089189456927E-3</v>
      </c>
      <c r="AP133" s="5">
        <f t="shared" si="365"/>
        <v>1.3193582942965828E-3</v>
      </c>
      <c r="AQ133" s="5">
        <f t="shared" si="366"/>
        <v>6.5390628569608809E-4</v>
      </c>
      <c r="AR133" s="5">
        <f t="shared" si="367"/>
        <v>1.0028474953930158E-2</v>
      </c>
      <c r="AS133" s="5">
        <f t="shared" si="368"/>
        <v>1.2576963960834232E-2</v>
      </c>
      <c r="AT133" s="5">
        <f t="shared" si="369"/>
        <v>7.8865442252579222E-3</v>
      </c>
      <c r="AU133" s="5">
        <f t="shared" si="370"/>
        <v>3.2969048285758939E-3</v>
      </c>
      <c r="AV133" s="5">
        <f t="shared" si="371"/>
        <v>1.033682922921626E-3</v>
      </c>
      <c r="AW133" s="5">
        <f t="shared" si="372"/>
        <v>1.7906447455457714E-5</v>
      </c>
      <c r="AX133" s="5">
        <f t="shared" si="373"/>
        <v>2.123564315063356E-4</v>
      </c>
      <c r="AY133" s="5">
        <f t="shared" si="374"/>
        <v>4.2099619480246705E-4</v>
      </c>
      <c r="AZ133" s="5">
        <f t="shared" si="375"/>
        <v>4.1731205120780403E-4</v>
      </c>
      <c r="BA133" s="5">
        <f t="shared" si="376"/>
        <v>2.757734317368772E-4</v>
      </c>
      <c r="BB133" s="5">
        <f t="shared" si="377"/>
        <v>1.3668006728745976E-4</v>
      </c>
      <c r="BC133" s="5">
        <f t="shared" si="378"/>
        <v>5.4193591242042474E-5</v>
      </c>
      <c r="BD133" s="5">
        <f t="shared" si="379"/>
        <v>3.3135718764032256E-3</v>
      </c>
      <c r="BE133" s="5">
        <f t="shared" si="380"/>
        <v>4.1556342577118302E-3</v>
      </c>
      <c r="BF133" s="5">
        <f t="shared" si="381"/>
        <v>2.6058429887770265E-3</v>
      </c>
      <c r="BG133" s="5">
        <f t="shared" si="382"/>
        <v>1.0893511894214541E-3</v>
      </c>
      <c r="BH133" s="5">
        <f t="shared" si="383"/>
        <v>3.4154571639719299E-4</v>
      </c>
      <c r="BI133" s="5">
        <f t="shared" si="384"/>
        <v>8.5668223450493006E-5</v>
      </c>
      <c r="BJ133" s="8">
        <f t="shared" si="385"/>
        <v>0.23918689855709724</v>
      </c>
      <c r="BK133" s="8">
        <f t="shared" si="386"/>
        <v>0.21779261483724197</v>
      </c>
      <c r="BL133" s="8">
        <f t="shared" si="387"/>
        <v>0.48774000777463844</v>
      </c>
      <c r="BM133" s="8">
        <f t="shared" si="388"/>
        <v>0.62303510284651875</v>
      </c>
      <c r="BN133" s="8">
        <f t="shared" si="389"/>
        <v>0.37231295223667754</v>
      </c>
    </row>
    <row r="134" spans="1:66" x14ac:dyDescent="0.25">
      <c r="A134" t="s">
        <v>348</v>
      </c>
      <c r="B134" t="s">
        <v>259</v>
      </c>
      <c r="C134" t="s">
        <v>252</v>
      </c>
      <c r="D134" s="11">
        <v>44204</v>
      </c>
      <c r="E134">
        <f>VLOOKUP(A134,home!$A$2:$E$405,3,FALSE)</f>
        <v>1.1457999999999999</v>
      </c>
      <c r="F134">
        <f>VLOOKUP(B134,home!$B$2:$E$405,3,FALSE)</f>
        <v>1.3090999999999999</v>
      </c>
      <c r="G134">
        <f>VLOOKUP(C134,away!$B$2:$E$405,4,FALSE)</f>
        <v>0.29089999999999999</v>
      </c>
      <c r="H134">
        <f>VLOOKUP(A134,away!$A$2:$E$405,3,FALSE)</f>
        <v>0.77080000000000004</v>
      </c>
      <c r="I134">
        <f>VLOOKUP(C134,away!$B$2:$E$405,3,FALSE)</f>
        <v>1.7298</v>
      </c>
      <c r="J134">
        <f>VLOOKUP(B134,home!$B$2:$E$405,4,FALSE)</f>
        <v>0.64870000000000005</v>
      </c>
      <c r="K134" s="3">
        <f t="shared" si="334"/>
        <v>0.43634033630199992</v>
      </c>
      <c r="L134" s="3">
        <f t="shared" si="335"/>
        <v>0.86493106720800006</v>
      </c>
      <c r="M134" s="5">
        <f t="shared" si="336"/>
        <v>0.27218551533175112</v>
      </c>
      <c r="N134" s="5">
        <f t="shared" si="337"/>
        <v>0.11876551929638945</v>
      </c>
      <c r="O134" s="5">
        <f t="shared" si="338"/>
        <v>0.235421708254451</v>
      </c>
      <c r="P134" s="5">
        <f t="shared" si="339"/>
        <v>0.10272398735253847</v>
      </c>
      <c r="Q134" s="5">
        <f t="shared" si="340"/>
        <v>2.5911093315434112E-2</v>
      </c>
      <c r="R134" s="5">
        <f t="shared" si="341"/>
        <v>0.10181177468222635</v>
      </c>
      <c r="S134" s="5">
        <f t="shared" si="342"/>
        <v>9.6921189622664085E-3</v>
      </c>
      <c r="T134" s="5">
        <f t="shared" si="343"/>
        <v>2.2411309593844506E-2</v>
      </c>
      <c r="U134" s="5">
        <f t="shared" si="344"/>
        <v>4.4424584004346089E-2</v>
      </c>
      <c r="V134" s="5">
        <f t="shared" si="345"/>
        <v>4.0642749955369312E-4</v>
      </c>
      <c r="W134" s="5">
        <f t="shared" si="346"/>
        <v>3.7686850570696757E-3</v>
      </c>
      <c r="X134" s="5">
        <f t="shared" si="347"/>
        <v>3.2596527883821174E-3</v>
      </c>
      <c r="Y134" s="5">
        <f t="shared" si="348"/>
        <v>1.4096874824914387E-3</v>
      </c>
      <c r="Z134" s="5">
        <f t="shared" si="349"/>
        <v>2.9353388976746164E-2</v>
      </c>
      <c r="AA134" s="5">
        <f t="shared" si="350"/>
        <v>1.2808067617716841E-2</v>
      </c>
      <c r="AB134" s="5">
        <f t="shared" si="351"/>
        <v>2.7943382658466602E-3</v>
      </c>
      <c r="AC134" s="5">
        <f t="shared" si="352"/>
        <v>9.5867181968222339E-6</v>
      </c>
      <c r="AD134" s="5">
        <f t="shared" si="353"/>
        <v>4.111073263045259E-4</v>
      </c>
      <c r="AE134" s="5">
        <f t="shared" si="354"/>
        <v>3.5557949847760112E-4</v>
      </c>
      <c r="AF134" s="5">
        <f t="shared" si="355"/>
        <v>1.5377587754775846E-4</v>
      </c>
      <c r="AG134" s="5">
        <f t="shared" si="356"/>
        <v>4.4335177959409831E-5</v>
      </c>
      <c r="AH134" s="5">
        <f t="shared" si="357"/>
        <v>6.3471645134571498E-3</v>
      </c>
      <c r="AI134" s="5">
        <f t="shared" si="358"/>
        <v>2.7695238983660125E-3</v>
      </c>
      <c r="AJ134" s="5">
        <f t="shared" si="359"/>
        <v>6.0422749460472581E-4</v>
      </c>
      <c r="AK134" s="5">
        <f t="shared" si="360"/>
        <v>8.7882942732913662E-5</v>
      </c>
      <c r="AL134" s="5">
        <f t="shared" si="361"/>
        <v>1.4472275170152525E-7</v>
      </c>
      <c r="AM134" s="5">
        <f t="shared" si="362"/>
        <v>3.5876541803186578E-5</v>
      </c>
      <c r="AN134" s="5">
        <f t="shared" si="363"/>
        <v>3.1030735589562595E-5</v>
      </c>
      <c r="AO134" s="5">
        <f t="shared" si="364"/>
        <v>1.341972362486482E-5</v>
      </c>
      <c r="AP134" s="5">
        <f t="shared" si="365"/>
        <v>3.8690452921635808E-6</v>
      </c>
      <c r="AQ134" s="5">
        <f t="shared" si="366"/>
        <v>8.3661436840678333E-7</v>
      </c>
      <c r="AR134" s="5">
        <f t="shared" si="367"/>
        <v>1.097971955273848E-3</v>
      </c>
      <c r="AS134" s="5">
        <f t="shared" si="368"/>
        <v>4.790894522143553E-4</v>
      </c>
      <c r="AT134" s="5">
        <f t="shared" si="369"/>
        <v>1.0452302634897633E-4</v>
      </c>
      <c r="AU134" s="5">
        <f t="shared" si="370"/>
        <v>1.5202537489471716E-5</v>
      </c>
      <c r="AV134" s="5">
        <f t="shared" si="371"/>
        <v>1.658370080199962E-6</v>
      </c>
      <c r="AW134" s="5">
        <f t="shared" si="372"/>
        <v>1.5171941845631896E-9</v>
      </c>
      <c r="AX134" s="5">
        <f t="shared" si="373"/>
        <v>2.6090637192925317E-6</v>
      </c>
      <c r="AY134" s="5">
        <f t="shared" si="374"/>
        <v>2.2566602671413633E-6</v>
      </c>
      <c r="AZ134" s="5">
        <f t="shared" si="375"/>
        <v>9.759277865922349E-7</v>
      </c>
      <c r="BA134" s="5">
        <f t="shared" si="376"/>
        <v>2.8137008732505438E-7</v>
      </c>
      <c r="BB134" s="5">
        <f t="shared" si="377"/>
        <v>6.0841432477616852E-8</v>
      </c>
      <c r="BC134" s="5">
        <f t="shared" si="378"/>
        <v>1.0524729024665726E-8</v>
      </c>
      <c r="BD134" s="5">
        <f t="shared" si="379"/>
        <v>1.5827834250657728E-4</v>
      </c>
      <c r="BE134" s="5">
        <f t="shared" si="380"/>
        <v>6.9063225198643058E-5</v>
      </c>
      <c r="BF134" s="5">
        <f t="shared" si="381"/>
        <v>1.5067535454638333E-5</v>
      </c>
      <c r="BG134" s="5">
        <f t="shared" si="382"/>
        <v>2.1915244958397329E-6</v>
      </c>
      <c r="BH134" s="5">
        <f t="shared" si="383"/>
        <v>2.3906263388219492E-7</v>
      </c>
      <c r="BI134" s="5">
        <f t="shared" si="384"/>
        <v>2.0862534013079767E-8</v>
      </c>
      <c r="BJ134" s="8">
        <f t="shared" si="385"/>
        <v>0.1765819724626006</v>
      </c>
      <c r="BK134" s="8">
        <f t="shared" si="386"/>
        <v>0.38502003724732542</v>
      </c>
      <c r="BL134" s="8">
        <f t="shared" si="387"/>
        <v>0.40901257756797815</v>
      </c>
      <c r="BM134" s="8">
        <f t="shared" si="388"/>
        <v>0.14314612287878681</v>
      </c>
      <c r="BN134" s="8">
        <f t="shared" si="389"/>
        <v>0.85681959823279052</v>
      </c>
    </row>
    <row r="135" spans="1:66" x14ac:dyDescent="0.25">
      <c r="A135" t="s">
        <v>348</v>
      </c>
      <c r="B135" t="s">
        <v>260</v>
      </c>
      <c r="C135" t="s">
        <v>255</v>
      </c>
      <c r="D135" s="11">
        <v>44204</v>
      </c>
      <c r="E135">
        <f>VLOOKUP(A135,home!$A$2:$E$405,3,FALSE)</f>
        <v>1.1457999999999999</v>
      </c>
      <c r="F135">
        <f>VLOOKUP(B135,home!$B$2:$E$405,3,FALSE)</f>
        <v>0.87280000000000002</v>
      </c>
      <c r="G135" t="e">
        <f>VLOOKUP(C135,away!$B$2:$E$405,4,FALSE)</f>
        <v>#N/A</v>
      </c>
      <c r="H135">
        <f>VLOOKUP(A135,away!$A$2:$E$405,3,FALSE)</f>
        <v>0.77080000000000004</v>
      </c>
      <c r="I135" t="e">
        <f>VLOOKUP(C135,away!$B$2:$E$405,3,FALSE)</f>
        <v>#N/A</v>
      </c>
      <c r="J135">
        <f>VLOOKUP(B135,home!$B$2:$E$405,4,FALSE)</f>
        <v>0.32429999999999998</v>
      </c>
      <c r="K135" s="3" t="e">
        <f t="shared" si="334"/>
        <v>#N/A</v>
      </c>
      <c r="L135" s="3" t="e">
        <f t="shared" si="335"/>
        <v>#N/A</v>
      </c>
      <c r="M135" s="5" t="e">
        <f t="shared" si="336"/>
        <v>#N/A</v>
      </c>
      <c r="N135" s="5" t="e">
        <f t="shared" si="337"/>
        <v>#N/A</v>
      </c>
      <c r="O135" s="5" t="e">
        <f t="shared" si="338"/>
        <v>#N/A</v>
      </c>
      <c r="P135" s="5" t="e">
        <f t="shared" si="339"/>
        <v>#N/A</v>
      </c>
      <c r="Q135" s="5" t="e">
        <f t="shared" si="340"/>
        <v>#N/A</v>
      </c>
      <c r="R135" s="5" t="e">
        <f t="shared" si="341"/>
        <v>#N/A</v>
      </c>
      <c r="S135" s="5" t="e">
        <f t="shared" si="342"/>
        <v>#N/A</v>
      </c>
      <c r="T135" s="5" t="e">
        <f t="shared" si="343"/>
        <v>#N/A</v>
      </c>
      <c r="U135" s="5" t="e">
        <f t="shared" si="344"/>
        <v>#N/A</v>
      </c>
      <c r="V135" s="5" t="e">
        <f t="shared" si="345"/>
        <v>#N/A</v>
      </c>
      <c r="W135" s="5" t="e">
        <f t="shared" si="346"/>
        <v>#N/A</v>
      </c>
      <c r="X135" s="5" t="e">
        <f t="shared" si="347"/>
        <v>#N/A</v>
      </c>
      <c r="Y135" s="5" t="e">
        <f t="shared" si="348"/>
        <v>#N/A</v>
      </c>
      <c r="Z135" s="5" t="e">
        <f t="shared" si="349"/>
        <v>#N/A</v>
      </c>
      <c r="AA135" s="5" t="e">
        <f t="shared" si="350"/>
        <v>#N/A</v>
      </c>
      <c r="AB135" s="5" t="e">
        <f t="shared" si="351"/>
        <v>#N/A</v>
      </c>
      <c r="AC135" s="5" t="e">
        <f t="shared" si="352"/>
        <v>#N/A</v>
      </c>
      <c r="AD135" s="5" t="e">
        <f t="shared" si="353"/>
        <v>#N/A</v>
      </c>
      <c r="AE135" s="5" t="e">
        <f t="shared" si="354"/>
        <v>#N/A</v>
      </c>
      <c r="AF135" s="5" t="e">
        <f t="shared" si="355"/>
        <v>#N/A</v>
      </c>
      <c r="AG135" s="5" t="e">
        <f t="shared" si="356"/>
        <v>#N/A</v>
      </c>
      <c r="AH135" s="5" t="e">
        <f t="shared" si="357"/>
        <v>#N/A</v>
      </c>
      <c r="AI135" s="5" t="e">
        <f t="shared" si="358"/>
        <v>#N/A</v>
      </c>
      <c r="AJ135" s="5" t="e">
        <f t="shared" si="359"/>
        <v>#N/A</v>
      </c>
      <c r="AK135" s="5" t="e">
        <f t="shared" si="360"/>
        <v>#N/A</v>
      </c>
      <c r="AL135" s="5" t="e">
        <f t="shared" si="361"/>
        <v>#N/A</v>
      </c>
      <c r="AM135" s="5" t="e">
        <f t="shared" si="362"/>
        <v>#N/A</v>
      </c>
      <c r="AN135" s="5" t="e">
        <f t="shared" si="363"/>
        <v>#N/A</v>
      </c>
      <c r="AO135" s="5" t="e">
        <f t="shared" si="364"/>
        <v>#N/A</v>
      </c>
      <c r="AP135" s="5" t="e">
        <f t="shared" si="365"/>
        <v>#N/A</v>
      </c>
      <c r="AQ135" s="5" t="e">
        <f t="shared" si="366"/>
        <v>#N/A</v>
      </c>
      <c r="AR135" s="5" t="e">
        <f t="shared" si="367"/>
        <v>#N/A</v>
      </c>
      <c r="AS135" s="5" t="e">
        <f t="shared" si="368"/>
        <v>#N/A</v>
      </c>
      <c r="AT135" s="5" t="e">
        <f t="shared" si="369"/>
        <v>#N/A</v>
      </c>
      <c r="AU135" s="5" t="e">
        <f t="shared" si="370"/>
        <v>#N/A</v>
      </c>
      <c r="AV135" s="5" t="e">
        <f t="shared" si="371"/>
        <v>#N/A</v>
      </c>
      <c r="AW135" s="5" t="e">
        <f t="shared" si="372"/>
        <v>#N/A</v>
      </c>
      <c r="AX135" s="5" t="e">
        <f t="shared" si="373"/>
        <v>#N/A</v>
      </c>
      <c r="AY135" s="5" t="e">
        <f t="shared" si="374"/>
        <v>#N/A</v>
      </c>
      <c r="AZ135" s="5" t="e">
        <f t="shared" si="375"/>
        <v>#N/A</v>
      </c>
      <c r="BA135" s="5" t="e">
        <f t="shared" si="376"/>
        <v>#N/A</v>
      </c>
      <c r="BB135" s="5" t="e">
        <f t="shared" si="377"/>
        <v>#N/A</v>
      </c>
      <c r="BC135" s="5" t="e">
        <f t="shared" si="378"/>
        <v>#N/A</v>
      </c>
      <c r="BD135" s="5" t="e">
        <f t="shared" si="379"/>
        <v>#N/A</v>
      </c>
      <c r="BE135" s="5" t="e">
        <f t="shared" si="380"/>
        <v>#N/A</v>
      </c>
      <c r="BF135" s="5" t="e">
        <f t="shared" si="381"/>
        <v>#N/A</v>
      </c>
      <c r="BG135" s="5" t="e">
        <f t="shared" si="382"/>
        <v>#N/A</v>
      </c>
      <c r="BH135" s="5" t="e">
        <f t="shared" si="383"/>
        <v>#N/A</v>
      </c>
      <c r="BI135" s="5" t="e">
        <f t="shared" si="384"/>
        <v>#N/A</v>
      </c>
      <c r="BJ135" s="8" t="e">
        <f t="shared" si="385"/>
        <v>#N/A</v>
      </c>
      <c r="BK135" s="8" t="e">
        <f t="shared" si="386"/>
        <v>#N/A</v>
      </c>
      <c r="BL135" s="8" t="e">
        <f t="shared" si="387"/>
        <v>#N/A</v>
      </c>
      <c r="BM135" s="8" t="e">
        <f t="shared" si="388"/>
        <v>#N/A</v>
      </c>
      <c r="BN135" s="8" t="e">
        <f t="shared" si="389"/>
        <v>#N/A</v>
      </c>
    </row>
    <row r="136" spans="1:66" x14ac:dyDescent="0.25">
      <c r="A136" t="s">
        <v>349</v>
      </c>
      <c r="B136" t="s">
        <v>273</v>
      </c>
      <c r="C136" t="s">
        <v>328</v>
      </c>
      <c r="D136" s="11">
        <v>44204</v>
      </c>
      <c r="E136">
        <f>VLOOKUP(A136,home!$A$2:$E$405,3,FALSE)</f>
        <v>1.2749999999999999</v>
      </c>
      <c r="F136">
        <f>VLOOKUP(B136,home!$B$2:$E$405,3,FALSE)</f>
        <v>0.26140000000000002</v>
      </c>
      <c r="G136">
        <f>VLOOKUP(C136,away!$B$2:$E$405,4,FALSE)</f>
        <v>0.7843</v>
      </c>
      <c r="H136">
        <f>VLOOKUP(A136,away!$A$2:$E$405,3,FALSE)</f>
        <v>1.35</v>
      </c>
      <c r="I136">
        <f>VLOOKUP(C136,away!$B$2:$E$405,3,FALSE)</f>
        <v>1.1111</v>
      </c>
      <c r="J136">
        <f>VLOOKUP(B136,home!$B$2:$E$405,4,FALSE)</f>
        <v>1.2345999999999999</v>
      </c>
      <c r="K136" s="3">
        <f t="shared" si="334"/>
        <v>0.2613954255</v>
      </c>
      <c r="L136" s="3">
        <f t="shared" si="335"/>
        <v>1.8518814809999999</v>
      </c>
      <c r="M136" s="5">
        <f t="shared" si="336"/>
        <v>0.12084133117638146</v>
      </c>
      <c r="N136" s="5">
        <f t="shared" si="337"/>
        <v>3.1587371180836654E-2</v>
      </c>
      <c r="O136" s="5">
        <f t="shared" si="338"/>
        <v>0.22378382334492875</v>
      </c>
      <c r="P136" s="5">
        <f t="shared" si="339"/>
        <v>5.8496067723264496E-2</v>
      </c>
      <c r="Q136" s="5">
        <f t="shared" si="340"/>
        <v>4.1283971651206166E-3</v>
      </c>
      <c r="R136" s="5">
        <f t="shared" si="341"/>
        <v>0.20721055909992456</v>
      </c>
      <c r="S136" s="5">
        <f t="shared" si="342"/>
        <v>7.0790968325445298E-3</v>
      </c>
      <c r="T136" s="5">
        <f t="shared" si="343"/>
        <v>7.6453022562997684E-3</v>
      </c>
      <c r="U136" s="5">
        <f t="shared" si="344"/>
        <v>5.4163892264017681E-2</v>
      </c>
      <c r="V136" s="5">
        <f t="shared" si="345"/>
        <v>3.8075578915926418E-4</v>
      </c>
      <c r="W136" s="5">
        <f t="shared" si="346"/>
        <v>3.5971471120323261E-4</v>
      </c>
      <c r="X136" s="5">
        <f t="shared" si="347"/>
        <v>6.6614901212052962E-4</v>
      </c>
      <c r="Y136" s="5">
        <f t="shared" si="348"/>
        <v>6.168145095662267E-4</v>
      </c>
      <c r="Z136" s="5">
        <f t="shared" si="349"/>
        <v>0.1279097990216021</v>
      </c>
      <c r="AA136" s="5">
        <f t="shared" si="350"/>
        <v>3.3435036340871166E-2</v>
      </c>
      <c r="AB136" s="5">
        <f t="shared" si="351"/>
        <v>4.3698827754649902E-3</v>
      </c>
      <c r="AC136" s="5">
        <f t="shared" si="352"/>
        <v>1.1519608094692276E-5</v>
      </c>
      <c r="AD136" s="5">
        <f t="shared" si="353"/>
        <v>2.3506944998394646E-5</v>
      </c>
      <c r="AE136" s="5">
        <f t="shared" si="354"/>
        <v>4.3532076117412608E-5</v>
      </c>
      <c r="AF136" s="5">
        <f t="shared" si="355"/>
        <v>4.0308122795659404E-5</v>
      </c>
      <c r="AG136" s="5">
        <f t="shared" si="356"/>
        <v>2.4881955379718531E-5</v>
      </c>
      <c r="AH136" s="5">
        <f t="shared" si="357"/>
        <v>5.921844701163425E-2</v>
      </c>
      <c r="AI136" s="5">
        <f t="shared" si="358"/>
        <v>1.5479431154055341E-2</v>
      </c>
      <c r="AJ136" s="5">
        <f t="shared" si="359"/>
        <v>2.0231262465061255E-3</v>
      </c>
      <c r="AK136" s="5">
        <f t="shared" si="360"/>
        <v>1.7627864868189562E-4</v>
      </c>
      <c r="AL136" s="5">
        <f t="shared" si="361"/>
        <v>2.2305341018430932E-7</v>
      </c>
      <c r="AM136" s="5">
        <f t="shared" si="362"/>
        <v>1.2289215780120932E-6</v>
      </c>
      <c r="AN136" s="5">
        <f t="shared" si="363"/>
        <v>2.2758171119218922E-6</v>
      </c>
      <c r="AO136" s="5">
        <f t="shared" si="364"/>
        <v>2.1072717818555284E-6</v>
      </c>
      <c r="AP136" s="5">
        <f t="shared" si="365"/>
        <v>1.3008058627507083E-6</v>
      </c>
      <c r="AQ136" s="5">
        <f t="shared" si="366"/>
        <v>6.0223457190106653E-7</v>
      </c>
      <c r="AR136" s="5">
        <f t="shared" si="367"/>
        <v>2.1933109070885026E-2</v>
      </c>
      <c r="AS136" s="5">
        <f t="shared" si="368"/>
        <v>5.7332143781219013E-3</v>
      </c>
      <c r="AT136" s="5">
        <f t="shared" si="369"/>
        <v>7.4931800592594605E-4</v>
      </c>
      <c r="AU136" s="5">
        <f t="shared" si="370"/>
        <v>6.5289432997941421E-5</v>
      </c>
      <c r="AV136" s="5">
        <f t="shared" si="371"/>
        <v>4.2665897797876587E-6</v>
      </c>
      <c r="AW136" s="5">
        <f t="shared" si="372"/>
        <v>2.999283638449139E-9</v>
      </c>
      <c r="AX136" s="5">
        <f t="shared" si="373"/>
        <v>5.3539079798433746E-8</v>
      </c>
      <c r="AY136" s="5">
        <f t="shared" si="374"/>
        <v>9.9148030388500659E-8</v>
      </c>
      <c r="AZ136" s="5">
        <f t="shared" si="375"/>
        <v>9.1805200677044821E-8</v>
      </c>
      <c r="BA136" s="5">
        <f t="shared" si="376"/>
        <v>5.6670783664435982E-8</v>
      </c>
      <c r="BB136" s="5">
        <f t="shared" si="377"/>
        <v>2.6236893695481598E-8</v>
      </c>
      <c r="BC136" s="5">
        <f t="shared" si="378"/>
        <v>9.7175235107255928E-9</v>
      </c>
      <c r="BD136" s="5">
        <f t="shared" si="379"/>
        <v>6.7695864181875178E-3</v>
      </c>
      <c r="BE136" s="5">
        <f t="shared" si="380"/>
        <v>1.7695389222411474E-3</v>
      </c>
      <c r="BF136" s="5">
        <f t="shared" si="381"/>
        <v>2.3127468975901806E-4</v>
      </c>
      <c r="BG136" s="5">
        <f t="shared" si="382"/>
        <v>2.015138197897968E-5</v>
      </c>
      <c r="BH136" s="5">
        <f t="shared" si="383"/>
        <v>1.3168697667021059E-6</v>
      </c>
      <c r="BI136" s="5">
        <f t="shared" si="384"/>
        <v>6.884474659903656E-8</v>
      </c>
      <c r="BJ136" s="8">
        <f t="shared" si="385"/>
        <v>4.5143830102856379E-2</v>
      </c>
      <c r="BK136" s="8">
        <f t="shared" si="386"/>
        <v>0.18680909333088505</v>
      </c>
      <c r="BL136" s="8">
        <f t="shared" si="387"/>
        <v>0.63713761149047543</v>
      </c>
      <c r="BM136" s="8">
        <f t="shared" si="388"/>
        <v>0.35095268810661562</v>
      </c>
      <c r="BN136" s="8">
        <f t="shared" si="389"/>
        <v>0.64604754969045652</v>
      </c>
    </row>
    <row r="137" spans="1:66" x14ac:dyDescent="0.25">
      <c r="A137" t="s">
        <v>349</v>
      </c>
      <c r="B137" t="s">
        <v>265</v>
      </c>
      <c r="C137" t="s">
        <v>274</v>
      </c>
      <c r="D137" s="11">
        <v>44204</v>
      </c>
      <c r="E137">
        <f>VLOOKUP(A137,home!$A$2:$E$405,3,FALSE)</f>
        <v>1.2749999999999999</v>
      </c>
      <c r="F137">
        <f>VLOOKUP(B137,home!$B$2:$E$405,3,FALSE)</f>
        <v>0.7843</v>
      </c>
      <c r="G137">
        <f>VLOOKUP(C137,away!$B$2:$E$405,4,FALSE)</f>
        <v>0.98040000000000005</v>
      </c>
      <c r="H137">
        <f>VLOOKUP(A137,away!$A$2:$E$405,3,FALSE)</f>
        <v>1.35</v>
      </c>
      <c r="I137">
        <f>VLOOKUP(C137,away!$B$2:$E$405,3,FALSE)</f>
        <v>1.6667000000000001</v>
      </c>
      <c r="J137">
        <f>VLOOKUP(B137,home!$B$2:$E$405,4,FALSE)</f>
        <v>2.2222</v>
      </c>
      <c r="K137" s="3">
        <f t="shared" si="334"/>
        <v>0.98038284299999989</v>
      </c>
      <c r="L137" s="3">
        <f t="shared" si="335"/>
        <v>5.0000499989999998</v>
      </c>
      <c r="M137" s="5">
        <f t="shared" si="336"/>
        <v>2.527731946855682E-3</v>
      </c>
      <c r="N137" s="5">
        <f t="shared" si="337"/>
        <v>2.4781450324002983E-3</v>
      </c>
      <c r="O137" s="5">
        <f t="shared" si="338"/>
        <v>1.2638786118348021E-2</v>
      </c>
      <c r="P137" s="5">
        <f t="shared" si="339"/>
        <v>1.2390849066774966E-2</v>
      </c>
      <c r="Q137" s="5">
        <f t="shared" si="340"/>
        <v>1.2147654361154654E-3</v>
      </c>
      <c r="R137" s="5">
        <f t="shared" si="341"/>
        <v>3.1597281259203622E-2</v>
      </c>
      <c r="S137" s="5">
        <f t="shared" si="342"/>
        <v>1.5184871638246918E-2</v>
      </c>
      <c r="T137" s="5">
        <f t="shared" si="343"/>
        <v>6.0738879176343678E-3</v>
      </c>
      <c r="U137" s="5">
        <f t="shared" si="344"/>
        <v>3.0977432431968661E-2</v>
      </c>
      <c r="V137" s="5">
        <f t="shared" si="345"/>
        <v>8.2706313856630315E-3</v>
      </c>
      <c r="W137" s="5">
        <f t="shared" si="346"/>
        <v>3.9697839727900497E-4</v>
      </c>
      <c r="X137" s="5">
        <f t="shared" si="347"/>
        <v>1.9849118349179106E-3</v>
      </c>
      <c r="Y137" s="5">
        <f t="shared" si="348"/>
        <v>4.9623292090981942E-3</v>
      </c>
      <c r="Z137" s="5">
        <f t="shared" si="349"/>
        <v>5.2662662042827928E-2</v>
      </c>
      <c r="AA137" s="5">
        <f t="shared" si="350"/>
        <v>5.1629570333495821E-2</v>
      </c>
      <c r="AB137" s="5">
        <f t="shared" si="351"/>
        <v>2.5308372473210543E-2</v>
      </c>
      <c r="AC137" s="5">
        <f t="shared" si="352"/>
        <v>2.5338956854721205E-3</v>
      </c>
      <c r="AD137" s="5">
        <f t="shared" si="353"/>
        <v>9.729770243349356E-5</v>
      </c>
      <c r="AE137" s="5">
        <f t="shared" si="354"/>
        <v>4.864933769552918E-4</v>
      </c>
      <c r="AF137" s="5">
        <f t="shared" si="355"/>
        <v>1.2162456044794068E-3</v>
      </c>
      <c r="AG137" s="5">
        <f t="shared" si="356"/>
        <v>2.0270962778203374E-3</v>
      </c>
      <c r="AH137" s="5">
        <f t="shared" si="357"/>
        <v>6.5828985823644784E-2</v>
      </c>
      <c r="AI137" s="5">
        <f t="shared" si="358"/>
        <v>6.4537608273591549E-2</v>
      </c>
      <c r="AJ137" s="5">
        <f t="shared" si="359"/>
        <v>3.1635781939841998E-2</v>
      </c>
      <c r="AK137" s="5">
        <f t="shared" si="360"/>
        <v>1.0338392612903452E-2</v>
      </c>
      <c r="AL137" s="5">
        <f t="shared" si="361"/>
        <v>4.968425394740627E-4</v>
      </c>
      <c r="AM137" s="5">
        <f t="shared" si="362"/>
        <v>1.9077799625823293E-5</v>
      </c>
      <c r="AN137" s="5">
        <f t="shared" si="363"/>
        <v>9.5389952000019958E-5</v>
      </c>
      <c r="AO137" s="5">
        <f t="shared" si="364"/>
        <v>2.3847726470115494E-4</v>
      </c>
      <c r="AP137" s="5">
        <f t="shared" si="365"/>
        <v>3.9746608237684419E-4</v>
      </c>
      <c r="AQ137" s="5">
        <f t="shared" si="366"/>
        <v>4.9683757119771844E-4</v>
      </c>
      <c r="AR137" s="5">
        <f t="shared" si="367"/>
        <v>6.5829644100337203E-2</v>
      </c>
      <c r="AS137" s="5">
        <f t="shared" si="368"/>
        <v>6.4538253636766754E-2</v>
      </c>
      <c r="AT137" s="5">
        <f t="shared" si="369"/>
        <v>3.1636098291334236E-2</v>
      </c>
      <c r="AU137" s="5">
        <f t="shared" si="370"/>
        <v>1.0338495994761899E-2</v>
      </c>
      <c r="AV137" s="5">
        <f t="shared" si="371"/>
        <v>2.5339210239221956E-3</v>
      </c>
      <c r="AW137" s="5">
        <f t="shared" si="372"/>
        <v>6.7652885032571598E-5</v>
      </c>
      <c r="AX137" s="5">
        <f t="shared" si="373"/>
        <v>3.117257905891494E-6</v>
      </c>
      <c r="AY137" s="5">
        <f t="shared" si="374"/>
        <v>1.5586445389235509E-5</v>
      </c>
      <c r="AZ137" s="5">
        <f t="shared" si="375"/>
        <v>3.8966503126430281E-5</v>
      </c>
      <c r="BA137" s="5">
        <f t="shared" si="376"/>
        <v>6.4944821306113742E-5</v>
      </c>
      <c r="BB137" s="5">
        <f t="shared" si="377"/>
        <v>8.1181838426672295E-5</v>
      </c>
      <c r="BC137" s="5">
        <f t="shared" si="378"/>
        <v>8.1182650228820165E-5</v>
      </c>
      <c r="BD137" s="5">
        <f t="shared" si="379"/>
        <v>5.4858585319676891E-2</v>
      </c>
      <c r="BE137" s="5">
        <f t="shared" si="380"/>
        <v>5.3782415838662882E-2</v>
      </c>
      <c r="BF137" s="5">
        <f t="shared" si="381"/>
        <v>2.6363678871658268E-2</v>
      </c>
      <c r="BG137" s="5">
        <f t="shared" si="382"/>
        <v>8.6154994813784549E-3</v>
      </c>
      <c r="BH137" s="5">
        <f t="shared" si="383"/>
        <v>2.1116219688547084E-3</v>
      </c>
      <c r="BI137" s="5">
        <f t="shared" si="384"/>
        <v>4.1403958983340743E-4</v>
      </c>
      <c r="BJ137" s="8">
        <f t="shared" si="385"/>
        <v>2.2470378975418492E-2</v>
      </c>
      <c r="BK137" s="8">
        <f t="shared" si="386"/>
        <v>4.1420408707876014E-2</v>
      </c>
      <c r="BL137" s="8">
        <f t="shared" si="387"/>
        <v>0.6455144653833953</v>
      </c>
      <c r="BM137" s="8">
        <f t="shared" si="388"/>
        <v>0.69927242268946321</v>
      </c>
      <c r="BN137" s="8">
        <f t="shared" si="389"/>
        <v>6.2847558859698061E-2</v>
      </c>
    </row>
    <row r="138" spans="1:66" x14ac:dyDescent="0.25">
      <c r="A138" t="s">
        <v>349</v>
      </c>
      <c r="B138" t="s">
        <v>267</v>
      </c>
      <c r="C138" t="s">
        <v>266</v>
      </c>
      <c r="D138" s="11">
        <v>44204</v>
      </c>
      <c r="E138">
        <f>VLOOKUP(A138,home!$A$2:$E$405,3,FALSE)</f>
        <v>1.2749999999999999</v>
      </c>
      <c r="F138">
        <f>VLOOKUP(B138,home!$B$2:$E$405,3,FALSE)</f>
        <v>1.1765000000000001</v>
      </c>
      <c r="G138">
        <f>VLOOKUP(C138,away!$B$2:$E$405,4,FALSE)</f>
        <v>1.1765000000000001</v>
      </c>
      <c r="H138">
        <f>VLOOKUP(A138,away!$A$2:$E$405,3,FALSE)</f>
        <v>1.35</v>
      </c>
      <c r="I138">
        <f>VLOOKUP(C138,away!$B$2:$E$405,3,FALSE)</f>
        <v>0.37040000000000001</v>
      </c>
      <c r="J138">
        <f>VLOOKUP(B138,home!$B$2:$E$405,4,FALSE)</f>
        <v>1.1111</v>
      </c>
      <c r="K138" s="3">
        <f t="shared" si="334"/>
        <v>1.7647941187500003</v>
      </c>
      <c r="L138" s="3">
        <f t="shared" si="335"/>
        <v>0.55559444400000002</v>
      </c>
      <c r="M138" s="5">
        <f t="shared" si="336"/>
        <v>9.8235407567448571E-2</v>
      </c>
      <c r="N138" s="5">
        <f t="shared" si="337"/>
        <v>0.17336526952804249</v>
      </c>
      <c r="O138" s="5">
        <f t="shared" si="338"/>
        <v>5.457904664854997E-2</v>
      </c>
      <c r="P138" s="5">
        <f t="shared" si="339"/>
        <v>9.6320780532342901E-2</v>
      </c>
      <c r="Q138" s="5">
        <f t="shared" si="340"/>
        <v>0.15297700402929904</v>
      </c>
      <c r="R138" s="5">
        <f t="shared" si="341"/>
        <v>1.5161907538375595E-2</v>
      </c>
      <c r="S138" s="5">
        <f t="shared" si="342"/>
        <v>2.3610867486831805E-2</v>
      </c>
      <c r="T138" s="5">
        <f t="shared" si="343"/>
        <v>8.4993173498444138E-2</v>
      </c>
      <c r="U138" s="5">
        <f t="shared" si="344"/>
        <v>2.6757645252756541E-2</v>
      </c>
      <c r="V138" s="5">
        <f t="shared" si="345"/>
        <v>2.5722985696553873E-3</v>
      </c>
      <c r="W138" s="5">
        <f t="shared" si="346"/>
        <v>8.9990972338300654E-2</v>
      </c>
      <c r="X138" s="5">
        <f t="shared" si="347"/>
        <v>4.9998484241317531E-2</v>
      </c>
      <c r="Y138" s="5">
        <f t="shared" si="348"/>
        <v>1.3889440026448789E-2</v>
      </c>
      <c r="Z138" s="5">
        <f t="shared" si="349"/>
        <v>2.8079571962543997E-3</v>
      </c>
      <c r="AA138" s="5">
        <f t="shared" si="350"/>
        <v>4.9554663456515043E-3</v>
      </c>
      <c r="AB138" s="5">
        <f t="shared" si="351"/>
        <v>4.3726889312346662E-3</v>
      </c>
      <c r="AC138" s="5">
        <f t="shared" si="352"/>
        <v>1.5763524840910843E-4</v>
      </c>
      <c r="AD138" s="5">
        <f t="shared" si="353"/>
        <v>3.9703884680806774E-2</v>
      </c>
      <c r="AE138" s="5">
        <f t="shared" si="354"/>
        <v>2.2059257733872954E-2</v>
      </c>
      <c r="AF138" s="5">
        <f t="shared" si="355"/>
        <v>6.1280005178519226E-3</v>
      </c>
      <c r="AG138" s="5">
        <f t="shared" si="356"/>
        <v>1.1348943468492173E-3</v>
      </c>
      <c r="AH138" s="5">
        <f t="shared" si="357"/>
        <v>3.9002135430719036E-4</v>
      </c>
      <c r="AI138" s="5">
        <f t="shared" si="358"/>
        <v>6.8830739226823957E-4</v>
      </c>
      <c r="AJ138" s="5">
        <f t="shared" si="359"/>
        <v>6.0736041888356936E-4</v>
      </c>
      <c r="AK138" s="5">
        <f t="shared" si="360"/>
        <v>3.5728869840241992E-4</v>
      </c>
      <c r="AL138" s="5">
        <f t="shared" si="361"/>
        <v>6.1825162809041283E-6</v>
      </c>
      <c r="AM138" s="5">
        <f t="shared" si="362"/>
        <v>1.4013836435243194E-2</v>
      </c>
      <c r="AN138" s="5">
        <f t="shared" si="363"/>
        <v>7.7860096625458836E-3</v>
      </c>
      <c r="AO138" s="5">
        <f t="shared" si="364"/>
        <v>2.1629318547204041E-3</v>
      </c>
      <c r="AP138" s="5">
        <f t="shared" si="365"/>
        <v>4.0057097374442401E-4</v>
      </c>
      <c r="AQ138" s="5">
        <f t="shared" si="366"/>
        <v>5.5638751860017941E-5</v>
      </c>
      <c r="AR138" s="5">
        <f t="shared" si="367"/>
        <v>4.3338739498886101E-5</v>
      </c>
      <c r="AS138" s="5">
        <f t="shared" si="368"/>
        <v>7.6483952581672511E-5</v>
      </c>
      <c r="AT138" s="5">
        <f t="shared" si="369"/>
        <v>6.7489214847444784E-5</v>
      </c>
      <c r="AU138" s="5">
        <f t="shared" si="370"/>
        <v>3.9701523147275247E-5</v>
      </c>
      <c r="AV138" s="5">
        <f t="shared" si="371"/>
        <v>1.7516253638932102E-5</v>
      </c>
      <c r="AW138" s="5">
        <f t="shared" si="372"/>
        <v>1.6838938462458407E-7</v>
      </c>
      <c r="AX138" s="5">
        <f t="shared" si="373"/>
        <v>4.1219226870069427E-3</v>
      </c>
      <c r="AY138" s="5">
        <f t="shared" si="374"/>
        <v>2.290117343498608E-3</v>
      </c>
      <c r="AZ138" s="5">
        <f t="shared" si="375"/>
        <v>6.3618823607793312E-4</v>
      </c>
      <c r="BA138" s="5">
        <f t="shared" si="376"/>
        <v>1.1782088310102004E-4</v>
      </c>
      <c r="BB138" s="5">
        <f t="shared" si="377"/>
        <v>1.6365157009525048E-5</v>
      </c>
      <c r="BC138" s="5">
        <f t="shared" si="378"/>
        <v>1.8184780619359551E-6</v>
      </c>
      <c r="BD138" s="5">
        <f t="shared" si="379"/>
        <v>4.0131271459240768E-6</v>
      </c>
      <c r="BE138" s="5">
        <f t="shared" si="380"/>
        <v>7.0823431849227838E-6</v>
      </c>
      <c r="BF138" s="5">
        <f t="shared" si="381"/>
        <v>6.2494387998604377E-6</v>
      </c>
      <c r="BG138" s="5">
        <f t="shared" si="382"/>
        <v>3.676324279827253E-6</v>
      </c>
      <c r="BH138" s="5">
        <f t="shared" si="383"/>
        <v>1.6219888669142428E-6</v>
      </c>
      <c r="BI138" s="5">
        <f t="shared" si="384"/>
        <v>5.7249528260164608E-7</v>
      </c>
      <c r="BJ138" s="8">
        <f t="shared" si="385"/>
        <v>0.66584360140410315</v>
      </c>
      <c r="BK138" s="8">
        <f t="shared" si="386"/>
        <v>0.22319328926446727</v>
      </c>
      <c r="BL138" s="8">
        <f t="shared" si="387"/>
        <v>0.10813747798170396</v>
      </c>
      <c r="BM138" s="8">
        <f t="shared" si="388"/>
        <v>0.40705296104835648</v>
      </c>
      <c r="BN138" s="8">
        <f t="shared" si="389"/>
        <v>0.59063941584405844</v>
      </c>
    </row>
    <row r="139" spans="1:66" x14ac:dyDescent="0.25">
      <c r="A139" t="s">
        <v>350</v>
      </c>
      <c r="B139" t="s">
        <v>277</v>
      </c>
      <c r="C139" t="s">
        <v>280</v>
      </c>
      <c r="D139" s="11">
        <v>44204</v>
      </c>
      <c r="E139">
        <f>VLOOKUP(A139,home!$A$2:$E$405,3,FALSE)</f>
        <v>1.4531000000000001</v>
      </c>
      <c r="F139">
        <f>VLOOKUP(B139,home!$B$2:$E$405,3,FALSE)</f>
        <v>1.2999000000000001</v>
      </c>
      <c r="G139">
        <f>VLOOKUP(C139,away!$B$2:$E$405,4,FALSE)</f>
        <v>0.99399999999999999</v>
      </c>
      <c r="H139">
        <f>VLOOKUP(A139,away!$A$2:$E$405,3,FALSE)</f>
        <v>1.0703</v>
      </c>
      <c r="I139">
        <f>VLOOKUP(C139,away!$B$2:$E$405,3,FALSE)</f>
        <v>0.93430000000000002</v>
      </c>
      <c r="J139">
        <f>VLOOKUP(B139,home!$B$2:$E$405,4,FALSE)</f>
        <v>0.72670000000000001</v>
      </c>
      <c r="K139" s="3">
        <f t="shared" si="334"/>
        <v>1.8775513818600003</v>
      </c>
      <c r="L139" s="3">
        <f t="shared" si="335"/>
        <v>0.72668640344300006</v>
      </c>
      <c r="M139" s="5">
        <f t="shared" si="336"/>
        <v>7.3959488728136499E-2</v>
      </c>
      <c r="N139" s="5">
        <f t="shared" si="337"/>
        <v>0.1388627402631718</v>
      </c>
      <c r="O139" s="5">
        <f t="shared" si="338"/>
        <v>5.3745354864332615E-2</v>
      </c>
      <c r="P139" s="5">
        <f t="shared" si="339"/>
        <v>0.10090966529408378</v>
      </c>
      <c r="Q139" s="5">
        <f t="shared" si="340"/>
        <v>0.13036096493499227</v>
      </c>
      <c r="R139" s="5">
        <f t="shared" si="341"/>
        <v>1.9528009314064804E-2</v>
      </c>
      <c r="S139" s="5">
        <f t="shared" si="342"/>
        <v>3.4420061323011071E-2</v>
      </c>
      <c r="T139" s="5">
        <f t="shared" si="343"/>
        <v>9.4731540757968552E-2</v>
      </c>
      <c r="U139" s="5">
        <f t="shared" si="344"/>
        <v>3.6664840872597332E-2</v>
      </c>
      <c r="V139" s="5">
        <f t="shared" si="345"/>
        <v>5.2180471096582434E-3</v>
      </c>
      <c r="W139" s="5">
        <f t="shared" si="346"/>
        <v>8.158646995143258E-2</v>
      </c>
      <c r="X139" s="5">
        <f t="shared" si="347"/>
        <v>5.9287778418616932E-2</v>
      </c>
      <c r="Y139" s="5">
        <f t="shared" si="348"/>
        <v>2.1541811233575126E-2</v>
      </c>
      <c r="Z139" s="5">
        <f t="shared" si="349"/>
        <v>4.7302462849463881E-3</v>
      </c>
      <c r="AA139" s="5">
        <f t="shared" si="350"/>
        <v>8.8812804488392228E-3</v>
      </c>
      <c r="AB139" s="5">
        <f t="shared" si="351"/>
        <v>8.3375301897021439E-3</v>
      </c>
      <c r="AC139" s="5">
        <f t="shared" si="352"/>
        <v>4.4496605200643636E-4</v>
      </c>
      <c r="AD139" s="5">
        <f t="shared" si="353"/>
        <v>3.8295697349597931E-2</v>
      </c>
      <c r="AE139" s="5">
        <f t="shared" si="354"/>
        <v>2.7828962574320947E-2</v>
      </c>
      <c r="AF139" s="5">
        <f t="shared" si="355"/>
        <v>1.0111464362341571E-2</v>
      </c>
      <c r="AG139" s="5">
        <f t="shared" si="356"/>
        <v>2.4492878903373551E-3</v>
      </c>
      <c r="AH139" s="5">
        <f t="shared" si="357"/>
        <v>8.5935141505182554E-4</v>
      </c>
      <c r="AI139" s="5">
        <f t="shared" si="358"/>
        <v>1.6134764368339017E-3</v>
      </c>
      <c r="AJ139" s="5">
        <f t="shared" si="359"/>
        <v>1.5146924567880208E-3</v>
      </c>
      <c r="AK139" s="5">
        <f t="shared" si="360"/>
        <v>9.479709717784224E-4</v>
      </c>
      <c r="AL139" s="5">
        <f t="shared" si="361"/>
        <v>2.4284308151588095E-5</v>
      </c>
      <c r="AM139" s="5">
        <f t="shared" si="362"/>
        <v>1.4380427895605971E-2</v>
      </c>
      <c r="AN139" s="5">
        <f t="shared" si="363"/>
        <v>1.0450061427429292E-2</v>
      </c>
      <c r="AO139" s="5">
        <f t="shared" si="364"/>
        <v>3.7969587772285073E-3</v>
      </c>
      <c r="AP139" s="5">
        <f t="shared" si="365"/>
        <v>9.1973277261517207E-4</v>
      </c>
      <c r="AQ139" s="5">
        <f t="shared" si="366"/>
        <v>1.6708932516509443E-4</v>
      </c>
      <c r="AR139" s="5">
        <f t="shared" si="367"/>
        <v>1.2489579781953283E-4</v>
      </c>
      <c r="AS139" s="5">
        <f t="shared" si="368"/>
        <v>2.3449827778457104E-4</v>
      </c>
      <c r="AT139" s="5">
        <f t="shared" si="369"/>
        <v>2.2014128274910579E-4</v>
      </c>
      <c r="AU139" s="5">
        <f t="shared" si="370"/>
        <v>1.3777552321000554E-4</v>
      </c>
      <c r="AV139" s="5">
        <f t="shared" si="371"/>
        <v>6.4670155997357639E-5</v>
      </c>
      <c r="AW139" s="5">
        <f t="shared" si="372"/>
        <v>9.2036924899179157E-7</v>
      </c>
      <c r="AX139" s="5">
        <f t="shared" si="373"/>
        <v>4.4999987111888516E-3</v>
      </c>
      <c r="AY139" s="5">
        <f t="shared" si="374"/>
        <v>3.270087878931962E-3</v>
      </c>
      <c r="AZ139" s="5">
        <f t="shared" si="375"/>
        <v>1.1881641998418078E-3</v>
      </c>
      <c r="BA139" s="5">
        <f t="shared" si="376"/>
        <v>2.8780758969425789E-4</v>
      </c>
      <c r="BB139" s="5">
        <f t="shared" si="377"/>
        <v>5.2286465559629714E-5</v>
      </c>
      <c r="BC139" s="5">
        <f t="shared" si="378"/>
        <v>7.5991727212547228E-6</v>
      </c>
      <c r="BD139" s="5">
        <f t="shared" si="379"/>
        <v>1.5126679687103396E-5</v>
      </c>
      <c r="BE139" s="5">
        <f t="shared" si="380"/>
        <v>2.8401118349474573E-5</v>
      </c>
      <c r="BF139" s="5">
        <f t="shared" si="381"/>
        <v>2.6662279501712702E-5</v>
      </c>
      <c r="BG139" s="5">
        <f t="shared" si="382"/>
        <v>1.6686599907326082E-5</v>
      </c>
      <c r="BH139" s="5">
        <f t="shared" si="383"/>
        <v>7.832487178636263E-6</v>
      </c>
      <c r="BI139" s="5">
        <f t="shared" si="384"/>
        <v>2.9411794251298465E-6</v>
      </c>
      <c r="BJ139" s="8">
        <f t="shared" si="385"/>
        <v>0.64407693195233717</v>
      </c>
      <c r="BK139" s="8">
        <f t="shared" si="386"/>
        <v>0.21824660069397958</v>
      </c>
      <c r="BL139" s="8">
        <f t="shared" si="387"/>
        <v>0.1329721383515983</v>
      </c>
      <c r="BM139" s="8">
        <f t="shared" si="388"/>
        <v>0.47939052637439616</v>
      </c>
      <c r="BN139" s="8">
        <f t="shared" si="389"/>
        <v>0.5173662233987818</v>
      </c>
    </row>
    <row r="140" spans="1:66" x14ac:dyDescent="0.25">
      <c r="A140" t="s">
        <v>350</v>
      </c>
      <c r="B140" t="s">
        <v>283</v>
      </c>
      <c r="C140" t="s">
        <v>285</v>
      </c>
      <c r="D140" s="11">
        <v>44204</v>
      </c>
      <c r="E140">
        <f>VLOOKUP(A140,home!$A$2:$E$405,3,FALSE)</f>
        <v>1.4531000000000001</v>
      </c>
      <c r="F140">
        <f>VLOOKUP(B140,home!$B$2:$E$405,3,FALSE)</f>
        <v>0.60219999999999996</v>
      </c>
      <c r="G140">
        <f>VLOOKUP(C140,away!$B$2:$E$405,4,FALSE)</f>
        <v>1.0705</v>
      </c>
      <c r="H140">
        <f>VLOOKUP(A140,away!$A$2:$E$405,3,FALSE)</f>
        <v>1.0703</v>
      </c>
      <c r="I140">
        <f>VLOOKUP(C140,away!$B$2:$E$405,3,FALSE)</f>
        <v>0.83050000000000002</v>
      </c>
      <c r="J140">
        <f>VLOOKUP(B140,home!$B$2:$E$405,4,FALSE)</f>
        <v>0.70069999999999999</v>
      </c>
      <c r="K140" s="3">
        <f t="shared" si="334"/>
        <v>0.93674832581</v>
      </c>
      <c r="L140" s="3">
        <f t="shared" si="335"/>
        <v>0.62284112390500002</v>
      </c>
      <c r="M140" s="5">
        <f t="shared" si="336"/>
        <v>0.21022236033648758</v>
      </c>
      <c r="N140" s="5">
        <f t="shared" si="337"/>
        <v>0.19692544409303131</v>
      </c>
      <c r="O140" s="5">
        <f t="shared" si="338"/>
        <v>0.13093513118193983</v>
      </c>
      <c r="P140" s="5">
        <f t="shared" si="339"/>
        <v>0.12265326492439486</v>
      </c>
      <c r="Q140" s="5">
        <f t="shared" si="340"/>
        <v>9.2234790031768904E-2</v>
      </c>
      <c r="R140" s="5">
        <f t="shared" si="341"/>
        <v>4.0775892132004006E-2</v>
      </c>
      <c r="S140" s="5">
        <f t="shared" si="342"/>
        <v>1.7890370192464589E-2</v>
      </c>
      <c r="T140" s="5">
        <f t="shared" si="343"/>
        <v>5.7447620286528639E-2</v>
      </c>
      <c r="U140" s="5">
        <f t="shared" si="344"/>
        <v>3.8196748688063907E-2</v>
      </c>
      <c r="V140" s="5">
        <f t="shared" si="345"/>
        <v>1.1597837596023888E-3</v>
      </c>
      <c r="W140" s="5">
        <f t="shared" si="346"/>
        <v>2.8800261714565473E-2</v>
      </c>
      <c r="X140" s="5">
        <f t="shared" si="347"/>
        <v>1.7937987375058102E-2</v>
      </c>
      <c r="Y140" s="5">
        <f t="shared" si="348"/>
        <v>5.5862581086374447E-3</v>
      </c>
      <c r="Z140" s="5">
        <f t="shared" si="349"/>
        <v>8.4656341612421426E-3</v>
      </c>
      <c r="AA140" s="5">
        <f t="shared" si="350"/>
        <v>7.93016862746352E-3</v>
      </c>
      <c r="AB140" s="5">
        <f t="shared" si="351"/>
        <v>3.7142860925837191E-3</v>
      </c>
      <c r="AC140" s="5">
        <f t="shared" si="352"/>
        <v>4.2291904775802388E-5</v>
      </c>
      <c r="AD140" s="5">
        <f t="shared" si="353"/>
        <v>6.7446492360022604E-3</v>
      </c>
      <c r="AE140" s="5">
        <f t="shared" si="354"/>
        <v>4.2008449104966473E-3</v>
      </c>
      <c r="AF140" s="5">
        <f t="shared" si="355"/>
        <v>1.3082294827021655E-3</v>
      </c>
      <c r="AG140" s="5">
        <f t="shared" si="356"/>
        <v>2.7160637377729121E-4</v>
      </c>
      <c r="AH140" s="5">
        <f t="shared" si="357"/>
        <v>1.3181862738891542E-3</v>
      </c>
      <c r="AI140" s="5">
        <f t="shared" si="358"/>
        <v>1.2348087851713875E-3</v>
      </c>
      <c r="AJ140" s="5">
        <f t="shared" si="359"/>
        <v>5.7835253110238849E-4</v>
      </c>
      <c r="AK140" s="5">
        <f t="shared" si="360"/>
        <v>1.8059025507937952E-4</v>
      </c>
      <c r="AL140" s="5">
        <f t="shared" si="361"/>
        <v>9.8700065822131159E-7</v>
      </c>
      <c r="AM140" s="5">
        <f t="shared" si="362"/>
        <v>1.2636077760001629E-3</v>
      </c>
      <c r="AN140" s="5">
        <f t="shared" si="363"/>
        <v>7.8702688737903898E-4</v>
      </c>
      <c r="AO140" s="5">
        <f t="shared" si="364"/>
        <v>2.4509635553930724E-4</v>
      </c>
      <c r="AP140" s="5">
        <f t="shared" si="365"/>
        <v>5.0885363183040545E-5</v>
      </c>
      <c r="AQ140" s="5">
        <f t="shared" si="366"/>
        <v>7.9233741988097695E-6</v>
      </c>
      <c r="AR140" s="5">
        <f t="shared" si="367"/>
        <v>1.6420412406905312E-4</v>
      </c>
      <c r="AS140" s="5">
        <f t="shared" si="368"/>
        <v>1.5381793831278302E-4</v>
      </c>
      <c r="AT140" s="5">
        <f t="shared" si="369"/>
        <v>7.2044348097022673E-5</v>
      </c>
      <c r="AU140" s="5">
        <f t="shared" si="370"/>
        <v>2.2495807487986287E-5</v>
      </c>
      <c r="AV140" s="5">
        <f t="shared" si="371"/>
        <v>5.2682275005288027E-6</v>
      </c>
      <c r="AW140" s="5">
        <f t="shared" si="372"/>
        <v>1.5996138171082865E-8</v>
      </c>
      <c r="AX140" s="5">
        <f t="shared" si="373"/>
        <v>1.9728041144144158E-4</v>
      </c>
      <c r="AY140" s="5">
        <f t="shared" si="374"/>
        <v>1.228743531866283E-4</v>
      </c>
      <c r="AZ140" s="5">
        <f t="shared" si="375"/>
        <v>3.8265600118929743E-5</v>
      </c>
      <c r="BA140" s="5">
        <f t="shared" si="376"/>
        <v>7.9444631283245026E-6</v>
      </c>
      <c r="BB140" s="5">
        <f t="shared" si="377"/>
        <v>1.2370345859168663E-6</v>
      </c>
      <c r="BC140" s="5">
        <f t="shared" si="378"/>
        <v>1.5409520236036355E-7</v>
      </c>
      <c r="BD140" s="5">
        <f t="shared" si="379"/>
        <v>1.7045513530834173E-5</v>
      </c>
      <c r="BE140" s="5">
        <f t="shared" si="380"/>
        <v>1.5967356262580612E-5</v>
      </c>
      <c r="BF140" s="5">
        <f t="shared" si="381"/>
        <v>7.4786971232921035E-6</v>
      </c>
      <c r="BG140" s="5">
        <f t="shared" si="382"/>
        <v>2.3352190031613141E-6</v>
      </c>
      <c r="BH140" s="5">
        <f t="shared" si="383"/>
        <v>5.4687812290276438E-7</v>
      </c>
      <c r="BI140" s="5">
        <f t="shared" si="384"/>
        <v>1.0245743321025604E-7</v>
      </c>
      <c r="BJ140" s="8">
        <f t="shared" si="385"/>
        <v>0.41417998732653216</v>
      </c>
      <c r="BK140" s="8">
        <f t="shared" si="386"/>
        <v>0.35209193247157006</v>
      </c>
      <c r="BL140" s="8">
        <f t="shared" si="387"/>
        <v>0.22532547113424062</v>
      </c>
      <c r="BM140" s="8">
        <f t="shared" si="388"/>
        <v>0.20619328403691009</v>
      </c>
      <c r="BN140" s="8">
        <f t="shared" si="389"/>
        <v>0.79374688269962657</v>
      </c>
    </row>
    <row r="141" spans="1:66" x14ac:dyDescent="0.25">
      <c r="A141" t="s">
        <v>350</v>
      </c>
      <c r="B141" t="s">
        <v>288</v>
      </c>
      <c r="C141" t="s">
        <v>282</v>
      </c>
      <c r="D141" s="11">
        <v>44204</v>
      </c>
      <c r="E141">
        <f>VLOOKUP(A141,home!$A$2:$E$405,3,FALSE)</f>
        <v>1.4531000000000001</v>
      </c>
      <c r="F141">
        <f>VLOOKUP(B141,home!$B$2:$E$405,3,FALSE)</f>
        <v>1.0705</v>
      </c>
      <c r="G141">
        <f>VLOOKUP(C141,away!$B$2:$E$405,4,FALSE)</f>
        <v>0.94630000000000003</v>
      </c>
      <c r="H141">
        <f>VLOOKUP(A141,away!$A$2:$E$405,3,FALSE)</f>
        <v>1.0703</v>
      </c>
      <c r="I141">
        <f>VLOOKUP(C141,away!$B$2:$E$405,3,FALSE)</f>
        <v>1.2847</v>
      </c>
      <c r="J141">
        <f>VLOOKUP(B141,home!$B$2:$E$405,4,FALSE)</f>
        <v>1.2458</v>
      </c>
      <c r="K141" s="3">
        <f t="shared" si="334"/>
        <v>1.4720108613650003</v>
      </c>
      <c r="L141" s="3">
        <f t="shared" si="335"/>
        <v>1.7129929519779998</v>
      </c>
      <c r="M141" s="5">
        <f t="shared" si="336"/>
        <v>4.1378088011827255E-2</v>
      </c>
      <c r="N141" s="5">
        <f t="shared" si="337"/>
        <v>6.0908994975926618E-2</v>
      </c>
      <c r="O141" s="5">
        <f t="shared" si="338"/>
        <v>7.0880373130585456E-2</v>
      </c>
      <c r="P141" s="5">
        <f t="shared" si="339"/>
        <v>0.1043366791058257</v>
      </c>
      <c r="Q141" s="5">
        <f t="shared" si="340"/>
        <v>4.4829351079695122E-2</v>
      </c>
      <c r="R141" s="5">
        <f t="shared" si="341"/>
        <v>6.0708789803131852E-2</v>
      </c>
      <c r="S141" s="5">
        <f t="shared" si="342"/>
        <v>6.5772387813813588E-2</v>
      </c>
      <c r="T141" s="5">
        <f t="shared" si="343"/>
        <v>7.6792362441265083E-2</v>
      </c>
      <c r="U141" s="5">
        <f t="shared" si="344"/>
        <v>8.9363997970534848E-2</v>
      </c>
      <c r="V141" s="5">
        <f t="shared" si="345"/>
        <v>1.842755389275455E-2</v>
      </c>
      <c r="W141" s="5">
        <f t="shared" si="346"/>
        <v>2.1996430565752009E-2</v>
      </c>
      <c r="X141" s="5">
        <f t="shared" si="347"/>
        <v>3.767973052780664E-2</v>
      </c>
      <c r="Y141" s="5">
        <f t="shared" si="348"/>
        <v>3.2272556413281535E-2</v>
      </c>
      <c r="Z141" s="5">
        <f t="shared" si="349"/>
        <v>3.4664576351959568E-2</v>
      </c>
      <c r="AA141" s="5">
        <f t="shared" si="350"/>
        <v>5.1026632894700809E-2</v>
      </c>
      <c r="AB141" s="5">
        <f t="shared" si="351"/>
        <v>3.7555878919942109E-2</v>
      </c>
      <c r="AC141" s="5">
        <f t="shared" si="352"/>
        <v>2.9041182628231845E-3</v>
      </c>
      <c r="AD141" s="5">
        <f t="shared" si="353"/>
        <v>8.0947461760120087E-3</v>
      </c>
      <c r="AE141" s="5">
        <f t="shared" si="354"/>
        <v>1.3866243147559437E-2</v>
      </c>
      <c r="AF141" s="5">
        <f t="shared" si="355"/>
        <v>1.1876388391091279E-2</v>
      </c>
      <c r="AG141" s="5">
        <f t="shared" si="356"/>
        <v>6.7813898696308973E-3</v>
      </c>
      <c r="AH141" s="5">
        <f t="shared" si="357"/>
        <v>1.4845043743552501E-2</v>
      </c>
      <c r="AI141" s="5">
        <f t="shared" si="358"/>
        <v>2.1852065627947823E-2</v>
      </c>
      <c r="AJ141" s="5">
        <f t="shared" si="359"/>
        <v>1.6083238973799999E-2</v>
      </c>
      <c r="AK141" s="5">
        <f t="shared" si="360"/>
        <v>7.8915674851208276E-3</v>
      </c>
      <c r="AL141" s="5">
        <f t="shared" si="361"/>
        <v>2.929145060418849E-4</v>
      </c>
      <c r="AM141" s="5">
        <f t="shared" si="362"/>
        <v>2.3831108582164956E-3</v>
      </c>
      <c r="AN141" s="5">
        <f t="shared" si="363"/>
        <v>4.0822521039070988E-3</v>
      </c>
      <c r="AO141" s="5">
        <f t="shared" si="364"/>
        <v>3.4964345410951119E-3</v>
      </c>
      <c r="AP141" s="5">
        <f t="shared" si="365"/>
        <v>1.9964559086494524E-3</v>
      </c>
      <c r="AQ141" s="5">
        <f t="shared" si="366"/>
        <v>8.5497872511283669E-4</v>
      </c>
      <c r="AR141" s="5">
        <f t="shared" si="367"/>
        <v>5.0858910609021058E-3</v>
      </c>
      <c r="AS141" s="5">
        <f t="shared" si="368"/>
        <v>7.4864868813670623E-3</v>
      </c>
      <c r="AT141" s="5">
        <f t="shared" si="369"/>
        <v>5.5100950014194544E-3</v>
      </c>
      <c r="AU141" s="5">
        <f t="shared" si="370"/>
        <v>2.7036398964141446E-3</v>
      </c>
      <c r="AV141" s="5">
        <f t="shared" si="371"/>
        <v>9.9494682318534131E-4</v>
      </c>
      <c r="AW141" s="5">
        <f t="shared" si="372"/>
        <v>2.0516580078163101E-5</v>
      </c>
      <c r="AX141" s="5">
        <f t="shared" si="373"/>
        <v>5.8466084452192578E-4</v>
      </c>
      <c r="AY141" s="5">
        <f t="shared" si="374"/>
        <v>1.0015199059635639E-3</v>
      </c>
      <c r="AZ141" s="5">
        <f t="shared" si="375"/>
        <v>8.5779827009062738E-4</v>
      </c>
      <c r="BA141" s="5">
        <f t="shared" si="376"/>
        <v>4.8980079696138836E-4</v>
      </c>
      <c r="BB141" s="5">
        <f t="shared" si="377"/>
        <v>2.0975632826701645E-4</v>
      </c>
      <c r="BC141" s="5">
        <f t="shared" si="378"/>
        <v>7.1862222390836565E-5</v>
      </c>
      <c r="BD141" s="5">
        <f t="shared" si="379"/>
        <v>1.4520159236422029E-3</v>
      </c>
      <c r="BE141" s="5">
        <f t="shared" si="380"/>
        <v>2.1373832104762554E-3</v>
      </c>
      <c r="BF141" s="5">
        <f t="shared" si="381"/>
        <v>1.5731256503601215E-3</v>
      </c>
      <c r="BG141" s="5">
        <f t="shared" si="382"/>
        <v>7.7188601454065964E-4</v>
      </c>
      <c r="BH141" s="5">
        <f t="shared" si="383"/>
        <v>2.8405614928489844E-4</v>
      </c>
      <c r="BI141" s="5">
        <f t="shared" si="384"/>
        <v>8.362674739697767E-5</v>
      </c>
      <c r="BJ141" s="8">
        <f t="shared" si="385"/>
        <v>0.33112682409319705</v>
      </c>
      <c r="BK141" s="8">
        <f t="shared" si="386"/>
        <v>0.23411326149904974</v>
      </c>
      <c r="BL141" s="8">
        <f t="shared" si="387"/>
        <v>0.39829074190830543</v>
      </c>
      <c r="BM141" s="8">
        <f t="shared" si="388"/>
        <v>0.61417212441963465</v>
      </c>
      <c r="BN141" s="8">
        <f t="shared" si="389"/>
        <v>0.38304227610699204</v>
      </c>
    </row>
    <row r="142" spans="1:66" x14ac:dyDescent="0.25">
      <c r="A142" t="s">
        <v>358</v>
      </c>
      <c r="B142" t="s">
        <v>332</v>
      </c>
      <c r="C142" t="s">
        <v>329</v>
      </c>
      <c r="D142" s="11">
        <v>44204</v>
      </c>
      <c r="E142">
        <f>VLOOKUP(A142,home!$A$2:$E$405,3,FALSE)</f>
        <v>1.9474</v>
      </c>
      <c r="F142">
        <f>VLOOKUP(B142,home!$B$2:$E$405,3,FALSE)</f>
        <v>0.77029999999999998</v>
      </c>
      <c r="G142">
        <f>VLOOKUP(C142,away!$B$2:$E$405,4,FALSE)</f>
        <v>1.5405</v>
      </c>
      <c r="H142">
        <f>VLOOKUP(A142,away!$A$2:$E$405,3,FALSE)</f>
        <v>1.5263</v>
      </c>
      <c r="I142">
        <f>VLOOKUP(C142,away!$B$2:$E$405,3,FALSE)</f>
        <v>0.98280000000000001</v>
      </c>
      <c r="J142">
        <f>VLOOKUP(B142,home!$B$2:$E$405,4,FALSE)</f>
        <v>0.98280000000000001</v>
      </c>
      <c r="K142" s="3">
        <f t="shared" si="334"/>
        <v>2.3108766599099999</v>
      </c>
      <c r="L142" s="3">
        <f t="shared" si="335"/>
        <v>1.4742468205920001</v>
      </c>
      <c r="M142" s="5">
        <f t="shared" si="336"/>
        <v>2.2706058848074636E-2</v>
      </c>
      <c r="N142" s="5">
        <f t="shared" si="337"/>
        <v>5.247090143055861E-2</v>
      </c>
      <c r="O142" s="5">
        <f t="shared" si="338"/>
        <v>3.3474335064948887E-2</v>
      </c>
      <c r="P142" s="5">
        <f t="shared" si="339"/>
        <v>7.7355059607597268E-2</v>
      </c>
      <c r="Q142" s="5">
        <f t="shared" si="340"/>
        <v>6.0626890720158068E-2</v>
      </c>
      <c r="R142" s="5">
        <f t="shared" si="341"/>
        <v>2.4674716020466104E-2</v>
      </c>
      <c r="S142" s="5">
        <f t="shared" si="342"/>
        <v>6.5883353942358933E-2</v>
      </c>
      <c r="T142" s="5">
        <f t="shared" si="343"/>
        <v>8.9379000886571677E-2</v>
      </c>
      <c r="U142" s="5">
        <f t="shared" si="344"/>
        <v>5.7020225341602476E-2</v>
      </c>
      <c r="V142" s="5">
        <f t="shared" si="345"/>
        <v>2.4939064382475045E-2</v>
      </c>
      <c r="W142" s="5">
        <f t="shared" si="346"/>
        <v>4.6700422242709143E-2</v>
      </c>
      <c r="X142" s="5">
        <f t="shared" si="347"/>
        <v>6.8847949011617879E-2</v>
      </c>
      <c r="Y142" s="5">
        <f t="shared" si="348"/>
        <v>5.0749434967328907E-2</v>
      </c>
      <c r="Z142" s="5">
        <f t="shared" si="349"/>
        <v>1.2125540547394216E-2</v>
      </c>
      <c r="AA142" s="5">
        <f t="shared" si="350"/>
        <v>2.8020628639765618E-2</v>
      </c>
      <c r="AB142" s="5">
        <f t="shared" si="351"/>
        <v>3.2376108359820029E-2</v>
      </c>
      <c r="AC142" s="5">
        <f t="shared" si="352"/>
        <v>5.3101542873755002E-3</v>
      </c>
      <c r="AD142" s="5">
        <f t="shared" si="353"/>
        <v>2.6979728942154599E-2</v>
      </c>
      <c r="AE142" s="5">
        <f t="shared" si="354"/>
        <v>3.9774779613405385E-2</v>
      </c>
      <c r="AF142" s="5">
        <f t="shared" si="355"/>
        <v>2.9318921192405201E-2</v>
      </c>
      <c r="AG142" s="5">
        <f t="shared" si="356"/>
        <v>1.4407775450363597E-2</v>
      </c>
      <c r="AH142" s="5">
        <f t="shared" si="357"/>
        <v>4.4690098999888251E-3</v>
      </c>
      <c r="AI142" s="5">
        <f t="shared" si="358"/>
        <v>1.0327330670790898E-2</v>
      </c>
      <c r="AJ142" s="5">
        <f t="shared" si="359"/>
        <v>1.1932593703151686E-2</v>
      </c>
      <c r="AK142" s="5">
        <f t="shared" si="360"/>
        <v>9.1915840936007548E-3</v>
      </c>
      <c r="AL142" s="5">
        <f t="shared" si="361"/>
        <v>7.2362589064689368E-4</v>
      </c>
      <c r="AM142" s="5">
        <f t="shared" si="362"/>
        <v>1.2469365180624664E-2</v>
      </c>
      <c r="AN142" s="5">
        <f t="shared" si="363"/>
        <v>1.8382921972336503E-2</v>
      </c>
      <c r="AO142" s="5">
        <f t="shared" si="364"/>
        <v>1.3550482135453958E-2</v>
      </c>
      <c r="AP142" s="5">
        <f t="shared" si="365"/>
        <v>6.6589184018938982E-3</v>
      </c>
      <c r="AQ142" s="5">
        <f t="shared" si="366"/>
        <v>2.4542223206434101E-3</v>
      </c>
      <c r="AR142" s="5">
        <f t="shared" si="367"/>
        <v>1.3176847272505397E-3</v>
      </c>
      <c r="AS142" s="5">
        <f t="shared" si="368"/>
        <v>3.0450068813231467E-3</v>
      </c>
      <c r="AT142" s="5">
        <f t="shared" si="369"/>
        <v>3.5183176656574996E-3</v>
      </c>
      <c r="AU142" s="5">
        <f t="shared" si="370"/>
        <v>2.7101327252389831E-3</v>
      </c>
      <c r="AV142" s="5">
        <f t="shared" si="371"/>
        <v>1.5656956150032621E-3</v>
      </c>
      <c r="AW142" s="5">
        <f t="shared" si="372"/>
        <v>6.847918174998196E-5</v>
      </c>
      <c r="AX142" s="5">
        <f t="shared" si="373"/>
        <v>4.8025274932999998E-3</v>
      </c>
      <c r="AY142" s="5">
        <f t="shared" si="374"/>
        <v>7.0801108878031926E-3</v>
      </c>
      <c r="AZ142" s="5">
        <f t="shared" si="375"/>
        <v>5.2189154828913313E-3</v>
      </c>
      <c r="BA142" s="5">
        <f t="shared" si="376"/>
        <v>2.5646565191969695E-3</v>
      </c>
      <c r="BB142" s="5">
        <f t="shared" si="377"/>
        <v>9.4523417983416946E-4</v>
      </c>
      <c r="BC142" s="5">
        <f t="shared" si="378"/>
        <v>2.7870169686708228E-4</v>
      </c>
      <c r="BD142" s="5">
        <f t="shared" si="379"/>
        <v>3.2376541994862443E-4</v>
      </c>
      <c r="BE142" s="5">
        <f t="shared" si="380"/>
        <v>7.4818195224523568E-4</v>
      </c>
      <c r="BF142" s="5">
        <f t="shared" si="381"/>
        <v>8.6447810540470668E-4</v>
      </c>
      <c r="BG142" s="5">
        <f t="shared" si="382"/>
        <v>6.6590075892765117E-4</v>
      </c>
      <c r="BH142" s="5">
        <f t="shared" si="383"/>
        <v>3.847036304055662E-4</v>
      </c>
      <c r="BI142" s="5">
        <f t="shared" si="384"/>
        <v>1.7780052809737303E-4</v>
      </c>
      <c r="BJ142" s="8">
        <f t="shared" si="385"/>
        <v>0.55366186072811818</v>
      </c>
      <c r="BK142" s="8">
        <f t="shared" si="386"/>
        <v>0.20399742784633146</v>
      </c>
      <c r="BL142" s="8">
        <f t="shared" si="387"/>
        <v>0.22680819980363789</v>
      </c>
      <c r="BM142" s="8">
        <f t="shared" si="388"/>
        <v>0.71827343552762513</v>
      </c>
      <c r="BN142" s="8">
        <f t="shared" si="389"/>
        <v>0.27130796169180355</v>
      </c>
    </row>
    <row r="143" spans="1:66" x14ac:dyDescent="0.25">
      <c r="A143" t="s">
        <v>358</v>
      </c>
      <c r="B143" t="s">
        <v>336</v>
      </c>
      <c r="C143" t="s">
        <v>337</v>
      </c>
      <c r="D143" s="11">
        <v>44204</v>
      </c>
      <c r="E143">
        <f>VLOOKUP(A143,home!$A$2:$E$405,3,FALSE)</f>
        <v>1.9474</v>
      </c>
      <c r="F143">
        <f>VLOOKUP(B143,home!$B$2:$E$405,3,FALSE)</f>
        <v>2.8243</v>
      </c>
      <c r="G143">
        <f>VLOOKUP(C143,away!$B$2:$E$405,4,FALSE)</f>
        <v>1.7972999999999999</v>
      </c>
      <c r="H143">
        <f>VLOOKUP(A143,away!$A$2:$E$405,3,FALSE)</f>
        <v>1.5263</v>
      </c>
      <c r="I143">
        <f>VLOOKUP(C143,away!$B$2:$E$405,3,FALSE)</f>
        <v>0.6552</v>
      </c>
      <c r="J143">
        <f>VLOOKUP(B143,home!$B$2:$E$405,4,FALSE)</f>
        <v>0.6552</v>
      </c>
      <c r="K143" s="3">
        <f t="shared" si="334"/>
        <v>9.885225163086</v>
      </c>
      <c r="L143" s="3">
        <f t="shared" si="335"/>
        <v>0.65522080915199998</v>
      </c>
      <c r="M143" s="5">
        <f t="shared" si="336"/>
        <v>2.64449333906382E-5</v>
      </c>
      <c r="N143" s="5">
        <f t="shared" si="337"/>
        <v>2.6141412098926989E-4</v>
      </c>
      <c r="O143" s="5">
        <f t="shared" si="338"/>
        <v>1.7327270654184705E-5</v>
      </c>
      <c r="P143" s="5">
        <f t="shared" si="339"/>
        <v>1.7128397187834822E-4</v>
      </c>
      <c r="Q143" s="5">
        <f t="shared" si="340"/>
        <v>1.2920687233945705E-3</v>
      </c>
      <c r="R143" s="5">
        <f t="shared" si="341"/>
        <v>5.6765941492153029E-6</v>
      </c>
      <c r="S143" s="5">
        <f t="shared" si="342"/>
        <v>2.7735179541810514E-4</v>
      </c>
      <c r="T143" s="5">
        <f t="shared" si="343"/>
        <v>8.4659031442258208E-4</v>
      </c>
      <c r="U143" s="5">
        <f t="shared" si="344"/>
        <v>5.6114411324449861E-5</v>
      </c>
      <c r="V143" s="5">
        <f t="shared" si="345"/>
        <v>1.9960100327498612E-4</v>
      </c>
      <c r="W143" s="5">
        <f t="shared" si="346"/>
        <v>4.2574634189788008E-3</v>
      </c>
      <c r="X143" s="5">
        <f t="shared" si="347"/>
        <v>2.7895786263183306E-3</v>
      </c>
      <c r="Y143" s="5">
        <f t="shared" si="348"/>
        <v>9.1389498236471047E-4</v>
      </c>
      <c r="Z143" s="5">
        <f t="shared" si="349"/>
        <v>1.2398075372254532E-6</v>
      </c>
      <c r="AA143" s="5">
        <f t="shared" si="350"/>
        <v>1.225577666436473E-5</v>
      </c>
      <c r="AB143" s="5">
        <f t="shared" si="351"/>
        <v>6.0575555937870279E-5</v>
      </c>
      <c r="AC143" s="5">
        <f t="shared" si="352"/>
        <v>8.0801046382919614E-5</v>
      </c>
      <c r="AD143" s="5">
        <f t="shared" si="353"/>
        <v>1.0521496130051853E-2</v>
      </c>
      <c r="AE143" s="5">
        <f t="shared" si="354"/>
        <v>6.8939032078222124E-3</v>
      </c>
      <c r="AF143" s="5">
        <f t="shared" si="355"/>
        <v>2.2585144190224189E-3</v>
      </c>
      <c r="AG143" s="5">
        <f t="shared" si="356"/>
        <v>4.9327521503777616E-4</v>
      </c>
      <c r="AH143" s="5">
        <f t="shared" si="357"/>
        <v>2.0308692443340245E-7</v>
      </c>
      <c r="AI143" s="5">
        <f t="shared" si="358"/>
        <v>2.0075599757028144E-6</v>
      </c>
      <c r="AJ143" s="5">
        <f t="shared" si="359"/>
        <v>9.9225911941108992E-6</v>
      </c>
      <c r="AK143" s="5">
        <f t="shared" si="360"/>
        <v>3.2695682718346854E-5</v>
      </c>
      <c r="AL143" s="5">
        <f t="shared" si="361"/>
        <v>2.0933952000488079E-5</v>
      </c>
      <c r="AM143" s="5">
        <f t="shared" si="362"/>
        <v>2.0801471659620097E-2</v>
      </c>
      <c r="AN143" s="5">
        <f t="shared" si="363"/>
        <v>1.3629557092368676E-2</v>
      </c>
      <c r="AO143" s="5">
        <f t="shared" si="364"/>
        <v>4.4651847132225917E-3</v>
      </c>
      <c r="AP143" s="5">
        <f t="shared" si="365"/>
        <v>9.752273136036159E-4</v>
      </c>
      <c r="AQ143" s="5">
        <f t="shared" si="366"/>
        <v>1.597473073816231E-4</v>
      </c>
      <c r="AR143" s="5">
        <f t="shared" si="367"/>
        <v>2.6613355791089014E-8</v>
      </c>
      <c r="AS143" s="5">
        <f t="shared" si="368"/>
        <v>2.6307901434023362E-7</v>
      </c>
      <c r="AT143" s="5">
        <f t="shared" si="369"/>
        <v>1.3002976462179712E-6</v>
      </c>
      <c r="AU143" s="5">
        <f t="shared" si="370"/>
        <v>4.2845783372984589E-6</v>
      </c>
      <c r="AV143" s="5">
        <f t="shared" si="371"/>
        <v>1.0588505398268979E-5</v>
      </c>
      <c r="AW143" s="5">
        <f t="shared" si="372"/>
        <v>3.7663699053298626E-6</v>
      </c>
      <c r="AX143" s="5">
        <f t="shared" si="373"/>
        <v>3.4271205179816161E-2</v>
      </c>
      <c r="AY143" s="5">
        <f t="shared" si="374"/>
        <v>2.2455206788533355E-2</v>
      </c>
      <c r="AZ143" s="5">
        <f t="shared" si="375"/>
        <v>7.3565593808291542E-3</v>
      </c>
      <c r="BA143" s="5">
        <f t="shared" si="376"/>
        <v>1.6067235966938714E-3</v>
      </c>
      <c r="BB143" s="5">
        <f t="shared" si="377"/>
        <v>2.6318968377734252E-4</v>
      </c>
      <c r="BC143" s="5">
        <f t="shared" si="378"/>
        <v>3.4489471513009885E-5</v>
      </c>
      <c r="BD143" s="5">
        <f t="shared" si="379"/>
        <v>2.9062707526145661E-9</v>
      </c>
      <c r="BE143" s="5">
        <f t="shared" si="380"/>
        <v>2.8729140774486392E-8</v>
      </c>
      <c r="BF143" s="5">
        <f t="shared" si="381"/>
        <v>1.4199701264889658E-7</v>
      </c>
      <c r="BG143" s="5">
        <f t="shared" si="382"/>
        <v>4.6789081417330414E-7</v>
      </c>
      <c r="BH143" s="5">
        <f t="shared" si="383"/>
        <v>1.156301512460686E-6</v>
      </c>
      <c r="BI143" s="5">
        <f t="shared" si="384"/>
        <v>2.2860601614181529E-6</v>
      </c>
      <c r="BJ143" s="8">
        <f t="shared" si="385"/>
        <v>0.13654676134576202</v>
      </c>
      <c r="BK143" s="8">
        <f t="shared" si="386"/>
        <v>2.3231623490878841E-2</v>
      </c>
      <c r="BL143" s="8">
        <f t="shared" si="387"/>
        <v>2.1732548820682377E-4</v>
      </c>
      <c r="BM143" s="8">
        <f t="shared" si="388"/>
        <v>0.13577129409930067</v>
      </c>
      <c r="BN143" s="8">
        <f t="shared" si="389"/>
        <v>1.774215614456227E-3</v>
      </c>
    </row>
    <row r="144" spans="1:66" x14ac:dyDescent="0.25">
      <c r="A144" t="s">
        <v>358</v>
      </c>
      <c r="B144" t="s">
        <v>338</v>
      </c>
      <c r="C144" t="s">
        <v>333</v>
      </c>
      <c r="D144" s="11">
        <v>44204</v>
      </c>
      <c r="E144">
        <f>VLOOKUP(A144,home!$A$2:$E$405,3,FALSE)</f>
        <v>1.9474</v>
      </c>
      <c r="F144">
        <f>VLOOKUP(B144,home!$B$2:$E$405,3,FALSE)</f>
        <v>1.0269999999999999</v>
      </c>
      <c r="G144">
        <f>VLOOKUP(C144,away!$B$2:$E$405,4,FALSE)</f>
        <v>0</v>
      </c>
      <c r="H144">
        <f>VLOOKUP(A144,away!$A$2:$E$405,3,FALSE)</f>
        <v>1.5263</v>
      </c>
      <c r="I144">
        <f>VLOOKUP(C144,away!$B$2:$E$405,3,FALSE)</f>
        <v>1.3104</v>
      </c>
      <c r="J144">
        <f>VLOOKUP(B144,home!$B$2:$E$405,4,FALSE)</f>
        <v>0.98280000000000001</v>
      </c>
      <c r="K144" s="3">
        <f t="shared" si="334"/>
        <v>0</v>
      </c>
      <c r="L144" s="3">
        <f t="shared" si="335"/>
        <v>1.9656624274559999</v>
      </c>
      <c r="M144" s="5">
        <f t="shared" si="336"/>
        <v>0.14006307425252382</v>
      </c>
      <c r="N144" s="5">
        <f t="shared" si="337"/>
        <v>0</v>
      </c>
      <c r="O144" s="5">
        <f t="shared" si="338"/>
        <v>0.27531672253216594</v>
      </c>
      <c r="P144" s="5">
        <f t="shared" si="339"/>
        <v>0</v>
      </c>
      <c r="Q144" s="5">
        <f t="shared" si="340"/>
        <v>0</v>
      </c>
      <c r="R144" s="5">
        <f t="shared" si="341"/>
        <v>0.27058986856590367</v>
      </c>
      <c r="S144" s="5">
        <f t="shared" si="342"/>
        <v>0</v>
      </c>
      <c r="T144" s="5">
        <f t="shared" si="343"/>
        <v>0</v>
      </c>
      <c r="U144" s="5">
        <f t="shared" si="344"/>
        <v>0</v>
      </c>
      <c r="V144" s="5">
        <f t="shared" si="345"/>
        <v>0</v>
      </c>
      <c r="W144" s="5">
        <f t="shared" si="346"/>
        <v>0</v>
      </c>
      <c r="X144" s="5">
        <f t="shared" si="347"/>
        <v>0</v>
      </c>
      <c r="Y144" s="5">
        <f t="shared" si="348"/>
        <v>0</v>
      </c>
      <c r="Z144" s="5">
        <f t="shared" si="349"/>
        <v>0.17729611263008471</v>
      </c>
      <c r="AA144" s="5">
        <f t="shared" si="350"/>
        <v>0</v>
      </c>
      <c r="AB144" s="5">
        <f t="shared" si="351"/>
        <v>0</v>
      </c>
      <c r="AC144" s="5">
        <f t="shared" si="352"/>
        <v>0</v>
      </c>
      <c r="AD144" s="5">
        <f t="shared" si="353"/>
        <v>0</v>
      </c>
      <c r="AE144" s="5">
        <f t="shared" si="354"/>
        <v>0</v>
      </c>
      <c r="AF144" s="5">
        <f t="shared" si="355"/>
        <v>0</v>
      </c>
      <c r="AG144" s="5">
        <f t="shared" si="356"/>
        <v>0</v>
      </c>
      <c r="AH144" s="5">
        <f t="shared" si="357"/>
        <v>8.7126076782741174E-2</v>
      </c>
      <c r="AI144" s="5">
        <f t="shared" si="358"/>
        <v>0</v>
      </c>
      <c r="AJ144" s="5">
        <f t="shared" si="359"/>
        <v>0</v>
      </c>
      <c r="AK144" s="5">
        <f t="shared" si="360"/>
        <v>0</v>
      </c>
      <c r="AL144" s="5">
        <f t="shared" si="361"/>
        <v>0</v>
      </c>
      <c r="AM144" s="5">
        <f t="shared" si="362"/>
        <v>0</v>
      </c>
      <c r="AN144" s="5">
        <f t="shared" si="363"/>
        <v>0</v>
      </c>
      <c r="AO144" s="5">
        <f t="shared" si="364"/>
        <v>0</v>
      </c>
      <c r="AP144" s="5">
        <f t="shared" si="365"/>
        <v>0</v>
      </c>
      <c r="AQ144" s="5">
        <f t="shared" si="366"/>
        <v>0</v>
      </c>
      <c r="AR144" s="5">
        <f t="shared" si="367"/>
        <v>3.4252091116696179E-2</v>
      </c>
      <c r="AS144" s="5">
        <f t="shared" si="368"/>
        <v>0</v>
      </c>
      <c r="AT144" s="5">
        <f t="shared" si="369"/>
        <v>0</v>
      </c>
      <c r="AU144" s="5">
        <f t="shared" si="370"/>
        <v>0</v>
      </c>
      <c r="AV144" s="5">
        <f t="shared" si="371"/>
        <v>0</v>
      </c>
      <c r="AW144" s="5">
        <f t="shared" si="372"/>
        <v>0</v>
      </c>
      <c r="AX144" s="5">
        <f t="shared" si="373"/>
        <v>0</v>
      </c>
      <c r="AY144" s="5">
        <f t="shared" si="374"/>
        <v>0</v>
      </c>
      <c r="AZ144" s="5">
        <f t="shared" si="375"/>
        <v>0</v>
      </c>
      <c r="BA144" s="5">
        <f t="shared" si="376"/>
        <v>0</v>
      </c>
      <c r="BB144" s="5">
        <f t="shared" si="377"/>
        <v>0</v>
      </c>
      <c r="BC144" s="5">
        <f t="shared" si="378"/>
        <v>0</v>
      </c>
      <c r="BD144" s="5">
        <f t="shared" si="379"/>
        <v>1.1221341428314855E-2</v>
      </c>
      <c r="BE144" s="5">
        <f t="shared" si="380"/>
        <v>0</v>
      </c>
      <c r="BF144" s="5">
        <f t="shared" si="381"/>
        <v>0</v>
      </c>
      <c r="BG144" s="5">
        <f t="shared" si="382"/>
        <v>0</v>
      </c>
      <c r="BH144" s="5">
        <f t="shared" si="383"/>
        <v>0</v>
      </c>
      <c r="BI144" s="5">
        <f t="shared" si="384"/>
        <v>0</v>
      </c>
      <c r="BJ144" s="8">
        <f t="shared" si="385"/>
        <v>0</v>
      </c>
      <c r="BK144" s="8">
        <f t="shared" si="386"/>
        <v>0.14006307425252382</v>
      </c>
      <c r="BL144" s="8">
        <f t="shared" si="387"/>
        <v>0.67850610042582182</v>
      </c>
      <c r="BM144" s="8">
        <f t="shared" si="388"/>
        <v>0.30989562195783699</v>
      </c>
      <c r="BN144" s="8">
        <f t="shared" si="389"/>
        <v>0.68596966535059334</v>
      </c>
    </row>
    <row r="145" spans="1:66" x14ac:dyDescent="0.25">
      <c r="A145" t="s">
        <v>291</v>
      </c>
      <c r="B145" t="s">
        <v>299</v>
      </c>
      <c r="C145" t="s">
        <v>298</v>
      </c>
      <c r="D145" s="11">
        <v>44204</v>
      </c>
      <c r="E145">
        <f>VLOOKUP(A145,home!$A$2:$E$405,3,FALSE)</f>
        <v>1.5636000000000001</v>
      </c>
      <c r="F145">
        <f>VLOOKUP(B145,home!$B$2:$E$405,3,FALSE)</f>
        <v>0.47970000000000002</v>
      </c>
      <c r="G145">
        <f>VLOOKUP(C145,away!$B$2:$E$405,4,FALSE)</f>
        <v>1.2790999999999999</v>
      </c>
      <c r="H145">
        <f>VLOOKUP(A145,away!$A$2:$E$405,3,FALSE)</f>
        <v>1.0982000000000001</v>
      </c>
      <c r="I145">
        <f>VLOOKUP(C145,away!$B$2:$E$405,3,FALSE)</f>
        <v>1.29</v>
      </c>
      <c r="J145">
        <f>VLOOKUP(B145,home!$B$2:$E$405,4,FALSE)</f>
        <v>1.1382000000000001</v>
      </c>
      <c r="K145" s="3">
        <f t="shared" si="334"/>
        <v>0.95940036457200006</v>
      </c>
      <c r="L145" s="3">
        <f t="shared" si="335"/>
        <v>1.6124628996000003</v>
      </c>
      <c r="M145" s="5">
        <f t="shared" si="336"/>
        <v>7.6393072258030645E-2</v>
      </c>
      <c r="N145" s="5">
        <f t="shared" si="337"/>
        <v>7.3291541375129748E-2</v>
      </c>
      <c r="O145" s="5">
        <f t="shared" si="338"/>
        <v>0.12318099480253644</v>
      </c>
      <c r="P145" s="5">
        <f t="shared" si="339"/>
        <v>0.11817989132189512</v>
      </c>
      <c r="Q145" s="5">
        <f t="shared" si="340"/>
        <v>3.5157965757671647E-2</v>
      </c>
      <c r="R145" s="5">
        <f t="shared" si="341"/>
        <v>9.9312392027455246E-2</v>
      </c>
      <c r="S145" s="5">
        <f t="shared" si="342"/>
        <v>4.5705998921213506E-2</v>
      </c>
      <c r="T145" s="5">
        <f t="shared" si="343"/>
        <v>5.6690915409652751E-2</v>
      </c>
      <c r="U145" s="5">
        <f t="shared" si="344"/>
        <v>9.5280345117657969E-2</v>
      </c>
      <c r="V145" s="5">
        <f t="shared" si="345"/>
        <v>7.8563406421972085E-3</v>
      </c>
      <c r="W145" s="5">
        <f t="shared" si="346"/>
        <v>1.1243521721840026E-2</v>
      </c>
      <c r="X145" s="5">
        <f t="shared" si="347"/>
        <v>1.8129761637313755E-2</v>
      </c>
      <c r="Y145" s="5">
        <f t="shared" si="348"/>
        <v>1.4616784009379895E-2</v>
      </c>
      <c r="Z145" s="5">
        <f t="shared" si="349"/>
        <v>5.3379182538267483E-2</v>
      </c>
      <c r="AA145" s="5">
        <f t="shared" si="350"/>
        <v>5.1212007187769165E-2</v>
      </c>
      <c r="AB145" s="5">
        <f t="shared" si="351"/>
        <v>2.4566409183204806E-2</v>
      </c>
      <c r="AC145" s="5">
        <f t="shared" si="352"/>
        <v>7.5960870521300035E-4</v>
      </c>
      <c r="AD145" s="5">
        <f t="shared" si="353"/>
        <v>2.6967597097516307E-3</v>
      </c>
      <c r="AE145" s="5">
        <f t="shared" si="354"/>
        <v>4.3484249811105696E-3</v>
      </c>
      <c r="AF145" s="5">
        <f t="shared" si="355"/>
        <v>3.5058369768673132E-3</v>
      </c>
      <c r="AG145" s="5">
        <f t="shared" si="356"/>
        <v>1.8843440190814556E-3</v>
      </c>
      <c r="AH145" s="5">
        <f t="shared" si="357"/>
        <v>2.1517987863483114E-2</v>
      </c>
      <c r="AI145" s="5">
        <f t="shared" si="358"/>
        <v>2.0644365401081576E-2</v>
      </c>
      <c r="AJ145" s="5">
        <f t="shared" si="359"/>
        <v>9.9031058460776217E-3</v>
      </c>
      <c r="AK145" s="5">
        <f t="shared" si="360"/>
        <v>3.1670144530406585E-3</v>
      </c>
      <c r="AL145" s="5">
        <f t="shared" si="361"/>
        <v>4.7004510527353932E-5</v>
      </c>
      <c r="AM145" s="5">
        <f t="shared" si="362"/>
        <v>5.174544497397592E-4</v>
      </c>
      <c r="AN145" s="5">
        <f t="shared" si="363"/>
        <v>8.3437610243829478E-4</v>
      </c>
      <c r="AO145" s="5">
        <f t="shared" si="364"/>
        <v>6.7270025474729989E-4</v>
      </c>
      <c r="AP145" s="5">
        <f t="shared" si="365"/>
        <v>3.6156806777716332E-4</v>
      </c>
      <c r="AQ145" s="5">
        <f t="shared" si="366"/>
        <v>1.4575377374268352E-4</v>
      </c>
      <c r="AR145" s="5">
        <f t="shared" si="367"/>
        <v>6.9393914207819141E-3</v>
      </c>
      <c r="AS145" s="5">
        <f t="shared" si="368"/>
        <v>6.6576546590059781E-3</v>
      </c>
      <c r="AT145" s="5">
        <f t="shared" si="369"/>
        <v>3.1936781535224046E-3</v>
      </c>
      <c r="AU145" s="5">
        <f t="shared" si="370"/>
        <v>1.0213386616050092E-3</v>
      </c>
      <c r="AV145" s="5">
        <f t="shared" si="371"/>
        <v>2.4496817107383108E-4</v>
      </c>
      <c r="AW145" s="5">
        <f t="shared" si="372"/>
        <v>2.0198849994461126E-6</v>
      </c>
      <c r="AX145" s="5">
        <f t="shared" si="373"/>
        <v>8.2740997954954741E-5</v>
      </c>
      <c r="AY145" s="5">
        <f t="shared" si="374"/>
        <v>1.3341678947824403E-4</v>
      </c>
      <c r="AZ145" s="5">
        <f t="shared" si="375"/>
        <v>1.0756481160870611E-4</v>
      </c>
      <c r="BA145" s="5">
        <f t="shared" si="376"/>
        <v>5.7814756007167336E-5</v>
      </c>
      <c r="BB145" s="5">
        <f t="shared" si="377"/>
        <v>2.3306037277745886E-5</v>
      </c>
      <c r="BC145" s="5">
        <f t="shared" si="378"/>
        <v>7.5160240894119606E-6</v>
      </c>
      <c r="BD145" s="5">
        <f t="shared" si="379"/>
        <v>1.8649185353022306E-3</v>
      </c>
      <c r="BE145" s="5">
        <f t="shared" si="380"/>
        <v>1.7892035226660405E-3</v>
      </c>
      <c r="BF145" s="5">
        <f t="shared" si="381"/>
        <v>8.5828125596965283E-4</v>
      </c>
      <c r="BG145" s="5">
        <f t="shared" si="382"/>
        <v>2.744784499608664E-4</v>
      </c>
      <c r="BH145" s="5">
        <f t="shared" si="383"/>
        <v>6.5833681239903171E-5</v>
      </c>
      <c r="BI145" s="5">
        <f t="shared" si="384"/>
        <v>1.2632171556535991E-5</v>
      </c>
      <c r="BJ145" s="8">
        <f t="shared" si="385"/>
        <v>0.22451006766266027</v>
      </c>
      <c r="BK145" s="8">
        <f t="shared" si="386"/>
        <v>0.24907533314855509</v>
      </c>
      <c r="BL145" s="8">
        <f t="shared" si="387"/>
        <v>0.4717070005649911</v>
      </c>
      <c r="BM145" s="8">
        <f t="shared" si="388"/>
        <v>0.47302432946727629</v>
      </c>
      <c r="BN145" s="8">
        <f t="shared" si="389"/>
        <v>0.5255158575427189</v>
      </c>
    </row>
    <row r="146" spans="1:66" x14ac:dyDescent="0.25">
      <c r="A146" t="s">
        <v>291</v>
      </c>
      <c r="B146" t="s">
        <v>302</v>
      </c>
      <c r="C146" t="s">
        <v>295</v>
      </c>
      <c r="D146" s="11">
        <v>44204</v>
      </c>
      <c r="E146">
        <f>VLOOKUP(A146,home!$A$2:$E$405,3,FALSE)</f>
        <v>1.5636000000000001</v>
      </c>
      <c r="F146">
        <f>VLOOKUP(B146,home!$B$2:$E$405,3,FALSE)</f>
        <v>0.87209999999999999</v>
      </c>
      <c r="G146">
        <f>VLOOKUP(C146,away!$B$2:$E$405,4,FALSE)</f>
        <v>0.74609999999999999</v>
      </c>
      <c r="H146">
        <f>VLOOKUP(A146,away!$A$2:$E$405,3,FALSE)</f>
        <v>1.0982000000000001</v>
      </c>
      <c r="I146">
        <f>VLOOKUP(C146,away!$B$2:$E$405,3,FALSE)</f>
        <v>0.75880000000000003</v>
      </c>
      <c r="J146">
        <f>VLOOKUP(B146,home!$B$2:$E$405,4,FALSE)</f>
        <v>1.8211999999999999</v>
      </c>
      <c r="K146" s="3">
        <f t="shared" si="334"/>
        <v>1.0173935693160001</v>
      </c>
      <c r="L146" s="3">
        <f t="shared" si="335"/>
        <v>1.5176317481920001</v>
      </c>
      <c r="M146" s="5">
        <f t="shared" si="336"/>
        <v>7.9259712580922209E-2</v>
      </c>
      <c r="N146" s="5">
        <f t="shared" si="337"/>
        <v>8.0638321885664707E-2</v>
      </c>
      <c r="O146" s="5">
        <f t="shared" si="338"/>
        <v>0.12028705616538042</v>
      </c>
      <c r="P146" s="5">
        <f t="shared" si="339"/>
        <v>0.12237927741461055</v>
      </c>
      <c r="Q146" s="5">
        <f t="shared" si="340"/>
        <v>4.1020455063454468E-2</v>
      </c>
      <c r="R146" s="5">
        <f t="shared" si="341"/>
        <v>9.127572766656783E-2</v>
      </c>
      <c r="S146" s="5">
        <f t="shared" si="342"/>
        <v>4.7239281637664866E-2</v>
      </c>
      <c r="T146" s="5">
        <f t="shared" si="343"/>
        <v>6.2253944929581785E-2</v>
      </c>
      <c r="U146" s="5">
        <f t="shared" si="344"/>
        <v>9.2863338362604617E-2</v>
      </c>
      <c r="V146" s="5">
        <f t="shared" si="345"/>
        <v>8.1043122724203647E-3</v>
      </c>
      <c r="W146" s="5">
        <f t="shared" si="346"/>
        <v>1.391131573065818E-2</v>
      </c>
      <c r="X146" s="5">
        <f t="shared" si="347"/>
        <v>2.1112254411969643E-2</v>
      </c>
      <c r="Y146" s="5">
        <f t="shared" si="348"/>
        <v>1.6020313785755885E-2</v>
      </c>
      <c r="Z146" s="5">
        <f t="shared" si="349"/>
        <v>4.6174314048703403E-2</v>
      </c>
      <c r="AA146" s="5">
        <f t="shared" si="350"/>
        <v>4.6977450180728277E-2</v>
      </c>
      <c r="AB146" s="5">
        <f t="shared" si="351"/>
        <v>2.3897277858367857E-2</v>
      </c>
      <c r="AC146" s="5">
        <f t="shared" si="352"/>
        <v>7.8208071252826078E-4</v>
      </c>
      <c r="AD146" s="5">
        <f t="shared" si="353"/>
        <v>3.5383207912740361E-3</v>
      </c>
      <c r="AE146" s="5">
        <f t="shared" si="354"/>
        <v>5.3698679681253164E-3</v>
      </c>
      <c r="AF146" s="5">
        <f t="shared" si="355"/>
        <v>4.0747410560131253E-3</v>
      </c>
      <c r="AG146" s="5">
        <f t="shared" si="356"/>
        <v>2.0613187974223048E-3</v>
      </c>
      <c r="AH146" s="5">
        <f t="shared" si="357"/>
        <v>1.7518901237825044E-2</v>
      </c>
      <c r="AI146" s="5">
        <f t="shared" si="358"/>
        <v>1.782361746084531E-2</v>
      </c>
      <c r="AJ146" s="5">
        <f t="shared" si="359"/>
        <v>9.0668168933061965E-3</v>
      </c>
      <c r="AK146" s="5">
        <f t="shared" si="360"/>
        <v>3.0748404004717999E-3</v>
      </c>
      <c r="AL146" s="5">
        <f t="shared" si="361"/>
        <v>4.8302205174612183E-5</v>
      </c>
      <c r="AM146" s="5">
        <f t="shared" si="362"/>
        <v>7.1997296384386132E-4</v>
      </c>
      <c r="AN146" s="5">
        <f t="shared" si="363"/>
        <v>1.0926538277693349E-3</v>
      </c>
      <c r="AO146" s="5">
        <f t="shared" si="364"/>
        <v>8.291230694031285E-4</v>
      </c>
      <c r="AP146" s="5">
        <f t="shared" si="365"/>
        <v>4.1943449776152888E-4</v>
      </c>
      <c r="AQ146" s="5">
        <f t="shared" si="366"/>
        <v>1.5913677752246564E-4</v>
      </c>
      <c r="AR146" s="5">
        <f t="shared" si="367"/>
        <v>5.3174481423926834E-3</v>
      </c>
      <c r="AS146" s="5">
        <f t="shared" si="368"/>
        <v>5.4099375452416254E-3</v>
      </c>
      <c r="AT146" s="5">
        <f t="shared" si="369"/>
        <v>2.7520178344650086E-3</v>
      </c>
      <c r="AU146" s="5">
        <f t="shared" si="370"/>
        <v>9.3329508247588159E-4</v>
      </c>
      <c r="AV146" s="5">
        <f t="shared" si="371"/>
        <v>2.3738210379630194E-4</v>
      </c>
      <c r="AW146" s="5">
        <f t="shared" si="372"/>
        <v>2.0716665273623639E-6</v>
      </c>
      <c r="AX146" s="5">
        <f t="shared" si="373"/>
        <v>1.2208264391602087E-4</v>
      </c>
      <c r="AY146" s="5">
        <f t="shared" si="374"/>
        <v>1.8527649631017222E-4</v>
      </c>
      <c r="AZ146" s="5">
        <f t="shared" si="375"/>
        <v>1.405907464970477E-4</v>
      </c>
      <c r="BA146" s="5">
        <f t="shared" si="376"/>
        <v>7.1121660128644251E-5</v>
      </c>
      <c r="BB146" s="5">
        <f t="shared" si="377"/>
        <v>2.698412234883791E-5</v>
      </c>
      <c r="BC146" s="5">
        <f t="shared" si="378"/>
        <v>8.1903921547387403E-6</v>
      </c>
      <c r="BD146" s="5">
        <f t="shared" si="379"/>
        <v>1.3449880200432837E-3</v>
      </c>
      <c r="BE146" s="5">
        <f t="shared" si="380"/>
        <v>1.3683821623990961E-3</v>
      </c>
      <c r="BF146" s="5">
        <f t="shared" si="381"/>
        <v>6.9609160619578142E-4</v>
      </c>
      <c r="BG146" s="5">
        <f t="shared" si="382"/>
        <v>2.360663745994779E-4</v>
      </c>
      <c r="BH146" s="5">
        <f t="shared" si="383"/>
        <v>6.004310286231269E-5</v>
      </c>
      <c r="BI146" s="5">
        <f t="shared" si="384"/>
        <v>1.2217493346779214E-5</v>
      </c>
      <c r="BJ146" s="8">
        <f t="shared" si="385"/>
        <v>0.25377542161757521</v>
      </c>
      <c r="BK146" s="8">
        <f t="shared" si="386"/>
        <v>0.257998243319631</v>
      </c>
      <c r="BL146" s="8">
        <f t="shared" si="387"/>
        <v>0.44115289569391569</v>
      </c>
      <c r="BM146" s="8">
        <f t="shared" si="388"/>
        <v>0.46405711907344238</v>
      </c>
      <c r="BN146" s="8">
        <f t="shared" si="389"/>
        <v>0.53486055077660022</v>
      </c>
    </row>
    <row r="147" spans="1:66" x14ac:dyDescent="0.25">
      <c r="A147" t="s">
        <v>291</v>
      </c>
      <c r="B147" t="s">
        <v>301</v>
      </c>
      <c r="C147" t="s">
        <v>313</v>
      </c>
      <c r="D147" s="11">
        <v>44204</v>
      </c>
      <c r="E147">
        <f>VLOOKUP(A147,home!$A$2:$E$405,3,FALSE)</f>
        <v>1.5636000000000001</v>
      </c>
      <c r="F147">
        <f>VLOOKUP(B147,home!$B$2:$E$405,3,FALSE)</f>
        <v>0.85270000000000001</v>
      </c>
      <c r="G147">
        <f>VLOOKUP(C147,away!$B$2:$E$405,4,FALSE)</f>
        <v>0.92379999999999995</v>
      </c>
      <c r="H147">
        <f>VLOOKUP(A147,away!$A$2:$E$405,3,FALSE)</f>
        <v>1.0982000000000001</v>
      </c>
      <c r="I147">
        <f>VLOOKUP(C147,away!$B$2:$E$405,3,FALSE)</f>
        <v>1.3152999999999999</v>
      </c>
      <c r="J147">
        <f>VLOOKUP(B147,home!$B$2:$E$405,4,FALSE)</f>
        <v>1.1129</v>
      </c>
      <c r="K147" s="3">
        <f t="shared" si="334"/>
        <v>1.2316856529359999</v>
      </c>
      <c r="L147" s="3">
        <f t="shared" si="335"/>
        <v>1.607542271734</v>
      </c>
      <c r="M147" s="5">
        <f t="shared" si="336"/>
        <v>5.847079239809224E-2</v>
      </c>
      <c r="N147" s="5">
        <f t="shared" si="337"/>
        <v>7.2017636112529523E-2</v>
      </c>
      <c r="O147" s="5">
        <f t="shared" si="338"/>
        <v>9.3994270441716307E-2</v>
      </c>
      <c r="P147" s="5">
        <f t="shared" si="339"/>
        <v>0.11577139436124827</v>
      </c>
      <c r="Q147" s="5">
        <f t="shared" si="340"/>
        <v>4.4351544579084093E-2</v>
      </c>
      <c r="R147" s="5">
        <f t="shared" si="341"/>
        <v>7.5549881517928297E-2</v>
      </c>
      <c r="S147" s="5">
        <f t="shared" si="342"/>
        <v>5.7306456790830934E-2</v>
      </c>
      <c r="T147" s="5">
        <f t="shared" si="343"/>
        <v>7.1296982727572622E-2</v>
      </c>
      <c r="U147" s="5">
        <f t="shared" si="344"/>
        <v>9.3053705146646931E-2</v>
      </c>
      <c r="V147" s="5">
        <f t="shared" si="345"/>
        <v>1.2607336142590039E-2</v>
      </c>
      <c r="W147" s="5">
        <f t="shared" si="346"/>
        <v>1.820905371453644E-2</v>
      </c>
      <c r="X147" s="5">
        <f t="shared" si="347"/>
        <v>2.9271823574392338E-2</v>
      </c>
      <c r="Y147" s="5">
        <f t="shared" si="348"/>
        <v>2.352784688328776E-2</v>
      </c>
      <c r="Z147" s="5">
        <f t="shared" si="349"/>
        <v>4.0483209388188335E-2</v>
      </c>
      <c r="AA147" s="5">
        <f t="shared" si="350"/>
        <v>4.9862588188235538E-2</v>
      </c>
      <c r="AB147" s="5">
        <f t="shared" si="351"/>
        <v>3.0707517244852888E-2</v>
      </c>
      <c r="AC147" s="5">
        <f t="shared" si="352"/>
        <v>1.5601474092305004E-3</v>
      </c>
      <c r="AD147" s="5">
        <f t="shared" si="353"/>
        <v>5.6069575534338726E-3</v>
      </c>
      <c r="AE147" s="5">
        <f t="shared" si="354"/>
        <v>9.0134212829631986E-3</v>
      </c>
      <c r="AF147" s="5">
        <f t="shared" si="355"/>
        <v>7.2447278626551238E-3</v>
      </c>
      <c r="AG147" s="5">
        <f t="shared" si="356"/>
        <v>3.882068762142408E-3</v>
      </c>
      <c r="AH147" s="5">
        <f t="shared" si="357"/>
        <v>1.6269617596742864E-2</v>
      </c>
      <c r="AI147" s="5">
        <f t="shared" si="358"/>
        <v>2.0039054572663265E-2</v>
      </c>
      <c r="AJ147" s="5">
        <f t="shared" si="359"/>
        <v>1.2340908007775445E-2</v>
      </c>
      <c r="AK147" s="5">
        <f t="shared" si="360"/>
        <v>5.0667064457933378E-3</v>
      </c>
      <c r="AL147" s="5">
        <f t="shared" si="361"/>
        <v>1.2356284809411766E-4</v>
      </c>
      <c r="AM147" s="5">
        <f t="shared" si="362"/>
        <v>1.381201835037127E-3</v>
      </c>
      <c r="AN147" s="5">
        <f t="shared" si="363"/>
        <v>2.2203403356187527E-3</v>
      </c>
      <c r="AO147" s="5">
        <f t="shared" si="364"/>
        <v>1.7846454735716011E-3</v>
      </c>
      <c r="AP147" s="5">
        <f t="shared" si="365"/>
        <v>9.5629767960836388E-4</v>
      </c>
      <c r="AQ147" s="5">
        <f t="shared" si="366"/>
        <v>3.8432223608289546E-4</v>
      </c>
      <c r="AR147" s="5">
        <f t="shared" si="367"/>
        <v>5.2308196063422961E-3</v>
      </c>
      <c r="AS147" s="5">
        <f t="shared" si="368"/>
        <v>6.4427254622281393E-3</v>
      </c>
      <c r="AT147" s="5">
        <f t="shared" si="369"/>
        <v>3.9677062588159293E-3</v>
      </c>
      <c r="AU147" s="5">
        <f t="shared" si="370"/>
        <v>1.6289889580159843E-3</v>
      </c>
      <c r="AV147" s="5">
        <f t="shared" si="371"/>
        <v>5.0160058209486259E-4</v>
      </c>
      <c r="AW147" s="5">
        <f t="shared" si="372"/>
        <v>6.7959111760490961E-6</v>
      </c>
      <c r="AX147" s="5">
        <f t="shared" si="373"/>
        <v>2.8353441400401743E-4</v>
      </c>
      <c r="AY147" s="5">
        <f t="shared" si="374"/>
        <v>4.5579355600278669E-4</v>
      </c>
      <c r="AZ147" s="5">
        <f t="shared" si="375"/>
        <v>3.6635370422921897E-4</v>
      </c>
      <c r="BA147" s="5">
        <f t="shared" si="376"/>
        <v>1.9630968865160152E-4</v>
      </c>
      <c r="BB147" s="5">
        <f t="shared" si="377"/>
        <v>7.8894030714597417E-5</v>
      </c>
      <c r="BC147" s="5">
        <f t="shared" si="378"/>
        <v>2.5365097872239178E-5</v>
      </c>
      <c r="BD147" s="5">
        <f t="shared" si="379"/>
        <v>1.4014606055017056E-3</v>
      </c>
      <c r="BE147" s="5">
        <f t="shared" si="380"/>
        <v>1.7261589209514496E-3</v>
      </c>
      <c r="BF147" s="5">
        <f t="shared" si="381"/>
        <v>1.0630425888116938E-3</v>
      </c>
      <c r="BG147" s="5">
        <f t="shared" si="382"/>
        <v>4.3644476836643571E-4</v>
      </c>
      <c r="BH147" s="5">
        <f t="shared" si="383"/>
        <v>1.3439068987397857E-4</v>
      </c>
      <c r="BI147" s="5">
        <f t="shared" si="384"/>
        <v>3.3105416921190147E-5</v>
      </c>
      <c r="BJ147" s="8">
        <f t="shared" si="385"/>
        <v>0.29255512110399057</v>
      </c>
      <c r="BK147" s="8">
        <f t="shared" si="386"/>
        <v>0.24629548350608887</v>
      </c>
      <c r="BL147" s="8">
        <f t="shared" si="387"/>
        <v>0.41945069302027854</v>
      </c>
      <c r="BM147" s="8">
        <f t="shared" si="388"/>
        <v>0.53817998996312066</v>
      </c>
      <c r="BN147" s="8">
        <f t="shared" si="389"/>
        <v>0.46015551941059873</v>
      </c>
    </row>
    <row r="148" spans="1:66" x14ac:dyDescent="0.25">
      <c r="A148" t="s">
        <v>291</v>
      </c>
      <c r="B148" t="s">
        <v>316</v>
      </c>
      <c r="C148" t="s">
        <v>300</v>
      </c>
      <c r="D148" s="11">
        <v>44204</v>
      </c>
      <c r="E148">
        <f>VLOOKUP(A148,home!$A$2:$E$405,3,FALSE)</f>
        <v>1.5636000000000001</v>
      </c>
      <c r="F148">
        <f>VLOOKUP(B148,home!$B$2:$E$405,3,FALSE)</f>
        <v>1.1512</v>
      </c>
      <c r="G148">
        <f>VLOOKUP(C148,away!$B$2:$E$405,4,FALSE)</f>
        <v>1.2151000000000001</v>
      </c>
      <c r="H148">
        <f>VLOOKUP(A148,away!$A$2:$E$405,3,FALSE)</f>
        <v>1.0982000000000001</v>
      </c>
      <c r="I148">
        <f>VLOOKUP(C148,away!$B$2:$E$405,3,FALSE)</f>
        <v>0.63739999999999997</v>
      </c>
      <c r="J148">
        <f>VLOOKUP(B148,home!$B$2:$E$405,4,FALSE)</f>
        <v>1.0016</v>
      </c>
      <c r="K148" s="3">
        <f t="shared" si="334"/>
        <v>2.1871998304320002</v>
      </c>
      <c r="L148" s="3">
        <f t="shared" si="335"/>
        <v>0.70111266828800012</v>
      </c>
      <c r="M148" s="5">
        <f t="shared" si="336"/>
        <v>5.567007671702718E-2</v>
      </c>
      <c r="N148" s="5">
        <f t="shared" si="337"/>
        <v>0.12176158235561829</v>
      </c>
      <c r="O148" s="5">
        <f t="shared" si="338"/>
        <v>3.9030996030872601E-2</v>
      </c>
      <c r="P148" s="5">
        <f t="shared" si="339"/>
        <v>8.5368587900316623E-2</v>
      </c>
      <c r="Q148" s="5">
        <f t="shared" si="340"/>
        <v>0.13315845614067021</v>
      </c>
      <c r="R148" s="5">
        <f t="shared" si="341"/>
        <v>1.3682562886571714E-2</v>
      </c>
      <c r="S148" s="5">
        <f t="shared" si="342"/>
        <v>3.2727617015592549E-2</v>
      </c>
      <c r="T148" s="5">
        <f t="shared" si="343"/>
        <v>9.3359080489895926E-2</v>
      </c>
      <c r="U148" s="5">
        <f t="shared" si="344"/>
        <v>2.9926499225384831E-2</v>
      </c>
      <c r="V148" s="5">
        <f t="shared" si="345"/>
        <v>5.5763259680481261E-3</v>
      </c>
      <c r="W148" s="5">
        <f t="shared" si="346"/>
        <v>9.7081384230486928E-2</v>
      </c>
      <c r="X148" s="5">
        <f t="shared" si="347"/>
        <v>6.806498833892928E-2</v>
      </c>
      <c r="Y148" s="5">
        <f t="shared" si="348"/>
        <v>2.3860612795649157E-2</v>
      </c>
      <c r="Z148" s="5">
        <f t="shared" si="349"/>
        <v>3.197672724807552E-3</v>
      </c>
      <c r="AA148" s="5">
        <f t="shared" si="350"/>
        <v>6.9939492414761101E-3</v>
      </c>
      <c r="AB148" s="5">
        <f t="shared" si="351"/>
        <v>7.6485822975032825E-3</v>
      </c>
      <c r="AC148" s="5">
        <f t="shared" si="352"/>
        <v>5.3444675941425961E-4</v>
      </c>
      <c r="AD148" s="5">
        <f t="shared" si="353"/>
        <v>5.3084096781756213E-2</v>
      </c>
      <c r="AE148" s="5">
        <f t="shared" si="354"/>
        <v>3.7217932738315543E-2</v>
      </c>
      <c r="AF148" s="5">
        <f t="shared" si="355"/>
        <v>1.3046982065161861E-2</v>
      </c>
      <c r="AG148" s="5">
        <f t="shared" si="356"/>
        <v>3.049134802937105E-3</v>
      </c>
      <c r="AH148" s="5">
        <f t="shared" si="357"/>
        <v>5.6048221410039546E-4</v>
      </c>
      <c r="AI148" s="5">
        <f t="shared" si="358"/>
        <v>1.2258866036405371E-3</v>
      </c>
      <c r="AJ148" s="5">
        <f t="shared" si="359"/>
        <v>1.3406294858057219E-3</v>
      </c>
      <c r="AK148" s="5">
        <f t="shared" si="360"/>
        <v>9.7740819467547141E-4</v>
      </c>
      <c r="AL148" s="5">
        <f t="shared" si="361"/>
        <v>3.2782397905437629E-5</v>
      </c>
      <c r="AM148" s="5">
        <f t="shared" si="362"/>
        <v>2.3221105495938615E-2</v>
      </c>
      <c r="AN148" s="5">
        <f t="shared" si="363"/>
        <v>1.6280611234854667E-2</v>
      </c>
      <c r="AO148" s="5">
        <f t="shared" si="364"/>
        <v>5.7072713921142732E-3</v>
      </c>
      <c r="AP148" s="5">
        <f t="shared" si="365"/>
        <v>1.3338134247896693E-3</v>
      </c>
      <c r="AQ148" s="5">
        <f t="shared" si="366"/>
        <v>2.3378837231316011E-4</v>
      </c>
      <c r="AR148" s="5">
        <f t="shared" si="367"/>
        <v>7.859223613117891E-5</v>
      </c>
      <c r="AS148" s="5">
        <f t="shared" si="368"/>
        <v>1.7189692553938623E-4</v>
      </c>
      <c r="AT148" s="5">
        <f t="shared" si="369"/>
        <v>1.879864631957639E-4</v>
      </c>
      <c r="AU148" s="5">
        <f t="shared" si="370"/>
        <v>1.3705465347509541E-4</v>
      </c>
      <c r="AV148" s="5">
        <f t="shared" si="371"/>
        <v>7.49414787101613E-5</v>
      </c>
      <c r="AW148" s="5">
        <f t="shared" si="372"/>
        <v>1.3964149654394617E-6</v>
      </c>
      <c r="AX148" s="5">
        <f t="shared" si="373"/>
        <v>8.4648663338600955E-3</v>
      </c>
      <c r="AY148" s="5">
        <f t="shared" si="374"/>
        <v>5.9348250220339132E-3</v>
      </c>
      <c r="AZ148" s="5">
        <f t="shared" si="375"/>
        <v>2.0804905035102929E-3</v>
      </c>
      <c r="BA148" s="5">
        <f t="shared" si="376"/>
        <v>4.8621941608798208E-4</v>
      </c>
      <c r="BB148" s="5">
        <f t="shared" si="377"/>
        <v>8.5223648046719606E-5</v>
      </c>
      <c r="BC148" s="5">
        <f t="shared" si="378"/>
        <v>1.1950275856654601E-5</v>
      </c>
      <c r="BD148" s="5">
        <f t="shared" si="379"/>
        <v>9.1836687301085656E-6</v>
      </c>
      <c r="BE148" s="5">
        <f t="shared" si="380"/>
        <v>2.008651868923712E-5</v>
      </c>
      <c r="BF148" s="5">
        <f t="shared" si="381"/>
        <v>2.1966615135534316E-5</v>
      </c>
      <c r="BG148" s="5">
        <f t="shared" si="382"/>
        <v>1.6015125633201889E-5</v>
      </c>
      <c r="BH148" s="5">
        <f t="shared" si="383"/>
        <v>8.7570700173215874E-6</v>
      </c>
      <c r="BI148" s="5">
        <f t="shared" si="384"/>
        <v>3.8306924113933859E-6</v>
      </c>
      <c r="BJ148" s="8">
        <f t="shared" si="385"/>
        <v>0.70752441585882653</v>
      </c>
      <c r="BK148" s="8">
        <f t="shared" si="386"/>
        <v>0.18584466178033807</v>
      </c>
      <c r="BL148" s="8">
        <f t="shared" si="387"/>
        <v>0.10211730762769905</v>
      </c>
      <c r="BM148" s="8">
        <f t="shared" si="388"/>
        <v>0.54407836735352622</v>
      </c>
      <c r="BN148" s="8">
        <f t="shared" si="389"/>
        <v>0.44867226203107663</v>
      </c>
    </row>
    <row r="149" spans="1:66" x14ac:dyDescent="0.25">
      <c r="A149" t="s">
        <v>291</v>
      </c>
      <c r="B149" t="s">
        <v>293</v>
      </c>
      <c r="C149" t="s">
        <v>296</v>
      </c>
      <c r="D149" s="11">
        <v>44204</v>
      </c>
      <c r="E149">
        <f>VLOOKUP(A149,home!$A$2:$E$405,3,FALSE)</f>
        <v>1.5636000000000001</v>
      </c>
      <c r="F149">
        <f>VLOOKUP(B149,home!$B$2:$E$405,3,FALSE)</f>
        <v>0.78169999999999995</v>
      </c>
      <c r="G149">
        <f>VLOOKUP(C149,away!$B$2:$E$405,4,FALSE)</f>
        <v>0.71060000000000001</v>
      </c>
      <c r="H149">
        <f>VLOOKUP(A149,away!$A$2:$E$405,3,FALSE)</f>
        <v>1.0982000000000001</v>
      </c>
      <c r="I149">
        <f>VLOOKUP(C149,away!$B$2:$E$405,3,FALSE)</f>
        <v>1.1129</v>
      </c>
      <c r="J149">
        <f>VLOOKUP(B149,home!$B$2:$E$405,4,FALSE)</f>
        <v>1.0118</v>
      </c>
      <c r="K149" s="3">
        <f t="shared" si="334"/>
        <v>0.86854230487200001</v>
      </c>
      <c r="L149" s="3">
        <f t="shared" si="335"/>
        <v>1.2366085840040002</v>
      </c>
      <c r="M149" s="5">
        <f t="shared" si="336"/>
        <v>0.12182729049923247</v>
      </c>
      <c r="N149" s="5">
        <f t="shared" si="337"/>
        <v>0.10581215568651407</v>
      </c>
      <c r="O149" s="5">
        <f t="shared" si="338"/>
        <v>0.15065267319729986</v>
      </c>
      <c r="P149" s="5">
        <f t="shared" si="339"/>
        <v>0.130848220013911</v>
      </c>
      <c r="Q149" s="5">
        <f t="shared" si="340"/>
        <v>4.5951166791719913E-2</v>
      </c>
      <c r="R149" s="5">
        <f t="shared" si="341"/>
        <v>9.3149194439465205E-2</v>
      </c>
      <c r="S149" s="5">
        <f t="shared" si="342"/>
        <v>3.513428028040385E-2</v>
      </c>
      <c r="T149" s="5">
        <f t="shared" si="343"/>
        <v>5.6823607299640401E-2</v>
      </c>
      <c r="U149" s="5">
        <f t="shared" si="344"/>
        <v>8.0904016035423187E-2</v>
      </c>
      <c r="V149" s="5">
        <f t="shared" si="345"/>
        <v>4.1928737507752238E-3</v>
      </c>
      <c r="W149" s="5">
        <f t="shared" si="346"/>
        <v>1.3303510772279377E-2</v>
      </c>
      <c r="X149" s="5">
        <f t="shared" si="347"/>
        <v>1.6451235618390365E-2</v>
      </c>
      <c r="Y149" s="5">
        <f t="shared" si="348"/>
        <v>1.0171869591586943E-2</v>
      </c>
      <c r="Z149" s="5">
        <f t="shared" si="349"/>
        <v>3.8396364478966764E-2</v>
      </c>
      <c r="AA149" s="5">
        <f t="shared" si="350"/>
        <v>3.3348866903267181E-2</v>
      </c>
      <c r="AB149" s="5">
        <f t="shared" si="351"/>
        <v>1.4482450862516616E-2</v>
      </c>
      <c r="AC149" s="5">
        <f t="shared" si="352"/>
        <v>2.8145893296145608E-4</v>
      </c>
      <c r="AD149" s="5">
        <f t="shared" si="353"/>
        <v>2.8886654772612525E-3</v>
      </c>
      <c r="AE149" s="5">
        <f t="shared" si="354"/>
        <v>3.5721485254972766E-3</v>
      </c>
      <c r="AF149" s="5">
        <f t="shared" si="355"/>
        <v>2.2086747649835829E-3</v>
      </c>
      <c r="AG149" s="5">
        <f t="shared" si="356"/>
        <v>9.1042205788390495E-4</v>
      </c>
      <c r="AH149" s="5">
        <f t="shared" si="357"/>
        <v>1.1870318477309154E-2</v>
      </c>
      <c r="AI149" s="5">
        <f t="shared" si="358"/>
        <v>1.0309873769846782E-2</v>
      </c>
      <c r="AJ149" s="5">
        <f t="shared" si="359"/>
        <v>4.477280763501049E-3</v>
      </c>
      <c r="AK149" s="5">
        <f t="shared" si="360"/>
        <v>1.2962359179634236E-3</v>
      </c>
      <c r="AL149" s="5">
        <f t="shared" si="361"/>
        <v>1.2092003436702312E-5</v>
      </c>
      <c r="AM149" s="5">
        <f t="shared" si="362"/>
        <v>5.0178563432493289E-4</v>
      </c>
      <c r="AN149" s="5">
        <f t="shared" si="363"/>
        <v>6.205124227361043E-4</v>
      </c>
      <c r="AO149" s="5">
        <f t="shared" si="364"/>
        <v>3.8366549421829286E-4</v>
      </c>
      <c r="AP149" s="5">
        <f t="shared" si="365"/>
        <v>1.5814801451215929E-4</v>
      </c>
      <c r="AQ149" s="5">
        <f t="shared" si="366"/>
        <v>4.8891798072231371E-5</v>
      </c>
      <c r="AR149" s="5">
        <f t="shared" si="367"/>
        <v>2.9357875447803593E-3</v>
      </c>
      <c r="AS149" s="5">
        <f t="shared" si="368"/>
        <v>2.549855680758043E-3</v>
      </c>
      <c r="AT149" s="5">
        <f t="shared" si="369"/>
        <v>1.1073287650282765E-3</v>
      </c>
      <c r="AU149" s="5">
        <f t="shared" si="370"/>
        <v>3.2058729260957497E-4</v>
      </c>
      <c r="AV149" s="5">
        <f t="shared" si="371"/>
        <v>6.9610906508948628E-5</v>
      </c>
      <c r="AW149" s="5">
        <f t="shared" si="372"/>
        <v>3.6076051223618589E-7</v>
      </c>
      <c r="AX149" s="5">
        <f t="shared" si="373"/>
        <v>7.263700856470594E-5</v>
      </c>
      <c r="AY149" s="5">
        <f t="shared" si="374"/>
        <v>8.9823548307487437E-5</v>
      </c>
      <c r="AZ149" s="5">
        <f t="shared" si="375"/>
        <v>5.5538285441368495E-5</v>
      </c>
      <c r="BA149" s="5">
        <f t="shared" si="376"/>
        <v>2.2893040172553546E-5</v>
      </c>
      <c r="BB149" s="5">
        <f t="shared" si="377"/>
        <v>7.0774324978320377E-6</v>
      </c>
      <c r="BC149" s="5">
        <f t="shared" si="378"/>
        <v>1.7504027559055946E-6</v>
      </c>
      <c r="BD149" s="5">
        <f t="shared" si="379"/>
        <v>6.0507001311456963E-4</v>
      </c>
      <c r="BE149" s="5">
        <f t="shared" si="380"/>
        <v>5.2552890379945958E-4</v>
      </c>
      <c r="BF149" s="5">
        <f t="shared" si="381"/>
        <v>2.2822204269141907E-4</v>
      </c>
      <c r="BG149" s="5">
        <f t="shared" si="382"/>
        <v>6.6073499660600387E-5</v>
      </c>
      <c r="BH149" s="5">
        <f t="shared" si="383"/>
        <v>1.434690742154429E-5</v>
      </c>
      <c r="BI149" s="5">
        <f t="shared" si="384"/>
        <v>2.4921792079386566E-6</v>
      </c>
      <c r="BJ149" s="8">
        <f t="shared" si="385"/>
        <v>0.26005617966736061</v>
      </c>
      <c r="BK149" s="8">
        <f t="shared" si="386"/>
        <v>0.29238603902902816</v>
      </c>
      <c r="BL149" s="8">
        <f t="shared" si="387"/>
        <v>0.40891581410217304</v>
      </c>
      <c r="BM149" s="8">
        <f t="shared" si="388"/>
        <v>0.35142423386159088</v>
      </c>
      <c r="BN149" s="8">
        <f t="shared" si="389"/>
        <v>0.64824070062814254</v>
      </c>
    </row>
    <row r="150" spans="1:66" x14ac:dyDescent="0.25">
      <c r="A150" t="s">
        <v>291</v>
      </c>
      <c r="B150" t="s">
        <v>318</v>
      </c>
      <c r="C150" t="s">
        <v>305</v>
      </c>
      <c r="D150" s="11">
        <v>44204</v>
      </c>
      <c r="E150">
        <f>VLOOKUP(A150,home!$A$2:$E$405,3,FALSE)</f>
        <v>1.5636000000000001</v>
      </c>
      <c r="F150">
        <f>VLOOKUP(B150,home!$B$2:$E$405,3,FALSE)</f>
        <v>0.71060000000000001</v>
      </c>
      <c r="G150">
        <f>VLOOKUP(C150,away!$B$2:$E$405,4,FALSE)</f>
        <v>1.137</v>
      </c>
      <c r="H150">
        <f>VLOOKUP(A150,away!$A$2:$E$405,3,FALSE)</f>
        <v>1.0982000000000001</v>
      </c>
      <c r="I150">
        <f>VLOOKUP(C150,away!$B$2:$E$405,3,FALSE)</f>
        <v>1.0118</v>
      </c>
      <c r="J150">
        <f>VLOOKUP(B150,home!$B$2:$E$405,4,FALSE)</f>
        <v>1.1129</v>
      </c>
      <c r="K150" s="3">
        <f t="shared" si="334"/>
        <v>1.2633140599200001</v>
      </c>
      <c r="L150" s="3">
        <f t="shared" si="335"/>
        <v>1.2366085840040002</v>
      </c>
      <c r="M150" s="5">
        <f t="shared" si="336"/>
        <v>8.2091348642893885E-2</v>
      </c>
      <c r="N150" s="5">
        <f t="shared" si="337"/>
        <v>0.10370715493836245</v>
      </c>
      <c r="O150" s="5">
        <f t="shared" si="338"/>
        <v>0.10151486640426771</v>
      </c>
      <c r="P150" s="5">
        <f t="shared" si="339"/>
        <v>0.12824515801941186</v>
      </c>
      <c r="Q150" s="5">
        <f t="shared" si="340"/>
        <v>6.5507353473967592E-2</v>
      </c>
      <c r="R150" s="5">
        <f t="shared" si="341"/>
        <v>6.2767077599768392E-2</v>
      </c>
      <c r="S150" s="5">
        <f t="shared" si="342"/>
        <v>5.0086948342660767E-2</v>
      </c>
      <c r="T150" s="5">
        <f t="shared" si="343"/>
        <v>8.1006955621292592E-2</v>
      </c>
      <c r="U150" s="5">
        <f t="shared" si="344"/>
        <v>7.9294531631877094E-2</v>
      </c>
      <c r="V150" s="5">
        <f t="shared" si="345"/>
        <v>8.6941203794502417E-3</v>
      </c>
      <c r="W150" s="5">
        <f t="shared" si="346"/>
        <v>2.7585453557270847E-2</v>
      </c>
      <c r="X150" s="5">
        <f t="shared" si="347"/>
        <v>3.4112408662564812E-2</v>
      </c>
      <c r="Y150" s="5">
        <f t="shared" si="348"/>
        <v>2.1091848686590038E-2</v>
      </c>
      <c r="Z150" s="5">
        <f t="shared" si="349"/>
        <v>2.5872768984239583E-2</v>
      </c>
      <c r="AA150" s="5">
        <f t="shared" si="350"/>
        <v>3.2685432826851962E-2</v>
      </c>
      <c r="AB150" s="5">
        <f t="shared" si="351"/>
        <v>2.0645983422366402E-2</v>
      </c>
      <c r="AC150" s="5">
        <f t="shared" si="352"/>
        <v>8.4888576897477282E-4</v>
      </c>
      <c r="AD150" s="5">
        <f t="shared" si="353"/>
        <v>8.7122728320426137E-3</v>
      </c>
      <c r="AE150" s="5">
        <f t="shared" si="354"/>
        <v>1.0773671370288737E-2</v>
      </c>
      <c r="AF150" s="5">
        <f t="shared" si="355"/>
        <v>6.6614072488685979E-3</v>
      </c>
      <c r="AG150" s="5">
        <f t="shared" si="356"/>
        <v>2.7458511284991246E-3</v>
      </c>
      <c r="AH150" s="5">
        <f t="shared" si="357"/>
        <v>7.9986220544657864E-3</v>
      </c>
      <c r="AI150" s="5">
        <f t="shared" si="358"/>
        <v>1.0104771701392824E-2</v>
      </c>
      <c r="AJ150" s="5">
        <f t="shared" si="359"/>
        <v>6.3827500813256489E-3</v>
      </c>
      <c r="AK150" s="5">
        <f t="shared" si="360"/>
        <v>2.687805972898073E-3</v>
      </c>
      <c r="AL150" s="5">
        <f t="shared" si="361"/>
        <v>5.3046023183844215E-5</v>
      </c>
      <c r="AM150" s="5">
        <f t="shared" si="362"/>
        <v>2.2012673525156935E-3</v>
      </c>
      <c r="AN150" s="5">
        <f t="shared" si="363"/>
        <v>2.7221061038086663E-3</v>
      </c>
      <c r="AO150" s="5">
        <f t="shared" si="364"/>
        <v>1.6830898872697408E-3</v>
      </c>
      <c r="AP150" s="5">
        <f t="shared" si="365"/>
        <v>6.9377446741602849E-4</v>
      </c>
      <c r="AQ150" s="5">
        <f t="shared" si="366"/>
        <v>2.1448186544236624E-4</v>
      </c>
      <c r="AR150" s="5">
        <f t="shared" si="367"/>
        <v>1.9782329385512215E-3</v>
      </c>
      <c r="AS150" s="5">
        <f t="shared" si="368"/>
        <v>2.4991294850686152E-3</v>
      </c>
      <c r="AT150" s="5">
        <f t="shared" si="369"/>
        <v>1.578592708023906E-3</v>
      </c>
      <c r="AU150" s="5">
        <f t="shared" si="370"/>
        <v>6.6475278764459615E-4</v>
      </c>
      <c r="AV150" s="5">
        <f t="shared" si="371"/>
        <v>2.0994788575060818E-4</v>
      </c>
      <c r="AW150" s="5">
        <f t="shared" si="372"/>
        <v>2.3019395594652341E-6</v>
      </c>
      <c r="AX150" s="5">
        <f t="shared" si="373"/>
        <v>4.6348199934599188E-4</v>
      </c>
      <c r="AY150" s="5">
        <f t="shared" si="374"/>
        <v>5.7314581892258995E-4</v>
      </c>
      <c r="AZ150" s="5">
        <f t="shared" si="375"/>
        <v>3.5437851978283865E-4</v>
      </c>
      <c r="BA150" s="5">
        <f t="shared" si="376"/>
        <v>1.4607583985002981E-4</v>
      </c>
      <c r="BB150" s="5">
        <f t="shared" si="377"/>
        <v>4.5159659368535147E-5</v>
      </c>
      <c r="BC150" s="5">
        <f t="shared" si="378"/>
        <v>1.1168964485165448E-5</v>
      </c>
      <c r="BD150" s="5">
        <f t="shared" si="379"/>
        <v>4.077166388286494E-4</v>
      </c>
      <c r="BE150" s="5">
        <f t="shared" si="380"/>
        <v>5.1507416229555733E-4</v>
      </c>
      <c r="BF150" s="5">
        <f t="shared" si="381"/>
        <v>3.2535021556474685E-4</v>
      </c>
      <c r="BG150" s="5">
        <f t="shared" si="382"/>
        <v>1.3700650057364922E-4</v>
      </c>
      <c r="BH150" s="5">
        <f t="shared" si="383"/>
        <v>4.3270559618782166E-5</v>
      </c>
      <c r="BI150" s="5">
        <f t="shared" si="384"/>
        <v>1.093286126940282E-5</v>
      </c>
      <c r="BJ150" s="8">
        <f t="shared" si="385"/>
        <v>0.37101250799795504</v>
      </c>
      <c r="BK150" s="8">
        <f t="shared" si="386"/>
        <v>0.27059265299549795</v>
      </c>
      <c r="BL150" s="8">
        <f t="shared" si="387"/>
        <v>0.33245184843840375</v>
      </c>
      <c r="BM150" s="8">
        <f t="shared" si="388"/>
        <v>0.45552597545806128</v>
      </c>
      <c r="BN150" s="8">
        <f t="shared" si="389"/>
        <v>0.5438329590786718</v>
      </c>
    </row>
    <row r="151" spans="1:66" x14ac:dyDescent="0.25">
      <c r="A151" t="s">
        <v>291</v>
      </c>
      <c r="B151" t="s">
        <v>311</v>
      </c>
      <c r="C151" t="s">
        <v>294</v>
      </c>
      <c r="D151" s="11">
        <v>44204</v>
      </c>
      <c r="E151">
        <f>VLOOKUP(A151,home!$A$2:$E$405,3,FALSE)</f>
        <v>1.5636000000000001</v>
      </c>
      <c r="F151">
        <f>VLOOKUP(B151,home!$B$2:$E$405,3,FALSE)</f>
        <v>0.87209999999999999</v>
      </c>
      <c r="G151">
        <f>VLOOKUP(C151,away!$B$2:$E$405,4,FALSE)</f>
        <v>1.4390000000000001</v>
      </c>
      <c r="H151">
        <f>VLOOKUP(A151,away!$A$2:$E$405,3,FALSE)</f>
        <v>1.0982000000000001</v>
      </c>
      <c r="I151">
        <f>VLOOKUP(C151,away!$B$2:$E$405,3,FALSE)</f>
        <v>0.56910000000000005</v>
      </c>
      <c r="J151">
        <f>VLOOKUP(B151,home!$B$2:$E$405,4,FALSE)</f>
        <v>0.66220000000000001</v>
      </c>
      <c r="K151" s="3">
        <f t="shared" si="334"/>
        <v>1.9622427908400004</v>
      </c>
      <c r="L151" s="3">
        <f t="shared" si="335"/>
        <v>0.41386547756400011</v>
      </c>
      <c r="M151" s="5">
        <f t="shared" si="336"/>
        <v>9.291146129299542E-2</v>
      </c>
      <c r="N151" s="5">
        <f t="shared" si="337"/>
        <v>0.18231484510859003</v>
      </c>
      <c r="O151" s="5">
        <f t="shared" si="338"/>
        <v>3.8452846299194654E-2</v>
      </c>
      <c r="P151" s="5">
        <f t="shared" si="339"/>
        <v>7.5453820437873312E-2</v>
      </c>
      <c r="Q151" s="5">
        <f t="shared" si="340"/>
        <v>0.17887299523872105</v>
      </c>
      <c r="R151" s="5">
        <f t="shared" si="341"/>
        <v>7.9571527986556454E-3</v>
      </c>
      <c r="S151" s="5">
        <f t="shared" si="342"/>
        <v>1.5319097717979936E-2</v>
      </c>
      <c r="T151" s="5">
        <f t="shared" si="343"/>
        <v>7.4029357597776402E-2</v>
      </c>
      <c r="U151" s="5">
        <f t="shared" si="344"/>
        <v>1.5613865714774376E-2</v>
      </c>
      <c r="V151" s="5">
        <f t="shared" si="345"/>
        <v>1.3823009949435411E-3</v>
      </c>
      <c r="W151" s="5">
        <f t="shared" si="346"/>
        <v>0.11699741512771268</v>
      </c>
      <c r="X151" s="5">
        <f t="shared" si="347"/>
        <v>4.8421191085584368E-2</v>
      </c>
      <c r="Y151" s="5">
        <f t="shared" si="348"/>
        <v>1.0019929686426541E-2</v>
      </c>
      <c r="Z151" s="5">
        <f t="shared" si="349"/>
        <v>1.09773028102178E-3</v>
      </c>
      <c r="AA151" s="5">
        <f t="shared" si="350"/>
        <v>2.1540133302217555E-3</v>
      </c>
      <c r="AB151" s="5">
        <f t="shared" si="351"/>
        <v>2.1133485643004507E-3</v>
      </c>
      <c r="AC151" s="5">
        <f t="shared" si="352"/>
        <v>7.0160807942907394E-5</v>
      </c>
      <c r="AD151" s="5">
        <f t="shared" si="353"/>
        <v>5.739433359531728E-2</v>
      </c>
      <c r="AE151" s="5">
        <f t="shared" si="354"/>
        <v>2.3753533282893518E-2</v>
      </c>
      <c r="AF151" s="5">
        <f t="shared" si="355"/>
        <v>4.9153836979785497E-3</v>
      </c>
      <c r="AG151" s="5">
        <f t="shared" si="356"/>
        <v>6.7810254052473118E-4</v>
      </c>
      <c r="AH151" s="5">
        <f t="shared" si="357"/>
        <v>1.1357816674788572E-4</v>
      </c>
      <c r="AI151" s="5">
        <f t="shared" si="358"/>
        <v>2.2286793889786223E-4</v>
      </c>
      <c r="AJ151" s="5">
        <f t="shared" si="359"/>
        <v>2.1866050320584995E-4</v>
      </c>
      <c r="AK151" s="5">
        <f t="shared" si="360"/>
        <v>1.4302166535237526E-4</v>
      </c>
      <c r="AL151" s="5">
        <f t="shared" si="361"/>
        <v>2.2791164537197326E-6</v>
      </c>
      <c r="AM151" s="5">
        <f t="shared" si="362"/>
        <v>2.252432346649547E-2</v>
      </c>
      <c r="AN151" s="5">
        <f t="shared" si="363"/>
        <v>9.3220398882671602E-3</v>
      </c>
      <c r="AO151" s="5">
        <f t="shared" si="364"/>
        <v>1.9290352451141735E-3</v>
      </c>
      <c r="AP151" s="5">
        <f t="shared" si="365"/>
        <v>2.661203643189885E-4</v>
      </c>
      <c r="AQ151" s="5">
        <f t="shared" si="366"/>
        <v>2.7534507917095963E-5</v>
      </c>
      <c r="AR151" s="5">
        <f t="shared" si="367"/>
        <v>9.4012164443914713E-6</v>
      </c>
      <c r="AS151" s="5">
        <f t="shared" si="368"/>
        <v>1.844746919313363E-5</v>
      </c>
      <c r="AT151" s="5">
        <f t="shared" si="369"/>
        <v>1.809920671673473E-5</v>
      </c>
      <c r="AU151" s="5">
        <f t="shared" si="370"/>
        <v>1.1838345966611878E-5</v>
      </c>
      <c r="AV151" s="5">
        <f t="shared" si="371"/>
        <v>5.8074272571134912E-6</v>
      </c>
      <c r="AW151" s="5">
        <f t="shared" si="372"/>
        <v>5.141335670623966E-8</v>
      </c>
      <c r="AX151" s="5">
        <f t="shared" si="373"/>
        <v>7.3663652234464876E-3</v>
      </c>
      <c r="AY151" s="5">
        <f t="shared" si="374"/>
        <v>3.0486842611125225E-3</v>
      </c>
      <c r="AZ151" s="5">
        <f t="shared" si="375"/>
        <v>6.3087258383359257E-4</v>
      </c>
      <c r="BA151" s="5">
        <f t="shared" si="376"/>
        <v>8.7032127730108177E-5</v>
      </c>
      <c r="BB151" s="5">
        <f t="shared" si="377"/>
        <v>9.0048982766080672E-6</v>
      </c>
      <c r="BC151" s="5">
        <f t="shared" si="378"/>
        <v>7.4536330513272781E-7</v>
      </c>
      <c r="BD151" s="5">
        <f t="shared" si="379"/>
        <v>6.4847315557343457E-7</v>
      </c>
      <c r="BE151" s="5">
        <f t="shared" si="380"/>
        <v>1.2724617745772383E-6</v>
      </c>
      <c r="BF151" s="5">
        <f t="shared" si="381"/>
        <v>1.2484394718918297E-6</v>
      </c>
      <c r="BG151" s="5">
        <f t="shared" si="382"/>
        <v>8.1658045117327993E-7</v>
      </c>
      <c r="BH151" s="5">
        <f t="shared" si="383"/>
        <v>4.0058227586391108E-7</v>
      </c>
      <c r="BI151" s="5">
        <f t="shared" si="384"/>
        <v>1.5720793659044792E-7</v>
      </c>
      <c r="BJ151" s="8">
        <f t="shared" si="385"/>
        <v>0.74260884489134238</v>
      </c>
      <c r="BK151" s="8">
        <f t="shared" si="386"/>
        <v>0.18818780462930138</v>
      </c>
      <c r="BL151" s="8">
        <f t="shared" si="387"/>
        <v>6.7057492391994517E-2</v>
      </c>
      <c r="BM151" s="8">
        <f t="shared" si="388"/>
        <v>0.41994011816987425</v>
      </c>
      <c r="BN151" s="8">
        <f t="shared" si="389"/>
        <v>0.5759631211760301</v>
      </c>
    </row>
    <row r="152" spans="1:66" x14ac:dyDescent="0.25">
      <c r="A152" t="s">
        <v>339</v>
      </c>
      <c r="B152" t="s">
        <v>92</v>
      </c>
      <c r="C152" t="s">
        <v>75</v>
      </c>
      <c r="D152" s="11">
        <v>44235</v>
      </c>
      <c r="E152">
        <f>VLOOKUP(A152,home!$A$2:$E$405,3,FALSE)</f>
        <v>1.3068</v>
      </c>
      <c r="F152">
        <f>VLOOKUP(B152,home!$B$2:$E$405,3,FALSE)</f>
        <v>0.87450000000000006</v>
      </c>
      <c r="G152">
        <f>VLOOKUP(C152,away!$B$2:$E$405,4,FALSE)</f>
        <v>0.76519999999999999</v>
      </c>
      <c r="H152">
        <f>VLOOKUP(A152,away!$A$2:$E$405,3,FALSE)</f>
        <v>1.1419999999999999</v>
      </c>
      <c r="I152">
        <f>VLOOKUP(C152,away!$B$2:$E$405,3,FALSE)</f>
        <v>1.0216000000000001</v>
      </c>
      <c r="J152">
        <f>VLOOKUP(B152,home!$B$2:$E$405,4,FALSE)</f>
        <v>1.1257999999999999</v>
      </c>
      <c r="K152" s="3">
        <f t="shared" si="334"/>
        <v>0.87446795832000002</v>
      </c>
      <c r="L152" s="3">
        <f t="shared" si="335"/>
        <v>1.3134339337599998</v>
      </c>
      <c r="M152" s="5">
        <f t="shared" si="336"/>
        <v>0.11215180853829557</v>
      </c>
      <c r="N152" s="5">
        <f t="shared" si="337"/>
        <v>9.8073163034378866E-2</v>
      </c>
      <c r="O152" s="5">
        <f t="shared" si="338"/>
        <v>0.14730399106675185</v>
      </c>
      <c r="P152" s="5">
        <f t="shared" si="339"/>
        <v>0.12881262032053004</v>
      </c>
      <c r="Q152" s="5">
        <f t="shared" si="340"/>
        <v>4.2880919322328889E-2</v>
      </c>
      <c r="R152" s="5">
        <f t="shared" si="341"/>
        <v>9.6737030222675907E-2</v>
      </c>
      <c r="S152" s="5">
        <f t="shared" si="342"/>
        <v>3.6987123458145706E-2</v>
      </c>
      <c r="T152" s="5">
        <f t="shared" si="343"/>
        <v>5.6321254548771613E-2</v>
      </c>
      <c r="U152" s="5">
        <f t="shared" si="344"/>
        <v>8.4593433312763547E-2</v>
      </c>
      <c r="V152" s="5">
        <f t="shared" si="345"/>
        <v>4.7201976131563649E-3</v>
      </c>
      <c r="W152" s="5">
        <f t="shared" si="346"/>
        <v>1.2499329990227194E-2</v>
      </c>
      <c r="X152" s="5">
        <f t="shared" si="347"/>
        <v>1.6417044158428443E-2</v>
      </c>
      <c r="Y152" s="5">
        <f t="shared" si="348"/>
        <v>1.078135144485815E-2</v>
      </c>
      <c r="Z152" s="5">
        <f t="shared" si="349"/>
        <v>4.2352566048543067E-2</v>
      </c>
      <c r="AA152" s="5">
        <f t="shared" si="350"/>
        <v>3.7035961962082406E-2</v>
      </c>
      <c r="AB152" s="5">
        <f t="shared" si="351"/>
        <v>1.6193381020699692E-2</v>
      </c>
      <c r="AC152" s="5">
        <f t="shared" si="352"/>
        <v>3.3883817329045067E-4</v>
      </c>
      <c r="AD152" s="5">
        <f t="shared" si="353"/>
        <v>2.7325658942304798E-3</v>
      </c>
      <c r="AE152" s="5">
        <f t="shared" si="354"/>
        <v>3.5890447717175505E-3</v>
      </c>
      <c r="AF152" s="5">
        <f t="shared" si="355"/>
        <v>2.3569865964788721E-3</v>
      </c>
      <c r="AG152" s="5">
        <f t="shared" si="356"/>
        <v>1.031915392410946E-3</v>
      </c>
      <c r="AH152" s="5">
        <f t="shared" si="357"/>
        <v>1.3906824357492032E-2</v>
      </c>
      <c r="AI152" s="5">
        <f t="shared" si="358"/>
        <v>1.2161072302610905E-2</v>
      </c>
      <c r="AJ152" s="5">
        <f t="shared" si="359"/>
        <v>5.3172340337230293E-3</v>
      </c>
      <c r="AK152" s="5">
        <f t="shared" si="360"/>
        <v>1.5499169297931317E-3</v>
      </c>
      <c r="AL152" s="5">
        <f t="shared" si="361"/>
        <v>1.5566983193591967E-5</v>
      </c>
      <c r="AM152" s="5">
        <f t="shared" si="362"/>
        <v>4.7790826370051881E-4</v>
      </c>
      <c r="AN152" s="5">
        <f t="shared" si="363"/>
        <v>6.2770093076858365E-4</v>
      </c>
      <c r="AO152" s="5">
        <f t="shared" si="364"/>
        <v>4.1222185136209719E-4</v>
      </c>
      <c r="AP152" s="5">
        <f t="shared" si="365"/>
        <v>1.804753892721164E-4</v>
      </c>
      <c r="AQ152" s="5">
        <f t="shared" si="366"/>
        <v>5.9260625119635782E-5</v>
      </c>
      <c r="AR152" s="5">
        <f t="shared" si="367"/>
        <v>3.6531390043940261E-3</v>
      </c>
      <c r="AS152" s="5">
        <f t="shared" si="368"/>
        <v>3.1945530066316017E-3</v>
      </c>
      <c r="AT152" s="5">
        <f t="shared" si="369"/>
        <v>1.3967671227270769E-3</v>
      </c>
      <c r="AU152" s="5">
        <f t="shared" si="370"/>
        <v>4.071426980198826E-4</v>
      </c>
      <c r="AV152" s="5">
        <f t="shared" si="371"/>
        <v>8.9008310970585761E-5</v>
      </c>
      <c r="AW152" s="5">
        <f t="shared" si="372"/>
        <v>4.9665417342866933E-7</v>
      </c>
      <c r="AX152" s="5">
        <f t="shared" si="373"/>
        <v>6.9652577270408101E-5</v>
      </c>
      <c r="AY152" s="5">
        <f t="shared" si="374"/>
        <v>9.1484058560794459E-5</v>
      </c>
      <c r="AZ152" s="5">
        <f t="shared" si="375"/>
        <v>6.0079133455917248E-5</v>
      </c>
      <c r="BA152" s="5">
        <f t="shared" si="376"/>
        <v>2.6303324197299129E-5</v>
      </c>
      <c r="BB152" s="5">
        <f t="shared" si="377"/>
        <v>8.6369196428557965E-6</v>
      </c>
      <c r="BC152" s="5">
        <f t="shared" si="378"/>
        <v>2.2688046684170187E-6</v>
      </c>
      <c r="BD152" s="5">
        <f t="shared" si="379"/>
        <v>7.9969278885222222E-4</v>
      </c>
      <c r="BE152" s="5">
        <f t="shared" si="380"/>
        <v>6.9930572035082966E-4</v>
      </c>
      <c r="BF152" s="5">
        <f t="shared" si="381"/>
        <v>3.0576022275834343E-4</v>
      </c>
      <c r="BG152" s="5">
        <f t="shared" si="382"/>
        <v>8.9125839243652327E-5</v>
      </c>
      <c r="BH152" s="5">
        <f t="shared" si="383"/>
        <v>1.9484422669238295E-5</v>
      </c>
      <c r="BI152" s="5">
        <f t="shared" si="384"/>
        <v>3.4077006621225488E-6</v>
      </c>
      <c r="BJ152" s="8">
        <f t="shared" si="385"/>
        <v>0.24869956703184964</v>
      </c>
      <c r="BK152" s="8">
        <f t="shared" si="386"/>
        <v>0.28311763914517252</v>
      </c>
      <c r="BL152" s="8">
        <f t="shared" si="387"/>
        <v>0.42545623204587213</v>
      </c>
      <c r="BM152" s="8">
        <f t="shared" si="388"/>
        <v>0.37357548436208893</v>
      </c>
      <c r="BN152" s="8">
        <f t="shared" si="389"/>
        <v>0.62595953250496106</v>
      </c>
    </row>
    <row r="153" spans="1:66" x14ac:dyDescent="0.25">
      <c r="A153" t="s">
        <v>340</v>
      </c>
      <c r="B153" t="s">
        <v>113</v>
      </c>
      <c r="C153" t="s">
        <v>110</v>
      </c>
      <c r="D153" s="11">
        <v>44235</v>
      </c>
      <c r="E153">
        <f>VLOOKUP(A153,home!$A$2:$E$405,3,FALSE)</f>
        <v>1.1801999999999999</v>
      </c>
      <c r="F153">
        <f>VLOOKUP(B153,home!$B$2:$E$405,3,FALSE)</f>
        <v>0.75319999999999998</v>
      </c>
      <c r="G153">
        <f>VLOOKUP(C153,away!$B$2:$E$405,4,FALSE)</f>
        <v>1.5887</v>
      </c>
      <c r="H153">
        <f>VLOOKUP(A153,away!$A$2:$E$405,3,FALSE)</f>
        <v>1.0640000000000001</v>
      </c>
      <c r="I153">
        <f>VLOOKUP(C153,away!$B$2:$E$405,3,FALSE)</f>
        <v>0.93979999999999997</v>
      </c>
      <c r="J153">
        <f>VLOOKUP(B153,home!$B$2:$E$405,4,FALSE)</f>
        <v>0.83540000000000003</v>
      </c>
      <c r="K153" s="3">
        <f t="shared" si="334"/>
        <v>1.4122377529679999</v>
      </c>
      <c r="L153" s="3">
        <f t="shared" si="335"/>
        <v>0.83535589088000006</v>
      </c>
      <c r="M153" s="5">
        <f t="shared" si="336"/>
        <v>0.10565315803896268</v>
      </c>
      <c r="N153" s="5">
        <f t="shared" si="337"/>
        <v>0.14920737850291763</v>
      </c>
      <c r="O153" s="5">
        <f t="shared" si="338"/>
        <v>8.8257987957923112E-2</v>
      </c>
      <c r="P153" s="5">
        <f t="shared" si="339"/>
        <v>0.12464126259517412</v>
      </c>
      <c r="Q153" s="5">
        <f t="shared" si="340"/>
        <v>0.10535814647160315</v>
      </c>
      <c r="R153" s="5">
        <f t="shared" si="341"/>
        <v>3.6863415078933585E-2</v>
      </c>
      <c r="S153" s="5">
        <f t="shared" si="342"/>
        <v>3.6760482671966146E-2</v>
      </c>
      <c r="T153" s="5">
        <f t="shared" si="343"/>
        <v>8.801154830725158E-2</v>
      </c>
      <c r="U153" s="5">
        <f t="shared" si="344"/>
        <v>5.2059906477799844E-2</v>
      </c>
      <c r="V153" s="5">
        <f t="shared" si="345"/>
        <v>4.8185686688683579E-3</v>
      </c>
      <c r="W153" s="5">
        <f t="shared" si="346"/>
        <v>4.9596917343310107E-2</v>
      </c>
      <c r="X153" s="5">
        <f t="shared" si="347"/>
        <v>4.1431077072222537E-2</v>
      </c>
      <c r="Y153" s="5">
        <f t="shared" si="348"/>
        <v>1.7304847148892199E-2</v>
      </c>
      <c r="Z153" s="5">
        <f t="shared" si="349"/>
        <v>1.0264690314713932E-2</v>
      </c>
      <c r="AA153" s="5">
        <f t="shared" si="350"/>
        <v>1.4496183184963995E-2</v>
      </c>
      <c r="AB153" s="5">
        <f t="shared" si="351"/>
        <v>1.0236028583873031E-2</v>
      </c>
      <c r="AC153" s="5">
        <f t="shared" si="352"/>
        <v>3.5528545356389933E-4</v>
      </c>
      <c r="AD153" s="5">
        <f t="shared" si="353"/>
        <v>1.7510659775763954E-2</v>
      </c>
      <c r="AE153" s="5">
        <f t="shared" si="354"/>
        <v>1.4627632796879881E-2</v>
      </c>
      <c r="AF153" s="5">
        <f t="shared" si="355"/>
        <v>6.1096396132515485E-3</v>
      </c>
      <c r="AG153" s="5">
        <f t="shared" si="356"/>
        <v>1.7012411473611626E-3</v>
      </c>
      <c r="AH153" s="5">
        <f t="shared" si="357"/>
        <v>2.1436673806137911E-3</v>
      </c>
      <c r="AI153" s="5">
        <f t="shared" si="358"/>
        <v>3.0273680047088183E-3</v>
      </c>
      <c r="AJ153" s="5">
        <f t="shared" si="359"/>
        <v>2.1376816941886E-3</v>
      </c>
      <c r="AK153" s="5">
        <f t="shared" si="360"/>
        <v>1.0063049307872459E-3</v>
      </c>
      <c r="AL153" s="5">
        <f t="shared" si="361"/>
        <v>1.6765510216958316E-5</v>
      </c>
      <c r="AM153" s="5">
        <f t="shared" si="362"/>
        <v>4.9458429629424035E-3</v>
      </c>
      <c r="AN153" s="5">
        <f t="shared" si="363"/>
        <v>4.1315390544613305E-3</v>
      </c>
      <c r="AO153" s="5">
        <f t="shared" si="364"/>
        <v>1.7256527437725286E-3</v>
      </c>
      <c r="AP153" s="5">
        <f t="shared" si="365"/>
        <v>4.8051139504120578E-4</v>
      </c>
      <c r="AQ153" s="5">
        <f t="shared" si="366"/>
        <v>1.0034950612065953E-4</v>
      </c>
      <c r="AR153" s="5">
        <f t="shared" si="367"/>
        <v>3.5814503489660609E-4</v>
      </c>
      <c r="AS153" s="5">
        <f t="shared" si="368"/>
        <v>5.0578593931902883E-4</v>
      </c>
      <c r="AT153" s="5">
        <f t="shared" si="369"/>
        <v>3.5714499921335729E-4</v>
      </c>
      <c r="AU153" s="5">
        <f t="shared" si="370"/>
        <v>1.6812455039094337E-4</v>
      </c>
      <c r="AV153" s="5">
        <f t="shared" si="371"/>
        <v>5.9357959315715225E-5</v>
      </c>
      <c r="AW153" s="5">
        <f t="shared" si="372"/>
        <v>5.4940629432101781E-7</v>
      </c>
      <c r="AX153" s="5">
        <f t="shared" si="373"/>
        <v>1.1641176920863963E-3</v>
      </c>
      <c r="AY153" s="5">
        <f t="shared" si="374"/>
        <v>9.724525717620013E-4</v>
      </c>
      <c r="AZ153" s="5">
        <f t="shared" si="375"/>
        <v>4.061719922113968E-4</v>
      </c>
      <c r="BA153" s="5">
        <f t="shared" si="376"/>
        <v>1.1309938880141863E-4</v>
      </c>
      <c r="BB153" s="5">
        <f t="shared" si="377"/>
        <v>2.361956017254814E-5</v>
      </c>
      <c r="BC153" s="5">
        <f t="shared" si="378"/>
        <v>3.9461477460265456E-6</v>
      </c>
      <c r="BD153" s="5">
        <f t="shared" si="379"/>
        <v>4.9863094115050483E-5</v>
      </c>
      <c r="BE153" s="5">
        <f t="shared" si="380"/>
        <v>7.0418543989070792E-5</v>
      </c>
      <c r="BF153" s="5">
        <f t="shared" si="381"/>
        <v>4.9723863165201808E-5</v>
      </c>
      <c r="BG153" s="5">
        <f t="shared" si="382"/>
        <v>2.3407305595104311E-5</v>
      </c>
      <c r="BH153" s="5">
        <f t="shared" si="383"/>
        <v>8.2641701641663431E-6</v>
      </c>
      <c r="BI153" s="5">
        <f t="shared" si="384"/>
        <v>2.3341946205574917E-6</v>
      </c>
      <c r="BJ153" s="8">
        <f t="shared" si="385"/>
        <v>0.50492639119457172</v>
      </c>
      <c r="BK153" s="8">
        <f t="shared" si="386"/>
        <v>0.27321797551051413</v>
      </c>
      <c r="BL153" s="8">
        <f t="shared" si="387"/>
        <v>0.21188111294857684</v>
      </c>
      <c r="BM153" s="8">
        <f t="shared" si="388"/>
        <v>0.38933691815739452</v>
      </c>
      <c r="BN153" s="8">
        <f t="shared" si="389"/>
        <v>0.60998134864551423</v>
      </c>
    </row>
    <row r="154" spans="1:66" x14ac:dyDescent="0.25">
      <c r="A154" t="s">
        <v>340</v>
      </c>
      <c r="B154" t="s">
        <v>116</v>
      </c>
      <c r="C154" t="s">
        <v>122</v>
      </c>
      <c r="D154" s="11">
        <v>44235</v>
      </c>
      <c r="E154">
        <f>VLOOKUP(A154,home!$A$2:$E$405,3,FALSE)</f>
        <v>1.1801999999999999</v>
      </c>
      <c r="F154">
        <f>VLOOKUP(B154,home!$B$2:$E$405,3,FALSE)</f>
        <v>1.1861999999999999</v>
      </c>
      <c r="G154">
        <f>VLOOKUP(C154,away!$B$2:$E$405,4,FALSE)</f>
        <v>1.1014999999999999</v>
      </c>
      <c r="H154">
        <f>VLOOKUP(A154,away!$A$2:$E$405,3,FALSE)</f>
        <v>1.0640000000000001</v>
      </c>
      <c r="I154">
        <f>VLOOKUP(C154,away!$B$2:$E$405,3,FALSE)</f>
        <v>0.93979999999999997</v>
      </c>
      <c r="J154">
        <f>VLOOKUP(B154,home!$B$2:$E$405,4,FALSE)</f>
        <v>0.93979999999999997</v>
      </c>
      <c r="K154" s="3">
        <f t="shared" si="334"/>
        <v>1.5420484938599996</v>
      </c>
      <c r="L154" s="3">
        <f t="shared" si="335"/>
        <v>0.93975037855999999</v>
      </c>
      <c r="M154" s="5">
        <f t="shared" si="336"/>
        <v>8.3592717626217089E-2</v>
      </c>
      <c r="N154" s="5">
        <f t="shared" si="337"/>
        <v>0.1289040243131723</v>
      </c>
      <c r="O154" s="5">
        <f t="shared" si="338"/>
        <v>7.85562880340967E-2</v>
      </c>
      <c r="P154" s="5">
        <f t="shared" si="339"/>
        <v>0.12113760564621112</v>
      </c>
      <c r="Q154" s="5">
        <f t="shared" si="340"/>
        <v>9.9388128272310097E-2</v>
      </c>
      <c r="R154" s="5">
        <f t="shared" si="341"/>
        <v>3.6911650709155377E-2</v>
      </c>
      <c r="S154" s="5">
        <f t="shared" si="342"/>
        <v>4.3886357323950291E-2</v>
      </c>
      <c r="T154" s="5">
        <f t="shared" si="343"/>
        <v>9.3400031168273251E-2</v>
      </c>
      <c r="U154" s="5">
        <f t="shared" si="344"/>
        <v>5.6919555381939435E-2</v>
      </c>
      <c r="V154" s="5">
        <f t="shared" si="345"/>
        <v>7.0663894039843427E-3</v>
      </c>
      <c r="W154" s="5">
        <f t="shared" si="346"/>
        <v>5.1087104503293422E-2</v>
      </c>
      <c r="X154" s="5">
        <f t="shared" si="347"/>
        <v>4.8009125796504272E-2</v>
      </c>
      <c r="Y154" s="5">
        <f t="shared" si="348"/>
        <v>2.2558297070799774E-2</v>
      </c>
      <c r="Z154" s="5">
        <f t="shared" si="349"/>
        <v>1.1562579242401089E-2</v>
      </c>
      <c r="AA154" s="5">
        <f t="shared" si="350"/>
        <v>1.7830057905881491E-2</v>
      </c>
      <c r="AB154" s="5">
        <f t="shared" si="351"/>
        <v>1.3747406969600572E-2</v>
      </c>
      <c r="AC154" s="5">
        <f t="shared" si="352"/>
        <v>6.4001201096699361E-4</v>
      </c>
      <c r="AD154" s="5">
        <f t="shared" si="353"/>
        <v>1.9694698138743007E-2</v>
      </c>
      <c r="AE154" s="5">
        <f t="shared" si="354"/>
        <v>1.8508100031508667E-2</v>
      </c>
      <c r="AF154" s="5">
        <f t="shared" si="355"/>
        <v>8.6964970055183072E-3</v>
      </c>
      <c r="AG154" s="5">
        <f t="shared" si="356"/>
        <v>2.7241787843605789E-3</v>
      </c>
      <c r="AH154" s="5">
        <f t="shared" si="357"/>
        <v>2.7164845550441048E-3</v>
      </c>
      <c r="AI154" s="5">
        <f t="shared" si="358"/>
        <v>4.188950916699713E-3</v>
      </c>
      <c r="AJ154" s="5">
        <f t="shared" si="359"/>
        <v>3.2297827259751295E-3</v>
      </c>
      <c r="AK154" s="5">
        <f t="shared" si="360"/>
        <v>1.6601605293616645E-3</v>
      </c>
      <c r="AL154" s="5">
        <f t="shared" si="361"/>
        <v>3.7098697013311471E-5</v>
      </c>
      <c r="AM154" s="5">
        <f t="shared" si="362"/>
        <v>6.0740359203751973E-3</v>
      </c>
      <c r="AN154" s="5">
        <f t="shared" si="363"/>
        <v>5.7080775555596293E-3</v>
      </c>
      <c r="AO154" s="5">
        <f t="shared" si="364"/>
        <v>2.6820840218435E-3</v>
      </c>
      <c r="AP154" s="5">
        <f t="shared" si="365"/>
        <v>8.4016315828571895E-4</v>
      </c>
      <c r="AQ154" s="5">
        <f t="shared" si="366"/>
        <v>1.9738591151279236E-4</v>
      </c>
      <c r="AR154" s="5">
        <f t="shared" si="367"/>
        <v>5.1056347779101835E-4</v>
      </c>
      <c r="AS154" s="5">
        <f t="shared" si="368"/>
        <v>7.8731364194756313E-4</v>
      </c>
      <c r="AT154" s="5">
        <f t="shared" si="369"/>
        <v>6.0703790788033563E-4</v>
      </c>
      <c r="AU154" s="5">
        <f t="shared" si="370"/>
        <v>3.1202729718759895E-4</v>
      </c>
      <c r="AV154" s="5">
        <f t="shared" si="371"/>
        <v>1.2029030591783588E-4</v>
      </c>
      <c r="AW154" s="5">
        <f t="shared" si="372"/>
        <v>1.4933675033757209E-6</v>
      </c>
      <c r="AX154" s="5">
        <f t="shared" si="373"/>
        <v>1.5610763237776857E-3</v>
      </c>
      <c r="AY154" s="5">
        <f t="shared" si="374"/>
        <v>1.4670220662311333E-3</v>
      </c>
      <c r="AZ154" s="5">
        <f t="shared" si="375"/>
        <v>6.8931727104829031E-4</v>
      </c>
      <c r="BA154" s="5">
        <f t="shared" si="376"/>
        <v>2.1592872213852568E-4</v>
      </c>
      <c r="BB154" s="5">
        <f t="shared" si="377"/>
        <v>5.0729774592914131E-5</v>
      </c>
      <c r="BC154" s="5">
        <f t="shared" si="378"/>
        <v>9.5346649755909089E-6</v>
      </c>
      <c r="BD154" s="5">
        <f t="shared" si="379"/>
        <v>7.9967036922169886E-5</v>
      </c>
      <c r="BE154" s="5">
        <f t="shared" si="380"/>
        <v>1.2331304884427905E-4</v>
      </c>
      <c r="BF154" s="5">
        <f t="shared" si="381"/>
        <v>9.5077350621802572E-5</v>
      </c>
      <c r="BG154" s="5">
        <f t="shared" si="382"/>
        <v>4.8871295108849928E-5</v>
      </c>
      <c r="BH154" s="5">
        <f t="shared" si="383"/>
        <v>1.88404767538974E-5</v>
      </c>
      <c r="BI154" s="5">
        <f t="shared" si="384"/>
        <v>5.8105857603903635E-6</v>
      </c>
      <c r="BJ154" s="8">
        <f t="shared" si="385"/>
        <v>0.5124655404748244</v>
      </c>
      <c r="BK154" s="8">
        <f t="shared" si="386"/>
        <v>0.25782720277457422</v>
      </c>
      <c r="BL154" s="8">
        <f t="shared" si="387"/>
        <v>0.21846945015248995</v>
      </c>
      <c r="BM154" s="8">
        <f t="shared" si="388"/>
        <v>0.45036882934439948</v>
      </c>
      <c r="BN154" s="8">
        <f t="shared" si="389"/>
        <v>0.54849041460116266</v>
      </c>
    </row>
    <row r="155" spans="1:66" s="10" customFormat="1" x14ac:dyDescent="0.25">
      <c r="A155" t="s">
        <v>342</v>
      </c>
      <c r="B155" t="s">
        <v>154</v>
      </c>
      <c r="C155" t="s">
        <v>151</v>
      </c>
      <c r="D155" s="11">
        <v>44235</v>
      </c>
      <c r="E155">
        <f>VLOOKUP(A155,home!$A$2:$E$405,3,FALSE)</f>
        <v>1.25</v>
      </c>
      <c r="F155">
        <f>VLOOKUP(B155,home!$B$2:$E$405,3,FALSE)</f>
        <v>0.26669999999999999</v>
      </c>
      <c r="G155">
        <f>VLOOKUP(C155,away!$B$2:$E$405,4,FALSE)</f>
        <v>0</v>
      </c>
      <c r="H155">
        <f>VLOOKUP(A155,away!$A$2:$E$405,3,FALSE)</f>
        <v>1.1389</v>
      </c>
      <c r="I155">
        <f>VLOOKUP(C155,away!$B$2:$E$405,3,FALSE)</f>
        <v>1.3170999999999999</v>
      </c>
      <c r="J155">
        <f>VLOOKUP(B155,home!$B$2:$E$405,4,FALSE)</f>
        <v>1.1707000000000001</v>
      </c>
      <c r="K155" s="3">
        <f t="shared" si="334"/>
        <v>0</v>
      </c>
      <c r="L155" s="3">
        <f t="shared" si="335"/>
        <v>1.7561029039330001</v>
      </c>
      <c r="M155" s="5">
        <f t="shared" si="336"/>
        <v>0.17271664733743092</v>
      </c>
      <c r="N155" s="5">
        <f t="shared" si="337"/>
        <v>0</v>
      </c>
      <c r="O155" s="5">
        <f t="shared" si="338"/>
        <v>0.30330820594683428</v>
      </c>
      <c r="P155" s="5">
        <f t="shared" si="339"/>
        <v>0</v>
      </c>
      <c r="Q155" s="5">
        <f t="shared" si="340"/>
        <v>0</v>
      </c>
      <c r="R155" s="5">
        <f t="shared" si="341"/>
        <v>0.26632021062497213</v>
      </c>
      <c r="S155" s="5">
        <f t="shared" si="342"/>
        <v>0</v>
      </c>
      <c r="T155" s="5">
        <f t="shared" si="343"/>
        <v>0</v>
      </c>
      <c r="U155" s="5">
        <f t="shared" si="344"/>
        <v>0</v>
      </c>
      <c r="V155" s="5">
        <f t="shared" si="345"/>
        <v>0</v>
      </c>
      <c r="W155" s="5">
        <f t="shared" si="346"/>
        <v>0</v>
      </c>
      <c r="X155" s="5">
        <f t="shared" si="347"/>
        <v>0</v>
      </c>
      <c r="Y155" s="5">
        <f t="shared" si="348"/>
        <v>0</v>
      </c>
      <c r="Z155" s="5">
        <f t="shared" si="349"/>
        <v>0.15589523175152062</v>
      </c>
      <c r="AA155" s="5">
        <f t="shared" si="350"/>
        <v>0</v>
      </c>
      <c r="AB155" s="5">
        <f t="shared" si="351"/>
        <v>0</v>
      </c>
      <c r="AC155" s="5">
        <f t="shared" si="352"/>
        <v>0</v>
      </c>
      <c r="AD155" s="5">
        <f t="shared" si="353"/>
        <v>0</v>
      </c>
      <c r="AE155" s="5">
        <f t="shared" si="354"/>
        <v>0</v>
      </c>
      <c r="AF155" s="5">
        <f t="shared" si="355"/>
        <v>0</v>
      </c>
      <c r="AG155" s="5">
        <f t="shared" si="356"/>
        <v>0</v>
      </c>
      <c r="AH155" s="5">
        <f t="shared" si="357"/>
        <v>6.844201729703836E-2</v>
      </c>
      <c r="AI155" s="5">
        <f t="shared" si="358"/>
        <v>0</v>
      </c>
      <c r="AJ155" s="5">
        <f t="shared" si="359"/>
        <v>0</v>
      </c>
      <c r="AK155" s="5">
        <f t="shared" si="360"/>
        <v>0</v>
      </c>
      <c r="AL155" s="5">
        <f t="shared" si="361"/>
        <v>0</v>
      </c>
      <c r="AM155" s="5">
        <f t="shared" si="362"/>
        <v>0</v>
      </c>
      <c r="AN155" s="5">
        <f t="shared" si="363"/>
        <v>0</v>
      </c>
      <c r="AO155" s="5">
        <f t="shared" si="364"/>
        <v>0</v>
      </c>
      <c r="AP155" s="5">
        <f t="shared" si="365"/>
        <v>0</v>
      </c>
      <c r="AQ155" s="5">
        <f t="shared" si="366"/>
        <v>0</v>
      </c>
      <c r="AR155" s="5">
        <f t="shared" si="367"/>
        <v>2.4038245065272312E-2</v>
      </c>
      <c r="AS155" s="5">
        <f t="shared" si="368"/>
        <v>0</v>
      </c>
      <c r="AT155" s="5">
        <f t="shared" si="369"/>
        <v>0</v>
      </c>
      <c r="AU155" s="5">
        <f t="shared" si="370"/>
        <v>0</v>
      </c>
      <c r="AV155" s="5">
        <f t="shared" si="371"/>
        <v>0</v>
      </c>
      <c r="AW155" s="5">
        <f t="shared" si="372"/>
        <v>0</v>
      </c>
      <c r="AX155" s="5">
        <f t="shared" si="373"/>
        <v>0</v>
      </c>
      <c r="AY155" s="5">
        <f t="shared" si="374"/>
        <v>0</v>
      </c>
      <c r="AZ155" s="5">
        <f t="shared" si="375"/>
        <v>0</v>
      </c>
      <c r="BA155" s="5">
        <f t="shared" si="376"/>
        <v>0</v>
      </c>
      <c r="BB155" s="5">
        <f t="shared" si="377"/>
        <v>0</v>
      </c>
      <c r="BC155" s="5">
        <f t="shared" si="378"/>
        <v>0</v>
      </c>
      <c r="BD155" s="5">
        <f t="shared" si="379"/>
        <v>7.035605327429635E-3</v>
      </c>
      <c r="BE155" s="5">
        <f t="shared" si="380"/>
        <v>0</v>
      </c>
      <c r="BF155" s="5">
        <f t="shared" si="381"/>
        <v>0</v>
      </c>
      <c r="BG155" s="5">
        <f t="shared" si="382"/>
        <v>0</v>
      </c>
      <c r="BH155" s="5">
        <f t="shared" si="383"/>
        <v>0</v>
      </c>
      <c r="BI155" s="5">
        <f t="shared" si="384"/>
        <v>0</v>
      </c>
      <c r="BJ155" s="8">
        <f t="shared" si="385"/>
        <v>0</v>
      </c>
      <c r="BK155" s="8">
        <f t="shared" si="386"/>
        <v>0.17271664733743092</v>
      </c>
      <c r="BL155" s="8">
        <f t="shared" si="387"/>
        <v>0.66914428426154671</v>
      </c>
      <c r="BM155" s="8">
        <f t="shared" si="388"/>
        <v>0.25541109944126089</v>
      </c>
      <c r="BN155" s="8">
        <f t="shared" si="389"/>
        <v>0.74234506390923727</v>
      </c>
    </row>
    <row r="156" spans="1:66" x14ac:dyDescent="0.25">
      <c r="A156" t="s">
        <v>352</v>
      </c>
      <c r="B156" t="s">
        <v>162</v>
      </c>
      <c r="C156" t="s">
        <v>160</v>
      </c>
      <c r="D156" s="11">
        <v>44235</v>
      </c>
      <c r="E156">
        <f>VLOOKUP(A156,home!$A$2:$E$405,3,FALSE)</f>
        <v>1.2061999999999999</v>
      </c>
      <c r="F156">
        <f>VLOOKUP(B156,home!$B$2:$E$405,3,FALSE)</f>
        <v>1.3816999999999999</v>
      </c>
      <c r="G156">
        <f>VLOOKUP(C156,away!$B$2:$E$405,4,FALSE)</f>
        <v>1.3265</v>
      </c>
      <c r="H156">
        <f>VLOOKUP(A156,away!$A$2:$E$405,3,FALSE)</f>
        <v>1.1546000000000001</v>
      </c>
      <c r="I156">
        <f>VLOOKUP(C156,away!$B$2:$E$405,3,FALSE)</f>
        <v>1.3857999999999999</v>
      </c>
      <c r="J156">
        <f>VLOOKUP(B156,home!$B$2:$E$405,4,FALSE)</f>
        <v>0.57740000000000002</v>
      </c>
      <c r="K156" s="3">
        <f t="shared" si="334"/>
        <v>2.2107535753100001</v>
      </c>
      <c r="L156" s="3">
        <f t="shared" si="335"/>
        <v>0.9238657982320001</v>
      </c>
      <c r="M156" s="5">
        <f t="shared" si="336"/>
        <v>4.3516314137972543E-2</v>
      </c>
      <c r="N156" s="5">
        <f t="shared" si="337"/>
        <v>9.6203847064835896E-2</v>
      </c>
      <c r="O156" s="5">
        <f t="shared" si="338"/>
        <v>4.0203234297192469E-2</v>
      </c>
      <c r="P156" s="5">
        <f t="shared" si="339"/>
        <v>8.8879443961543861E-2</v>
      </c>
      <c r="Q156" s="5">
        <f t="shared" si="340"/>
        <v>0.10634149942858125</v>
      </c>
      <c r="R156" s="5">
        <f t="shared" si="341"/>
        <v>1.8571196572741921E-2</v>
      </c>
      <c r="S156" s="5">
        <f t="shared" si="342"/>
        <v>4.5382724360954259E-2</v>
      </c>
      <c r="T156" s="5">
        <f t="shared" si="343"/>
        <v>9.8245274254773973E-2</v>
      </c>
      <c r="U156" s="5">
        <f t="shared" si="344"/>
        <v>4.1056339220974021E-2</v>
      </c>
      <c r="V156" s="5">
        <f t="shared" si="345"/>
        <v>1.0299052682410218E-2</v>
      </c>
      <c r="W156" s="5">
        <f t="shared" si="346"/>
        <v>7.8364950021854091E-2</v>
      </c>
      <c r="X156" s="5">
        <f t="shared" si="347"/>
        <v>7.2398697105351004E-2</v>
      </c>
      <c r="Y156" s="5">
        <f t="shared" si="348"/>
        <v>3.3443340046095948E-2</v>
      </c>
      <c r="Z156" s="5">
        <f t="shared" si="349"/>
        <v>5.7190977819332007E-3</v>
      </c>
      <c r="AA156" s="5">
        <f t="shared" si="350"/>
        <v>1.2643515868956314E-2</v>
      </c>
      <c r="AB156" s="5">
        <f t="shared" si="351"/>
        <v>1.3975848955891951E-2</v>
      </c>
      <c r="AC156" s="5">
        <f t="shared" si="352"/>
        <v>1.314699575716863E-3</v>
      </c>
      <c r="AD156" s="5">
        <f t="shared" si="353"/>
        <v>4.3311398359950869E-2</v>
      </c>
      <c r="AE156" s="5">
        <f t="shared" si="354"/>
        <v>4.0013919618360143E-2</v>
      </c>
      <c r="AF156" s="5">
        <f t="shared" si="355"/>
        <v>1.8483745894303689E-2</v>
      </c>
      <c r="AG156" s="5">
        <f t="shared" si="356"/>
        <v>5.6921668849861124E-3</v>
      </c>
      <c r="AH156" s="5">
        <f t="shared" si="357"/>
        <v>1.3209197093681443E-3</v>
      </c>
      <c r="AI156" s="5">
        <f t="shared" si="358"/>
        <v>2.9202279701830711E-3</v>
      </c>
      <c r="AJ156" s="5">
        <f t="shared" si="359"/>
        <v>3.2279522129012453E-3</v>
      </c>
      <c r="AK156" s="5">
        <f t="shared" si="360"/>
        <v>2.3787356318670841E-3</v>
      </c>
      <c r="AL156" s="5">
        <f t="shared" si="361"/>
        <v>1.0740777989211982E-4</v>
      </c>
      <c r="AM156" s="5">
        <f t="shared" si="362"/>
        <v>1.9150165755187402E-2</v>
      </c>
      <c r="AN156" s="5">
        <f t="shared" si="363"/>
        <v>1.7692183171691321E-2</v>
      </c>
      <c r="AO156" s="5">
        <f t="shared" si="364"/>
        <v>8.1726014641906805E-3</v>
      </c>
      <c r="AP156" s="5">
        <f t="shared" si="365"/>
        <v>2.5167956584488459E-3</v>
      </c>
      <c r="AQ156" s="5">
        <f t="shared" si="366"/>
        <v>5.8129535749491866E-4</v>
      </c>
      <c r="AR156" s="5">
        <f t="shared" si="367"/>
        <v>2.4407050833915651E-4</v>
      </c>
      <c r="AS156" s="5">
        <f t="shared" si="368"/>
        <v>5.3957974893851937E-4</v>
      </c>
      <c r="AT156" s="5">
        <f t="shared" si="369"/>
        <v>5.9643892956535213E-4</v>
      </c>
      <c r="AU156" s="5">
        <f t="shared" si="370"/>
        <v>4.3952649866355709E-4</v>
      </c>
      <c r="AV156" s="5">
        <f t="shared" si="371"/>
        <v>2.4292119459098634E-4</v>
      </c>
      <c r="AW156" s="5">
        <f t="shared" si="372"/>
        <v>6.0937195771426488E-6</v>
      </c>
      <c r="AX156" s="5">
        <f t="shared" si="373"/>
        <v>7.0560495685099457E-3</v>
      </c>
      <c r="AY156" s="5">
        <f t="shared" si="374"/>
        <v>6.5188428669760001E-3</v>
      </c>
      <c r="AZ156" s="5">
        <f t="shared" si="375"/>
        <v>3.0112679844238807E-3</v>
      </c>
      <c r="BA156" s="5">
        <f t="shared" si="376"/>
        <v>9.2733583337341178E-4</v>
      </c>
      <c r="BB156" s="5">
        <f t="shared" si="377"/>
        <v>2.14183464982166E-4</v>
      </c>
      <c r="BC156" s="5">
        <f t="shared" si="378"/>
        <v>3.95753555687689E-5</v>
      </c>
      <c r="BD156" s="5">
        <f t="shared" si="379"/>
        <v>3.7581399168607461E-5</v>
      </c>
      <c r="BE156" s="5">
        <f t="shared" si="380"/>
        <v>8.3083212577151212E-5</v>
      </c>
      <c r="BF156" s="5">
        <f t="shared" si="381"/>
        <v>9.1838254626588922E-5</v>
      </c>
      <c r="BG156" s="5">
        <f t="shared" si="382"/>
        <v>6.7677249921987195E-5</v>
      </c>
      <c r="BH156" s="5">
        <f t="shared" si="383"/>
        <v>3.7404430558045424E-5</v>
      </c>
      <c r="BI156" s="5">
        <f t="shared" si="384"/>
        <v>1.65383957177267E-5</v>
      </c>
      <c r="BJ156" s="8">
        <f t="shared" si="385"/>
        <v>0.65837913515994018</v>
      </c>
      <c r="BK156" s="8">
        <f t="shared" si="386"/>
        <v>0.19601848536546584</v>
      </c>
      <c r="BL156" s="8">
        <f t="shared" si="387"/>
        <v>0.1386946302627439</v>
      </c>
      <c r="BM156" s="8">
        <f t="shared" si="388"/>
        <v>0.59858306395981631</v>
      </c>
      <c r="BN156" s="8">
        <f t="shared" si="389"/>
        <v>0.39371553546286792</v>
      </c>
    </row>
    <row r="157" spans="1:66" x14ac:dyDescent="0.25">
      <c r="A157" t="s">
        <v>343</v>
      </c>
      <c r="B157" t="s">
        <v>172</v>
      </c>
      <c r="C157" t="s">
        <v>168</v>
      </c>
      <c r="D157" s="11">
        <v>44235</v>
      </c>
      <c r="E157">
        <f>VLOOKUP(A157,home!$A$2:$E$405,3,FALSE)</f>
        <v>1.3167</v>
      </c>
      <c r="F157">
        <f>VLOOKUP(B157,home!$B$2:$E$405,3,FALSE)</f>
        <v>0.69040000000000001</v>
      </c>
      <c r="G157">
        <f>VLOOKUP(C157,away!$B$2:$E$405,4,FALSE)</f>
        <v>0.91139999999999999</v>
      </c>
      <c r="H157">
        <f>VLOOKUP(A157,away!$A$2:$E$405,3,FALSE)</f>
        <v>1.2082999999999999</v>
      </c>
      <c r="I157">
        <f>VLOOKUP(C157,away!$B$2:$E$405,3,FALSE)</f>
        <v>0.66210000000000002</v>
      </c>
      <c r="J157">
        <f>VLOOKUP(B157,home!$B$2:$E$405,4,FALSE)</f>
        <v>1.0532999999999999</v>
      </c>
      <c r="K157" s="3">
        <f t="shared" si="334"/>
        <v>0.82850787835200002</v>
      </c>
      <c r="L157" s="3">
        <f t="shared" si="335"/>
        <v>0.84265625241899988</v>
      </c>
      <c r="M157" s="5">
        <f t="shared" si="336"/>
        <v>0.1880280489438575</v>
      </c>
      <c r="N157" s="5">
        <f t="shared" si="337"/>
        <v>0.15578271990114137</v>
      </c>
      <c r="O157" s="5">
        <f t="shared" si="338"/>
        <v>0.15844301107268724</v>
      </c>
      <c r="P157" s="5">
        <f t="shared" si="339"/>
        <v>0.13127128294353455</v>
      </c>
      <c r="Q157" s="5">
        <f t="shared" si="340"/>
        <v>6.4533605374599276E-2</v>
      </c>
      <c r="R157" s="5">
        <f t="shared" si="341"/>
        <v>6.6756496966246359E-2</v>
      </c>
      <c r="S157" s="5">
        <f t="shared" si="342"/>
        <v>2.2911674378415188E-2</v>
      </c>
      <c r="T157" s="5">
        <f t="shared" si="343"/>
        <v>5.4379646060046458E-2</v>
      </c>
      <c r="U157" s="5">
        <f t="shared" si="344"/>
        <v>5.53082836677165E-2</v>
      </c>
      <c r="V157" s="5">
        <f t="shared" si="345"/>
        <v>1.7773027345493496E-3</v>
      </c>
      <c r="W157" s="5">
        <f t="shared" si="346"/>
        <v>1.7822200157104826E-2</v>
      </c>
      <c r="X157" s="5">
        <f t="shared" si="347"/>
        <v>1.5017988394247263E-2</v>
      </c>
      <c r="Y157" s="5">
        <f t="shared" si="348"/>
        <v>6.3275009095842159E-3</v>
      </c>
      <c r="Z157" s="5">
        <f t="shared" si="349"/>
        <v>1.8750926519399167E-2</v>
      </c>
      <c r="AA157" s="5">
        <f t="shared" si="350"/>
        <v>1.5535290347721655E-2</v>
      </c>
      <c r="AB157" s="5">
        <f t="shared" si="351"/>
        <v>6.4355552227865868E-3</v>
      </c>
      <c r="AC157" s="5">
        <f t="shared" si="352"/>
        <v>7.7551198961347496E-5</v>
      </c>
      <c r="AD157" s="5">
        <f t="shared" si="353"/>
        <v>3.6914583099318995E-3</v>
      </c>
      <c r="AE157" s="5">
        <f t="shared" si="354"/>
        <v>3.1106304254081892E-3</v>
      </c>
      <c r="AF157" s="5">
        <f t="shared" si="355"/>
        <v>1.3105960884674918E-3</v>
      </c>
      <c r="AG157" s="5">
        <f t="shared" si="356"/>
        <v>3.6812732944767232E-4</v>
      </c>
      <c r="AH157" s="5">
        <f t="shared" si="357"/>
        <v>3.9501463675552352E-3</v>
      </c>
      <c r="AI157" s="5">
        <f t="shared" si="358"/>
        <v>3.2727273861630469E-3</v>
      </c>
      <c r="AJ157" s="5">
        <f t="shared" si="359"/>
        <v>1.3557402115672165E-3</v>
      </c>
      <c r="AK157" s="5">
        <f t="shared" si="360"/>
        <v>3.7441381542734878E-4</v>
      </c>
      <c r="AL157" s="5">
        <f t="shared" si="361"/>
        <v>2.165686542757261E-6</v>
      </c>
      <c r="AM157" s="5">
        <f t="shared" si="362"/>
        <v>6.1168045847730763E-4</v>
      </c>
      <c r="AN157" s="5">
        <f t="shared" si="363"/>
        <v>5.1543636281842372E-4</v>
      </c>
      <c r="AO157" s="5">
        <f t="shared" si="364"/>
        <v>2.1716783692652642E-4</v>
      </c>
      <c r="AP157" s="5">
        <f t="shared" si="365"/>
        <v>6.0999278536815754E-5</v>
      </c>
      <c r="AQ157" s="5">
        <f t="shared" si="366"/>
        <v>1.2850355863023971E-5</v>
      </c>
      <c r="AR157" s="5">
        <f t="shared" si="367"/>
        <v>6.657231069181241E-4</v>
      </c>
      <c r="AS157" s="5">
        <f t="shared" si="368"/>
        <v>5.5155683888263656E-4</v>
      </c>
      <c r="AT157" s="5">
        <f t="shared" si="369"/>
        <v>2.2848459318659461E-4</v>
      </c>
      <c r="AU157" s="5">
        <f t="shared" si="370"/>
        <v>6.310042851238179E-5</v>
      </c>
      <c r="AV157" s="5">
        <f t="shared" si="371"/>
        <v>1.3069800537473867E-5</v>
      </c>
      <c r="AW157" s="5">
        <f t="shared" si="372"/>
        <v>4.1999119652352614E-8</v>
      </c>
      <c r="AX157" s="5">
        <f t="shared" si="373"/>
        <v>8.4463679813735437E-5</v>
      </c>
      <c r="AY157" s="5">
        <f t="shared" si="374"/>
        <v>7.1173847897360631E-5</v>
      </c>
      <c r="AZ157" s="5">
        <f t="shared" si="375"/>
        <v>2.998754396971491E-5</v>
      </c>
      <c r="BA157" s="5">
        <f t="shared" si="376"/>
        <v>8.423063806923316E-6</v>
      </c>
      <c r="BB157" s="5">
        <f t="shared" si="377"/>
        <v>1.7744368453570287E-6</v>
      </c>
      <c r="BC157" s="5">
        <f t="shared" si="378"/>
        <v>2.9904806045254929E-7</v>
      </c>
      <c r="BD157" s="5">
        <f t="shared" si="379"/>
        <v>9.349595640405991E-5</v>
      </c>
      <c r="BE157" s="5">
        <f t="shared" si="380"/>
        <v>7.7462136474818762E-5</v>
      </c>
      <c r="BF157" s="5">
        <f t="shared" si="381"/>
        <v>3.2088995171682584E-5</v>
      </c>
      <c r="BG157" s="5">
        <f t="shared" si="382"/>
        <v>8.8619951027127726E-6</v>
      </c>
      <c r="BH157" s="5">
        <f t="shared" si="383"/>
        <v>1.8355581901285927E-6</v>
      </c>
      <c r="BI157" s="5">
        <f t="shared" si="384"/>
        <v>3.0415488433901558E-7</v>
      </c>
      <c r="BJ157" s="8">
        <f t="shared" si="385"/>
        <v>0.32395872886299437</v>
      </c>
      <c r="BK157" s="8">
        <f t="shared" si="386"/>
        <v>0.34413919973375801</v>
      </c>
      <c r="BL157" s="8">
        <f t="shared" si="387"/>
        <v>0.31316764862213609</v>
      </c>
      <c r="BM157" s="8">
        <f t="shared" si="388"/>
        <v>0.23513020668744367</v>
      </c>
      <c r="BN157" s="8">
        <f t="shared" si="389"/>
        <v>0.76481516520206627</v>
      </c>
    </row>
    <row r="158" spans="1:66" x14ac:dyDescent="0.25">
      <c r="A158" t="s">
        <v>343</v>
      </c>
      <c r="B158" t="s">
        <v>175</v>
      </c>
      <c r="C158" t="s">
        <v>171</v>
      </c>
      <c r="D158" s="11">
        <v>44235</v>
      </c>
      <c r="E158">
        <f>VLOOKUP(A158,home!$A$2:$E$405,3,FALSE)</f>
        <v>1.3167</v>
      </c>
      <c r="F158">
        <f>VLOOKUP(B158,home!$B$2:$E$405,3,FALSE)</f>
        <v>1.0356000000000001</v>
      </c>
      <c r="G158">
        <f>VLOOKUP(C158,away!$B$2:$E$405,4,FALSE)</f>
        <v>1.1047</v>
      </c>
      <c r="H158">
        <f>VLOOKUP(A158,away!$A$2:$E$405,3,FALSE)</f>
        <v>1.2082999999999999</v>
      </c>
      <c r="I158">
        <f>VLOOKUP(C158,away!$B$2:$E$405,3,FALSE)</f>
        <v>1.0532999999999999</v>
      </c>
      <c r="J158">
        <f>VLOOKUP(B158,home!$B$2:$E$405,4,FALSE)</f>
        <v>0.67710000000000004</v>
      </c>
      <c r="K158" s="3">
        <f t="shared" si="334"/>
        <v>1.5063407722440001</v>
      </c>
      <c r="L158" s="3">
        <f t="shared" si="335"/>
        <v>0.86174678826899997</v>
      </c>
      <c r="M158" s="5">
        <f t="shared" si="336"/>
        <v>9.365967356865787E-2</v>
      </c>
      <c r="N158" s="5">
        <f t="shared" si="337"/>
        <v>0.14108338501153306</v>
      </c>
      <c r="O158" s="5">
        <f t="shared" si="338"/>
        <v>8.0710922888113851E-2</v>
      </c>
      <c r="P158" s="5">
        <f t="shared" si="339"/>
        <v>0.12157815391180737</v>
      </c>
      <c r="Q158" s="5">
        <f t="shared" si="340"/>
        <v>0.10625982756453517</v>
      </c>
      <c r="R158" s="5">
        <f t="shared" si="341"/>
        <v>3.4776189288529512E-2</v>
      </c>
      <c r="S158" s="5">
        <f t="shared" si="342"/>
        <v>3.9454673888457525E-2</v>
      </c>
      <c r="T158" s="5">
        <f t="shared" si="343"/>
        <v>9.1569065125755925E-2</v>
      </c>
      <c r="U158" s="5">
        <f t="shared" si="344"/>
        <v>5.2384791828587074E-2</v>
      </c>
      <c r="V158" s="5">
        <f t="shared" si="345"/>
        <v>5.6906104027491652E-3</v>
      </c>
      <c r="W158" s="5">
        <f t="shared" si="346"/>
        <v>5.3354503570692068E-2</v>
      </c>
      <c r="X158" s="5">
        <f t="shared" si="347"/>
        <v>4.5978072091730778E-2</v>
      </c>
      <c r="Y158" s="5">
        <f t="shared" si="348"/>
        <v>1.9810727977924766E-2</v>
      </c>
      <c r="Z158" s="5">
        <f t="shared" si="349"/>
        <v>9.9894231425417066E-3</v>
      </c>
      <c r="AA158" s="5">
        <f t="shared" si="350"/>
        <v>1.5047475370808361E-2</v>
      </c>
      <c r="AB158" s="5">
        <f t="shared" si="351"/>
        <v>1.1333312835193021E-2</v>
      </c>
      <c r="AC158" s="5">
        <f t="shared" si="352"/>
        <v>4.6168075933608843E-4</v>
      </c>
      <c r="AD158" s="5">
        <f t="shared" si="353"/>
        <v>2.0092516027842896E-2</v>
      </c>
      <c r="AE158" s="5">
        <f t="shared" si="354"/>
        <v>1.7314661155237016E-2</v>
      </c>
      <c r="AF158" s="5">
        <f t="shared" si="355"/>
        <v>7.460426820245755E-3</v>
      </c>
      <c r="AG158" s="5">
        <f t="shared" si="356"/>
        <v>2.1429996171542301E-3</v>
      </c>
      <c r="AH158" s="5">
        <f t="shared" si="357"/>
        <v>2.1520883274363332E-3</v>
      </c>
      <c r="AI158" s="5">
        <f t="shared" si="358"/>
        <v>3.2417783930877449E-3</v>
      </c>
      <c r="AJ158" s="5">
        <f t="shared" si="359"/>
        <v>2.4416114840438538E-3</v>
      </c>
      <c r="AK158" s="5">
        <f t="shared" si="360"/>
        <v>1.2259663094648127E-3</v>
      </c>
      <c r="AL158" s="5">
        <f t="shared" si="361"/>
        <v>2.3972022228130601E-5</v>
      </c>
      <c r="AM158" s="5">
        <f t="shared" si="362"/>
        <v>6.0532352219411613E-3</v>
      </c>
      <c r="AN158" s="5">
        <f t="shared" si="363"/>
        <v>5.2163560111445828E-3</v>
      </c>
      <c r="AO158" s="5">
        <f t="shared" si="364"/>
        <v>2.2475890195357675E-3</v>
      </c>
      <c r="AP158" s="5">
        <f t="shared" si="365"/>
        <v>6.4561753964453969E-4</v>
      </c>
      <c r="AQ158" s="5">
        <f t="shared" si="366"/>
        <v>1.3908971030970391E-4</v>
      </c>
      <c r="AR158" s="5">
        <f t="shared" si="367"/>
        <v>3.7091104084789291E-4</v>
      </c>
      <c r="AS158" s="5">
        <f t="shared" si="368"/>
        <v>5.5871842370464097E-4</v>
      </c>
      <c r="AT158" s="5">
        <f t="shared" si="369"/>
        <v>4.208101709150997E-4</v>
      </c>
      <c r="AU158" s="5">
        <f t="shared" si="370"/>
        <v>2.1129450594146036E-4</v>
      </c>
      <c r="AV158" s="5">
        <f t="shared" si="371"/>
        <v>7.9570382312693492E-5</v>
      </c>
      <c r="AW158" s="5">
        <f t="shared" si="372"/>
        <v>8.6438072870653211E-7</v>
      </c>
      <c r="AX158" s="5">
        <f t="shared" si="373"/>
        <v>1.5197058364655707E-3</v>
      </c>
      <c r="AY158" s="5">
        <f t="shared" si="374"/>
        <v>1.3096016236878595E-3</v>
      </c>
      <c r="AZ158" s="5">
        <f t="shared" si="375"/>
        <v>5.6427249656244014E-4</v>
      </c>
      <c r="BA158" s="5">
        <f t="shared" si="376"/>
        <v>1.6208667054040446E-4</v>
      </c>
      <c r="BB158" s="5">
        <f t="shared" si="377"/>
        <v>3.4919416939852254E-5</v>
      </c>
      <c r="BC158" s="5">
        <f t="shared" si="378"/>
        <v>6.0183390792287603E-6</v>
      </c>
      <c r="BD158" s="5">
        <f t="shared" si="379"/>
        <v>5.3271899697363917E-5</v>
      </c>
      <c r="BE158" s="5">
        <f t="shared" si="380"/>
        <v>8.0245634529032075E-5</v>
      </c>
      <c r="BF158" s="5">
        <f t="shared" si="381"/>
        <v>6.0438635542835996E-5</v>
      </c>
      <c r="BG158" s="5">
        <f t="shared" si="382"/>
        <v>3.0347060312323088E-5</v>
      </c>
      <c r="BH158" s="5">
        <f t="shared" si="383"/>
        <v>1.1428253566550006E-5</v>
      </c>
      <c r="BI158" s="5">
        <f t="shared" si="384"/>
        <v>3.4429688605674359E-6</v>
      </c>
      <c r="BJ158" s="8">
        <f t="shared" si="385"/>
        <v>0.52296467684850279</v>
      </c>
      <c r="BK158" s="8">
        <f t="shared" si="386"/>
        <v>0.26217836617692403</v>
      </c>
      <c r="BL158" s="8">
        <f t="shared" si="387"/>
        <v>0.20519461570149497</v>
      </c>
      <c r="BM158" s="8">
        <f t="shared" si="388"/>
        <v>0.42095019239332754</v>
      </c>
      <c r="BN158" s="8">
        <f t="shared" si="389"/>
        <v>0.57806815223317687</v>
      </c>
    </row>
    <row r="159" spans="1:66" x14ac:dyDescent="0.25">
      <c r="A159" t="s">
        <v>345</v>
      </c>
      <c r="B159" t="s">
        <v>212</v>
      </c>
      <c r="C159" t="s">
        <v>203</v>
      </c>
      <c r="D159" s="11">
        <v>44235</v>
      </c>
      <c r="E159">
        <f>VLOOKUP(A159,home!$A$2:$E$405,3,FALSE)</f>
        <v>1.3976999999999999</v>
      </c>
      <c r="F159">
        <f>VLOOKUP(B159,home!$B$2:$E$405,3,FALSE)</f>
        <v>1.2683</v>
      </c>
      <c r="G159">
        <f>VLOOKUP(C159,away!$B$2:$E$405,4,FALSE)</f>
        <v>0.6179</v>
      </c>
      <c r="H159">
        <f>VLOOKUP(A159,away!$A$2:$E$405,3,FALSE)</f>
        <v>1.0585</v>
      </c>
      <c r="I159">
        <f>VLOOKUP(C159,away!$B$2:$E$405,3,FALSE)</f>
        <v>1.0736000000000001</v>
      </c>
      <c r="J159">
        <f>VLOOKUP(B159,home!$B$2:$E$405,4,FALSE)</f>
        <v>0.73</v>
      </c>
      <c r="K159" s="3">
        <f t="shared" si="334"/>
        <v>1.0953531280889999</v>
      </c>
      <c r="L159" s="3">
        <f t="shared" si="335"/>
        <v>0.82957608800000004</v>
      </c>
      <c r="M159" s="5">
        <f t="shared" si="336"/>
        <v>0.14588608287827157</v>
      </c>
      <c r="N159" s="5">
        <f t="shared" si="337"/>
        <v>0.15979677722536587</v>
      </c>
      <c r="O159" s="5">
        <f t="shared" si="338"/>
        <v>0.12102360592780032</v>
      </c>
      <c r="P159" s="5">
        <f t="shared" si="339"/>
        <v>0.13256358532562651</v>
      </c>
      <c r="Q159" s="5">
        <f t="shared" si="340"/>
        <v>8.7516949896172758E-2</v>
      </c>
      <c r="R159" s="5">
        <f t="shared" si="341"/>
        <v>5.0199144780619091E-2</v>
      </c>
      <c r="S159" s="5">
        <f t="shared" si="342"/>
        <v>3.0114428682425764E-2</v>
      </c>
      <c r="T159" s="5">
        <f t="shared" si="343"/>
        <v>7.260196892855901E-2</v>
      </c>
      <c r="U159" s="5">
        <f t="shared" si="344"/>
        <v>5.4985790262843719E-2</v>
      </c>
      <c r="V159" s="5">
        <f t="shared" si="345"/>
        <v>3.0404824225505542E-3</v>
      </c>
      <c r="W159" s="5">
        <f t="shared" si="346"/>
        <v>3.195398827652704E-2</v>
      </c>
      <c r="X159" s="5">
        <f t="shared" si="347"/>
        <v>2.6508264590439166E-2</v>
      </c>
      <c r="Y159" s="5">
        <f t="shared" si="348"/>
        <v>1.0995311219302722E-2</v>
      </c>
      <c r="Z159" s="5">
        <f t="shared" si="349"/>
        <v>1.3881336716017201E-2</v>
      </c>
      <c r="AA159" s="5">
        <f t="shared" si="350"/>
        <v>1.5204965593946129E-2</v>
      </c>
      <c r="AB159" s="5">
        <f t="shared" si="351"/>
        <v>8.3274033129072528E-3</v>
      </c>
      <c r="AC159" s="5">
        <f t="shared" si="352"/>
        <v>1.726763629113451E-4</v>
      </c>
      <c r="AD159" s="5">
        <f t="shared" si="353"/>
        <v>8.7502252534032796E-3</v>
      </c>
      <c r="AE159" s="5">
        <f t="shared" si="354"/>
        <v>7.2589776348371019E-3</v>
      </c>
      <c r="AF159" s="5">
        <f t="shared" si="355"/>
        <v>3.0109371345938274E-3</v>
      </c>
      <c r="AG159" s="5">
        <f t="shared" si="356"/>
        <v>8.3260048311009226E-4</v>
      </c>
      <c r="AH159" s="5">
        <f t="shared" si="357"/>
        <v>2.8789062522710791E-3</v>
      </c>
      <c r="AI159" s="5">
        <f t="shared" si="358"/>
        <v>3.1534189689001063E-3</v>
      </c>
      <c r="AJ159" s="5">
        <f t="shared" si="359"/>
        <v>1.7270536658799596E-3</v>
      </c>
      <c r="AK159" s="5">
        <f t="shared" si="360"/>
        <v>6.3057787843306284E-4</v>
      </c>
      <c r="AL159" s="5">
        <f t="shared" si="361"/>
        <v>6.2762937538372438E-6</v>
      </c>
      <c r="AM159" s="5">
        <f t="shared" si="362"/>
        <v>1.9169173205597293E-3</v>
      </c>
      <c r="AN159" s="5">
        <f t="shared" si="363"/>
        <v>1.5902287718093824E-3</v>
      </c>
      <c r="AO159" s="5">
        <f t="shared" si="364"/>
        <v>6.5960788177133595E-4</v>
      </c>
      <c r="AP159" s="5">
        <f t="shared" si="365"/>
        <v>1.8239830872461048E-4</v>
      </c>
      <c r="AQ159" s="5">
        <f t="shared" si="366"/>
        <v>3.7828318852394653E-5</v>
      </c>
      <c r="AR159" s="5">
        <f t="shared" si="367"/>
        <v>4.7765435729555674E-4</v>
      </c>
      <c r="AS159" s="5">
        <f t="shared" si="368"/>
        <v>5.2320019440902895E-4</v>
      </c>
      <c r="AT159" s="5">
        <f t="shared" si="369"/>
        <v>2.8654448478135131E-4</v>
      </c>
      <c r="AU159" s="5">
        <f t="shared" si="370"/>
        <v>1.0462246591396803E-4</v>
      </c>
      <c r="AV159" s="5">
        <f t="shared" si="371"/>
        <v>2.8649636326812402E-5</v>
      </c>
      <c r="AW159" s="5">
        <f t="shared" si="372"/>
        <v>1.5842041234242665E-7</v>
      </c>
      <c r="AX159" s="5">
        <f t="shared" si="373"/>
        <v>3.4995023056051385E-4</v>
      </c>
      <c r="AY159" s="5">
        <f t="shared" si="374"/>
        <v>2.9031034326308913E-4</v>
      </c>
      <c r="AZ159" s="5">
        <f t="shared" si="375"/>
        <v>1.204172594350653E-4</v>
      </c>
      <c r="BA159" s="5">
        <f t="shared" si="376"/>
        <v>3.3298426336607523E-5</v>
      </c>
      <c r="BB159" s="5">
        <f t="shared" si="377"/>
        <v>6.9058945642197589E-6</v>
      </c>
      <c r="BC159" s="5">
        <f t="shared" si="378"/>
        <v>1.1457929993451791E-6</v>
      </c>
      <c r="BD159" s="5">
        <f t="shared" si="379"/>
        <v>6.6041772190233685E-5</v>
      </c>
      <c r="BE159" s="5">
        <f t="shared" si="380"/>
        <v>7.2339061753113595E-5</v>
      </c>
      <c r="BF159" s="5">
        <f t="shared" si="381"/>
        <v>3.9618408787148147E-5</v>
      </c>
      <c r="BG159" s="5">
        <f t="shared" si="382"/>
        <v>1.4465382664970484E-5</v>
      </c>
      <c r="BH159" s="5">
        <f t="shared" si="383"/>
        <v>3.9611755377699521E-6</v>
      </c>
      <c r="BI159" s="5">
        <f t="shared" si="384"/>
        <v>8.67777203241189E-7</v>
      </c>
      <c r="BJ159" s="8">
        <f t="shared" si="385"/>
        <v>0.41441500919118712</v>
      </c>
      <c r="BK159" s="8">
        <f t="shared" si="386"/>
        <v>0.31207384230880264</v>
      </c>
      <c r="BL159" s="8">
        <f t="shared" si="387"/>
        <v>0.25974883136046389</v>
      </c>
      <c r="BM159" s="8">
        <f t="shared" si="388"/>
        <v>0.30284272161976411</v>
      </c>
      <c r="BN159" s="8">
        <f t="shared" si="389"/>
        <v>0.69698614603385611</v>
      </c>
    </row>
    <row r="160" spans="1:66" x14ac:dyDescent="0.25">
      <c r="A160" t="s">
        <v>347</v>
      </c>
      <c r="B160" t="s">
        <v>236</v>
      </c>
      <c r="C160" t="s">
        <v>245</v>
      </c>
      <c r="D160" s="11">
        <v>44235</v>
      </c>
      <c r="E160">
        <f>VLOOKUP(A160,home!$A$2:$E$405,3,FALSE)</f>
        <v>1.3042</v>
      </c>
      <c r="F160">
        <f>VLOOKUP(B160,home!$B$2:$E$405,3,FALSE)</f>
        <v>1.1757</v>
      </c>
      <c r="G160">
        <f>VLOOKUP(C160,away!$B$2:$E$405,4,FALSE)</f>
        <v>1.2779</v>
      </c>
      <c r="H160">
        <f>VLOOKUP(A160,away!$A$2:$E$405,3,FALSE)</f>
        <v>1.1499999999999999</v>
      </c>
      <c r="I160">
        <f>VLOOKUP(C160,away!$B$2:$E$405,3,FALSE)</f>
        <v>1.1013999999999999</v>
      </c>
      <c r="J160">
        <f>VLOOKUP(B160,home!$B$2:$E$405,4,FALSE)</f>
        <v>1.0435000000000001</v>
      </c>
      <c r="K160" s="3">
        <f t="shared" si="334"/>
        <v>1.9594653325260001</v>
      </c>
      <c r="L160" s="3">
        <f t="shared" si="335"/>
        <v>1.3217075349999998</v>
      </c>
      <c r="M160" s="5">
        <f t="shared" si="336"/>
        <v>3.7584149717649791E-2</v>
      </c>
      <c r="N160" s="5">
        <f t="shared" si="337"/>
        <v>7.3644838424201609E-2</v>
      </c>
      <c r="O160" s="5">
        <f t="shared" si="338"/>
        <v>4.9675253878385832E-2</v>
      </c>
      <c r="P160" s="5">
        <f t="shared" si="339"/>
        <v>9.733693785912477E-2</v>
      </c>
      <c r="Q160" s="5">
        <f t="shared" si="340"/>
        <v>7.2152253905850894E-2</v>
      </c>
      <c r="R160" s="5">
        <f t="shared" si="341"/>
        <v>3.2828078677050267E-2</v>
      </c>
      <c r="S160" s="5">
        <f t="shared" si="342"/>
        <v>6.3021776087579265E-2</v>
      </c>
      <c r="T160" s="5">
        <f t="shared" si="343"/>
        <v>9.5364177654596274E-2</v>
      </c>
      <c r="U160" s="5">
        <f t="shared" si="344"/>
        <v>6.4325482101115994E-2</v>
      </c>
      <c r="V160" s="5">
        <f t="shared" si="345"/>
        <v>1.8135146949186887E-2</v>
      </c>
      <c r="W160" s="5">
        <f t="shared" si="346"/>
        <v>4.7126613397376178E-2</v>
      </c>
      <c r="X160" s="5">
        <f t="shared" si="347"/>
        <v>6.2287600026344023E-2</v>
      </c>
      <c r="Y160" s="5">
        <f t="shared" si="348"/>
        <v>4.1162995145942551E-2</v>
      </c>
      <c r="Z160" s="5">
        <f t="shared" si="349"/>
        <v>1.4463039649010049E-2</v>
      </c>
      <c r="AA160" s="5">
        <f t="shared" si="350"/>
        <v>2.8339824795184199E-2</v>
      </c>
      <c r="AB160" s="5">
        <f t="shared" si="351"/>
        <v>2.7765452108012095E-2</v>
      </c>
      <c r="AC160" s="5">
        <f t="shared" si="352"/>
        <v>2.9354456681212025E-3</v>
      </c>
      <c r="AD160" s="5">
        <f t="shared" si="353"/>
        <v>2.3085741297878482E-2</v>
      </c>
      <c r="AE160" s="5">
        <f t="shared" si="354"/>
        <v>3.0512598224466662E-2</v>
      </c>
      <c r="AF160" s="5">
        <f t="shared" si="355"/>
        <v>2.0164365492852606E-2</v>
      </c>
      <c r="AG160" s="5">
        <f t="shared" si="356"/>
        <v>8.8837979367990885E-3</v>
      </c>
      <c r="AH160" s="5">
        <f t="shared" si="357"/>
        <v>4.7789771207750855E-3</v>
      </c>
      <c r="AI160" s="5">
        <f t="shared" si="358"/>
        <v>9.3642399930936992E-3</v>
      </c>
      <c r="AJ160" s="5">
        <f t="shared" si="359"/>
        <v>9.1744518159603064E-3</v>
      </c>
      <c r="AK160" s="5">
        <f t="shared" si="360"/>
        <v>5.9923400927681444E-3</v>
      </c>
      <c r="AL160" s="5">
        <f t="shared" si="361"/>
        <v>3.0409339546938951E-4</v>
      </c>
      <c r="AM160" s="5">
        <f t="shared" si="362"/>
        <v>9.0471419497713361E-3</v>
      </c>
      <c r="AN160" s="5">
        <f t="shared" si="363"/>
        <v>1.1957675685227362E-2</v>
      </c>
      <c r="AO160" s="5">
        <f t="shared" si="364"/>
        <v>7.9022750271256475E-3</v>
      </c>
      <c r="AP160" s="5">
        <f t="shared" si="365"/>
        <v>3.481498815664764E-3</v>
      </c>
      <c r="AQ160" s="5">
        <f t="shared" si="366"/>
        <v>1.1503808044394238E-3</v>
      </c>
      <c r="AR160" s="5">
        <f t="shared" si="367"/>
        <v>1.2632820140242068E-3</v>
      </c>
      <c r="AS160" s="5">
        <f t="shared" si="368"/>
        <v>2.4753573116840575E-3</v>
      </c>
      <c r="AT160" s="5">
        <f t="shared" si="369"/>
        <v>2.425188418929834E-3</v>
      </c>
      <c r="AU160" s="5">
        <f t="shared" si="370"/>
        <v>1.5840242105788506E-3</v>
      </c>
      <c r="AV160" s="5">
        <f t="shared" si="371"/>
        <v>7.7596013162778042E-4</v>
      </c>
      <c r="AW160" s="5">
        <f t="shared" si="372"/>
        <v>2.1876479668911882E-5</v>
      </c>
      <c r="AX160" s="5">
        <f t="shared" si="373"/>
        <v>2.9545935015031035E-3</v>
      </c>
      <c r="AY160" s="5">
        <f t="shared" si="374"/>
        <v>3.9051084937986843E-3</v>
      </c>
      <c r="AZ160" s="5">
        <f t="shared" si="375"/>
        <v>2.5807056606231113E-3</v>
      </c>
      <c r="BA160" s="5">
        <f t="shared" si="376"/>
        <v>1.1369793724209057E-3</v>
      </c>
      <c r="BB160" s="5">
        <f t="shared" si="377"/>
        <v>3.7568855091707064E-4</v>
      </c>
      <c r="BC160" s="5">
        <f t="shared" si="378"/>
        <v>9.9310077712064658E-5</v>
      </c>
      <c r="BD160" s="5">
        <f t="shared" si="379"/>
        <v>2.7828155946096135E-4</v>
      </c>
      <c r="BE160" s="5">
        <f t="shared" si="380"/>
        <v>5.4528306844502648E-4</v>
      </c>
      <c r="BF160" s="5">
        <f t="shared" si="381"/>
        <v>5.3423163451571582E-4</v>
      </c>
      <c r="BG160" s="5">
        <f t="shared" si="382"/>
        <v>3.4893612245741524E-4</v>
      </c>
      <c r="BH160" s="5">
        <f t="shared" si="383"/>
        <v>1.7093205880533801E-4</v>
      </c>
      <c r="BI160" s="5">
        <f t="shared" si="384"/>
        <v>6.6987088689271097E-5</v>
      </c>
      <c r="BJ160" s="8">
        <f t="shared" si="385"/>
        <v>0.51897633944551169</v>
      </c>
      <c r="BK160" s="8">
        <f t="shared" si="386"/>
        <v>0.22322265817092998</v>
      </c>
      <c r="BL160" s="8">
        <f t="shared" si="387"/>
        <v>0.24271256420156406</v>
      </c>
      <c r="BM160" s="8">
        <f t="shared" si="388"/>
        <v>0.63226985699062277</v>
      </c>
      <c r="BN160" s="8">
        <f t="shared" si="389"/>
        <v>0.3632215124622632</v>
      </c>
    </row>
    <row r="161" spans="1:66" x14ac:dyDescent="0.25">
      <c r="A161" t="s">
        <v>348</v>
      </c>
      <c r="B161" t="s">
        <v>258</v>
      </c>
      <c r="C161" t="s">
        <v>257</v>
      </c>
      <c r="D161" s="11">
        <v>44235</v>
      </c>
      <c r="E161">
        <f>VLOOKUP(A161,home!$A$2:$E$405,3,FALSE)</f>
        <v>1.1457999999999999</v>
      </c>
      <c r="F161">
        <f>VLOOKUP(B161,home!$B$2:$E$405,3,FALSE)</f>
        <v>0.87280000000000002</v>
      </c>
      <c r="G161">
        <f>VLOOKUP(C161,away!$B$2:$E$405,4,FALSE)</f>
        <v>0.58179999999999998</v>
      </c>
      <c r="H161">
        <f>VLOOKUP(A161,away!$A$2:$E$405,3,FALSE)</f>
        <v>0.77080000000000004</v>
      </c>
      <c r="I161">
        <f>VLOOKUP(C161,away!$B$2:$E$405,3,FALSE)</f>
        <v>1.2974000000000001</v>
      </c>
      <c r="J161">
        <f>VLOOKUP(B161,home!$B$2:$E$405,4,FALSE)</f>
        <v>1.7298</v>
      </c>
      <c r="K161" s="3">
        <f t="shared" si="334"/>
        <v>0.58183155683199994</v>
      </c>
      <c r="L161" s="3">
        <f t="shared" si="335"/>
        <v>1.7298621344160003</v>
      </c>
      <c r="M161" s="5">
        <f t="shared" si="336"/>
        <v>9.909327593618962E-2</v>
      </c>
      <c r="N161" s="5">
        <f t="shared" si="337"/>
        <v>5.7655595009536161E-2</v>
      </c>
      <c r="O161" s="5">
        <f t="shared" si="338"/>
        <v>0.17141770581725066</v>
      </c>
      <c r="P161" s="5">
        <f t="shared" si="339"/>
        <v>9.9736230644220727E-2</v>
      </c>
      <c r="Q161" s="5">
        <f t="shared" si="340"/>
        <v>1.6772922302236856E-2</v>
      </c>
      <c r="R161" s="5">
        <f t="shared" si="341"/>
        <v>0.14826449923086168</v>
      </c>
      <c r="S161" s="5">
        <f t="shared" si="342"/>
        <v>2.5095839271482699E-2</v>
      </c>
      <c r="T161" s="5">
        <f t="shared" si="343"/>
        <v>2.9014843174141183E-2</v>
      </c>
      <c r="U161" s="5">
        <f t="shared" si="344"/>
        <v>8.6264964410409109E-2</v>
      </c>
      <c r="V161" s="5">
        <f t="shared" si="345"/>
        <v>2.8065189535863341E-3</v>
      </c>
      <c r="W161" s="5">
        <f t="shared" si="346"/>
        <v>3.2530051652442139E-3</v>
      </c>
      <c r="X161" s="5">
        <f t="shared" si="347"/>
        <v>5.6272504584156304E-3</v>
      </c>
      <c r="Y161" s="5">
        <f t="shared" si="348"/>
        <v>4.8671837444441406E-3</v>
      </c>
      <c r="Z161" s="5">
        <f t="shared" si="349"/>
        <v>8.5492381032539283E-2</v>
      </c>
      <c r="AA161" s="5">
        <f t="shared" si="350"/>
        <v>4.9742165153436872E-2</v>
      </c>
      <c r="AB161" s="5">
        <f t="shared" si="351"/>
        <v>1.4470780695709316E-2</v>
      </c>
      <c r="AC161" s="5">
        <f t="shared" si="352"/>
        <v>1.7654554447424779E-4</v>
      </c>
      <c r="AD161" s="5">
        <f t="shared" si="353"/>
        <v>4.7317526491914456E-4</v>
      </c>
      <c r="AE161" s="5">
        <f t="shared" si="354"/>
        <v>8.1852797372588789E-4</v>
      </c>
      <c r="AF161" s="5">
        <f t="shared" si="355"/>
        <v>7.0797027385433432E-4</v>
      </c>
      <c r="AG161" s="5">
        <f t="shared" si="356"/>
        <v>4.0823032301091303E-4</v>
      </c>
      <c r="AH161" s="5">
        <f t="shared" si="357"/>
        <v>3.6972508182313589E-2</v>
      </c>
      <c r="AI161" s="5">
        <f t="shared" si="358"/>
        <v>2.1511771995699369E-2</v>
      </c>
      <c r="AJ161" s="5">
        <f t="shared" si="359"/>
        <v>6.2581138952363911E-3</v>
      </c>
      <c r="AK161" s="5">
        <f t="shared" si="360"/>
        <v>1.2137227168324536E-3</v>
      </c>
      <c r="AL161" s="5">
        <f t="shared" si="361"/>
        <v>7.1076415534921378E-6</v>
      </c>
      <c r="AM161" s="5">
        <f t="shared" si="362"/>
        <v>5.5061660208459998E-5</v>
      </c>
      <c r="AN161" s="5">
        <f t="shared" si="363"/>
        <v>9.5249081052695177E-5</v>
      </c>
      <c r="AO161" s="5">
        <f t="shared" si="364"/>
        <v>8.238388932548897E-5</v>
      </c>
      <c r="AP161" s="5">
        <f t="shared" si="365"/>
        <v>4.7504256876693966E-5</v>
      </c>
      <c r="AQ161" s="5">
        <f t="shared" si="366"/>
        <v>2.0543953798640942E-5</v>
      </c>
      <c r="AR161" s="5">
        <f t="shared" si="367"/>
        <v>1.2791468383793993E-2</v>
      </c>
      <c r="AS161" s="5">
        <f t="shared" si="368"/>
        <v>7.4424799639101653E-3</v>
      </c>
      <c r="AT161" s="5">
        <f t="shared" si="369"/>
        <v>2.1651348520464091E-3</v>
      </c>
      <c r="AU161" s="5">
        <f t="shared" si="370"/>
        <v>4.1991459390579468E-4</v>
      </c>
      <c r="AV161" s="5">
        <f t="shared" si="371"/>
        <v>6.1079890477171386E-5</v>
      </c>
      <c r="AW161" s="5">
        <f t="shared" si="372"/>
        <v>1.9871551733518638E-7</v>
      </c>
      <c r="AX161" s="5">
        <f t="shared" si="373"/>
        <v>5.3394352468071422E-6</v>
      </c>
      <c r="AY161" s="5">
        <f t="shared" si="374"/>
        <v>9.2364868526178273E-6</v>
      </c>
      <c r="AZ161" s="5">
        <f t="shared" si="375"/>
        <v>7.9889244306874017E-6</v>
      </c>
      <c r="BA161" s="5">
        <f t="shared" si="376"/>
        <v>4.606579289119013E-6</v>
      </c>
      <c r="BB161" s="5">
        <f t="shared" si="377"/>
        <v>1.992186770357989E-6</v>
      </c>
      <c r="BC161" s="5">
        <f t="shared" si="378"/>
        <v>6.8924169174535727E-7</v>
      </c>
      <c r="BD161" s="5">
        <f t="shared" si="379"/>
        <v>3.6879128001174426E-3</v>
      </c>
      <c r="BE161" s="5">
        <f t="shared" si="380"/>
        <v>2.1457440459529916E-3</v>
      </c>
      <c r="BF161" s="5">
        <f t="shared" si="381"/>
        <v>6.2423079940991178E-4</v>
      </c>
      <c r="BG161" s="5">
        <f t="shared" si="382"/>
        <v>1.2106572594771761E-4</v>
      </c>
      <c r="BH161" s="5">
        <f t="shared" si="383"/>
        <v>1.7609964951789199E-5</v>
      </c>
      <c r="BI161" s="5">
        <f t="shared" si="384"/>
        <v>2.0492066647312933E-6</v>
      </c>
      <c r="BJ161" s="8">
        <f t="shared" si="385"/>
        <v>0.1199292993850718</v>
      </c>
      <c r="BK161" s="8">
        <f t="shared" si="386"/>
        <v>0.22692475447835972</v>
      </c>
      <c r="BL161" s="8">
        <f t="shared" si="387"/>
        <v>0.56559492232492736</v>
      </c>
      <c r="BM161" s="8">
        <f t="shared" si="388"/>
        <v>0.40499209050926738</v>
      </c>
      <c r="BN161" s="8">
        <f t="shared" si="389"/>
        <v>0.59294022894029574</v>
      </c>
    </row>
    <row r="162" spans="1:66" x14ac:dyDescent="0.25">
      <c r="A162" t="s">
        <v>348</v>
      </c>
      <c r="B162" t="s">
        <v>250</v>
      </c>
      <c r="C162" t="s">
        <v>247</v>
      </c>
      <c r="D162" s="11">
        <v>44235</v>
      </c>
      <c r="E162">
        <f>VLOOKUP(A162,home!$A$2:$E$405,3,FALSE)</f>
        <v>1.1457999999999999</v>
      </c>
      <c r="F162">
        <f>VLOOKUP(B162,home!$B$2:$E$405,3,FALSE)</f>
        <v>1.7455000000000001</v>
      </c>
      <c r="G162">
        <f>VLOOKUP(C162,away!$B$2:$E$405,4,FALSE)</f>
        <v>1.7455000000000001</v>
      </c>
      <c r="H162">
        <f>VLOOKUP(A162,away!$A$2:$E$405,3,FALSE)</f>
        <v>0.77080000000000004</v>
      </c>
      <c r="I162">
        <f>VLOOKUP(C162,away!$B$2:$E$405,3,FALSE)</f>
        <v>0.97299999999999998</v>
      </c>
      <c r="J162">
        <f>VLOOKUP(B162,home!$B$2:$E$405,4,FALSE)</f>
        <v>1.7298</v>
      </c>
      <c r="K162" s="3">
        <f t="shared" si="334"/>
        <v>3.4909893524500002</v>
      </c>
      <c r="L162" s="3">
        <f t="shared" si="335"/>
        <v>1.29732993432</v>
      </c>
      <c r="M162" s="5">
        <f t="shared" si="336"/>
        <v>8.3264399861011432E-3</v>
      </c>
      <c r="N162" s="5">
        <f t="shared" si="337"/>
        <v>2.9067513335293015E-2</v>
      </c>
      <c r="O162" s="5">
        <f t="shared" si="338"/>
        <v>1.0802139840288017E-2</v>
      </c>
      <c r="P162" s="5">
        <f t="shared" si="339"/>
        <v>3.771015516612141E-2</v>
      </c>
      <c r="Q162" s="5">
        <f t="shared" si="340"/>
        <v>5.0737189777853173E-2</v>
      </c>
      <c r="R162" s="5">
        <f t="shared" si="341"/>
        <v>7.0069696847581547E-3</v>
      </c>
      <c r="S162" s="5">
        <f t="shared" si="342"/>
        <v>4.2696993103496568E-2</v>
      </c>
      <c r="T162" s="5">
        <f t="shared" si="343"/>
        <v>6.5822875082083634E-2</v>
      </c>
      <c r="U162" s="5">
        <f t="shared" si="344"/>
        <v>2.4461256562430651E-2</v>
      </c>
      <c r="V162" s="5">
        <f t="shared" si="345"/>
        <v>2.1485909647758459E-2</v>
      </c>
      <c r="W162" s="5">
        <f t="shared" si="346"/>
        <v>5.9040996429240128E-2</v>
      </c>
      <c r="X162" s="5">
        <f t="shared" si="347"/>
        <v>7.6595652019733437E-2</v>
      </c>
      <c r="Y162" s="5">
        <f t="shared" si="348"/>
        <v>4.9684916101979185E-2</v>
      </c>
      <c r="Z162" s="5">
        <f t="shared" si="349"/>
        <v>3.0301171736365094E-3</v>
      </c>
      <c r="AA162" s="5">
        <f t="shared" si="350"/>
        <v>1.0578106789840943E-2</v>
      </c>
      <c r="AB162" s="5">
        <f t="shared" si="351"/>
        <v>1.8464029086206899E-2</v>
      </c>
      <c r="AC162" s="5">
        <f t="shared" si="352"/>
        <v>6.0818082822214521E-3</v>
      </c>
      <c r="AD162" s="5">
        <f t="shared" si="353"/>
        <v>5.1527872473128948E-2</v>
      </c>
      <c r="AE162" s="5">
        <f t="shared" si="354"/>
        <v>6.6848651411213711E-2</v>
      </c>
      <c r="AF162" s="5">
        <f t="shared" si="355"/>
        <v>4.336237827234523E-2</v>
      </c>
      <c r="AG162" s="5">
        <f t="shared" si="356"/>
        <v>1.8751770452006881E-2</v>
      </c>
      <c r="AH162" s="5">
        <f t="shared" si="357"/>
        <v>9.8276542846393949E-4</v>
      </c>
      <c r="AI162" s="5">
        <f t="shared" si="358"/>
        <v>3.4308236467235748E-3</v>
      </c>
      <c r="AJ162" s="5">
        <f t="shared" si="359"/>
        <v>5.9884844104228429E-3</v>
      </c>
      <c r="AK162" s="5">
        <f t="shared" si="360"/>
        <v>6.9685784380329853E-3</v>
      </c>
      <c r="AL162" s="5">
        <f t="shared" si="361"/>
        <v>1.101771870792355E-3</v>
      </c>
      <c r="AM162" s="5">
        <f t="shared" si="362"/>
        <v>3.5976650831618905E-2</v>
      </c>
      <c r="AN162" s="5">
        <f t="shared" si="363"/>
        <v>4.6673586060437727E-2</v>
      </c>
      <c r="AO162" s="5">
        <f t="shared" si="364"/>
        <v>3.0275520169133274E-2</v>
      </c>
      <c r="AP162" s="5">
        <f t="shared" si="365"/>
        <v>1.3092446197508503E-2</v>
      </c>
      <c r="AQ162" s="5">
        <f t="shared" si="366"/>
        <v>4.2463055913754613E-3</v>
      </c>
      <c r="AR162" s="5">
        <f t="shared" si="367"/>
        <v>2.5499420175221783E-4</v>
      </c>
      <c r="AS162" s="5">
        <f t="shared" si="368"/>
        <v>8.9018204325347957E-4</v>
      </c>
      <c r="AT162" s="5">
        <f t="shared" si="369"/>
        <v>1.5538080173700419E-3</v>
      </c>
      <c r="AU162" s="5">
        <f t="shared" si="370"/>
        <v>1.80810908146342E-3</v>
      </c>
      <c r="AV162" s="5">
        <f t="shared" si="371"/>
        <v>1.5780223878642374E-3</v>
      </c>
      <c r="AW162" s="5">
        <f t="shared" si="372"/>
        <v>1.3860795074552759E-4</v>
      </c>
      <c r="AX162" s="5">
        <f t="shared" si="373"/>
        <v>2.0932350831665503E-2</v>
      </c>
      <c r="AY162" s="5">
        <f t="shared" si="374"/>
        <v>2.7156165329607806E-2</v>
      </c>
      <c r="AZ162" s="5">
        <f t="shared" si="375"/>
        <v>1.7615253091721579E-2</v>
      </c>
      <c r="BA162" s="5">
        <f t="shared" si="376"/>
        <v>7.6175983788377786E-3</v>
      </c>
      <c r="BB162" s="5">
        <f t="shared" si="377"/>
        <v>2.470634601123439E-3</v>
      </c>
      <c r="BC162" s="5">
        <f t="shared" si="378"/>
        <v>6.4104564496083802E-4</v>
      </c>
      <c r="BD162" s="5">
        <f t="shared" si="379"/>
        <v>5.5135268501864229E-5</v>
      </c>
      <c r="BE162" s="5">
        <f t="shared" si="380"/>
        <v>1.9247663528447991E-4</v>
      </c>
      <c r="BF162" s="5">
        <f t="shared" si="381"/>
        <v>3.3596694218676078E-4</v>
      </c>
      <c r="BG162" s="5">
        <f t="shared" si="382"/>
        <v>3.9095233931638881E-4</v>
      </c>
      <c r="BH162" s="5">
        <f t="shared" si="383"/>
        <v>3.4120261346723326E-4</v>
      </c>
      <c r="BI162" s="5">
        <f t="shared" si="384"/>
        <v>2.3822693812844477E-4</v>
      </c>
      <c r="BJ162" s="8">
        <f t="shared" si="385"/>
        <v>0.71813737208286832</v>
      </c>
      <c r="BK162" s="8">
        <f t="shared" si="386"/>
        <v>0.14455924338609918</v>
      </c>
      <c r="BL162" s="8">
        <f t="shared" si="387"/>
        <v>9.6322230355756572E-2</v>
      </c>
      <c r="BM162" s="8">
        <f t="shared" si="388"/>
        <v>0.79138099782908344</v>
      </c>
      <c r="BN162" s="8">
        <f t="shared" si="389"/>
        <v>0.14365040779041494</v>
      </c>
    </row>
    <row r="163" spans="1:66" x14ac:dyDescent="0.25">
      <c r="A163" t="s">
        <v>349</v>
      </c>
      <c r="B163" t="s">
        <v>261</v>
      </c>
      <c r="C163" t="s">
        <v>270</v>
      </c>
      <c r="D163" s="11">
        <v>44235</v>
      </c>
      <c r="E163">
        <f>VLOOKUP(A163,home!$A$2:$E$405,3,FALSE)</f>
        <v>1.2749999999999999</v>
      </c>
      <c r="F163">
        <f>VLOOKUP(B163,home!$B$2:$E$405,3,FALSE)</f>
        <v>1.1765000000000001</v>
      </c>
      <c r="G163">
        <f>VLOOKUP(C163,away!$B$2:$E$405,4,FALSE)</f>
        <v>0.7843</v>
      </c>
      <c r="H163">
        <f>VLOOKUP(A163,away!$A$2:$E$405,3,FALSE)</f>
        <v>1.35</v>
      </c>
      <c r="I163">
        <f>VLOOKUP(C163,away!$B$2:$E$405,3,FALSE)</f>
        <v>0.49380000000000002</v>
      </c>
      <c r="J163">
        <f>VLOOKUP(B163,home!$B$2:$E$405,4,FALSE)</f>
        <v>1.1111</v>
      </c>
      <c r="K163" s="3">
        <f t="shared" si="334"/>
        <v>1.1764794112500001</v>
      </c>
      <c r="L163" s="3">
        <f t="shared" si="335"/>
        <v>0.74069259300000001</v>
      </c>
      <c r="M163" s="5">
        <f t="shared" si="336"/>
        <v>0.14702215279818789</v>
      </c>
      <c r="N163" s="5">
        <f t="shared" si="337"/>
        <v>0.17296853576471963</v>
      </c>
      <c r="O163" s="5">
        <f t="shared" si="338"/>
        <v>0.10889821958453201</v>
      </c>
      <c r="P163" s="5">
        <f t="shared" si="339"/>
        <v>0.12811651326298343</v>
      </c>
      <c r="Q163" s="5">
        <f t="shared" si="340"/>
        <v>0.101746960560626</v>
      </c>
      <c r="R163" s="5">
        <f t="shared" si="341"/>
        <v>4.0330052318575192E-2</v>
      </c>
      <c r="S163" s="5">
        <f t="shared" si="342"/>
        <v>2.7910489436913141E-2</v>
      </c>
      <c r="T163" s="5">
        <f t="shared" si="343"/>
        <v>7.5363220047518817E-2</v>
      </c>
      <c r="U163" s="5">
        <f t="shared" si="344"/>
        <v>4.7447476207439034E-2</v>
      </c>
      <c r="V163" s="5">
        <f t="shared" si="345"/>
        <v>2.7023853375265062E-3</v>
      </c>
      <c r="W163" s="5">
        <f t="shared" si="346"/>
        <v>3.9901068085614076E-2</v>
      </c>
      <c r="X163" s="5">
        <f t="shared" si="347"/>
        <v>2.9554425583803036E-2</v>
      </c>
      <c r="Y163" s="5">
        <f t="shared" si="348"/>
        <v>1.0945372060146303E-2</v>
      </c>
      <c r="Z163" s="5">
        <f t="shared" si="349"/>
        <v>9.9573903425570418E-3</v>
      </c>
      <c r="AA163" s="5">
        <f t="shared" si="350"/>
        <v>1.1714664727797943E-2</v>
      </c>
      <c r="AB163" s="5">
        <f t="shared" si="351"/>
        <v>6.8910309309754359E-3</v>
      </c>
      <c r="AC163" s="5">
        <f t="shared" si="352"/>
        <v>1.4718028046602899E-4</v>
      </c>
      <c r="AD163" s="5">
        <f t="shared" si="353"/>
        <v>1.1735696272402356E-2</v>
      </c>
      <c r="AE163" s="5">
        <f t="shared" si="354"/>
        <v>8.6925433026661374E-3</v>
      </c>
      <c r="AF163" s="5">
        <f t="shared" si="355"/>
        <v>3.2192512193082818E-3</v>
      </c>
      <c r="AG163" s="5">
        <f t="shared" si="356"/>
        <v>7.9482517771595435E-4</v>
      </c>
      <c r="AH163" s="5">
        <f t="shared" si="357"/>
        <v>1.8438413180854329E-3</v>
      </c>
      <c r="AI163" s="5">
        <f t="shared" si="358"/>
        <v>2.1692413483395739E-3</v>
      </c>
      <c r="AJ163" s="5">
        <f t="shared" si="359"/>
        <v>1.2760338921768497E-3</v>
      </c>
      <c r="AK163" s="5">
        <f t="shared" si="360"/>
        <v>5.0040920073442187E-4</v>
      </c>
      <c r="AL163" s="5">
        <f t="shared" si="361"/>
        <v>5.1301722891403713E-6</v>
      </c>
      <c r="AM163" s="5">
        <f t="shared" si="362"/>
        <v>2.7613610082329485E-3</v>
      </c>
      <c r="AN163" s="5">
        <f t="shared" si="363"/>
        <v>2.045319645397157E-3</v>
      </c>
      <c r="AO163" s="5">
        <f t="shared" si="364"/>
        <v>7.5747655583153031E-4</v>
      </c>
      <c r="AP163" s="5">
        <f t="shared" si="365"/>
        <v>1.8701909142518851E-4</v>
      </c>
      <c r="AQ163" s="5">
        <f t="shared" si="366"/>
        <v>3.4630913942056732E-5</v>
      </c>
      <c r="AR163" s="5">
        <f t="shared" si="367"/>
        <v>2.7314392139464748E-4</v>
      </c>
      <c r="AS163" s="5">
        <f t="shared" si="368"/>
        <v>3.2134819982889112E-4</v>
      </c>
      <c r="AT163" s="5">
        <f t="shared" si="369"/>
        <v>1.8902977047047069E-4</v>
      </c>
      <c r="AU163" s="5">
        <f t="shared" si="370"/>
        <v>7.4129877690607321E-5</v>
      </c>
      <c r="AV163" s="5">
        <f t="shared" si="371"/>
        <v>2.1803068715370058E-5</v>
      </c>
      <c r="AW163" s="5">
        <f t="shared" si="372"/>
        <v>1.2418003636674167E-7</v>
      </c>
      <c r="AX163" s="5">
        <f t="shared" si="373"/>
        <v>5.4144739553576768E-4</v>
      </c>
      <c r="AY163" s="5">
        <f t="shared" si="374"/>
        <v>4.0104607537248441E-4</v>
      </c>
      <c r="AZ163" s="5">
        <f t="shared" si="375"/>
        <v>1.4852592874005943E-4</v>
      </c>
      <c r="BA163" s="5">
        <f t="shared" si="376"/>
        <v>3.6670685095402622E-5</v>
      </c>
      <c r="BB163" s="5">
        <f t="shared" si="377"/>
        <v>6.7904262076000535E-6</v>
      </c>
      <c r="BC163" s="5">
        <f t="shared" si="378"/>
        <v>1.0059236790564882E-6</v>
      </c>
      <c r="BD163" s="5">
        <f t="shared" si="379"/>
        <v>3.3719279899998267E-5</v>
      </c>
      <c r="BE163" s="5">
        <f t="shared" si="380"/>
        <v>3.9670038564523921E-5</v>
      </c>
      <c r="BF163" s="5">
        <f t="shared" si="381"/>
        <v>2.3335491807327959E-5</v>
      </c>
      <c r="BG163" s="5">
        <f t="shared" si="382"/>
        <v>9.1512418875714632E-6</v>
      </c>
      <c r="BH163" s="5">
        <f t="shared" si="383"/>
        <v>2.6915619170241045E-6</v>
      </c>
      <c r="BI163" s="5">
        <f t="shared" si="384"/>
        <v>6.3331343589668789E-7</v>
      </c>
      <c r="BJ163" s="8">
        <f t="shared" si="385"/>
        <v>0.46184319172397981</v>
      </c>
      <c r="BK163" s="8">
        <f t="shared" si="386"/>
        <v>0.30630489736373862</v>
      </c>
      <c r="BL163" s="8">
        <f t="shared" si="387"/>
        <v>0.22205962529426823</v>
      </c>
      <c r="BM163" s="8">
        <f t="shared" si="388"/>
        <v>0.30068174853958335</v>
      </c>
      <c r="BN163" s="8">
        <f t="shared" si="389"/>
        <v>0.69908243428962424</v>
      </c>
    </row>
    <row r="164" spans="1:66" x14ac:dyDescent="0.25">
      <c r="A164" t="s">
        <v>350</v>
      </c>
      <c r="B164" t="s">
        <v>275</v>
      </c>
      <c r="C164" t="s">
        <v>281</v>
      </c>
      <c r="D164" s="11">
        <v>44235</v>
      </c>
      <c r="E164">
        <f>VLOOKUP(A164,home!$A$2:$E$405,3,FALSE)</f>
        <v>1.4531000000000001</v>
      </c>
      <c r="F164">
        <f>VLOOKUP(B164,home!$B$2:$E$405,3,FALSE)</f>
        <v>1.147</v>
      </c>
      <c r="G164">
        <f>VLOOKUP(C164,away!$B$2:$E$405,4,FALSE)</f>
        <v>0.7742</v>
      </c>
      <c r="H164">
        <f>VLOOKUP(A164,away!$A$2:$E$405,3,FALSE)</f>
        <v>1.0703</v>
      </c>
      <c r="I164">
        <f>VLOOKUP(C164,away!$B$2:$E$405,3,FALSE)</f>
        <v>0.8175</v>
      </c>
      <c r="J164">
        <f>VLOOKUP(B164,home!$B$2:$E$405,4,FALSE)</f>
        <v>0.51910000000000001</v>
      </c>
      <c r="K164" s="3">
        <f t="shared" si="334"/>
        <v>1.2903635529400002</v>
      </c>
      <c r="L164" s="3">
        <f t="shared" si="335"/>
        <v>0.45419705677500005</v>
      </c>
      <c r="M164" s="5">
        <f t="shared" si="336"/>
        <v>0.17472174313957087</v>
      </c>
      <c r="N164" s="5">
        <f t="shared" si="337"/>
        <v>0.22545456925344673</v>
      </c>
      <c r="O164" s="5">
        <f t="shared" si="338"/>
        <v>7.9358101488590627E-2</v>
      </c>
      <c r="P164" s="5">
        <f t="shared" si="339"/>
        <v>0.10240080179139091</v>
      </c>
      <c r="Q164" s="5">
        <f t="shared" si="340"/>
        <v>0.14545917950421747</v>
      </c>
      <c r="R164" s="5">
        <f t="shared" si="341"/>
        <v>1.8022108063684809E-2</v>
      </c>
      <c r="S164" s="5">
        <f t="shared" si="342"/>
        <v>1.5003748272965932E-2</v>
      </c>
      <c r="T164" s="5">
        <f t="shared" si="343"/>
        <v>6.6067131211721974E-2</v>
      </c>
      <c r="U164" s="5">
        <f t="shared" si="344"/>
        <v>2.3255071392524952E-2</v>
      </c>
      <c r="V164" s="5">
        <f t="shared" si="345"/>
        <v>9.7704296711410236E-4</v>
      </c>
      <c r="W164" s="5">
        <f t="shared" si="346"/>
        <v>6.256507455759977E-2</v>
      </c>
      <c r="X164" s="5">
        <f t="shared" si="347"/>
        <v>2.8416872720970252E-2</v>
      </c>
      <c r="Y164" s="5">
        <f t="shared" si="348"/>
        <v>6.4534299763072383E-3</v>
      </c>
      <c r="Z164" s="5">
        <f t="shared" si="349"/>
        <v>2.7285294798022127E-3</v>
      </c>
      <c r="AA164" s="5">
        <f t="shared" si="350"/>
        <v>3.5207949938591129E-3</v>
      </c>
      <c r="AB164" s="5">
        <f t="shared" si="351"/>
        <v>2.2715527687247063E-3</v>
      </c>
      <c r="AC164" s="5">
        <f t="shared" si="352"/>
        <v>3.5789042844399285E-5</v>
      </c>
      <c r="AD164" s="5">
        <f t="shared" si="353"/>
        <v>2.0182922974025116E-2</v>
      </c>
      <c r="AE164" s="5">
        <f t="shared" si="354"/>
        <v>9.1670242119187371E-3</v>
      </c>
      <c r="AF164" s="5">
        <f t="shared" si="355"/>
        <v>2.0818177082193275E-3</v>
      </c>
      <c r="AG164" s="5">
        <f t="shared" si="356"/>
        <v>3.1518515860509824E-4</v>
      </c>
      <c r="AH164" s="5">
        <f t="shared" si="357"/>
        <v>3.0982251476249659E-4</v>
      </c>
      <c r="AI164" s="5">
        <f t="shared" si="358"/>
        <v>3.9978368092974067E-4</v>
      </c>
      <c r="AJ164" s="5">
        <f t="shared" si="359"/>
        <v>2.5793314546596584E-4</v>
      </c>
      <c r="AK164" s="5">
        <f t="shared" si="360"/>
        <v>1.1094251000148455E-4</v>
      </c>
      <c r="AL164" s="5">
        <f t="shared" si="361"/>
        <v>8.3900872707878077E-7</v>
      </c>
      <c r="AM164" s="5">
        <f t="shared" si="362"/>
        <v>5.2086616394954755E-3</v>
      </c>
      <c r="AN164" s="5">
        <f t="shared" si="363"/>
        <v>2.3657587863956907E-3</v>
      </c>
      <c r="AO164" s="5">
        <f t="shared" si="364"/>
        <v>5.3726033891025946E-4</v>
      </c>
      <c r="AP164" s="5">
        <f t="shared" si="365"/>
        <v>8.1340688218326326E-5</v>
      </c>
      <c r="AQ164" s="5">
        <f t="shared" si="366"/>
        <v>9.2361752962041806E-6</v>
      </c>
      <c r="AR164" s="5">
        <f t="shared" si="367"/>
        <v>2.8144094865550999E-5</v>
      </c>
      <c r="AS164" s="5">
        <f t="shared" si="368"/>
        <v>3.6316114244992795E-5</v>
      </c>
      <c r="AT164" s="5">
        <f t="shared" si="369"/>
        <v>2.3430495103071934E-5</v>
      </c>
      <c r="AU164" s="5">
        <f t="shared" si="370"/>
        <v>1.0077952302781061E-5</v>
      </c>
      <c r="AV164" s="5">
        <f t="shared" si="371"/>
        <v>3.2510555849441071E-6</v>
      </c>
      <c r="AW164" s="5">
        <f t="shared" si="372"/>
        <v>1.3659046413367199E-8</v>
      </c>
      <c r="AX164" s="5">
        <f t="shared" si="373"/>
        <v>1.1201778565336125E-3</v>
      </c>
      <c r="AY164" s="5">
        <f t="shared" si="374"/>
        <v>5.0878148550209494E-4</v>
      </c>
      <c r="AZ164" s="5">
        <f t="shared" si="375"/>
        <v>1.1554352662833197E-4</v>
      </c>
      <c r="BA164" s="5">
        <f t="shared" si="376"/>
        <v>1.749317657466408E-5</v>
      </c>
      <c r="BB164" s="5">
        <f t="shared" si="377"/>
        <v>1.9863373284644496E-6</v>
      </c>
      <c r="BC164" s="5">
        <f t="shared" si="378"/>
        <v>1.8043771367017396E-7</v>
      </c>
      <c r="BD164" s="5">
        <f t="shared" si="379"/>
        <v>2.1304941755882757E-6</v>
      </c>
      <c r="BE164" s="5">
        <f t="shared" si="380"/>
        <v>2.7491120339300633E-6</v>
      </c>
      <c r="BF164" s="5">
        <f t="shared" si="381"/>
        <v>1.773676985766054E-6</v>
      </c>
      <c r="BG164" s="5">
        <f t="shared" si="382"/>
        <v>7.6289604570699858E-7</v>
      </c>
      <c r="BH164" s="5">
        <f t="shared" si="383"/>
        <v>2.4610331301558992E-7</v>
      </c>
      <c r="BI164" s="5">
        <f t="shared" si="384"/>
        <v>6.3512549074620254E-8</v>
      </c>
      <c r="BJ164" s="8">
        <f t="shared" si="385"/>
        <v>0.57612962772562848</v>
      </c>
      <c r="BK164" s="8">
        <f t="shared" si="386"/>
        <v>0.29364874570811539</v>
      </c>
      <c r="BL164" s="8">
        <f t="shared" si="387"/>
        <v>0.12761505606574827</v>
      </c>
      <c r="BM164" s="8">
        <f t="shared" si="388"/>
        <v>0.25419668791193734</v>
      </c>
      <c r="BN164" s="8">
        <f t="shared" si="389"/>
        <v>0.74541650324090136</v>
      </c>
    </row>
    <row r="165" spans="1:66" x14ac:dyDescent="0.25">
      <c r="A165" t="s">
        <v>350</v>
      </c>
      <c r="B165" t="s">
        <v>279</v>
      </c>
      <c r="C165" t="s">
        <v>286</v>
      </c>
      <c r="D165" s="11">
        <v>44235</v>
      </c>
      <c r="E165">
        <f>VLOOKUP(A165,home!$A$2:$E$405,3,FALSE)</f>
        <v>1.4531000000000001</v>
      </c>
      <c r="F165">
        <f>VLOOKUP(B165,home!$B$2:$E$405,3,FALSE)</f>
        <v>0.91759999999999997</v>
      </c>
      <c r="G165">
        <f>VLOOKUP(C165,away!$B$2:$E$405,4,FALSE)</f>
        <v>0.76459999999999995</v>
      </c>
      <c r="H165">
        <f>VLOOKUP(A165,away!$A$2:$E$405,3,FALSE)</f>
        <v>1.0703</v>
      </c>
      <c r="I165">
        <f>VLOOKUP(C165,away!$B$2:$E$405,3,FALSE)</f>
        <v>1.1418999999999999</v>
      </c>
      <c r="J165">
        <f>VLOOKUP(B165,home!$B$2:$E$405,4,FALSE)</f>
        <v>1.3495999999999999</v>
      </c>
      <c r="K165" s="3">
        <f t="shared" si="334"/>
        <v>1.0194905425759999</v>
      </c>
      <c r="L165" s="3">
        <f t="shared" si="335"/>
        <v>1.6494481492719997</v>
      </c>
      <c r="M165" s="5">
        <f t="shared" si="336"/>
        <v>6.9325762276399749E-2</v>
      </c>
      <c r="N165" s="5">
        <f t="shared" si="337"/>
        <v>7.0676958997661576E-2</v>
      </c>
      <c r="O165" s="5">
        <f t="shared" si="338"/>
        <v>0.11434925028367818</v>
      </c>
      <c r="P165" s="5">
        <f t="shared" si="339"/>
        <v>0.11657797921486589</v>
      </c>
      <c r="Q165" s="5">
        <f t="shared" si="340"/>
        <v>3.602724563807385E-2</v>
      </c>
      <c r="R165" s="5">
        <f t="shared" si="341"/>
        <v>9.4306579625526854E-2</v>
      </c>
      <c r="S165" s="5">
        <f t="shared" si="342"/>
        <v>4.9009288868822977E-2</v>
      </c>
      <c r="T165" s="5">
        <f t="shared" si="343"/>
        <v>5.9425073641088628E-2</v>
      </c>
      <c r="U165" s="5">
        <f t="shared" si="344"/>
        <v>9.6144666030915107E-2</v>
      </c>
      <c r="V165" s="5">
        <f t="shared" si="345"/>
        <v>9.1570958639939064E-3</v>
      </c>
      <c r="W165" s="5">
        <f t="shared" si="346"/>
        <v>1.2243145401026246E-2</v>
      </c>
      <c r="X165" s="5">
        <f t="shared" si="347"/>
        <v>2.0194433522990735E-2</v>
      </c>
      <c r="Y165" s="5">
        <f t="shared" si="348"/>
        <v>1.665483550004675E-2</v>
      </c>
      <c r="Z165" s="5">
        <f t="shared" si="349"/>
        <v>5.1851271075832588E-2</v>
      </c>
      <c r="AA165" s="5">
        <f t="shared" si="350"/>
        <v>5.2861880482355815E-2</v>
      </c>
      <c r="AB165" s="5">
        <f t="shared" si="351"/>
        <v>2.6946093607272296E-2</v>
      </c>
      <c r="AC165" s="5">
        <f t="shared" si="352"/>
        <v>9.6240893739208148E-4</v>
      </c>
      <c r="AD165" s="5">
        <f t="shared" si="353"/>
        <v>3.1204427369322749E-3</v>
      </c>
      <c r="AE165" s="5">
        <f t="shared" si="354"/>
        <v>5.1470084973421941E-3</v>
      </c>
      <c r="AF165" s="5">
        <f t="shared" si="355"/>
        <v>4.2448618201141701E-3</v>
      </c>
      <c r="AG165" s="5">
        <f t="shared" si="356"/>
        <v>2.3338931577008967E-3</v>
      </c>
      <c r="AH165" s="5">
        <f t="shared" si="357"/>
        <v>2.1381495778358198E-2</v>
      </c>
      <c r="AI165" s="5">
        <f t="shared" si="358"/>
        <v>2.179823273216485E-2</v>
      </c>
      <c r="AJ165" s="5">
        <f t="shared" si="359"/>
        <v>1.1111546057656333E-2</v>
      </c>
      <c r="AK165" s="5">
        <f t="shared" si="360"/>
        <v>3.7760387063927561E-3</v>
      </c>
      <c r="AL165" s="5">
        <f t="shared" si="361"/>
        <v>6.4735351139551473E-5</v>
      </c>
      <c r="AM165" s="5">
        <f t="shared" si="362"/>
        <v>6.3625237179048492E-4</v>
      </c>
      <c r="AN165" s="5">
        <f t="shared" si="363"/>
        <v>1.0494652971197356E-3</v>
      </c>
      <c r="AO165" s="5">
        <f t="shared" si="364"/>
        <v>8.6551929602966869E-4</v>
      </c>
      <c r="AP165" s="5">
        <f t="shared" si="365"/>
        <v>4.7587640033178044E-4</v>
      </c>
      <c r="AQ165" s="5">
        <f t="shared" si="366"/>
        <v>1.9623336195236901E-4</v>
      </c>
      <c r="AR165" s="5">
        <f t="shared" si="367"/>
        <v>7.0535337280559973E-3</v>
      </c>
      <c r="AS165" s="5">
        <f t="shared" si="368"/>
        <v>7.191010927493924E-3</v>
      </c>
      <c r="AT165" s="5">
        <f t="shared" si="369"/>
        <v>3.6655838160703628E-3</v>
      </c>
      <c r="AU165" s="5">
        <f t="shared" si="370"/>
        <v>1.2456760111677929E-3</v>
      </c>
      <c r="AV165" s="5">
        <f t="shared" si="371"/>
        <v>3.1748872812483998E-4</v>
      </c>
      <c r="AW165" s="5">
        <f t="shared" si="372"/>
        <v>3.0238544052374501E-6</v>
      </c>
      <c r="AX165" s="5">
        <f t="shared" si="373"/>
        <v>1.0810887928865799E-4</v>
      </c>
      <c r="AY165" s="5">
        <f t="shared" si="374"/>
        <v>1.7831999086254693E-4</v>
      </c>
      <c r="AZ165" s="5">
        <f t="shared" si="375"/>
        <v>1.4706478945321401E-4</v>
      </c>
      <c r="BA165" s="5">
        <f t="shared" si="376"/>
        <v>8.085858159556006E-5</v>
      </c>
      <c r="BB165" s="5">
        <f t="shared" si="377"/>
        <v>3.3343009441388862E-5</v>
      </c>
      <c r="BC165" s="5">
        <f t="shared" si="378"/>
        <v>1.099951304285153E-5</v>
      </c>
      <c r="BD165" s="5">
        <f t="shared" si="379"/>
        <v>1.9390730255949347E-3</v>
      </c>
      <c r="BE165" s="5">
        <f t="shared" si="380"/>
        <v>1.9768666109582656E-3</v>
      </c>
      <c r="BF165" s="5">
        <f t="shared" si="381"/>
        <v>1.0076984069031102E-3</v>
      </c>
      <c r="BG165" s="5">
        <f t="shared" si="382"/>
        <v>3.4244633186887423E-4</v>
      </c>
      <c r="BH165" s="5">
        <f t="shared" si="383"/>
        <v>8.728019917003984E-5</v>
      </c>
      <c r="BI165" s="5">
        <f t="shared" si="384"/>
        <v>1.779626752160106E-5</v>
      </c>
      <c r="BJ165" s="8">
        <f t="shared" si="385"/>
        <v>0.23384994040388563</v>
      </c>
      <c r="BK165" s="8">
        <f t="shared" si="386"/>
        <v>0.24527559050347669</v>
      </c>
      <c r="BL165" s="8">
        <f t="shared" si="387"/>
        <v>0.46752023735725007</v>
      </c>
      <c r="BM165" s="8">
        <f t="shared" si="388"/>
        <v>0.4970579671677815</v>
      </c>
      <c r="BN165" s="8">
        <f t="shared" si="389"/>
        <v>0.50126377603620609</v>
      </c>
    </row>
    <row r="166" spans="1:66" x14ac:dyDescent="0.25">
      <c r="A166" t="s">
        <v>350</v>
      </c>
      <c r="B166" t="s">
        <v>289</v>
      </c>
      <c r="C166" t="s">
        <v>287</v>
      </c>
      <c r="D166" s="11">
        <v>44235</v>
      </c>
      <c r="E166">
        <f>VLOOKUP(A166,home!$A$2:$E$405,3,FALSE)</f>
        <v>1.4531000000000001</v>
      </c>
      <c r="F166">
        <f>VLOOKUP(B166,home!$B$2:$E$405,3,FALSE)</f>
        <v>0.68820000000000003</v>
      </c>
      <c r="G166">
        <f>VLOOKUP(C166,away!$B$2:$E$405,4,FALSE)</f>
        <v>1.5484</v>
      </c>
      <c r="H166">
        <f>VLOOKUP(A166,away!$A$2:$E$405,3,FALSE)</f>
        <v>1.0703</v>
      </c>
      <c r="I166">
        <f>VLOOKUP(C166,away!$B$2:$E$405,3,FALSE)</f>
        <v>0.70069999999999999</v>
      </c>
      <c r="J166">
        <f>VLOOKUP(B166,home!$B$2:$E$405,4,FALSE)</f>
        <v>0.93430000000000002</v>
      </c>
      <c r="K166" s="3">
        <f t="shared" si="334"/>
        <v>1.548436263528</v>
      </c>
      <c r="L166" s="3">
        <f t="shared" si="335"/>
        <v>0.70068688990299999</v>
      </c>
      <c r="M166" s="5">
        <f t="shared" si="336"/>
        <v>0.10549168404076105</v>
      </c>
      <c r="N166" s="5">
        <f t="shared" si="337"/>
        <v>0.16334714906935238</v>
      </c>
      <c r="O166" s="5">
        <f t="shared" si="338"/>
        <v>7.3916640001150793E-2</v>
      </c>
      <c r="P166" s="5">
        <f t="shared" si="339"/>
        <v>0.11445520585592625</v>
      </c>
      <c r="Q166" s="5">
        <f t="shared" si="340"/>
        <v>0.12646632458144966</v>
      </c>
      <c r="R166" s="5">
        <f t="shared" si="341"/>
        <v>2.5896210297243018E-2</v>
      </c>
      <c r="S166" s="5">
        <f t="shared" si="342"/>
        <v>3.104508726597998E-2</v>
      </c>
      <c r="T166" s="5">
        <f t="shared" si="343"/>
        <v>8.8613295648439269E-2</v>
      </c>
      <c r="U166" s="5">
        <f t="shared" si="344"/>
        <v>4.0098631112198295E-2</v>
      </c>
      <c r="V166" s="5">
        <f t="shared" si="345"/>
        <v>3.7425507740285525E-3</v>
      </c>
      <c r="W166" s="5">
        <f t="shared" si="346"/>
        <v>6.527501436567304E-2</v>
      </c>
      <c r="X166" s="5">
        <f t="shared" si="347"/>
        <v>4.573734680425709E-2</v>
      </c>
      <c r="Y166" s="5">
        <f t="shared" si="348"/>
        <v>1.6023779642344908E-2</v>
      </c>
      <c r="Z166" s="5">
        <f t="shared" si="349"/>
        <v>6.04837835114975E-3</v>
      </c>
      <c r="AA166" s="5">
        <f t="shared" si="350"/>
        <v>9.3655283744579661E-3</v>
      </c>
      <c r="AB166" s="5">
        <f t="shared" si="351"/>
        <v>7.2509618810555794E-3</v>
      </c>
      <c r="AC166" s="5">
        <f t="shared" si="352"/>
        <v>2.5378447076346186E-4</v>
      </c>
      <c r="AD166" s="5">
        <f t="shared" si="353"/>
        <v>2.5268549836529822E-2</v>
      </c>
      <c r="AE166" s="5">
        <f t="shared" si="354"/>
        <v>1.7705341597317039E-2</v>
      </c>
      <c r="AF166" s="5">
        <f t="shared" si="355"/>
        <v>6.2029503692471455E-3</v>
      </c>
      <c r="AG166" s="5">
        <f t="shared" si="356"/>
        <v>1.4487753341501492E-3</v>
      </c>
      <c r="AH166" s="5">
        <f t="shared" si="357"/>
        <v>1.0595048539559383E-3</v>
      </c>
      <c r="AI166" s="5">
        <f t="shared" si="358"/>
        <v>1.6405757372493124E-3</v>
      </c>
      <c r="AJ166" s="5">
        <f t="shared" si="359"/>
        <v>1.2701634823105098E-3</v>
      </c>
      <c r="AK166" s="5">
        <f t="shared" si="360"/>
        <v>6.5558906553953283E-4</v>
      </c>
      <c r="AL166" s="5">
        <f t="shared" si="361"/>
        <v>1.1013931233876533E-5</v>
      </c>
      <c r="AM166" s="5">
        <f t="shared" si="362"/>
        <v>7.825347778729454E-3</v>
      </c>
      <c r="AN166" s="5">
        <f t="shared" si="363"/>
        <v>5.4831185974872909E-3</v>
      </c>
      <c r="AO166" s="5">
        <f t="shared" si="364"/>
        <v>1.9209746585213347E-3</v>
      </c>
      <c r="AP166" s="5">
        <f t="shared" si="365"/>
        <v>4.4866725302059707E-4</v>
      </c>
      <c r="AQ166" s="5">
        <f t="shared" si="366"/>
        <v>7.8593815530081113E-5</v>
      </c>
      <c r="AR166" s="5">
        <f t="shared" si="367"/>
        <v>1.4847623219110378E-4</v>
      </c>
      <c r="AS166" s="5">
        <f t="shared" si="368"/>
        <v>2.2990598219670852E-4</v>
      </c>
      <c r="AT166" s="5">
        <f t="shared" si="369"/>
        <v>1.7799738001770315E-4</v>
      </c>
      <c r="AU166" s="5">
        <f t="shared" si="370"/>
        <v>9.187253267746189E-5</v>
      </c>
      <c r="AV166" s="5">
        <f t="shared" si="371"/>
        <v>3.5564690304985801E-5</v>
      </c>
      <c r="AW166" s="5">
        <f t="shared" si="372"/>
        <v>3.3193816231926064E-7</v>
      </c>
      <c r="AX166" s="5">
        <f t="shared" si="373"/>
        <v>2.0195087125504966E-3</v>
      </c>
      <c r="AY166" s="5">
        <f t="shared" si="374"/>
        <v>1.4150432789290191E-3</v>
      </c>
      <c r="AZ166" s="5">
        <f t="shared" si="375"/>
        <v>4.957511370954589E-4</v>
      </c>
      <c r="BA166" s="5">
        <f t="shared" si="376"/>
        <v>1.157887741390976E-4</v>
      </c>
      <c r="BB166" s="5">
        <f t="shared" si="377"/>
        <v>2.02829190093013E-5</v>
      </c>
      <c r="BC166" s="5">
        <f t="shared" si="378"/>
        <v>2.8423950877563544E-6</v>
      </c>
      <c r="BD166" s="5">
        <f t="shared" si="379"/>
        <v>1.7339224893083358E-5</v>
      </c>
      <c r="BE166" s="5">
        <f t="shared" si="380"/>
        <v>2.6848684605917682E-5</v>
      </c>
      <c r="BF166" s="5">
        <f t="shared" si="381"/>
        <v>2.078673843591446E-5</v>
      </c>
      <c r="BG166" s="5">
        <f t="shared" si="382"/>
        <v>1.0728979864880414E-5</v>
      </c>
      <c r="BH166" s="5">
        <f t="shared" si="383"/>
        <v>4.1532853733606445E-6</v>
      </c>
      <c r="BI166" s="5">
        <f t="shared" si="384"/>
        <v>1.2862195369784094E-6</v>
      </c>
      <c r="BJ166" s="8">
        <f t="shared" si="385"/>
        <v>0.57591444656886048</v>
      </c>
      <c r="BK166" s="8">
        <f t="shared" si="386"/>
        <v>0.25641436961762221</v>
      </c>
      <c r="BL166" s="8">
        <f t="shared" si="387"/>
        <v>0.16191876475525913</v>
      </c>
      <c r="BM166" s="8">
        <f t="shared" si="388"/>
        <v>0.38930803410624149</v>
      </c>
      <c r="BN166" s="8">
        <f t="shared" si="389"/>
        <v>0.60957321384588314</v>
      </c>
    </row>
    <row r="167" spans="1:66" x14ac:dyDescent="0.25">
      <c r="A167" t="s">
        <v>291</v>
      </c>
      <c r="B167" t="s">
        <v>317</v>
      </c>
      <c r="C167" t="s">
        <v>306</v>
      </c>
      <c r="D167" s="11">
        <v>44235</v>
      </c>
      <c r="E167">
        <f>VLOOKUP(A167,home!$A$2:$E$405,3,FALSE)</f>
        <v>1.5636000000000001</v>
      </c>
      <c r="F167">
        <f>VLOOKUP(B167,home!$B$2:$E$405,3,FALSE)</f>
        <v>0.85270000000000001</v>
      </c>
      <c r="G167">
        <f>VLOOKUP(C167,away!$B$2:$E$405,4,FALSE)</f>
        <v>0.63949999999999996</v>
      </c>
      <c r="H167">
        <f>VLOOKUP(A167,away!$A$2:$E$405,3,FALSE)</f>
        <v>1.0982000000000001</v>
      </c>
      <c r="I167">
        <f>VLOOKUP(C167,away!$B$2:$E$405,3,FALSE)</f>
        <v>0.52029999999999998</v>
      </c>
      <c r="J167">
        <f>VLOOKUP(B167,home!$B$2:$E$405,4,FALSE)</f>
        <v>1.4165000000000001</v>
      </c>
      <c r="K167" s="3">
        <f t="shared" si="334"/>
        <v>0.85263365993999995</v>
      </c>
      <c r="L167" s="3">
        <f t="shared" si="335"/>
        <v>0.80937883609000005</v>
      </c>
      <c r="M167" s="5">
        <f t="shared" si="336"/>
        <v>0.18975671094551769</v>
      </c>
      <c r="N167" s="5">
        <f t="shared" si="337"/>
        <v>0.16179295895165341</v>
      </c>
      <c r="O167" s="5">
        <f t="shared" si="338"/>
        <v>0.1535850658453497</v>
      </c>
      <c r="P167" s="5">
        <f t="shared" si="339"/>
        <v>0.13095179680384642</v>
      </c>
      <c r="Q167" s="5">
        <f t="shared" si="340"/>
        <v>6.8975061371735202E-2</v>
      </c>
      <c r="R167" s="5">
        <f t="shared" si="341"/>
        <v>6.2154250917357559E-2</v>
      </c>
      <c r="S167" s="5">
        <f t="shared" si="342"/>
        <v>2.2592577886585856E-2</v>
      </c>
      <c r="T167" s="5">
        <f t="shared" si="343"/>
        <v>5.5826954892291371E-2</v>
      </c>
      <c r="U167" s="5">
        <f t="shared" si="344"/>
        <v>5.299480644049568E-2</v>
      </c>
      <c r="V167" s="5">
        <f t="shared" si="345"/>
        <v>1.7323578022835956E-3</v>
      </c>
      <c r="W167" s="5">
        <f t="shared" si="346"/>
        <v>1.9603486340656236E-2</v>
      </c>
      <c r="X167" s="5">
        <f t="shared" si="347"/>
        <v>1.5866646957706561E-2</v>
      </c>
      <c r="Y167" s="5">
        <f t="shared" si="348"/>
        <v>6.4210641236397362E-3</v>
      </c>
      <c r="Z167" s="5">
        <f t="shared" si="349"/>
        <v>1.6768778421845563E-2</v>
      </c>
      <c r="AA167" s="5">
        <f t="shared" si="350"/>
        <v>1.429762491854108E-2</v>
      </c>
      <c r="AB167" s="5">
        <f t="shared" si="351"/>
        <v>6.0953181313725116E-3</v>
      </c>
      <c r="AC167" s="5">
        <f t="shared" si="352"/>
        <v>7.4719151494638449E-5</v>
      </c>
      <c r="AD167" s="5">
        <f t="shared" si="353"/>
        <v>4.1786480765543801E-3</v>
      </c>
      <c r="AE167" s="5">
        <f t="shared" si="354"/>
        <v>3.3821093166313022E-3</v>
      </c>
      <c r="AF167" s="5">
        <f t="shared" si="355"/>
        <v>1.368703851112094E-3</v>
      </c>
      <c r="AG167" s="5">
        <f t="shared" si="356"/>
        <v>3.692666433216692E-4</v>
      </c>
      <c r="AH167" s="5">
        <f t="shared" si="357"/>
        <v>3.3930735904311175E-3</v>
      </c>
      <c r="AI167" s="5">
        <f t="shared" si="358"/>
        <v>2.8930487538550405E-3</v>
      </c>
      <c r="AJ167" s="5">
        <f t="shared" si="359"/>
        <v>1.2333553736921393E-3</v>
      </c>
      <c r="AK167" s="5">
        <f t="shared" si="360"/>
        <v>3.5053343542593173E-4</v>
      </c>
      <c r="AL167" s="5">
        <f t="shared" si="361"/>
        <v>2.0625583348545785E-6</v>
      </c>
      <c r="AM167" s="5">
        <f t="shared" si="362"/>
        <v>7.1257120062276076E-4</v>
      </c>
      <c r="AN167" s="5">
        <f t="shared" si="363"/>
        <v>5.7674004899130403E-4</v>
      </c>
      <c r="AO167" s="5">
        <f t="shared" si="364"/>
        <v>2.3340059478953558E-4</v>
      </c>
      <c r="AP167" s="5">
        <f t="shared" si="365"/>
        <v>6.2969833917822694E-5</v>
      </c>
      <c r="AQ167" s="5">
        <f t="shared" si="366"/>
        <v>1.2741612721296984E-5</v>
      </c>
      <c r="AR167" s="5">
        <f t="shared" si="367"/>
        <v>5.4925639067817116E-4</v>
      </c>
      <c r="AS167" s="5">
        <f t="shared" si="368"/>
        <v>4.683144866293636E-4</v>
      </c>
      <c r="AT167" s="5">
        <f t="shared" si="369"/>
        <v>1.9965034736885821E-4</v>
      </c>
      <c r="AU167" s="5">
        <f t="shared" si="370"/>
        <v>5.6742868795133979E-5</v>
      </c>
      <c r="AV167" s="5">
        <f t="shared" si="371"/>
        <v>1.2095219974072573E-5</v>
      </c>
      <c r="AW167" s="5">
        <f t="shared" si="372"/>
        <v>3.953830592050184E-8</v>
      </c>
      <c r="AX167" s="5">
        <f t="shared" si="373"/>
        <v>1.0126036512580401E-4</v>
      </c>
      <c r="AY167" s="5">
        <f t="shared" si="374"/>
        <v>8.1957996467571693E-5</v>
      </c>
      <c r="AZ167" s="5">
        <f t="shared" si="375"/>
        <v>3.3167533894595745E-5</v>
      </c>
      <c r="BA167" s="5">
        <f t="shared" si="376"/>
        <v>8.9483666598611793E-6</v>
      </c>
      <c r="BB167" s="5">
        <f t="shared" si="377"/>
        <v>1.8106546480162506E-6</v>
      </c>
      <c r="BC167" s="5">
        <f t="shared" si="378"/>
        <v>2.9310111031446839E-7</v>
      </c>
      <c r="BD167" s="5">
        <f t="shared" si="379"/>
        <v>7.4092749700348725E-5</v>
      </c>
      <c r="BE167" s="5">
        <f t="shared" si="380"/>
        <v>6.3173972352026681E-5</v>
      </c>
      <c r="BF167" s="5">
        <f t="shared" si="381"/>
        <v>2.6932127629728433E-5</v>
      </c>
      <c r="BG167" s="5">
        <f t="shared" si="382"/>
        <v>7.6544128503021847E-6</v>
      </c>
      <c r="BH167" s="5">
        <f t="shared" si="383"/>
        <v>1.6316025108112295E-6</v>
      </c>
      <c r="BI167" s="5">
        <f t="shared" si="384"/>
        <v>2.7823184407205449E-7</v>
      </c>
      <c r="BJ167" s="8">
        <f t="shared" si="385"/>
        <v>0.33961076183425093</v>
      </c>
      <c r="BK167" s="8">
        <f t="shared" si="386"/>
        <v>0.34519218314453065</v>
      </c>
      <c r="BL167" s="8">
        <f t="shared" si="387"/>
        <v>0.29845689981685358</v>
      </c>
      <c r="BM167" s="8">
        <f t="shared" si="388"/>
        <v>0.23273085992385914</v>
      </c>
      <c r="BN167" s="8">
        <f t="shared" si="389"/>
        <v>0.76721584483546001</v>
      </c>
    </row>
    <row r="168" spans="1:66" x14ac:dyDescent="0.25">
      <c r="A168" t="s">
        <v>339</v>
      </c>
      <c r="B168" t="s">
        <v>74</v>
      </c>
      <c r="C168" t="s">
        <v>96</v>
      </c>
      <c r="D168" s="11">
        <v>44263</v>
      </c>
      <c r="E168">
        <f>VLOOKUP(A168,home!$A$2:$E$405,3,FALSE)</f>
        <v>1.3068</v>
      </c>
      <c r="F168">
        <f>VLOOKUP(B168,home!$B$2:$E$405,3,FALSE)</f>
        <v>1.8584000000000001</v>
      </c>
      <c r="G168">
        <f>VLOOKUP(C168,away!$B$2:$E$405,4,FALSE)</f>
        <v>0.54659999999999997</v>
      </c>
      <c r="H168">
        <f>VLOOKUP(A168,away!$A$2:$E$405,3,FALSE)</f>
        <v>1.1419999999999999</v>
      </c>
      <c r="I168">
        <f>VLOOKUP(C168,away!$B$2:$E$405,3,FALSE)</f>
        <v>1.6262000000000001</v>
      </c>
      <c r="J168">
        <f>VLOOKUP(B168,home!$B$2:$E$405,4,FALSE)</f>
        <v>1.2508999999999999</v>
      </c>
      <c r="K168" s="3">
        <f t="shared" si="334"/>
        <v>1.3274493217919998</v>
      </c>
      <c r="L168" s="3">
        <f t="shared" si="335"/>
        <v>2.3230719083599998</v>
      </c>
      <c r="M168" s="5">
        <f t="shared" si="336"/>
        <v>2.5977584948784261E-2</v>
      </c>
      <c r="N168" s="5">
        <f t="shared" si="337"/>
        <v>3.4483927522057728E-2</v>
      </c>
      <c r="O168" s="5">
        <f t="shared" si="338"/>
        <v>6.0347797841556257E-2</v>
      </c>
      <c r="P168" s="5">
        <f t="shared" si="339"/>
        <v>8.0108643316414554E-2</v>
      </c>
      <c r="Q168" s="5">
        <f t="shared" si="340"/>
        <v>2.2887833100940006E-2</v>
      </c>
      <c r="R168" s="5">
        <f t="shared" si="341"/>
        <v>7.0096136948553808E-2</v>
      </c>
      <c r="S168" s="5">
        <f t="shared" si="342"/>
        <v>6.1758962069113223E-2</v>
      </c>
      <c r="T168" s="5">
        <f t="shared" si="343"/>
        <v>5.3170082120025872E-2</v>
      </c>
      <c r="U168" s="5">
        <f t="shared" si="344"/>
        <v>9.3049069452596889E-2</v>
      </c>
      <c r="V168" s="5">
        <f t="shared" si="345"/>
        <v>2.1161092336337891E-2</v>
      </c>
      <c r="W168" s="5">
        <f t="shared" si="346"/>
        <v>1.0127479509043765E-2</v>
      </c>
      <c r="X168" s="5">
        <f t="shared" si="347"/>
        <v>2.3526863149951092E-2</v>
      </c>
      <c r="Y168" s="5">
        <f t="shared" si="348"/>
        <v>2.7327297437740729E-2</v>
      </c>
      <c r="Z168" s="5">
        <f t="shared" si="349"/>
        <v>5.4279455543246917E-2</v>
      </c>
      <c r="AA168" s="5">
        <f t="shared" si="350"/>
        <v>7.2053226448122121E-2</v>
      </c>
      <c r="AB168" s="5">
        <f t="shared" si="351"/>
        <v>4.7823503290742558E-2</v>
      </c>
      <c r="AC168" s="5">
        <f t="shared" si="352"/>
        <v>4.0784834346118178E-3</v>
      </c>
      <c r="AD168" s="5">
        <f t="shared" si="353"/>
        <v>3.3609289514356299E-3</v>
      </c>
      <c r="AE168" s="5">
        <f t="shared" si="354"/>
        <v>7.8076796330739419E-3</v>
      </c>
      <c r="AF168" s="5">
        <f t="shared" si="355"/>
        <v>9.0689006125342954E-3</v>
      </c>
      <c r="AG168" s="5">
        <f t="shared" si="356"/>
        <v>7.0225694175624041E-3</v>
      </c>
      <c r="AH168" s="5">
        <f t="shared" si="357"/>
        <v>3.1523769593398109E-2</v>
      </c>
      <c r="AI168" s="5">
        <f t="shared" si="358"/>
        <v>4.1846206567083578E-2</v>
      </c>
      <c r="AJ168" s="5">
        <f t="shared" si="359"/>
        <v>2.7774359263521519E-2</v>
      </c>
      <c r="AK168" s="5">
        <f t="shared" si="360"/>
        <v>1.2289684789189662E-2</v>
      </c>
      <c r="AL168" s="5">
        <f t="shared" si="361"/>
        <v>5.0308260044860497E-4</v>
      </c>
      <c r="AM168" s="5">
        <f t="shared" si="362"/>
        <v>8.922925714348642E-4</v>
      </c>
      <c r="AN168" s="5">
        <f t="shared" si="363"/>
        <v>2.0728598067386414E-3</v>
      </c>
      <c r="AO168" s="5">
        <f t="shared" si="364"/>
        <v>2.4077011935015389E-3</v>
      </c>
      <c r="AP168" s="5">
        <f t="shared" si="365"/>
        <v>1.8644210021160894E-3</v>
      </c>
      <c r="AQ168" s="5">
        <f t="shared" si="366"/>
        <v>1.0827960138430721E-3</v>
      </c>
      <c r="AR168" s="5">
        <f t="shared" si="367"/>
        <v>1.4646396717607245E-2</v>
      </c>
      <c r="AS168" s="5">
        <f t="shared" si="368"/>
        <v>1.9442349389484311E-2</v>
      </c>
      <c r="AT168" s="5">
        <f t="shared" si="369"/>
        <v>1.2904366755557027E-2</v>
      </c>
      <c r="AU168" s="5">
        <f t="shared" si="370"/>
        <v>5.7099642992731346E-3</v>
      </c>
      <c r="AV168" s="5">
        <f t="shared" si="371"/>
        <v>1.8949220591316634E-3</v>
      </c>
      <c r="AW168" s="5">
        <f t="shared" si="372"/>
        <v>4.3094058757757453E-5</v>
      </c>
      <c r="AX168" s="5">
        <f t="shared" si="373"/>
        <v>1.9741219479854155E-4</v>
      </c>
      <c r="AY168" s="5">
        <f t="shared" si="374"/>
        <v>4.5860272410418396E-4</v>
      </c>
      <c r="AZ168" s="5">
        <f t="shared" si="375"/>
        <v>5.3268355273190077E-4</v>
      </c>
      <c r="BA168" s="5">
        <f t="shared" si="376"/>
        <v>4.1248739913229369E-4</v>
      </c>
      <c r="BB168" s="5">
        <f t="shared" si="377"/>
        <v>2.3955947236917766E-4</v>
      </c>
      <c r="BC168" s="5">
        <f t="shared" si="378"/>
        <v>1.1130277612847597E-4</v>
      </c>
      <c r="BD168" s="5">
        <f t="shared" si="379"/>
        <v>5.6707721288949209E-3</v>
      </c>
      <c r="BE168" s="5">
        <f t="shared" si="380"/>
        <v>7.5276626165385382E-3</v>
      </c>
      <c r="BF168" s="5">
        <f t="shared" si="381"/>
        <v>4.9962953175015376E-3</v>
      </c>
      <c r="BG168" s="5">
        <f t="shared" si="382"/>
        <v>2.2107762768966534E-3</v>
      </c>
      <c r="BH168" s="5">
        <f t="shared" si="383"/>
        <v>7.3367336735007615E-4</v>
      </c>
      <c r="BI168" s="5">
        <f t="shared" si="384"/>
        <v>1.9478284278114214E-4</v>
      </c>
      <c r="BJ168" s="8">
        <f t="shared" si="385"/>
        <v>0.20905568016126422</v>
      </c>
      <c r="BK168" s="8">
        <f t="shared" si="386"/>
        <v>0.19404645142981453</v>
      </c>
      <c r="BL168" s="8">
        <f t="shared" si="387"/>
        <v>0.53273571596578095</v>
      </c>
      <c r="BM168" s="8">
        <f t="shared" si="388"/>
        <v>0.69579987075645378</v>
      </c>
      <c r="BN168" s="8">
        <f t="shared" si="389"/>
        <v>0.29390192367830664</v>
      </c>
    </row>
    <row r="169" spans="1:66" x14ac:dyDescent="0.25">
      <c r="A169" t="s">
        <v>344</v>
      </c>
      <c r="B169" t="s">
        <v>194</v>
      </c>
      <c r="C169" t="s">
        <v>181</v>
      </c>
      <c r="D169" s="11">
        <v>44263</v>
      </c>
      <c r="E169">
        <f>VLOOKUP(A169,home!$A$2:$E$405,3,FALSE)</f>
        <v>1.3226</v>
      </c>
      <c r="F169">
        <f>VLOOKUP(B169,home!$B$2:$E$405,3,FALSE)</f>
        <v>0.50409999999999999</v>
      </c>
      <c r="G169">
        <f>VLOOKUP(C169,away!$B$2:$E$405,4,FALSE)</f>
        <v>0.46529999999999999</v>
      </c>
      <c r="H169">
        <f>VLOOKUP(A169,away!$A$2:$E$405,3,FALSE)</f>
        <v>1.0645</v>
      </c>
      <c r="I169">
        <f>VLOOKUP(C169,away!$B$2:$E$405,3,FALSE)</f>
        <v>0.57809999999999995</v>
      </c>
      <c r="J169">
        <f>VLOOKUP(B169,home!$B$2:$E$405,4,FALSE)</f>
        <v>1.1742999999999999</v>
      </c>
      <c r="K169" s="3">
        <f t="shared" si="334"/>
        <v>0.31022605369799999</v>
      </c>
      <c r="L169" s="3">
        <f t="shared" si="335"/>
        <v>0.72264948253499983</v>
      </c>
      <c r="M169" s="5">
        <f t="shared" si="336"/>
        <v>0.35598184869812416</v>
      </c>
      <c r="N169" s="5">
        <f t="shared" si="337"/>
        <v>0.11043484410973758</v>
      </c>
      <c r="O169" s="5">
        <f t="shared" si="338"/>
        <v>0.25725009875355204</v>
      </c>
      <c r="P169" s="5">
        <f t="shared" si="339"/>
        <v>7.9805682949735238E-2</v>
      </c>
      <c r="Q169" s="5">
        <f t="shared" si="340"/>
        <v>1.7129882939458857E-2</v>
      </c>
      <c r="R169" s="5">
        <f t="shared" si="341"/>
        <v>9.2950825373165971E-2</v>
      </c>
      <c r="S169" s="5">
        <f t="shared" si="342"/>
        <v>4.4728032162073706E-3</v>
      </c>
      <c r="T169" s="5">
        <f t="shared" si="343"/>
        <v>1.2378901042085064E-2</v>
      </c>
      <c r="U169" s="5">
        <f t="shared" si="344"/>
        <v>2.8835767743489213E-2</v>
      </c>
      <c r="V169" s="5">
        <f t="shared" si="345"/>
        <v>1.1141489272701739E-4</v>
      </c>
      <c r="W169" s="5">
        <f t="shared" si="346"/>
        <v>1.771378661539006E-3</v>
      </c>
      <c r="X169" s="5">
        <f t="shared" si="347"/>
        <v>1.2800858731347032E-3</v>
      </c>
      <c r="Y169" s="5">
        <f t="shared" si="348"/>
        <v>4.6252669691057834E-4</v>
      </c>
      <c r="Z169" s="5">
        <f t="shared" si="349"/>
        <v>2.2390288619039841E-2</v>
      </c>
      <c r="AA169" s="5">
        <f t="shared" si="350"/>
        <v>6.946050879443973E-3</v>
      </c>
      <c r="AB169" s="5">
        <f t="shared" si="351"/>
        <v>1.0774229765577131E-3</v>
      </c>
      <c r="AC169" s="5">
        <f t="shared" si="352"/>
        <v>1.5610946241656578E-6</v>
      </c>
      <c r="AD169" s="5">
        <f t="shared" si="353"/>
        <v>1.3738195294352273E-4</v>
      </c>
      <c r="AE169" s="5">
        <f t="shared" si="354"/>
        <v>9.9278997204284392E-5</v>
      </c>
      <c r="AF169" s="5">
        <f t="shared" si="355"/>
        <v>3.5871957978134905E-5</v>
      </c>
      <c r="AG169" s="5">
        <f t="shared" si="356"/>
        <v>8.6409506234721489E-6</v>
      </c>
      <c r="AH169" s="5">
        <f t="shared" si="357"/>
        <v>4.0450826210896088E-3</v>
      </c>
      <c r="AI169" s="5">
        <f t="shared" si="358"/>
        <v>1.2548900184229917E-3</v>
      </c>
      <c r="AJ169" s="5">
        <f t="shared" si="359"/>
        <v>1.9464978912018762E-4</v>
      </c>
      <c r="AK169" s="5">
        <f t="shared" si="360"/>
        <v>2.0128478643967903E-5</v>
      </c>
      <c r="AL169" s="5">
        <f t="shared" si="361"/>
        <v>1.399894102312495E-8</v>
      </c>
      <c r="AM169" s="5">
        <f t="shared" si="362"/>
        <v>8.5238922221986866E-6</v>
      </c>
      <c r="AN169" s="5">
        <f t="shared" si="363"/>
        <v>6.1597863035559897E-6</v>
      </c>
      <c r="AO169" s="5">
        <f t="shared" si="364"/>
        <v>2.2256831923954574E-6</v>
      </c>
      <c r="AP169" s="5">
        <f t="shared" si="365"/>
        <v>5.3612960242380802E-7</v>
      </c>
      <c r="AQ169" s="5">
        <f t="shared" si="366"/>
        <v>9.6858444940814981E-8</v>
      </c>
      <c r="AR169" s="5">
        <f t="shared" si="367"/>
        <v>5.846353725883455E-4</v>
      </c>
      <c r="AS169" s="5">
        <f t="shared" si="368"/>
        <v>1.8136912449034234E-4</v>
      </c>
      <c r="AT169" s="5">
        <f t="shared" si="369"/>
        <v>2.8132713876650096E-5</v>
      </c>
      <c r="AU169" s="5">
        <f t="shared" si="370"/>
        <v>2.9091669352560412E-6</v>
      </c>
      <c r="AV169" s="5">
        <f t="shared" si="371"/>
        <v>2.2562484446829664E-7</v>
      </c>
      <c r="AW169" s="5">
        <f t="shared" si="372"/>
        <v>8.7176343167284333E-11</v>
      </c>
      <c r="AX169" s="5">
        <f t="shared" si="373"/>
        <v>4.4072224103996203E-7</v>
      </c>
      <c r="AY169" s="5">
        <f t="shared" si="374"/>
        <v>3.1848769942919398E-7</v>
      </c>
      <c r="AZ169" s="5">
        <f t="shared" si="375"/>
        <v>1.150774855931348E-7</v>
      </c>
      <c r="BA169" s="5">
        <f t="shared" si="376"/>
        <v>2.7720228471769253E-8</v>
      </c>
      <c r="BB169" s="5">
        <f t="shared" si="377"/>
        <v>5.0080021902190036E-9</v>
      </c>
      <c r="BC169" s="5">
        <f t="shared" si="378"/>
        <v>7.2380603825918211E-10</v>
      </c>
      <c r="BD169" s="5">
        <f t="shared" si="379"/>
        <v>7.0414408245437422E-5</v>
      </c>
      <c r="BE169" s="5">
        <f t="shared" si="380"/>
        <v>2.1844383993461966E-5</v>
      </c>
      <c r="BF169" s="5">
        <f t="shared" si="381"/>
        <v>3.388348520877732E-6</v>
      </c>
      <c r="BG169" s="5">
        <f t="shared" si="382"/>
        <v>3.5038466339511807E-7</v>
      </c>
      <c r="BH169" s="5">
        <f t="shared" si="383"/>
        <v>2.7174612850342383E-8</v>
      </c>
      <c r="BI169" s="5">
        <f t="shared" si="384"/>
        <v>1.6860545810665368E-9</v>
      </c>
      <c r="BJ169" s="8">
        <f t="shared" si="385"/>
        <v>0.14375724327084344</v>
      </c>
      <c r="BK169" s="8">
        <f t="shared" si="386"/>
        <v>0.4403736433380584</v>
      </c>
      <c r="BL169" s="8">
        <f t="shared" si="387"/>
        <v>0.39346821502231133</v>
      </c>
      <c r="BM169" s="8">
        <f t="shared" si="388"/>
        <v>8.643588902595617E-2</v>
      </c>
      <c r="BN169" s="8">
        <f t="shared" si="389"/>
        <v>0.91355318282377385</v>
      </c>
    </row>
    <row r="170" spans="1:66" x14ac:dyDescent="0.25">
      <c r="A170" t="s">
        <v>345</v>
      </c>
      <c r="B170" t="s">
        <v>198</v>
      </c>
      <c r="C170" t="s">
        <v>211</v>
      </c>
      <c r="D170" s="11">
        <v>44263</v>
      </c>
      <c r="E170">
        <f>VLOOKUP(A170,home!$A$2:$E$405,3,FALSE)</f>
        <v>1.3976999999999999</v>
      </c>
      <c r="F170">
        <f>VLOOKUP(B170,home!$B$2:$E$405,3,FALSE)</f>
        <v>0.79959999999999998</v>
      </c>
      <c r="G170">
        <f>VLOOKUP(C170,away!$B$2:$E$405,4,FALSE)</f>
        <v>1.6296999999999999</v>
      </c>
      <c r="H170">
        <f>VLOOKUP(A170,away!$A$2:$E$405,3,FALSE)</f>
        <v>1.0585</v>
      </c>
      <c r="I170">
        <f>VLOOKUP(C170,away!$B$2:$E$405,3,FALSE)</f>
        <v>0.73480000000000001</v>
      </c>
      <c r="J170">
        <f>VLOOKUP(B170,home!$B$2:$E$405,4,FALSE)</f>
        <v>1.8339000000000001</v>
      </c>
      <c r="K170" s="3">
        <f t="shared" si="334"/>
        <v>1.8213542193239998</v>
      </c>
      <c r="L170" s="3">
        <f t="shared" si="335"/>
        <v>1.4263813786199999</v>
      </c>
      <c r="M170" s="5">
        <f t="shared" si="336"/>
        <v>3.8862107710429979E-2</v>
      </c>
      <c r="N170" s="5">
        <f t="shared" si="337"/>
        <v>7.0781663850215379E-2</v>
      </c>
      <c r="O170" s="5">
        <f t="shared" si="338"/>
        <v>5.5432186772082039E-2</v>
      </c>
      <c r="P170" s="5">
        <f t="shared" si="339"/>
        <v>0.10096164726368761</v>
      </c>
      <c r="Q170" s="5">
        <f t="shared" si="340"/>
        <v>6.4459241052181412E-2</v>
      </c>
      <c r="R170" s="5">
        <f t="shared" si="341"/>
        <v>3.9533719493941862E-2</v>
      </c>
      <c r="S170" s="5">
        <f t="shared" si="342"/>
        <v>6.5573220411444505E-2</v>
      </c>
      <c r="T170" s="5">
        <f t="shared" si="343"/>
        <v>9.1943461116809413E-2</v>
      </c>
      <c r="U170" s="5">
        <f t="shared" si="344"/>
        <v>7.2004906805862454E-2</v>
      </c>
      <c r="V170" s="5">
        <f t="shared" si="345"/>
        <v>1.8928407641975221E-2</v>
      </c>
      <c r="W170" s="5">
        <f t="shared" si="346"/>
        <v>3.9134370221604466E-2</v>
      </c>
      <c r="X170" s="5">
        <f t="shared" si="347"/>
        <v>5.5820536948117651E-2</v>
      </c>
      <c r="Y170" s="5">
        <f t="shared" si="348"/>
        <v>3.9810687223682362E-2</v>
      </c>
      <c r="Z170" s="5">
        <f t="shared" si="349"/>
        <v>1.8796720437915051E-2</v>
      </c>
      <c r="AA170" s="5">
        <f t="shared" si="350"/>
        <v>3.4235486079050234E-2</v>
      </c>
      <c r="AB170" s="5">
        <f t="shared" si="351"/>
        <v>3.1177473510343109E-2</v>
      </c>
      <c r="AC170" s="5">
        <f t="shared" si="352"/>
        <v>3.0734360026416839E-3</v>
      </c>
      <c r="AD170" s="5">
        <f t="shared" si="353"/>
        <v>1.7819387580926695E-2</v>
      </c>
      <c r="AE170" s="5">
        <f t="shared" si="354"/>
        <v>2.5417242623846321E-2</v>
      </c>
      <c r="AF170" s="5">
        <f t="shared" si="355"/>
        <v>1.8127340787260474E-2</v>
      </c>
      <c r="AG170" s="5">
        <f t="shared" si="356"/>
        <v>8.6188337809490496E-3</v>
      </c>
      <c r="AH170" s="5">
        <f t="shared" si="357"/>
        <v>6.7028230029420018E-3</v>
      </c>
      <c r="AI170" s="5">
        <f t="shared" si="358"/>
        <v>1.2208214957790375E-2</v>
      </c>
      <c r="AJ170" s="5">
        <f t="shared" si="359"/>
        <v>1.1117741911892935E-2</v>
      </c>
      <c r="AK170" s="5">
        <f t="shared" si="360"/>
        <v>6.7497820468604905E-3</v>
      </c>
      <c r="AL170" s="5">
        <f t="shared" si="361"/>
        <v>3.1938479909358918E-4</v>
      </c>
      <c r="AM170" s="5">
        <f t="shared" si="362"/>
        <v>6.4910833512581024E-3</v>
      </c>
      <c r="AN170" s="5">
        <f t="shared" si="363"/>
        <v>9.2587604193048612E-3</v>
      </c>
      <c r="AO170" s="5">
        <f t="shared" si="364"/>
        <v>6.6032617256001798E-3</v>
      </c>
      <c r="AP170" s="5">
        <f t="shared" si="365"/>
        <v>3.1395898545167546E-3</v>
      </c>
      <c r="AQ170" s="5">
        <f t="shared" si="366"/>
        <v>1.1195631262467436E-3</v>
      </c>
      <c r="AR170" s="5">
        <f t="shared" si="367"/>
        <v>1.9121563831164506E-3</v>
      </c>
      <c r="AS170" s="5">
        <f t="shared" si="368"/>
        <v>3.4827140963964651E-3</v>
      </c>
      <c r="AT170" s="5">
        <f t="shared" si="369"/>
        <v>3.1716280070854374E-3</v>
      </c>
      <c r="AU170" s="5">
        <f t="shared" si="370"/>
        <v>1.9255526842770767E-3</v>
      </c>
      <c r="AV170" s="5">
        <f t="shared" si="371"/>
        <v>8.7677837650967667E-4</v>
      </c>
      <c r="AW170" s="5">
        <f t="shared" si="372"/>
        <v>2.3048454971256443E-5</v>
      </c>
      <c r="AX170" s="5">
        <f t="shared" si="373"/>
        <v>1.9704270082996178E-3</v>
      </c>
      <c r="AY170" s="5">
        <f t="shared" si="374"/>
        <v>2.8105803925684908E-3</v>
      </c>
      <c r="AZ170" s="5">
        <f t="shared" si="375"/>
        <v>2.0044797675370925E-3</v>
      </c>
      <c r="BA170" s="5">
        <f t="shared" si="376"/>
        <v>9.5305087141181835E-4</v>
      </c>
      <c r="BB170" s="5">
        <f t="shared" si="377"/>
        <v>3.3985350396484554E-4</v>
      </c>
      <c r="BC170" s="5">
        <f t="shared" si="378"/>
        <v>9.695214190284271E-5</v>
      </c>
      <c r="BD170" s="5">
        <f t="shared" si="379"/>
        <v>4.5457737631444592E-4</v>
      </c>
      <c r="BE170" s="5">
        <f t="shared" si="380"/>
        <v>8.2794642235954955E-4</v>
      </c>
      <c r="BF170" s="5">
        <f t="shared" si="381"/>
        <v>7.5399185486938814E-4</v>
      </c>
      <c r="BG170" s="5">
        <f t="shared" si="382"/>
        <v>4.5776208206742974E-4</v>
      </c>
      <c r="BH170" s="5">
        <f t="shared" si="383"/>
        <v>2.0843672490501299E-4</v>
      </c>
      <c r="BI170" s="5">
        <f t="shared" si="384"/>
        <v>7.5927421673564237E-5</v>
      </c>
      <c r="BJ170" s="8">
        <f t="shared" si="385"/>
        <v>0.46672036734820466</v>
      </c>
      <c r="BK170" s="8">
        <f t="shared" si="386"/>
        <v>0.23052878422184109</v>
      </c>
      <c r="BL170" s="8">
        <f t="shared" si="387"/>
        <v>0.28330980601033995</v>
      </c>
      <c r="BM170" s="8">
        <f t="shared" si="388"/>
        <v>0.6265375799381655</v>
      </c>
      <c r="BN170" s="8">
        <f t="shared" si="389"/>
        <v>0.37003056614253826</v>
      </c>
    </row>
    <row r="171" spans="1:66" x14ac:dyDescent="0.25">
      <c r="A171" t="s">
        <v>341</v>
      </c>
      <c r="B171" t="s">
        <v>135</v>
      </c>
      <c r="C171" t="s">
        <v>139</v>
      </c>
      <c r="D171" t="s">
        <v>354</v>
      </c>
      <c r="E171">
        <f>VLOOKUP(A171,home!$A$2:$E$405,3,FALSE)</f>
        <v>1.4554</v>
      </c>
      <c r="F171">
        <f>VLOOKUP(B171,home!$B$2:$E$405,3,FALSE)</f>
        <v>1.3742000000000001</v>
      </c>
      <c r="G171">
        <f>VLOOKUP(C171,away!$B$2:$E$405,4,FALSE)</f>
        <v>1.5705</v>
      </c>
      <c r="H171">
        <f>VLOOKUP(A171,away!$A$2:$E$405,3,FALSE)</f>
        <v>1.2321</v>
      </c>
      <c r="I171">
        <f>VLOOKUP(C171,away!$B$2:$E$405,3,FALSE)</f>
        <v>0.2319</v>
      </c>
      <c r="J171">
        <f>VLOOKUP(B171,home!$B$2:$E$405,4,FALSE)</f>
        <v>1.6232</v>
      </c>
      <c r="K171" s="3">
        <f t="shared" si="334"/>
        <v>3.1410167729400005</v>
      </c>
      <c r="L171" s="3">
        <f t="shared" si="335"/>
        <v>0.46378718056799995</v>
      </c>
      <c r="M171" s="5">
        <f t="shared" si="336"/>
        <v>2.7192775338733703E-2</v>
      </c>
      <c r="N171" s="5">
        <f t="shared" si="337"/>
        <v>8.5412963441751769E-2</v>
      </c>
      <c r="O171" s="5">
        <f t="shared" si="338"/>
        <v>1.2611660606170343E-2</v>
      </c>
      <c r="P171" s="5">
        <f t="shared" si="339"/>
        <v>3.9613437498607705E-2</v>
      </c>
      <c r="Q171" s="5">
        <f t="shared" si="340"/>
        <v>0.1341417753985267</v>
      </c>
      <c r="R171" s="5">
        <f t="shared" si="341"/>
        <v>2.924563257408128E-3</v>
      </c>
      <c r="S171" s="5">
        <f t="shared" si="342"/>
        <v>1.4426850614810891E-2</v>
      </c>
      <c r="T171" s="5">
        <f t="shared" si="343"/>
        <v>6.2213235808468596E-2</v>
      </c>
      <c r="U171" s="5">
        <f t="shared" si="344"/>
        <v>9.1861022450429736E-3</v>
      </c>
      <c r="V171" s="5">
        <f t="shared" si="345"/>
        <v>2.3351674112478708E-3</v>
      </c>
      <c r="W171" s="5">
        <f t="shared" si="346"/>
        <v>0.14044718882624091</v>
      </c>
      <c r="X171" s="5">
        <f t="shared" si="347"/>
        <v>6.5137605724423772E-2</v>
      </c>
      <c r="Y171" s="5">
        <f t="shared" si="348"/>
        <v>1.5104993253940257E-2</v>
      </c>
      <c r="Z171" s="5">
        <f t="shared" si="349"/>
        <v>4.5212498251536067E-4</v>
      </c>
      <c r="AA171" s="5">
        <f t="shared" si="350"/>
        <v>1.4201321535459524E-3</v>
      </c>
      <c r="AB171" s="5">
        <f t="shared" si="351"/>
        <v>2.2303294570396206E-3</v>
      </c>
      <c r="AC171" s="5">
        <f t="shared" si="352"/>
        <v>2.1261163843602163E-4</v>
      </c>
      <c r="AD171" s="5">
        <f t="shared" si="353"/>
        <v>0.11028674395387353</v>
      </c>
      <c r="AE171" s="5">
        <f t="shared" si="354"/>
        <v>5.1149578032391917E-2</v>
      </c>
      <c r="AF171" s="5">
        <f t="shared" si="355"/>
        <v>1.1861259291442976E-2</v>
      </c>
      <c r="AG171" s="5">
        <f t="shared" si="356"/>
        <v>1.8337000015881107E-3</v>
      </c>
      <c r="AH171" s="5">
        <f t="shared" si="357"/>
        <v>5.2422442726288824E-5</v>
      </c>
      <c r="AI171" s="5">
        <f t="shared" si="358"/>
        <v>1.6465977188175973E-4</v>
      </c>
      <c r="AJ171" s="5">
        <f t="shared" si="359"/>
        <v>2.5859955265454082E-4</v>
      </c>
      <c r="AK171" s="5">
        <f t="shared" si="360"/>
        <v>2.7075517745423123E-4</v>
      </c>
      <c r="AL171" s="5">
        <f t="shared" si="361"/>
        <v>1.2388993393646187E-5</v>
      </c>
      <c r="AM171" s="5">
        <f t="shared" si="362"/>
        <v>6.9282502518411157E-2</v>
      </c>
      <c r="AN171" s="5">
        <f t="shared" si="363"/>
        <v>3.2132336505709264E-2</v>
      </c>
      <c r="AO171" s="5">
        <f t="shared" si="364"/>
        <v>7.4512828765225586E-3</v>
      </c>
      <c r="AP171" s="5">
        <f t="shared" si="365"/>
        <v>1.1519364923056716E-3</v>
      </c>
      <c r="AQ171" s="5">
        <f t="shared" si="366"/>
        <v>1.3356334448995971E-4</v>
      </c>
      <c r="AR171" s="5">
        <f t="shared" si="367"/>
        <v>4.8625713821025913E-6</v>
      </c>
      <c r="AS171" s="5">
        <f t="shared" si="368"/>
        <v>1.5273418270802279E-5</v>
      </c>
      <c r="AT171" s="5">
        <f t="shared" si="369"/>
        <v>2.3987031484359115E-5</v>
      </c>
      <c r="AU171" s="5">
        <f t="shared" si="370"/>
        <v>2.5114556075137285E-5</v>
      </c>
      <c r="AV171" s="5">
        <f t="shared" si="371"/>
        <v>1.9721310469237101E-5</v>
      </c>
      <c r="AW171" s="5">
        <f t="shared" si="372"/>
        <v>5.0132864066165703E-7</v>
      </c>
      <c r="AX171" s="5">
        <f t="shared" si="373"/>
        <v>3.6269583746931205E-2</v>
      </c>
      <c r="AY171" s="5">
        <f t="shared" si="374"/>
        <v>1.6821367986364178E-2</v>
      </c>
      <c r="AZ171" s="5">
        <f t="shared" si="375"/>
        <v>3.9007674158463282E-3</v>
      </c>
      <c r="BA171" s="5">
        <f t="shared" si="376"/>
        <v>6.0304197394896403E-4</v>
      </c>
      <c r="BB171" s="5">
        <f t="shared" si="377"/>
        <v>6.992078421548779E-5</v>
      </c>
      <c r="BC171" s="5">
        <f t="shared" si="378"/>
        <v>6.4856726748809212E-6</v>
      </c>
      <c r="BD171" s="5">
        <f t="shared" si="379"/>
        <v>3.7586637860266742E-7</v>
      </c>
      <c r="BE171" s="5">
        <f t="shared" si="380"/>
        <v>1.1806025995751949E-6</v>
      </c>
      <c r="BF171" s="5">
        <f t="shared" si="381"/>
        <v>1.8541462837211275E-6</v>
      </c>
      <c r="BG171" s="5">
        <f t="shared" si="382"/>
        <v>1.9413015255508101E-6</v>
      </c>
      <c r="BH171" s="5">
        <f t="shared" si="383"/>
        <v>1.5244151632722764E-6</v>
      </c>
      <c r="BI171" s="5">
        <f t="shared" si="384"/>
        <v>9.576427193524574E-7</v>
      </c>
      <c r="BJ171" s="8">
        <f t="shared" si="385"/>
        <v>0.8454118330500684</v>
      </c>
      <c r="BK171" s="8">
        <f t="shared" si="386"/>
        <v>0.10061459948159401</v>
      </c>
      <c r="BL171" s="8">
        <f t="shared" si="387"/>
        <v>2.9216017526275551E-2</v>
      </c>
      <c r="BM171" s="8">
        <f t="shared" si="388"/>
        <v>0.65697653284153135</v>
      </c>
      <c r="BN171" s="8">
        <f t="shared" si="389"/>
        <v>0.30189717554119838</v>
      </c>
    </row>
    <row r="172" spans="1:66" x14ac:dyDescent="0.25">
      <c r="A172" t="s">
        <v>341</v>
      </c>
      <c r="B172" t="s">
        <v>140</v>
      </c>
      <c r="C172" t="s">
        <v>138</v>
      </c>
      <c r="D172" t="s">
        <v>354</v>
      </c>
      <c r="E172">
        <f>VLOOKUP(A172,home!$A$2:$E$405,3,FALSE)</f>
        <v>1.4554</v>
      </c>
      <c r="F172">
        <f>VLOOKUP(B172,home!$B$2:$E$405,3,FALSE)</f>
        <v>1.3742000000000001</v>
      </c>
      <c r="G172">
        <f>VLOOKUP(C172,away!$B$2:$E$405,4,FALSE)</f>
        <v>0.7853</v>
      </c>
      <c r="H172">
        <f>VLOOKUP(A172,away!$A$2:$E$405,3,FALSE)</f>
        <v>1.2321</v>
      </c>
      <c r="I172">
        <f>VLOOKUP(C172,away!$B$2:$E$405,3,FALSE)</f>
        <v>0.46379999999999999</v>
      </c>
      <c r="J172">
        <f>VLOOKUP(B172,home!$B$2:$E$405,4,FALSE)</f>
        <v>0.46379999999999999</v>
      </c>
      <c r="K172" s="3">
        <f t="shared" si="334"/>
        <v>1.5706083870040002</v>
      </c>
      <c r="L172" s="3">
        <f t="shared" si="335"/>
        <v>0.265037573124</v>
      </c>
      <c r="M172" s="5">
        <f t="shared" si="336"/>
        <v>0.15951043110343918</v>
      </c>
      <c r="N172" s="5">
        <f t="shared" si="337"/>
        <v>0.25052842090568533</v>
      </c>
      <c r="O172" s="5">
        <f t="shared" si="338"/>
        <v>4.2276257547618525E-2</v>
      </c>
      <c r="P172" s="5">
        <f t="shared" si="339"/>
        <v>6.6399444675430824E-2</v>
      </c>
      <c r="Q172" s="5">
        <f t="shared" si="340"/>
        <v>0.19674101952866888</v>
      </c>
      <c r="R172" s="5">
        <f t="shared" si="341"/>
        <v>5.6023983505930006E-3</v>
      </c>
      <c r="S172" s="5">
        <f t="shared" si="342"/>
        <v>6.9100281133754335E-3</v>
      </c>
      <c r="T172" s="5">
        <f t="shared" si="343"/>
        <v>5.2143762349819885E-2</v>
      </c>
      <c r="U172" s="5">
        <f t="shared" si="344"/>
        <v>8.7991738367787457E-3</v>
      </c>
      <c r="V172" s="5">
        <f t="shared" si="345"/>
        <v>3.1960433645886801E-4</v>
      </c>
      <c r="W172" s="5">
        <f t="shared" si="346"/>
        <v>0.10300103177981508</v>
      </c>
      <c r="X172" s="5">
        <f t="shared" si="347"/>
        <v>2.7299143492190189E-2</v>
      </c>
      <c r="Y172" s="5">
        <f t="shared" si="348"/>
        <v>3.6176493697669628E-3</v>
      </c>
      <c r="Z172" s="5">
        <f t="shared" si="349"/>
        <v>4.9494868750502323E-4</v>
      </c>
      <c r="AA172" s="5">
        <f t="shared" si="350"/>
        <v>7.7737055973201138E-4</v>
      </c>
      <c r="AB172" s="5">
        <f t="shared" si="351"/>
        <v>6.104723604625457E-4</v>
      </c>
      <c r="AC172" s="5">
        <f t="shared" si="352"/>
        <v>8.3151107696863743E-6</v>
      </c>
      <c r="AD172" s="5">
        <f t="shared" si="353"/>
        <v>4.0443571095860775E-2</v>
      </c>
      <c r="AE172" s="5">
        <f t="shared" si="354"/>
        <v>1.0719065931714893E-2</v>
      </c>
      <c r="AF172" s="5">
        <f t="shared" si="355"/>
        <v>1.4204776103489314E-3</v>
      </c>
      <c r="AG172" s="5">
        <f t="shared" si="356"/>
        <v>1.2549331284128658E-4</v>
      </c>
      <c r="AH172" s="5">
        <f t="shared" si="357"/>
        <v>3.27949997393101E-5</v>
      </c>
      <c r="AI172" s="5">
        <f t="shared" si="358"/>
        <v>5.1508101642354447E-5</v>
      </c>
      <c r="AJ172" s="5">
        <f t="shared" si="359"/>
        <v>4.0449528219068215E-5</v>
      </c>
      <c r="AK172" s="5">
        <f t="shared" si="360"/>
        <v>2.1176789423741181E-5</v>
      </c>
      <c r="AL172" s="5">
        <f t="shared" si="361"/>
        <v>1.3845332463902189E-7</v>
      </c>
      <c r="AM172" s="5">
        <f t="shared" si="362"/>
        <v>1.27042023927103E-2</v>
      </c>
      <c r="AN172" s="5">
        <f t="shared" si="363"/>
        <v>3.3670909706400519E-3</v>
      </c>
      <c r="AO172" s="5">
        <f t="shared" si="364"/>
        <v>4.4620280967308642E-4</v>
      </c>
      <c r="AP172" s="5">
        <f t="shared" si="365"/>
        <v>3.9420169932288305E-5</v>
      </c>
      <c r="AQ172" s="5">
        <f t="shared" si="366"/>
        <v>2.6119565427473417E-6</v>
      </c>
      <c r="AR172" s="5">
        <f t="shared" si="367"/>
        <v>1.7383814283017939E-6</v>
      </c>
      <c r="AS172" s="5">
        <f t="shared" si="368"/>
        <v>2.7303164511027908E-6</v>
      </c>
      <c r="AT172" s="5">
        <f t="shared" si="369"/>
        <v>2.1441289586385207E-6</v>
      </c>
      <c r="AU172" s="5">
        <f t="shared" si="370"/>
        <v>1.1225289750852717E-6</v>
      </c>
      <c r="AV172" s="5">
        <f t="shared" si="371"/>
        <v>4.407633557309829E-7</v>
      </c>
      <c r="AW172" s="5">
        <f t="shared" si="372"/>
        <v>1.6009443892900189E-9</v>
      </c>
      <c r="AX172" s="5">
        <f t="shared" si="373"/>
        <v>3.3255544713645152E-3</v>
      </c>
      <c r="AY172" s="5">
        <f t="shared" si="374"/>
        <v>8.8139688638211799E-4</v>
      </c>
      <c r="AZ172" s="5">
        <f t="shared" si="375"/>
        <v>1.1680164586288324E-4</v>
      </c>
      <c r="BA172" s="5">
        <f t="shared" si="376"/>
        <v>1.0318941585462491E-5</v>
      </c>
      <c r="BB172" s="5">
        <f t="shared" si="377"/>
        <v>6.837268087548249E-7</v>
      </c>
      <c r="BC172" s="5">
        <f t="shared" si="378"/>
        <v>3.6242658814439244E-8</v>
      </c>
      <c r="BD172" s="5">
        <f t="shared" si="379"/>
        <v>7.6789399153489959E-8</v>
      </c>
      <c r="BE172" s="5">
        <f t="shared" si="380"/>
        <v>1.2060607434346921E-7</v>
      </c>
      <c r="BF172" s="5">
        <f t="shared" si="381"/>
        <v>9.4712455943740371E-8</v>
      </c>
      <c r="BG172" s="5">
        <f t="shared" si="382"/>
        <v>4.9585392552995183E-8</v>
      </c>
      <c r="BH172" s="5">
        <f t="shared" si="383"/>
        <v>1.9469808354154977E-8</v>
      </c>
      <c r="BI172" s="5">
        <f t="shared" si="384"/>
        <v>6.115888858879272E-9</v>
      </c>
      <c r="BJ172" s="8">
        <f t="shared" si="385"/>
        <v>0.70693395559087313</v>
      </c>
      <c r="BK172" s="8">
        <f t="shared" si="386"/>
        <v>0.23402935867918073</v>
      </c>
      <c r="BL172" s="8">
        <f t="shared" si="387"/>
        <v>5.8220145472397351E-2</v>
      </c>
      <c r="BM172" s="8">
        <f t="shared" si="388"/>
        <v>0.277739041033083</v>
      </c>
      <c r="BN172" s="8">
        <f t="shared" si="389"/>
        <v>0.72105797211143563</v>
      </c>
    </row>
    <row r="173" spans="1:66" x14ac:dyDescent="0.25">
      <c r="A173" t="s">
        <v>341</v>
      </c>
      <c r="B173" t="s">
        <v>131</v>
      </c>
      <c r="C173" t="s">
        <v>133</v>
      </c>
      <c r="D173" t="s">
        <v>354</v>
      </c>
      <c r="E173">
        <f>VLOOKUP(A173,home!$A$2:$E$405,3,FALSE)</f>
        <v>1.4554</v>
      </c>
      <c r="F173">
        <f>VLOOKUP(B173,home!$B$2:$E$405,3,FALSE)</f>
        <v>0.49080000000000001</v>
      </c>
      <c r="G173">
        <f>VLOOKUP(C173,away!$B$2:$E$405,4,FALSE)</f>
        <v>1.3742000000000001</v>
      </c>
      <c r="H173">
        <f>VLOOKUP(A173,away!$A$2:$E$405,3,FALSE)</f>
        <v>1.2321</v>
      </c>
      <c r="I173">
        <f>VLOOKUP(C173,away!$B$2:$E$405,3,FALSE)</f>
        <v>0.57969999999999999</v>
      </c>
      <c r="J173">
        <f>VLOOKUP(B173,home!$B$2:$E$405,4,FALSE)</f>
        <v>0.92759999999999998</v>
      </c>
      <c r="K173" s="3">
        <f t="shared" si="334"/>
        <v>0.9816052417440001</v>
      </c>
      <c r="L173" s="3">
        <f t="shared" si="335"/>
        <v>0.662536788012</v>
      </c>
      <c r="M173" s="5">
        <f t="shared" si="336"/>
        <v>0.19317823288920036</v>
      </c>
      <c r="N173" s="5">
        <f t="shared" si="337"/>
        <v>0.18962476599488229</v>
      </c>
      <c r="O173" s="5">
        <f t="shared" si="338"/>
        <v>0.12798768593224488</v>
      </c>
      <c r="P173" s="5">
        <f t="shared" si="339"/>
        <v>0.12563338338977642</v>
      </c>
      <c r="Q173" s="5">
        <f t="shared" si="340"/>
        <v>9.3068332132527923E-2</v>
      </c>
      <c r="R173" s="5">
        <f t="shared" si="341"/>
        <v>4.239827517131909E-2</v>
      </c>
      <c r="S173" s="5">
        <f t="shared" si="342"/>
        <v>2.0426404654782588E-2</v>
      </c>
      <c r="T173" s="5">
        <f t="shared" si="343"/>
        <v>6.1661193836719051E-2</v>
      </c>
      <c r="U173" s="5">
        <f t="shared" si="344"/>
        <v>4.1618369149071313E-2</v>
      </c>
      <c r="V173" s="5">
        <f t="shared" si="345"/>
        <v>1.4760337521170072E-3</v>
      </c>
      <c r="W173" s="5">
        <f t="shared" si="346"/>
        <v>3.0452120887220328E-2</v>
      </c>
      <c r="X173" s="5">
        <f t="shared" si="347"/>
        <v>2.0175650360772089E-2</v>
      </c>
      <c r="Y173" s="5">
        <f t="shared" si="348"/>
        <v>6.6835552930395448E-3</v>
      </c>
      <c r="Z173" s="5">
        <f t="shared" si="349"/>
        <v>9.3634723497515587E-3</v>
      </c>
      <c r="AA173" s="5">
        <f t="shared" si="350"/>
        <v>9.1912335394411394E-3</v>
      </c>
      <c r="AB173" s="5">
        <f t="shared" si="351"/>
        <v>4.5110815102043407E-3</v>
      </c>
      <c r="AC173" s="5">
        <f t="shared" si="352"/>
        <v>5.9996121037588284E-5</v>
      </c>
      <c r="AD173" s="5">
        <f t="shared" si="353"/>
        <v>7.472990371279355E-3</v>
      </c>
      <c r="AE173" s="5">
        <f t="shared" si="354"/>
        <v>4.9511310374320263E-3</v>
      </c>
      <c r="AF173" s="5">
        <f t="shared" si="355"/>
        <v>1.6401532272833682E-3</v>
      </c>
      <c r="AG173" s="5">
        <f t="shared" si="356"/>
        <v>3.6222061701727957E-4</v>
      </c>
      <c r="AH173" s="5">
        <f t="shared" si="357"/>
        <v>1.5509112238108929E-3</v>
      </c>
      <c r="AI173" s="5">
        <f t="shared" si="358"/>
        <v>1.5223825867723745E-3</v>
      </c>
      <c r="AJ173" s="5">
        <f t="shared" si="359"/>
        <v>7.4718936355777632E-4</v>
      </c>
      <c r="AK173" s="5">
        <f t="shared" si="360"/>
        <v>2.4448166528122557E-4</v>
      </c>
      <c r="AL173" s="5">
        <f t="shared" si="361"/>
        <v>1.560738094242325E-6</v>
      </c>
      <c r="AM173" s="5">
        <f t="shared" si="362"/>
        <v>1.4671053039900519E-3</v>
      </c>
      <c r="AN173" s="5">
        <f t="shared" si="363"/>
        <v>9.7201123578093769E-4</v>
      </c>
      <c r="AO173" s="5">
        <f t="shared" si="364"/>
        <v>3.2199660103293865E-4</v>
      </c>
      <c r="AP173" s="5">
        <f t="shared" si="365"/>
        <v>7.1111531266381531E-5</v>
      </c>
      <c r="AQ173" s="5">
        <f t="shared" si="366"/>
        <v>1.1778501378960831E-5</v>
      </c>
      <c r="AR173" s="5">
        <f t="shared" si="367"/>
        <v>2.0550714814308586E-4</v>
      </c>
      <c r="AS173" s="5">
        <f t="shared" si="368"/>
        <v>2.0172689383311383E-4</v>
      </c>
      <c r="AT173" s="5">
        <f t="shared" si="369"/>
        <v>9.900808819365996E-5</v>
      </c>
      <c r="AU173" s="5">
        <f t="shared" si="370"/>
        <v>3.2395619448649626E-5</v>
      </c>
      <c r="AV173" s="5">
        <f t="shared" si="371"/>
        <v>7.9499274650845871E-6</v>
      </c>
      <c r="AW173" s="5">
        <f t="shared" si="372"/>
        <v>2.8195149173952407E-8</v>
      </c>
      <c r="AX173" s="5">
        <f t="shared" si="373"/>
        <v>2.4001970943117649E-4</v>
      </c>
      <c r="AY173" s="5">
        <f t="shared" si="374"/>
        <v>1.5902188734610517E-4</v>
      </c>
      <c r="AZ173" s="5">
        <f t="shared" si="375"/>
        <v>5.2678925232947325E-5</v>
      </c>
      <c r="BA173" s="5">
        <f t="shared" si="376"/>
        <v>1.1633908639920406E-5</v>
      </c>
      <c r="BB173" s="5">
        <f t="shared" si="377"/>
        <v>1.9269731155794797E-6</v>
      </c>
      <c r="BC173" s="5">
        <f t="shared" si="378"/>
        <v>2.5533811571630109E-7</v>
      </c>
      <c r="BD173" s="5">
        <f t="shared" si="379"/>
        <v>2.2692674307371051E-5</v>
      </c>
      <c r="BE173" s="5">
        <f t="shared" si="380"/>
        <v>2.227524804930482E-5</v>
      </c>
      <c r="BF173" s="5">
        <f t="shared" si="381"/>
        <v>1.093275012317271E-5</v>
      </c>
      <c r="BG173" s="5">
        <f t="shared" si="382"/>
        <v>3.5772149425278989E-6</v>
      </c>
      <c r="BH173" s="5">
        <f t="shared" si="383"/>
        <v>8.7785323460758687E-7</v>
      </c>
      <c r="BI173" s="5">
        <f t="shared" si="384"/>
        <v>1.7234106731454661E-7</v>
      </c>
      <c r="BJ173" s="8">
        <f t="shared" si="385"/>
        <v>0.41940165367350396</v>
      </c>
      <c r="BK173" s="8">
        <f t="shared" si="386"/>
        <v>0.34093463343235436</v>
      </c>
      <c r="BL173" s="8">
        <f t="shared" si="387"/>
        <v>0.23037872590051092</v>
      </c>
      <c r="BM173" s="8">
        <f t="shared" si="388"/>
        <v>0.22802881615397283</v>
      </c>
      <c r="BN173" s="8">
        <f t="shared" si="389"/>
        <v>0.77189067550995105</v>
      </c>
    </row>
    <row r="174" spans="1:66" x14ac:dyDescent="0.25">
      <c r="A174" t="s">
        <v>341</v>
      </c>
      <c r="B174" t="s">
        <v>143</v>
      </c>
      <c r="C174" t="s">
        <v>136</v>
      </c>
      <c r="D174" t="s">
        <v>354</v>
      </c>
      <c r="E174">
        <f>VLOOKUP(A174,home!$A$2:$E$405,3,FALSE)</f>
        <v>1.4554</v>
      </c>
      <c r="F174">
        <f>VLOOKUP(B174,home!$B$2:$E$405,3,FALSE)</f>
        <v>0.7853</v>
      </c>
      <c r="G174">
        <f>VLOOKUP(C174,away!$B$2:$E$405,4,FALSE)</f>
        <v>0.7853</v>
      </c>
      <c r="H174">
        <f>VLOOKUP(A174,away!$A$2:$E$405,3,FALSE)</f>
        <v>1.2321</v>
      </c>
      <c r="I174">
        <f>VLOOKUP(C174,away!$B$2:$E$405,3,FALSE)</f>
        <v>2.0870000000000002</v>
      </c>
      <c r="J174">
        <f>VLOOKUP(B174,home!$B$2:$E$405,4,FALSE)</f>
        <v>0.69569999999999999</v>
      </c>
      <c r="K174" s="3">
        <f t="shared" si="334"/>
        <v>0.89753948938600003</v>
      </c>
      <c r="L174" s="3">
        <f t="shared" si="335"/>
        <v>1.7889179013900001</v>
      </c>
      <c r="M174" s="5">
        <f t="shared" si="336"/>
        <v>6.8121841472771172E-2</v>
      </c>
      <c r="N174" s="5">
        <f t="shared" si="337"/>
        <v>6.1142042811505065E-2</v>
      </c>
      <c r="O174" s="5">
        <f t="shared" si="338"/>
        <v>0.12186438168629209</v>
      </c>
      <c r="P174" s="5">
        <f t="shared" si="339"/>
        <v>0.1093780949130552</v>
      </c>
      <c r="Q174" s="5">
        <f t="shared" si="340"/>
        <v>2.7438698942527602E-2</v>
      </c>
      <c r="R174" s="5">
        <f t="shared" si="341"/>
        <v>0.10900268697021583</v>
      </c>
      <c r="S174" s="5">
        <f t="shared" si="342"/>
        <v>4.3905036138780995E-2</v>
      </c>
      <c r="T174" s="5">
        <f t="shared" si="343"/>
        <v>4.9085579729138497E-2</v>
      </c>
      <c r="U174" s="5">
        <f t="shared" si="344"/>
        <v>9.7834216004949487E-2</v>
      </c>
      <c r="V174" s="5">
        <f t="shared" si="345"/>
        <v>7.8327777701537003E-3</v>
      </c>
      <c r="W174" s="5">
        <f t="shared" si="346"/>
        <v>8.2091052794308027E-3</v>
      </c>
      <c r="X174" s="5">
        <f t="shared" si="347"/>
        <v>1.4685415388768924E-2</v>
      </c>
      <c r="Y174" s="5">
        <f t="shared" si="348"/>
        <v>1.3135501239158459E-2</v>
      </c>
      <c r="Z174" s="5">
        <f t="shared" si="349"/>
        <v>6.4998952673543206E-2</v>
      </c>
      <c r="AA174" s="5">
        <f t="shared" si="350"/>
        <v>5.8339126793236738E-2</v>
      </c>
      <c r="AB174" s="5">
        <f t="shared" si="351"/>
        <v>2.6180835036613403E-2</v>
      </c>
      <c r="AC174" s="5">
        <f t="shared" si="352"/>
        <v>7.8603122347990165E-4</v>
      </c>
      <c r="AD174" s="5">
        <f t="shared" si="353"/>
        <v>1.8419990402040595E-3</v>
      </c>
      <c r="AE174" s="5">
        <f t="shared" si="354"/>
        <v>3.2951850573642409E-3</v>
      </c>
      <c r="AF174" s="5">
        <f t="shared" si="355"/>
        <v>2.9474077687558632E-3</v>
      </c>
      <c r="AG174" s="5">
        <f t="shared" si="356"/>
        <v>1.7575568400744405E-3</v>
      </c>
      <c r="AH174" s="5">
        <f t="shared" si="357"/>
        <v>2.9069447502325697E-2</v>
      </c>
      <c r="AI174" s="5">
        <f t="shared" si="358"/>
        <v>2.6090977067970537E-2</v>
      </c>
      <c r="AJ174" s="5">
        <f t="shared" si="359"/>
        <v>1.1708841117584055E-2</v>
      </c>
      <c r="AK174" s="5">
        <f t="shared" si="360"/>
        <v>3.5030490926593987E-3</v>
      </c>
      <c r="AL174" s="5">
        <f t="shared" si="361"/>
        <v>5.0482838342398162E-5</v>
      </c>
      <c r="AM174" s="5">
        <f t="shared" si="362"/>
        <v>3.3065337559885088E-4</v>
      </c>
      <c r="AN174" s="5">
        <f t="shared" si="363"/>
        <v>5.9151174276381581E-4</v>
      </c>
      <c r="AO174" s="5">
        <f t="shared" si="364"/>
        <v>5.2908297275629354E-4</v>
      </c>
      <c r="AP174" s="5">
        <f t="shared" si="365"/>
        <v>3.1549533376145711E-4</v>
      </c>
      <c r="AQ174" s="5">
        <f t="shared" si="366"/>
        <v>1.4109881259272082E-4</v>
      </c>
      <c r="AR174" s="5">
        <f t="shared" si="367"/>
        <v>1.0400571004085445E-2</v>
      </c>
      <c r="AS174" s="5">
        <f t="shared" si="368"/>
        <v>9.3349231883296854E-3</v>
      </c>
      <c r="AT174" s="5">
        <f t="shared" si="369"/>
        <v>4.1892310959554778E-3</v>
      </c>
      <c r="AU174" s="5">
        <f t="shared" si="370"/>
        <v>1.2533334462612781E-3</v>
      </c>
      <c r="AV174" s="5">
        <f t="shared" si="371"/>
        <v>2.8122906534693574E-4</v>
      </c>
      <c r="AW174" s="5">
        <f t="shared" si="372"/>
        <v>2.2515688900283508E-6</v>
      </c>
      <c r="AX174" s="5">
        <f t="shared" si="373"/>
        <v>4.9462410316458295E-5</v>
      </c>
      <c r="AY174" s="5">
        <f t="shared" si="374"/>
        <v>8.8484191261009677E-5</v>
      </c>
      <c r="AZ174" s="5">
        <f t="shared" si="375"/>
        <v>7.9145476868418412E-5</v>
      </c>
      <c r="BA174" s="5">
        <f t="shared" si="376"/>
        <v>4.7194920127987294E-5</v>
      </c>
      <c r="BB174" s="5">
        <f t="shared" si="377"/>
        <v>2.1106959367906918E-5</v>
      </c>
      <c r="BC174" s="5">
        <f t="shared" si="378"/>
        <v>7.5517234914320019E-6</v>
      </c>
      <c r="BD174" s="5">
        <f t="shared" si="379"/>
        <v>3.1009612756477036E-3</v>
      </c>
      <c r="BE174" s="5">
        <f t="shared" si="380"/>
        <v>2.7832351999505988E-3</v>
      </c>
      <c r="BF174" s="5">
        <f t="shared" si="381"/>
        <v>1.2490317501024008E-3</v>
      </c>
      <c r="BG174" s="5">
        <f t="shared" si="382"/>
        <v>3.7368510640460373E-4</v>
      </c>
      <c r="BH174" s="5">
        <f t="shared" si="383"/>
        <v>8.3849284898385255E-5</v>
      </c>
      <c r="BI174" s="5">
        <f t="shared" si="384"/>
        <v>1.5051608870615595E-5</v>
      </c>
      <c r="BJ174" s="8">
        <f t="shared" si="385"/>
        <v>0.18573928001583426</v>
      </c>
      <c r="BK174" s="8">
        <f t="shared" si="386"/>
        <v>0.23016274854784435</v>
      </c>
      <c r="BL174" s="8">
        <f t="shared" si="387"/>
        <v>0.51665866329770038</v>
      </c>
      <c r="BM174" s="8">
        <f t="shared" si="388"/>
        <v>0.50052566511618435</v>
      </c>
      <c r="BN174" s="8">
        <f t="shared" si="389"/>
        <v>0.49694774679636694</v>
      </c>
    </row>
    <row r="175" spans="1:66" x14ac:dyDescent="0.25">
      <c r="A175" t="s">
        <v>352</v>
      </c>
      <c r="B175" t="s">
        <v>161</v>
      </c>
      <c r="C175" t="s">
        <v>156</v>
      </c>
      <c r="D175" t="s">
        <v>354</v>
      </c>
      <c r="E175">
        <f>VLOOKUP(A175,home!$A$2:$E$405,3,FALSE)</f>
        <v>1.2061999999999999</v>
      </c>
      <c r="F175">
        <f>VLOOKUP(B175,home!$B$2:$E$405,3,FALSE)</f>
        <v>1.0659000000000001</v>
      </c>
      <c r="G175">
        <f>VLOOKUP(C175,away!$B$2:$E$405,4,FALSE)</f>
        <v>1.4508000000000001</v>
      </c>
      <c r="H175">
        <f>VLOOKUP(A175,away!$A$2:$E$405,3,FALSE)</f>
        <v>1.1546000000000001</v>
      </c>
      <c r="I175">
        <f>VLOOKUP(C175,away!$B$2:$E$405,3,FALSE)</f>
        <v>0.86609999999999998</v>
      </c>
      <c r="J175">
        <f>VLOOKUP(B175,home!$B$2:$E$405,4,FALSE)</f>
        <v>0.86609999999999998</v>
      </c>
      <c r="K175" s="3">
        <f t="shared" si="334"/>
        <v>1.865276991864</v>
      </c>
      <c r="L175" s="3">
        <f t="shared" si="335"/>
        <v>0.86609918586599999</v>
      </c>
      <c r="M175" s="5">
        <f t="shared" si="336"/>
        <v>6.5129598064069191E-2</v>
      </c>
      <c r="N175" s="5">
        <f t="shared" si="337"/>
        <v>0.12148474075825837</v>
      </c>
      <c r="O175" s="5">
        <f t="shared" si="338"/>
        <v>5.6408691859070131E-2</v>
      </c>
      <c r="P175" s="5">
        <f t="shared" si="339"/>
        <v>0.10521783506586962</v>
      </c>
      <c r="Q175" s="5">
        <f t="shared" si="340"/>
        <v>0.11330134589947104</v>
      </c>
      <c r="R175" s="5">
        <f t="shared" si="341"/>
        <v>2.442776104745335E-2</v>
      </c>
      <c r="S175" s="5">
        <f t="shared" si="342"/>
        <v>4.2495244654580877E-2</v>
      </c>
      <c r="T175" s="5">
        <f t="shared" si="343"/>
        <v>9.8130203441053915E-2</v>
      </c>
      <c r="U175" s="5">
        <f t="shared" si="344"/>
        <v>4.5564540644566373E-2</v>
      </c>
      <c r="V175" s="5">
        <f t="shared" si="345"/>
        <v>7.6279666935095752E-3</v>
      </c>
      <c r="W175" s="5">
        <f t="shared" si="346"/>
        <v>7.0446131217835967E-2</v>
      </c>
      <c r="X175" s="5">
        <f t="shared" si="347"/>
        <v>6.1013336895177128E-2</v>
      </c>
      <c r="Y175" s="5">
        <f t="shared" si="348"/>
        <v>2.6421800705940444E-2</v>
      </c>
      <c r="Z175" s="5">
        <f t="shared" si="349"/>
        <v>7.0522879852428456E-3</v>
      </c>
      <c r="AA175" s="5">
        <f t="shared" si="350"/>
        <v>1.3154470518872403E-2</v>
      </c>
      <c r="AB175" s="5">
        <f t="shared" si="351"/>
        <v>1.2268365599502996E-2</v>
      </c>
      <c r="AC175" s="5">
        <f t="shared" si="352"/>
        <v>7.7019335803372654E-4</v>
      </c>
      <c r="AD175" s="5">
        <f t="shared" si="353"/>
        <v>3.2850386931615433E-2</v>
      </c>
      <c r="AE175" s="5">
        <f t="shared" si="354"/>
        <v>2.845169337685521E-2</v>
      </c>
      <c r="AF175" s="5">
        <f t="shared" si="355"/>
        <v>1.2320994235101679E-2</v>
      </c>
      <c r="AG175" s="5">
        <f t="shared" si="356"/>
        <v>3.5570676920270816E-3</v>
      </c>
      <c r="AH175" s="5">
        <f t="shared" si="357"/>
        <v>1.5269952206278499E-3</v>
      </c>
      <c r="AI175" s="5">
        <f t="shared" si="358"/>
        <v>2.8482690517234207E-3</v>
      </c>
      <c r="AJ175" s="5">
        <f t="shared" si="359"/>
        <v>2.6564053644089957E-3</v>
      </c>
      <c r="AK175" s="5">
        <f t="shared" si="360"/>
        <v>1.6516439357654013E-3</v>
      </c>
      <c r="AL175" s="5">
        <f t="shared" si="361"/>
        <v>4.9770353340551716E-5</v>
      </c>
      <c r="AM175" s="5">
        <f t="shared" si="362"/>
        <v>1.2255014183474413E-2</v>
      </c>
      <c r="AN175" s="5">
        <f t="shared" si="363"/>
        <v>1.0614057807083471E-2</v>
      </c>
      <c r="AO175" s="5">
        <f t="shared" si="364"/>
        <v>4.596413412724828E-3</v>
      </c>
      <c r="AP175" s="5">
        <f t="shared" si="365"/>
        <v>1.3269833048881788E-3</v>
      </c>
      <c r="AQ175" s="5">
        <f t="shared" si="366"/>
        <v>2.8732479000535631E-4</v>
      </c>
      <c r="AR175" s="5">
        <f t="shared" si="367"/>
        <v>2.6450586348141083E-4</v>
      </c>
      <c r="AS175" s="5">
        <f t="shared" si="368"/>
        <v>4.9337670136499583E-4</v>
      </c>
      <c r="AT175" s="5">
        <f t="shared" si="369"/>
        <v>4.601421046889413E-4</v>
      </c>
      <c r="AU175" s="5">
        <f t="shared" si="370"/>
        <v>2.8609749362138608E-4</v>
      </c>
      <c r="AV175" s="5">
        <f t="shared" si="371"/>
        <v>1.3341276807048229E-4</v>
      </c>
      <c r="AW175" s="5">
        <f t="shared" si="372"/>
        <v>2.2334651835273419E-6</v>
      </c>
      <c r="AX175" s="5">
        <f t="shared" si="373"/>
        <v>3.8098326652336312E-3</v>
      </c>
      <c r="AY175" s="5">
        <f t="shared" si="374"/>
        <v>3.2996929696445408E-3</v>
      </c>
      <c r="AZ175" s="5">
        <f t="shared" si="375"/>
        <v>1.4289306973084503E-3</v>
      </c>
      <c r="BA175" s="5">
        <f t="shared" si="376"/>
        <v>4.1253190453259482E-4</v>
      </c>
      <c r="BB175" s="5">
        <f t="shared" si="377"/>
        <v>8.9323386664857669E-5</v>
      </c>
      <c r="BC175" s="5">
        <f t="shared" si="378"/>
        <v>1.5472582493845435E-5</v>
      </c>
      <c r="BD175" s="5">
        <f t="shared" si="379"/>
        <v>3.8181385503005534E-5</v>
      </c>
      <c r="BE175" s="5">
        <f t="shared" si="380"/>
        <v>7.1218859896245891E-5</v>
      </c>
      <c r="BF175" s="5">
        <f t="shared" si="381"/>
        <v>6.6421450375626624E-5</v>
      </c>
      <c r="BG175" s="5">
        <f t="shared" si="382"/>
        <v>4.1298134383964253E-5</v>
      </c>
      <c r="BH175" s="5">
        <f t="shared" si="383"/>
        <v>1.9258114968329024E-5</v>
      </c>
      <c r="BI175" s="5">
        <f t="shared" si="384"/>
        <v>7.1843437514191635E-6</v>
      </c>
      <c r="BJ175" s="8">
        <f t="shared" si="385"/>
        <v>0.60611327885739041</v>
      </c>
      <c r="BK175" s="8">
        <f t="shared" si="386"/>
        <v>0.2245903011590481</v>
      </c>
      <c r="BL175" s="8">
        <f t="shared" si="387"/>
        <v>0.16238824046209677</v>
      </c>
      <c r="BM175" s="8">
        <f t="shared" si="388"/>
        <v>0.51087667626512512</v>
      </c>
      <c r="BN175" s="8">
        <f t="shared" si="389"/>
        <v>0.48596997269419173</v>
      </c>
    </row>
    <row r="176" spans="1:66" x14ac:dyDescent="0.25">
      <c r="A176" t="s">
        <v>352</v>
      </c>
      <c r="B176" t="s">
        <v>165</v>
      </c>
      <c r="C176" t="s">
        <v>163</v>
      </c>
      <c r="D176" t="s">
        <v>354</v>
      </c>
      <c r="E176">
        <f>VLOOKUP(A176,home!$A$2:$E$405,3,FALSE)</f>
        <v>1.2061999999999999</v>
      </c>
      <c r="F176">
        <f>VLOOKUP(B176,home!$B$2:$E$405,3,FALSE)</f>
        <v>1.1607000000000001</v>
      </c>
      <c r="G176">
        <f>VLOOKUP(C176,away!$B$2:$E$405,4,FALSE)</f>
        <v>1.5660000000000001</v>
      </c>
      <c r="H176">
        <f>VLOOKUP(A176,away!$A$2:$E$405,3,FALSE)</f>
        <v>1.1546000000000001</v>
      </c>
      <c r="I176">
        <f>VLOOKUP(C176,away!$B$2:$E$405,3,FALSE)</f>
        <v>0.76990000000000003</v>
      </c>
      <c r="J176">
        <f>VLOOKUP(B176,home!$B$2:$E$405,4,FALSE)</f>
        <v>0.95269999999999999</v>
      </c>
      <c r="K176" s="3">
        <f t="shared" ref="K176:K218" si="390">E176*F176*G176</f>
        <v>2.1924569084400001</v>
      </c>
      <c r="L176" s="3">
        <f t="shared" ref="L176:L218" si="391">H176*I176*J176</f>
        <v>0.84688031465800007</v>
      </c>
      <c r="M176" s="5">
        <f t="shared" ref="M176:M218" si="392">_xlfn.POISSON.DIST(0,K176,FALSE) * _xlfn.POISSON.DIST(0,L176,FALSE)</f>
        <v>4.7866603862679345E-2</v>
      </c>
      <c r="N176" s="5">
        <f t="shared" ref="N176:N218" si="393">_xlfn.POISSON.DIST(1,K176,FALSE) * _xlfn.POISSON.DIST(0,L176,FALSE)</f>
        <v>0.10494546632229211</v>
      </c>
      <c r="O176" s="5">
        <f t="shared" ref="O176:O218" si="394">_xlfn.POISSON.DIST(0,K176,FALSE) * _xlfn.POISSON.DIST(1,L176,FALSE)</f>
        <v>4.0537284540835716E-2</v>
      </c>
      <c r="P176" s="5">
        <f t="shared" ref="P176:P218" si="395">_xlfn.POISSON.DIST(1,K176,FALSE) * _xlfn.POISSON.DIST(1,L176,FALSE)</f>
        <v>8.8876249540953273E-2</v>
      </c>
      <c r="Q176" s="5">
        <f t="shared" ref="Q176:Q218" si="396">_xlfn.POISSON.DIST(2,K176,FALSE) * _xlfn.POISSON.DIST(0,L176,FALSE)</f>
        <v>0.1150442063238834</v>
      </c>
      <c r="R176" s="5">
        <f t="shared" ref="R176:R218" si="397">_xlfn.POISSON.DIST(0,K176,FALSE) * _xlfn.POISSON.DIST(2,L176,FALSE)</f>
        <v>1.7165114143661918E-2</v>
      </c>
      <c r="S176" s="5">
        <f t="shared" ref="S176:S218" si="398">_xlfn.POISSON.DIST(2,K176,FALSE) * _xlfn.POISSON.DIST(2,L176,FALSE)</f>
        <v>4.1255212899198854E-2</v>
      </c>
      <c r="T176" s="5">
        <f t="shared" ref="T176:T218" si="399">_xlfn.POISSON.DIST(2,K176,FALSE) * _xlfn.POISSON.DIST(1,L176,FALSE)</f>
        <v>9.7428673651150238E-2</v>
      </c>
      <c r="U176" s="5">
        <f t="shared" ref="U176:U218" si="400">_xlfn.POISSON.DIST(1,K176,FALSE) * _xlfn.POISSON.DIST(2,L176,FALSE)</f>
        <v>3.7633773088432722E-2</v>
      </c>
      <c r="V176" s="5">
        <f t="shared" ref="V176:V218" si="401">_xlfn.POISSON.DIST(3,K176,FALSE) * _xlfn.POISSON.DIST(3,L176,FALSE)</f>
        <v>8.5111731831821434E-3</v>
      </c>
      <c r="W176" s="5">
        <f t="shared" ref="W176:W218" si="402">_xlfn.POISSON.DIST(3,K176,FALSE) * _xlfn.POISSON.DIST(0,L176,FALSE)</f>
        <v>8.4076488310264971E-2</v>
      </c>
      <c r="X176" s="5">
        <f t="shared" ref="X176:X218" si="403">_xlfn.POISSON.DIST(3,K176,FALSE) * _xlfn.POISSON.DIST(1,L176,FALSE)</f>
        <v>7.1202722875536847E-2</v>
      </c>
      <c r="Y176" s="5">
        <f t="shared" ref="Y176:Y218" si="404">_xlfn.POISSON.DIST(3,K176,FALSE) * _xlfn.POISSON.DIST(2,L176,FALSE)</f>
        <v>3.0150092176670511E-2</v>
      </c>
      <c r="Z176" s="5">
        <f t="shared" ref="Z176:Z218" si="405">_xlfn.POISSON.DIST(0,K176,FALSE) * _xlfn.POISSON.DIST(3,L176,FALSE)</f>
        <v>4.8455990890416308E-3</v>
      </c>
      <c r="AA176" s="5">
        <f t="shared" ref="AA176:AA218" si="406">_xlfn.POISSON.DIST(1,K176,FALSE) * _xlfn.POISSON.DIST(3,L176,FALSE)</f>
        <v>1.0623767198299893E-2</v>
      </c>
      <c r="AB176" s="5">
        <f t="shared" ref="AB176:AB218" si="407">_xlfn.POISSON.DIST(2,K176,FALSE) * _xlfn.POISSON.DIST(3,L176,FALSE)</f>
        <v>1.1646075893785437E-2</v>
      </c>
      <c r="AC176" s="5">
        <f t="shared" ref="AC176:AC218" si="408">_xlfn.POISSON.DIST(4,K176,FALSE) * _xlfn.POISSON.DIST(4,L176,FALSE)</f>
        <v>9.8769430389930536E-4</v>
      </c>
      <c r="AD176" s="5">
        <f t="shared" ref="AD176:AD218" si="409">_xlfn.POISSON.DIST(4,K176,FALSE) * _xlfn.POISSON.DIST(0,L176,FALSE)</f>
        <v>4.6083519408303839E-2</v>
      </c>
      <c r="AE176" s="5">
        <f t="shared" ref="AE176:AE218" si="410">_xlfn.POISSON.DIST(4,K176,FALSE) * _xlfn.POISSON.DIST(1,L176,FALSE)</f>
        <v>3.9027225417052405E-2</v>
      </c>
      <c r="AF176" s="5">
        <f t="shared" ref="AF176:AF218" si="411">_xlfn.POISSON.DIST(4,K176,FALSE) * _xlfn.POISSON.DIST(2,L176,FALSE)</f>
        <v>1.6525694470711019E-2</v>
      </c>
      <c r="AG176" s="5">
        <f t="shared" ref="AG176:AG218" si="412">_xlfn.POISSON.DIST(4,K176,FALSE) * _xlfn.POISSON.DIST(3,L176,FALSE)</f>
        <v>4.6650951110992402E-3</v>
      </c>
      <c r="AH176" s="5">
        <f t="shared" ref="AH176:AH218" si="413">_xlfn.POISSON.DIST(0,K176,FALSE) * _xlfn.POISSON.DIST(4,L176,FALSE)</f>
        <v>1.0259106203085236E-3</v>
      </c>
      <c r="AI176" s="5">
        <f t="shared" ref="AI176:AI218" si="414">_xlfn.POISSON.DIST(1,K176,FALSE) * _xlfn.POISSON.DIST(4,L176,FALSE)</f>
        <v>2.2492648269373879E-3</v>
      </c>
      <c r="AJ176" s="5">
        <f t="shared" ref="AJ176:AJ218" si="415">_xlfn.POISSON.DIST(2,K176,FALSE) * _xlfn.POISSON.DIST(4,L176,FALSE)</f>
        <v>2.4657081043649898E-3</v>
      </c>
      <c r="AK176" s="5">
        <f t="shared" ref="AK176:AK218" si="416">_xlfn.POISSON.DIST(3,K176,FALSE) * _xlfn.POISSON.DIST(4,L176,FALSE)</f>
        <v>1.8019862558705062E-3</v>
      </c>
      <c r="AL176" s="5">
        <f t="shared" ref="AL176:AL218" si="417">_xlfn.POISSON.DIST(5,K176,FALSE) * _xlfn.POISSON.DIST(5,L176,FALSE)</f>
        <v>7.3356000501197195E-5</v>
      </c>
      <c r="AM176" s="5">
        <f t="shared" ref="AM176:AM218" si="418">_xlfn.POISSON.DIST(5,K176,FALSE) * _xlfn.POISSON.DIST(0,L176,FALSE)</f>
        <v>2.0207226098392914E-2</v>
      </c>
      <c r="AN176" s="5">
        <f t="shared" ref="AN176:AN218" si="419">_xlfn.POISSON.DIST(5,K176,FALSE) * _xlfn.POISSON.DIST(1,L176,FALSE)</f>
        <v>1.7113101996572337E-2</v>
      </c>
      <c r="AO176" s="5">
        <f t="shared" ref="AO176:AO218" si="420">_xlfn.POISSON.DIST(5,K176,FALSE) * _xlfn.POISSON.DIST(2,L176,FALSE)</f>
        <v>7.2463746018158149E-3</v>
      </c>
      <c r="AP176" s="5">
        <f t="shared" ref="AP176:AP218" si="421">_xlfn.POISSON.DIST(5,K176,FALSE) * _xlfn.POISSON.DIST(3,L176,FALSE)</f>
        <v>2.0456040009718393E-3</v>
      </c>
      <c r="AQ176" s="5">
        <f t="shared" ref="AQ176:AQ218" si="422">_xlfn.POISSON.DIST(5,K176,FALSE) * _xlfn.POISSON.DIST(4,L176,FALSE)</f>
        <v>4.3309544000217373E-4</v>
      </c>
      <c r="AR176" s="5">
        <f t="shared" ref="AR176:AR218" si="423">_xlfn.POISSON.DIST(0,K176,FALSE) * _xlfn.POISSON.DIST(5,L176,FALSE)</f>
        <v>1.7376470178757334E-4</v>
      </c>
      <c r="AS176" s="5">
        <f t="shared" ref="AS176:AS218" si="424">_xlfn.POISSON.DIST(1,K176,FALSE) * _xlfn.POISSON.DIST(5,L176,FALSE)</f>
        <v>3.8097162087718156E-4</v>
      </c>
      <c r="AT176" s="5">
        <f t="shared" ref="AT176:AT218" si="425">_xlfn.POISSON.DIST(2,K176,FALSE) * _xlfn.POISSON.DIST(5,L176,FALSE)</f>
        <v>4.1763193105588084E-4</v>
      </c>
      <c r="AU176" s="5">
        <f t="shared" ref="AU176:AU218" si="426">_xlfn.POISSON.DIST(3,K176,FALSE) * _xlfn.POISSON.DIST(5,L176,FALSE)</f>
        <v>3.0521333747620126E-4</v>
      </c>
      <c r="AV176" s="5">
        <f t="shared" ref="AV176:AV218" si="427">_xlfn.POISSON.DIST(4,K176,FALSE) * _xlfn.POISSON.DIST(5,L176,FALSE)</f>
        <v>1.6729177257443167E-4</v>
      </c>
      <c r="AW176" s="5">
        <f t="shared" ref="AW176:AW218" si="428">_xlfn.POISSON.DIST(6,K176,FALSE) * _xlfn.POISSON.DIST(6,L176,FALSE)</f>
        <v>3.7834347493053967E-6</v>
      </c>
      <c r="AX176" s="5">
        <f t="shared" ref="AX176:AX218" si="429">_xlfn.POISSON.DIST(6,K176,FALSE) * _xlfn.POISSON.DIST(0,L176,FALSE)</f>
        <v>7.3839120766384303E-3</v>
      </c>
      <c r="AY176" s="5">
        <f t="shared" ref="AY176:AY218" si="430">_xlfn.POISSON.DIST(6,K176,FALSE) * _xlfn.POISSON.DIST(1,L176,FALSE)</f>
        <v>6.2532897828705596E-3</v>
      </c>
      <c r="AZ176" s="5">
        <f t="shared" ref="AZ176:AZ218" si="431">_xlfn.POISSON.DIST(6,K176,FALSE) * _xlfn.POISSON.DIST(2,L176,FALSE)</f>
        <v>2.647894009482538E-3</v>
      </c>
      <c r="BA176" s="5">
        <f t="shared" ref="BA176:BA218" si="432">_xlfn.POISSON.DIST(6,K176,FALSE) * _xlfn.POISSON.DIST(3,L176,FALSE)</f>
        <v>7.4748310397720181E-4</v>
      </c>
      <c r="BB176" s="5">
        <f t="shared" ref="BB176:BB218" si="433">_xlfn.POISSON.DIST(6,K176,FALSE) * _xlfn.POISSON.DIST(4,L176,FALSE)</f>
        <v>1.5825718157443778E-4</v>
      </c>
      <c r="BC176" s="5">
        <f t="shared" ref="BC176:BC218" si="434">_xlfn.POISSON.DIST(6,K176,FALSE) * _xlfn.POISSON.DIST(5,L176,FALSE)</f>
        <v>2.6804978345729635E-5</v>
      </c>
      <c r="BD176" s="5">
        <f t="shared" ref="BD176:BD218" si="435">_xlfn.POISSON.DIST(0,K176,FALSE) * _xlfn.POISSON.DIST(6,L176,FALSE)</f>
        <v>2.4526317554385601E-5</v>
      </c>
      <c r="BE176" s="5">
        <f t="shared" ref="BE176:BE218" si="436">_xlfn.POISSON.DIST(1,K176,FALSE) * _xlfn.POISSON.DIST(6,L176,FALSE)</f>
        <v>5.377289436070595E-5</v>
      </c>
      <c r="BF176" s="5">
        <f t="shared" ref="BF176:BF218" si="437">_xlfn.POISSON.DIST(2,K176,FALSE) * _xlfn.POISSON.DIST(6,L176,FALSE)</f>
        <v>5.894737686397206E-5</v>
      </c>
      <c r="BG176" s="5">
        <f t="shared" ref="BG176:BG218" si="438">_xlfn.POISSON.DIST(3,K176,FALSE) * _xlfn.POISSON.DIST(6,L176,FALSE)</f>
        <v>4.3079861213277259E-5</v>
      </c>
      <c r="BH176" s="5">
        <f t="shared" ref="BH176:BH218" si="439">_xlfn.POISSON.DIST(4,K176,FALSE) * _xlfn.POISSON.DIST(6,L176,FALSE)</f>
        <v>2.3612684832921536E-5</v>
      </c>
      <c r="BI176" s="5">
        <f t="shared" ref="BI176:BI218" si="440">_xlfn.POISSON.DIST(5,K176,FALSE) * _xlfn.POISSON.DIST(6,L176,FALSE)</f>
        <v>1.0353958797751044E-5</v>
      </c>
      <c r="BJ176" s="8">
        <f t="shared" ref="BJ176:BJ218" si="441">SUM(N176,Q176,T176,W176,X176,Y176,AD176,AE176,AF176,AG176,AM176,AN176,AO176,AP176,AQ176,AX176,AY176,AZ176,BA176,BB176,BC176)</f>
        <v>0.67341222733760853</v>
      </c>
      <c r="BK176" s="8">
        <f t="shared" ref="BK176:BK218" si="442">SUM(M176,P176,S176,V176,AC176,AL176,AY176)</f>
        <v>0.19382357957328472</v>
      </c>
      <c r="BL176" s="8">
        <f t="shared" ref="BL176:BL218" si="443">SUM(O176,R176,U176,AA176,AB176,AH176,AI176,AJ176,AK176,AR176,AS176,AT176,AU176,AV176,BD176,BE176,BF176,BG176,BH176,BI176)</f>
        <v>0.12680805112989138</v>
      </c>
      <c r="BM176" s="8">
        <f t="shared" ref="BM176:BM218" si="444">SUM(S176:BI176)</f>
        <v>0.57820502604739921</v>
      </c>
      <c r="BN176" s="8">
        <f t="shared" ref="BN176:BN218" si="445">SUM(M176:R176)</f>
        <v>0.41443492473430577</v>
      </c>
    </row>
    <row r="177" spans="1:66" x14ac:dyDescent="0.25">
      <c r="A177" t="s">
        <v>343</v>
      </c>
      <c r="B177" t="s">
        <v>170</v>
      </c>
      <c r="C177" t="s">
        <v>177</v>
      </c>
      <c r="D177" t="s">
        <v>354</v>
      </c>
      <c r="E177">
        <f>VLOOKUP(A177,home!$A$2:$E$405,3,FALSE)</f>
        <v>1.3167</v>
      </c>
      <c r="F177">
        <f>VLOOKUP(B177,home!$B$2:$E$405,3,FALSE)</f>
        <v>1.0125999999999999</v>
      </c>
      <c r="G177">
        <f>VLOOKUP(C177,away!$B$2:$E$405,4,FALSE)</f>
        <v>1.2267999999999999</v>
      </c>
      <c r="H177">
        <f>VLOOKUP(A177,away!$A$2:$E$405,3,FALSE)</f>
        <v>1.2082999999999999</v>
      </c>
      <c r="I177">
        <f>VLOOKUP(C177,away!$B$2:$E$405,3,FALSE)</f>
        <v>0.76390000000000002</v>
      </c>
      <c r="J177">
        <f>VLOOKUP(B177,home!$B$2:$E$405,4,FALSE)</f>
        <v>0.89659999999999995</v>
      </c>
      <c r="K177" s="3">
        <f t="shared" si="390"/>
        <v>1.6356806872559999</v>
      </c>
      <c r="L177" s="3">
        <f t="shared" si="391"/>
        <v>0.82758006374199988</v>
      </c>
      <c r="M177" s="5">
        <f t="shared" si="392"/>
        <v>8.5156822565855037E-2</v>
      </c>
      <c r="N177" s="5">
        <f t="shared" si="393"/>
        <v>0.13928937005905501</v>
      </c>
      <c r="O177" s="5">
        <f t="shared" si="394"/>
        <v>7.047408864711649E-2</v>
      </c>
      <c r="P177" s="5">
        <f t="shared" si="395"/>
        <v>0.11527310575205577</v>
      </c>
      <c r="Q177" s="5">
        <f t="shared" si="396"/>
        <v>0.11391646627282523</v>
      </c>
      <c r="R177" s="5">
        <f t="shared" si="397"/>
        <v>2.9161475387370003E-2</v>
      </c>
      <c r="S177" s="5">
        <f t="shared" si="398"/>
        <v>3.9010053772992173E-2</v>
      </c>
      <c r="T177" s="5">
        <f t="shared" si="399"/>
        <v>9.42749964193281E-2</v>
      </c>
      <c r="U177" s="5">
        <f t="shared" si="400"/>
        <v>4.7698862103012302E-2</v>
      </c>
      <c r="V177" s="5">
        <f t="shared" si="401"/>
        <v>5.8673579696512301E-3</v>
      </c>
      <c r="W177" s="5">
        <f t="shared" si="402"/>
        <v>6.2110321280969889E-2</v>
      </c>
      <c r="X177" s="5">
        <f t="shared" si="403"/>
        <v>5.1401263644741159E-2</v>
      </c>
      <c r="Y177" s="5">
        <f t="shared" si="404"/>
        <v>2.1269330521767112E-2</v>
      </c>
      <c r="Z177" s="5">
        <f t="shared" si="405"/>
        <v>8.0444852199634768E-3</v>
      </c>
      <c r="AA177" s="5">
        <f t="shared" si="406"/>
        <v>1.3158209113210594E-2</v>
      </c>
      <c r="AB177" s="5">
        <f t="shared" si="407"/>
        <v>1.0761314262677235E-2</v>
      </c>
      <c r="AC177" s="5">
        <f t="shared" si="408"/>
        <v>4.9639928673780615E-4</v>
      </c>
      <c r="AD177" s="5">
        <f t="shared" si="409"/>
        <v>2.5398163249636958E-2</v>
      </c>
      <c r="AE177" s="5">
        <f t="shared" si="410"/>
        <v>2.1019013561064274E-2</v>
      </c>
      <c r="AF177" s="5">
        <f t="shared" si="411"/>
        <v>8.6974582913297658E-3</v>
      </c>
      <c r="AG177" s="5">
        <f t="shared" si="412"/>
        <v>2.3992810290440242E-3</v>
      </c>
      <c r="AH177" s="5">
        <f t="shared" si="413"/>
        <v>1.6643638977772374E-3</v>
      </c>
      <c r="AI177" s="5">
        <f t="shared" si="414"/>
        <v>2.7223678841603468E-3</v>
      </c>
      <c r="AJ177" s="5">
        <f t="shared" si="415"/>
        <v>2.2264622858635297E-3</v>
      </c>
      <c r="AK177" s="5">
        <f t="shared" si="416"/>
        <v>1.2139271206302741E-3</v>
      </c>
      <c r="AL177" s="5">
        <f t="shared" si="417"/>
        <v>2.6878169359182273E-5</v>
      </c>
      <c r="AM177" s="5">
        <f t="shared" si="418"/>
        <v>8.3086570238412472E-3</v>
      </c>
      <c r="AN177" s="5">
        <f t="shared" si="419"/>
        <v>6.8760789094009546E-3</v>
      </c>
      <c r="AO177" s="5">
        <f t="shared" si="420"/>
        <v>2.8452529110685313E-3</v>
      </c>
      <c r="AP177" s="5">
        <f t="shared" si="421"/>
        <v>7.8489152850140195E-4</v>
      </c>
      <c r="AQ177" s="5">
        <f t="shared" si="422"/>
        <v>1.6239014529693648E-4</v>
      </c>
      <c r="AR177" s="5">
        <f t="shared" si="423"/>
        <v>2.75478876122474E-4</v>
      </c>
      <c r="AS177" s="5">
        <f t="shared" si="424"/>
        <v>4.5059547742051879E-4</v>
      </c>
      <c r="AT177" s="5">
        <f t="shared" si="425"/>
        <v>3.6851516009081986E-4</v>
      </c>
      <c r="AU177" s="5">
        <f t="shared" si="426"/>
        <v>2.0092437677386897E-4</v>
      </c>
      <c r="AV177" s="5">
        <f t="shared" si="427"/>
        <v>8.2162030671991413E-5</v>
      </c>
      <c r="AW177" s="5">
        <f t="shared" si="428"/>
        <v>1.0106615214948559E-6</v>
      </c>
      <c r="AX177" s="5">
        <f t="shared" si="429"/>
        <v>2.2650516384885083E-3</v>
      </c>
      <c r="AY177" s="5">
        <f t="shared" si="430"/>
        <v>1.8745115793592413E-3</v>
      </c>
      <c r="AZ177" s="5">
        <f t="shared" si="431"/>
        <v>7.7565420616561884E-4</v>
      </c>
      <c r="BA177" s="5">
        <f t="shared" si="432"/>
        <v>2.1397198579343105E-4</v>
      </c>
      <c r="BB177" s="5">
        <f t="shared" si="433"/>
        <v>4.4269737410482488E-5</v>
      </c>
      <c r="BC177" s="5">
        <f t="shared" si="434"/>
        <v>7.3273504216017415E-6</v>
      </c>
      <c r="BD177" s="5">
        <f t="shared" si="435"/>
        <v>3.7996804310168564E-5</v>
      </c>
      <c r="BE177" s="5">
        <f t="shared" si="436"/>
        <v>6.2150638987588258E-5</v>
      </c>
      <c r="BF177" s="5">
        <f t="shared" si="437"/>
        <v>5.0829299946308971E-5</v>
      </c>
      <c r="BG177" s="5">
        <f t="shared" si="438"/>
        <v>2.7713501422973333E-5</v>
      </c>
      <c r="BH177" s="5">
        <f t="shared" si="439"/>
        <v>1.1332609763449793E-5</v>
      </c>
      <c r="BI177" s="5">
        <f t="shared" si="440"/>
        <v>3.70730618525672E-6</v>
      </c>
      <c r="BJ177" s="8">
        <f t="shared" si="441"/>
        <v>0.56393372134550956</v>
      </c>
      <c r="BK177" s="8">
        <f t="shared" si="442"/>
        <v>0.24770512909601042</v>
      </c>
      <c r="BL177" s="8">
        <f t="shared" si="443"/>
        <v>0.18065247678351348</v>
      </c>
      <c r="BM177" s="8">
        <f t="shared" si="444"/>
        <v>0.44519098284288167</v>
      </c>
      <c r="BN177" s="8">
        <f t="shared" si="445"/>
        <v>0.55327132868427753</v>
      </c>
    </row>
    <row r="178" spans="1:66" x14ac:dyDescent="0.25">
      <c r="A178" t="s">
        <v>343</v>
      </c>
      <c r="B178" t="s">
        <v>174</v>
      </c>
      <c r="C178" t="s">
        <v>176</v>
      </c>
      <c r="D178" t="s">
        <v>354</v>
      </c>
      <c r="E178">
        <f>VLOOKUP(A178,home!$A$2:$E$405,3,FALSE)</f>
        <v>1.3167</v>
      </c>
      <c r="F178">
        <f>VLOOKUP(B178,home!$B$2:$E$405,3,FALSE)</f>
        <v>1.2658</v>
      </c>
      <c r="G178">
        <f>VLOOKUP(C178,away!$B$2:$E$405,4,FALSE)</f>
        <v>1.1684000000000001</v>
      </c>
      <c r="H178">
        <f>VLOOKUP(A178,away!$A$2:$E$405,3,FALSE)</f>
        <v>1.2082999999999999</v>
      </c>
      <c r="I178">
        <f>VLOOKUP(C178,away!$B$2:$E$405,3,FALSE)</f>
        <v>1.3369</v>
      </c>
      <c r="J178">
        <f>VLOOKUP(B178,home!$B$2:$E$405,4,FALSE)</f>
        <v>0.68969999999999998</v>
      </c>
      <c r="K178" s="3">
        <f t="shared" si="390"/>
        <v>1.9473475800240001</v>
      </c>
      <c r="L178" s="3">
        <f t="shared" si="391"/>
        <v>1.1141250134189999</v>
      </c>
      <c r="M178" s="5">
        <f t="shared" si="392"/>
        <v>4.6818699521225228E-2</v>
      </c>
      <c r="N178" s="5">
        <f t="shared" si="393"/>
        <v>9.1172281212528752E-2</v>
      </c>
      <c r="O178" s="5">
        <f t="shared" si="394"/>
        <v>5.2161884232345183E-2</v>
      </c>
      <c r="P178" s="5">
        <f t="shared" si="395"/>
        <v>0.10157731902934945</v>
      </c>
      <c r="Q178" s="5">
        <f t="shared" si="396"/>
        <v>8.8772060592242755E-2</v>
      </c>
      <c r="R178" s="5">
        <f t="shared" si="397"/>
        <v>2.9057429985160955E-2</v>
      </c>
      <c r="S178" s="5">
        <f t="shared" si="398"/>
        <v>5.5095249583516324E-2</v>
      </c>
      <c r="T178" s="5">
        <f t="shared" si="399"/>
        <v>9.8903173198564759E-2</v>
      </c>
      <c r="U178" s="5">
        <f t="shared" si="400"/>
        <v>5.6584915963320007E-2</v>
      </c>
      <c r="V178" s="5">
        <f t="shared" si="401"/>
        <v>1.3281558677234011E-2</v>
      </c>
      <c r="W178" s="5">
        <f t="shared" si="402"/>
        <v>5.7623352456015943E-2</v>
      </c>
      <c r="X178" s="5">
        <f t="shared" si="403"/>
        <v>6.4199618328306535E-2</v>
      </c>
      <c r="Y178" s="5">
        <f t="shared" si="404"/>
        <v>3.5763200315759601E-2</v>
      </c>
      <c r="Z178" s="5">
        <f t="shared" si="405"/>
        <v>1.079120319071303E-2</v>
      </c>
      <c r="AA178" s="5">
        <f t="shared" si="406"/>
        <v>2.1014223418982288E-2</v>
      </c>
      <c r="AB178" s="5">
        <f t="shared" si="407"/>
        <v>2.0460998560519417E-2</v>
      </c>
      <c r="AC178" s="5">
        <f t="shared" si="408"/>
        <v>1.8009699339694503E-3</v>
      </c>
      <c r="AD178" s="5">
        <f t="shared" si="409"/>
        <v>2.8053173989523162E-2</v>
      </c>
      <c r="AE178" s="5">
        <f t="shared" si="410"/>
        <v>3.125474284752304E-2</v>
      </c>
      <c r="AF178" s="5">
        <f t="shared" si="411"/>
        <v>1.7410845397202002E-2</v>
      </c>
      <c r="AG178" s="5">
        <f t="shared" si="412"/>
        <v>6.4659527872646012E-3</v>
      </c>
      <c r="AH178" s="5">
        <f t="shared" si="413"/>
        <v>3.0056873499150804E-3</v>
      </c>
      <c r="AI178" s="5">
        <f t="shared" si="414"/>
        <v>5.8531179871658817E-3</v>
      </c>
      <c r="AJ178" s="5">
        <f t="shared" si="415"/>
        <v>5.6990275739512144E-3</v>
      </c>
      <c r="AK178" s="5">
        <f t="shared" si="416"/>
        <v>3.699329184874648E-3</v>
      </c>
      <c r="AL178" s="5">
        <f t="shared" si="417"/>
        <v>1.5629455701745526E-4</v>
      </c>
      <c r="AM178" s="5">
        <f t="shared" si="418"/>
        <v>1.092585609609803E-2</v>
      </c>
      <c r="AN178" s="5">
        <f t="shared" si="419"/>
        <v>1.2172769569679281E-2</v>
      </c>
      <c r="AO178" s="5">
        <f t="shared" si="420"/>
        <v>6.7809935300826626E-3</v>
      </c>
      <c r="AP178" s="5">
        <f t="shared" si="421"/>
        <v>2.5182915025658316E-3</v>
      </c>
      <c r="AQ178" s="5">
        <f t="shared" si="422"/>
        <v>7.0142288852227837E-4</v>
      </c>
      <c r="AR178" s="5">
        <f t="shared" si="423"/>
        <v>6.6974229181149074E-4</v>
      </c>
      <c r="AS178" s="5">
        <f t="shared" si="424"/>
        <v>1.3042210311988343E-3</v>
      </c>
      <c r="AT178" s="5">
        <f t="shared" si="425"/>
        <v>1.2698858344607281E-3</v>
      </c>
      <c r="AU178" s="5">
        <f t="shared" si="426"/>
        <v>8.2430303554795225E-4</v>
      </c>
      <c r="AV178" s="5">
        <f t="shared" si="427"/>
        <v>4.0130113037018547E-4</v>
      </c>
      <c r="AW178" s="5">
        <f t="shared" si="428"/>
        <v>9.4193026878522751E-6</v>
      </c>
      <c r="AX178" s="5">
        <f t="shared" si="429"/>
        <v>3.5460732380711625E-3</v>
      </c>
      <c r="AY178" s="5">
        <f t="shared" si="430"/>
        <v>3.9507688939507913E-3</v>
      </c>
      <c r="AZ178" s="5">
        <f t="shared" si="431"/>
        <v>2.2008252234941468E-3</v>
      </c>
      <c r="BA178" s="5">
        <f t="shared" si="432"/>
        <v>8.1733147721942947E-4</v>
      </c>
      <c r="BB178" s="5">
        <f t="shared" si="433"/>
        <v>2.2765236075621723E-4</v>
      </c>
      <c r="BC178" s="5">
        <f t="shared" si="434"/>
        <v>5.0726637896477456E-5</v>
      </c>
      <c r="BD178" s="5">
        <f t="shared" si="435"/>
        <v>1.2436277330862472E-4</v>
      </c>
      <c r="BE178" s="5">
        <f t="shared" si="436"/>
        <v>2.4217754564762368E-4</v>
      </c>
      <c r="BF178" s="5">
        <f t="shared" si="437"/>
        <v>2.3580192872652592E-4</v>
      </c>
      <c r="BG178" s="5">
        <f t="shared" si="438"/>
        <v>1.5306277175686399E-4</v>
      </c>
      <c r="BH178" s="5">
        <f t="shared" si="439"/>
        <v>7.4516604543123735E-5</v>
      </c>
      <c r="BI178" s="5">
        <f t="shared" si="440"/>
        <v>2.9021945905731477E-5</v>
      </c>
      <c r="BJ178" s="8">
        <f t="shared" si="441"/>
        <v>0.56351111254326758</v>
      </c>
      <c r="BK178" s="8">
        <f t="shared" si="442"/>
        <v>0.22268086019626274</v>
      </c>
      <c r="BL178" s="8">
        <f t="shared" si="443"/>
        <v>0.20286501114951236</v>
      </c>
      <c r="BM178" s="8">
        <f t="shared" si="444"/>
        <v>0.58634716291564049</v>
      </c>
      <c r="BN178" s="8">
        <f t="shared" si="445"/>
        <v>0.40955967457285236</v>
      </c>
    </row>
    <row r="179" spans="1:66" x14ac:dyDescent="0.25">
      <c r="A179" t="s">
        <v>344</v>
      </c>
      <c r="B179" t="s">
        <v>182</v>
      </c>
      <c r="C179" t="s">
        <v>181</v>
      </c>
      <c r="D179" t="s">
        <v>354</v>
      </c>
      <c r="E179">
        <f>VLOOKUP(A179,home!$A$2:$E$405,3,FALSE)</f>
        <v>1.3226</v>
      </c>
      <c r="F179">
        <f>VLOOKUP(B179,home!$B$2:$E$405,3,FALSE)</f>
        <v>1.4492</v>
      </c>
      <c r="G179">
        <f>VLOOKUP(C179,away!$B$2:$E$405,4,FALSE)</f>
        <v>0.46529999999999999</v>
      </c>
      <c r="H179">
        <f>VLOOKUP(A179,away!$A$2:$E$405,3,FALSE)</f>
        <v>1.0645</v>
      </c>
      <c r="I179">
        <f>VLOOKUP(C179,away!$B$2:$E$405,3,FALSE)</f>
        <v>0.57809999999999995</v>
      </c>
      <c r="J179">
        <f>VLOOKUP(B179,home!$B$2:$E$405,4,FALSE)</f>
        <v>1.2524999999999999</v>
      </c>
      <c r="K179" s="3">
        <f t="shared" si="390"/>
        <v>0.89184605637600001</v>
      </c>
      <c r="L179" s="3">
        <f t="shared" si="391"/>
        <v>0.77077278112499992</v>
      </c>
      <c r="M179" s="5">
        <f t="shared" si="392"/>
        <v>0.18964168845724727</v>
      </c>
      <c r="N179" s="5">
        <f t="shared" si="393"/>
        <v>0.16913119197508195</v>
      </c>
      <c r="O179" s="5">
        <f t="shared" si="394"/>
        <v>0.1461706516294333</v>
      </c>
      <c r="P179" s="5">
        <f t="shared" si="395"/>
        <v>0.13036171921362019</v>
      </c>
      <c r="Q179" s="5">
        <f t="shared" si="396"/>
        <v>7.5419493286574504E-2</v>
      </c>
      <c r="R179" s="5">
        <f t="shared" si="397"/>
        <v>5.6332179837635887E-2</v>
      </c>
      <c r="S179" s="5">
        <f t="shared" si="398"/>
        <v>2.240300903058284E-2</v>
      </c>
      <c r="T179" s="5">
        <f t="shared" si="399"/>
        <v>5.8131292591531297E-2</v>
      </c>
      <c r="U179" s="5">
        <f t="shared" si="400"/>
        <v>5.0239632435259182E-2</v>
      </c>
      <c r="V179" s="5">
        <f t="shared" si="401"/>
        <v>1.7111185933755941E-3</v>
      </c>
      <c r="W179" s="5">
        <f t="shared" si="402"/>
        <v>2.2420859220502565E-2</v>
      </c>
      <c r="X179" s="5">
        <f t="shared" si="403"/>
        <v>1.7281388016598859E-2</v>
      </c>
      <c r="Y179" s="5">
        <f t="shared" si="404"/>
        <v>6.6600117516270744E-3</v>
      </c>
      <c r="Z179" s="5">
        <f t="shared" si="405"/>
        <v>1.4473103640096088E-2</v>
      </c>
      <c r="AA179" s="5">
        <f t="shared" si="406"/>
        <v>1.2907780404940825E-2</v>
      </c>
      <c r="AB179" s="5">
        <f t="shared" si="407"/>
        <v>5.7558765253569412E-3</v>
      </c>
      <c r="AC179" s="5">
        <f t="shared" si="408"/>
        <v>7.3515073157662196E-5</v>
      </c>
      <c r="AD179" s="5">
        <f t="shared" si="409"/>
        <v>4.998988719091671E-3</v>
      </c>
      <c r="AE179" s="5">
        <f t="shared" si="410"/>
        <v>3.8530844378267884E-3</v>
      </c>
      <c r="AF179" s="5">
        <f t="shared" si="411"/>
        <v>1.4849263040266052E-3</v>
      </c>
      <c r="AG179" s="5">
        <f t="shared" si="412"/>
        <v>3.8151359237341789E-4</v>
      </c>
      <c r="AH179" s="5">
        <f t="shared" si="413"/>
        <v>2.7888685860468043E-3</v>
      </c>
      <c r="AI179" s="5">
        <f t="shared" si="414"/>
        <v>2.4872414502167535E-3</v>
      </c>
      <c r="AJ179" s="5">
        <f t="shared" si="415"/>
        <v>1.1091182393153673E-3</v>
      </c>
      <c r="AK179" s="5">
        <f t="shared" si="416"/>
        <v>3.2972090926270103E-4</v>
      </c>
      <c r="AL179" s="5">
        <f t="shared" si="417"/>
        <v>2.0214018136857972E-6</v>
      </c>
      <c r="AM179" s="5">
        <f t="shared" si="418"/>
        <v>8.9166567499800403E-4</v>
      </c>
      <c r="AN179" s="5">
        <f t="shared" si="419"/>
        <v>6.8727163215191202E-4</v>
      </c>
      <c r="AO179" s="5">
        <f t="shared" si="420"/>
        <v>2.648651336510235E-4</v>
      </c>
      <c r="AP179" s="5">
        <f t="shared" si="421"/>
        <v>6.805027856241474E-5</v>
      </c>
      <c r="AQ179" s="5">
        <f t="shared" si="422"/>
        <v>1.3112825615970837E-5</v>
      </c>
      <c r="AR179" s="5">
        <f t="shared" si="423"/>
        <v>4.2991679925188838E-4</v>
      </c>
      <c r="AS179" s="5">
        <f t="shared" si="424"/>
        <v>3.8341960198258907E-4</v>
      </c>
      <c r="AT179" s="5">
        <f t="shared" si="425"/>
        <v>1.709756299827138E-4</v>
      </c>
      <c r="AU179" s="5">
        <f t="shared" si="426"/>
        <v>5.0827980445495177E-5</v>
      </c>
      <c r="AV179" s="5">
        <f t="shared" si="427"/>
        <v>1.1332683478467825E-5</v>
      </c>
      <c r="AW179" s="5">
        <f t="shared" si="428"/>
        <v>3.8598143483305626E-8</v>
      </c>
      <c r="AX179" s="5">
        <f t="shared" si="429"/>
        <v>1.3253808597546893E-4</v>
      </c>
      <c r="AY179" s="5">
        <f t="shared" si="430"/>
        <v>1.0215674913229654E-4</v>
      </c>
      <c r="AZ179" s="5">
        <f t="shared" si="431"/>
        <v>3.9369820819694557E-5</v>
      </c>
      <c r="BA179" s="5">
        <f t="shared" si="432"/>
        <v>1.01150620951963E-5</v>
      </c>
      <c r="BB179" s="5">
        <f t="shared" si="433"/>
        <v>1.9491036355916295E-6</v>
      </c>
      <c r="BC179" s="5">
        <f t="shared" si="434"/>
        <v>3.0046320598116179E-7</v>
      </c>
      <c r="BD179" s="5">
        <f t="shared" si="435"/>
        <v>5.5228027835289379E-5</v>
      </c>
      <c r="BE179" s="5">
        <f t="shared" si="436"/>
        <v>4.9254898826326783E-5</v>
      </c>
      <c r="BF179" s="5">
        <f t="shared" si="437"/>
        <v>2.1963893637729204E-5</v>
      </c>
      <c r="BG179" s="5">
        <f t="shared" si="438"/>
        <v>6.529470641156904E-6</v>
      </c>
      <c r="BH179" s="5">
        <f t="shared" si="439"/>
        <v>1.4558206603846638E-6</v>
      </c>
      <c r="BI179" s="5">
        <f t="shared" si="440"/>
        <v>2.5967358295095343E-7</v>
      </c>
      <c r="BJ179" s="8">
        <f t="shared" si="441"/>
        <v>0.36197414472507822</v>
      </c>
      <c r="BK179" s="8">
        <f t="shared" si="442"/>
        <v>0.34429522851892952</v>
      </c>
      <c r="BL179" s="8">
        <f t="shared" si="443"/>
        <v>0.27930223449779273</v>
      </c>
      <c r="BM179" s="8">
        <f t="shared" si="444"/>
        <v>0.23288566883131481</v>
      </c>
      <c r="BN179" s="8">
        <f t="shared" si="445"/>
        <v>0.76705692439959305</v>
      </c>
    </row>
    <row r="180" spans="1:66" x14ac:dyDescent="0.25">
      <c r="A180" t="s">
        <v>347</v>
      </c>
      <c r="B180" t="s">
        <v>246</v>
      </c>
      <c r="C180" t="s">
        <v>323</v>
      </c>
      <c r="D180" t="s">
        <v>354</v>
      </c>
      <c r="E180">
        <f>VLOOKUP(A180,home!$A$2:$E$405,3,FALSE)</f>
        <v>1.3042</v>
      </c>
      <c r="F180">
        <f>VLOOKUP(B180,home!$B$2:$E$405,3,FALSE)</f>
        <v>1.2267999999999999</v>
      </c>
      <c r="G180" t="e">
        <f>VLOOKUP(C180,away!$B$2:$E$405,4,FALSE)</f>
        <v>#N/A</v>
      </c>
      <c r="H180">
        <f>VLOOKUP(A180,away!$A$2:$E$405,3,FALSE)</f>
        <v>1.1499999999999999</v>
      </c>
      <c r="I180" t="e">
        <f>VLOOKUP(C180,away!$B$2:$E$405,3,FALSE)</f>
        <v>#N/A</v>
      </c>
      <c r="J180">
        <f>VLOOKUP(B180,home!$B$2:$E$405,4,FALSE)</f>
        <v>1.1013999999999999</v>
      </c>
      <c r="K180" s="3" t="e">
        <f t="shared" si="390"/>
        <v>#N/A</v>
      </c>
      <c r="L180" s="3" t="e">
        <f t="shared" si="391"/>
        <v>#N/A</v>
      </c>
      <c r="M180" s="5" t="e">
        <f t="shared" si="392"/>
        <v>#N/A</v>
      </c>
      <c r="N180" s="5" t="e">
        <f t="shared" si="393"/>
        <v>#N/A</v>
      </c>
      <c r="O180" s="5" t="e">
        <f t="shared" si="394"/>
        <v>#N/A</v>
      </c>
      <c r="P180" s="5" t="e">
        <f t="shared" si="395"/>
        <v>#N/A</v>
      </c>
      <c r="Q180" s="5" t="e">
        <f t="shared" si="396"/>
        <v>#N/A</v>
      </c>
      <c r="R180" s="5" t="e">
        <f t="shared" si="397"/>
        <v>#N/A</v>
      </c>
      <c r="S180" s="5" t="e">
        <f t="shared" si="398"/>
        <v>#N/A</v>
      </c>
      <c r="T180" s="5" t="e">
        <f t="shared" si="399"/>
        <v>#N/A</v>
      </c>
      <c r="U180" s="5" t="e">
        <f t="shared" si="400"/>
        <v>#N/A</v>
      </c>
      <c r="V180" s="5" t="e">
        <f t="shared" si="401"/>
        <v>#N/A</v>
      </c>
      <c r="W180" s="5" t="e">
        <f t="shared" si="402"/>
        <v>#N/A</v>
      </c>
      <c r="X180" s="5" t="e">
        <f t="shared" si="403"/>
        <v>#N/A</v>
      </c>
      <c r="Y180" s="5" t="e">
        <f t="shared" si="404"/>
        <v>#N/A</v>
      </c>
      <c r="Z180" s="5" t="e">
        <f t="shared" si="405"/>
        <v>#N/A</v>
      </c>
      <c r="AA180" s="5" t="e">
        <f t="shared" si="406"/>
        <v>#N/A</v>
      </c>
      <c r="AB180" s="5" t="e">
        <f t="shared" si="407"/>
        <v>#N/A</v>
      </c>
      <c r="AC180" s="5" t="e">
        <f t="shared" si="408"/>
        <v>#N/A</v>
      </c>
      <c r="AD180" s="5" t="e">
        <f t="shared" si="409"/>
        <v>#N/A</v>
      </c>
      <c r="AE180" s="5" t="e">
        <f t="shared" si="410"/>
        <v>#N/A</v>
      </c>
      <c r="AF180" s="5" t="e">
        <f t="shared" si="411"/>
        <v>#N/A</v>
      </c>
      <c r="AG180" s="5" t="e">
        <f t="shared" si="412"/>
        <v>#N/A</v>
      </c>
      <c r="AH180" s="5" t="e">
        <f t="shared" si="413"/>
        <v>#N/A</v>
      </c>
      <c r="AI180" s="5" t="e">
        <f t="shared" si="414"/>
        <v>#N/A</v>
      </c>
      <c r="AJ180" s="5" t="e">
        <f t="shared" si="415"/>
        <v>#N/A</v>
      </c>
      <c r="AK180" s="5" t="e">
        <f t="shared" si="416"/>
        <v>#N/A</v>
      </c>
      <c r="AL180" s="5" t="e">
        <f t="shared" si="417"/>
        <v>#N/A</v>
      </c>
      <c r="AM180" s="5" t="e">
        <f t="shared" si="418"/>
        <v>#N/A</v>
      </c>
      <c r="AN180" s="5" t="e">
        <f t="shared" si="419"/>
        <v>#N/A</v>
      </c>
      <c r="AO180" s="5" t="e">
        <f t="shared" si="420"/>
        <v>#N/A</v>
      </c>
      <c r="AP180" s="5" t="e">
        <f t="shared" si="421"/>
        <v>#N/A</v>
      </c>
      <c r="AQ180" s="5" t="e">
        <f t="shared" si="422"/>
        <v>#N/A</v>
      </c>
      <c r="AR180" s="5" t="e">
        <f t="shared" si="423"/>
        <v>#N/A</v>
      </c>
      <c r="AS180" s="5" t="e">
        <f t="shared" si="424"/>
        <v>#N/A</v>
      </c>
      <c r="AT180" s="5" t="e">
        <f t="shared" si="425"/>
        <v>#N/A</v>
      </c>
      <c r="AU180" s="5" t="e">
        <f t="shared" si="426"/>
        <v>#N/A</v>
      </c>
      <c r="AV180" s="5" t="e">
        <f t="shared" si="427"/>
        <v>#N/A</v>
      </c>
      <c r="AW180" s="5" t="e">
        <f t="shared" si="428"/>
        <v>#N/A</v>
      </c>
      <c r="AX180" s="5" t="e">
        <f t="shared" si="429"/>
        <v>#N/A</v>
      </c>
      <c r="AY180" s="5" t="e">
        <f t="shared" si="430"/>
        <v>#N/A</v>
      </c>
      <c r="AZ180" s="5" t="e">
        <f t="shared" si="431"/>
        <v>#N/A</v>
      </c>
      <c r="BA180" s="5" t="e">
        <f t="shared" si="432"/>
        <v>#N/A</v>
      </c>
      <c r="BB180" s="5" t="e">
        <f t="shared" si="433"/>
        <v>#N/A</v>
      </c>
      <c r="BC180" s="5" t="e">
        <f t="shared" si="434"/>
        <v>#N/A</v>
      </c>
      <c r="BD180" s="5" t="e">
        <f t="shared" si="435"/>
        <v>#N/A</v>
      </c>
      <c r="BE180" s="5" t="e">
        <f t="shared" si="436"/>
        <v>#N/A</v>
      </c>
      <c r="BF180" s="5" t="e">
        <f t="shared" si="437"/>
        <v>#N/A</v>
      </c>
      <c r="BG180" s="5" t="e">
        <f t="shared" si="438"/>
        <v>#N/A</v>
      </c>
      <c r="BH180" s="5" t="e">
        <f t="shared" si="439"/>
        <v>#N/A</v>
      </c>
      <c r="BI180" s="5" t="e">
        <f t="shared" si="440"/>
        <v>#N/A</v>
      </c>
      <c r="BJ180" s="8" t="e">
        <f t="shared" si="441"/>
        <v>#N/A</v>
      </c>
      <c r="BK180" s="8" t="e">
        <f t="shared" si="442"/>
        <v>#N/A</v>
      </c>
      <c r="BL180" s="8" t="e">
        <f t="shared" si="443"/>
        <v>#N/A</v>
      </c>
      <c r="BM180" s="8" t="e">
        <f t="shared" si="444"/>
        <v>#N/A</v>
      </c>
      <c r="BN180" s="8" t="e">
        <f t="shared" si="445"/>
        <v>#N/A</v>
      </c>
    </row>
    <row r="181" spans="1:66" x14ac:dyDescent="0.25">
      <c r="A181" t="s">
        <v>347</v>
      </c>
      <c r="B181" t="s">
        <v>233</v>
      </c>
      <c r="C181" t="s">
        <v>235</v>
      </c>
      <c r="D181" t="s">
        <v>354</v>
      </c>
      <c r="E181">
        <f>VLOOKUP(A181,home!$A$2:$E$405,3,FALSE)</f>
        <v>1.3042</v>
      </c>
      <c r="F181">
        <f>VLOOKUP(B181,home!$B$2:$E$405,3,FALSE)</f>
        <v>1.1246</v>
      </c>
      <c r="G181">
        <f>VLOOKUP(C181,away!$B$2:$E$405,4,FALSE)</f>
        <v>1.0734999999999999</v>
      </c>
      <c r="H181">
        <f>VLOOKUP(A181,away!$A$2:$E$405,3,FALSE)</f>
        <v>1.1499999999999999</v>
      </c>
      <c r="I181">
        <f>VLOOKUP(C181,away!$B$2:$E$405,3,FALSE)</f>
        <v>1.1594</v>
      </c>
      <c r="J181">
        <f>VLOOKUP(B181,home!$B$2:$E$405,4,FALSE)</f>
        <v>1.1594</v>
      </c>
      <c r="K181" s="3">
        <f t="shared" si="390"/>
        <v>1.57450601402</v>
      </c>
      <c r="L181" s="3">
        <f t="shared" si="391"/>
        <v>1.5458396139999997</v>
      </c>
      <c r="M181" s="5">
        <f t="shared" si="392"/>
        <v>4.4141909102178925E-2</v>
      </c>
      <c r="N181" s="5">
        <f t="shared" si="393"/>
        <v>6.9501701351704887E-2</v>
      </c>
      <c r="O181" s="5">
        <f t="shared" si="394"/>
        <v>6.8236311727735352E-2</v>
      </c>
      <c r="P181" s="5">
        <f t="shared" si="395"/>
        <v>0.10743848318986274</v>
      </c>
      <c r="Q181" s="5">
        <f t="shared" si="396"/>
        <v>5.4715423381440677E-2</v>
      </c>
      <c r="R181" s="5">
        <f t="shared" si="397"/>
        <v>5.274119689099304E-2</v>
      </c>
      <c r="S181" s="5">
        <f t="shared" si="398"/>
        <v>6.5374538080233607E-2</v>
      </c>
      <c r="T181" s="5">
        <f t="shared" si="399"/>
        <v>8.4581268959812814E-2</v>
      </c>
      <c r="U181" s="5">
        <f t="shared" si="400"/>
        <v>8.3041331691481451E-2</v>
      </c>
      <c r="V181" s="5">
        <f t="shared" si="401"/>
        <v>1.7679699540356402E-2</v>
      </c>
      <c r="W181" s="5">
        <f t="shared" si="402"/>
        <v>2.8716587724576293E-2</v>
      </c>
      <c r="X181" s="5">
        <f t="shared" si="403"/>
        <v>4.4391238883556144E-2</v>
      </c>
      <c r="Y181" s="5">
        <f t="shared" si="404"/>
        <v>3.4310867790369112E-2</v>
      </c>
      <c r="Z181" s="5">
        <f t="shared" si="405"/>
        <v>2.7176477147956887E-2</v>
      </c>
      <c r="AA181" s="5">
        <f t="shared" si="406"/>
        <v>4.278952670933521E-2</v>
      </c>
      <c r="AB181" s="5">
        <f t="shared" si="407"/>
        <v>3.3686183570458869E-2</v>
      </c>
      <c r="AC181" s="5">
        <f t="shared" si="408"/>
        <v>2.6894511085139104E-3</v>
      </c>
      <c r="AD181" s="5">
        <f t="shared" si="409"/>
        <v>1.1303610018619568E-2</v>
      </c>
      <c r="AE181" s="5">
        <f t="shared" si="410"/>
        <v>1.7473568147989404E-2</v>
      </c>
      <c r="AF181" s="5">
        <f t="shared" si="411"/>
        <v>1.3505666920545317E-2</v>
      </c>
      <c r="AG181" s="5">
        <f t="shared" si="412"/>
        <v>6.9591983130894456E-3</v>
      </c>
      <c r="AH181" s="5">
        <f t="shared" si="413"/>
        <v>1.0502618736069374E-2</v>
      </c>
      <c r="AI181" s="5">
        <f t="shared" si="414"/>
        <v>1.6536436362900361E-2</v>
      </c>
      <c r="AJ181" s="5">
        <f t="shared" si="415"/>
        <v>1.3018359251922821E-2</v>
      </c>
      <c r="AK181" s="5">
        <f t="shared" si="416"/>
        <v>6.8324949782751299E-3</v>
      </c>
      <c r="AL181" s="5">
        <f t="shared" si="417"/>
        <v>2.6183783491844141E-4</v>
      </c>
      <c r="AM181" s="5">
        <f t="shared" si="418"/>
        <v>3.5595203908906446E-3</v>
      </c>
      <c r="AN181" s="5">
        <f t="shared" si="419"/>
        <v>5.5024476270795226E-3</v>
      </c>
      <c r="AO181" s="5">
        <f t="shared" si="420"/>
        <v>4.2529507579499122E-3</v>
      </c>
      <c r="AP181" s="5">
        <f t="shared" si="421"/>
        <v>2.1914599193434327E-3</v>
      </c>
      <c r="AQ181" s="5">
        <f t="shared" si="422"/>
        <v>8.4691138895358093E-4</v>
      </c>
      <c r="AR181" s="5">
        <f t="shared" si="423"/>
        <v>3.2470728185909291E-3</v>
      </c>
      <c r="AS181" s="5">
        <f t="shared" si="424"/>
        <v>5.1125356808322895E-3</v>
      </c>
      <c r="AT181" s="5">
        <f t="shared" si="425"/>
        <v>4.024859088181139E-3</v>
      </c>
      <c r="AU181" s="5">
        <f t="shared" si="426"/>
        <v>2.1123882799747523E-3</v>
      </c>
      <c r="AV181" s="5">
        <f t="shared" si="427"/>
        <v>8.314920126914027E-4</v>
      </c>
      <c r="AW181" s="5">
        <f t="shared" si="428"/>
        <v>1.7702665233267429E-5</v>
      </c>
      <c r="AX181" s="5">
        <f t="shared" si="429"/>
        <v>9.3408104374735667E-4</v>
      </c>
      <c r="AY181" s="5">
        <f t="shared" si="430"/>
        <v>1.4439394801111307E-3</v>
      </c>
      <c r="AZ181" s="5">
        <f t="shared" si="431"/>
        <v>1.1160494242871755E-3</v>
      </c>
      <c r="BA181" s="5">
        <f t="shared" si="432"/>
        <v>5.7507780374833645E-4</v>
      </c>
      <c r="BB181" s="5">
        <f t="shared" si="433"/>
        <v>2.2224451254157404E-4</v>
      </c>
      <c r="BC181" s="5">
        <f t="shared" si="434"/>
        <v>6.8710874296176971E-5</v>
      </c>
      <c r="BD181" s="5">
        <f t="shared" si="435"/>
        <v>8.3657563208674763E-4</v>
      </c>
      <c r="BE181" s="5">
        <f t="shared" si="436"/>
        <v>1.3171933639031669E-3</v>
      </c>
      <c r="BF181" s="5">
        <f t="shared" si="437"/>
        <v>1.0369644365463857E-3</v>
      </c>
      <c r="BG181" s="5">
        <f t="shared" si="438"/>
        <v>5.4423558055571506E-4</v>
      </c>
      <c r="BH181" s="5">
        <f t="shared" si="439"/>
        <v>2.1422554865715984E-4</v>
      </c>
      <c r="BI181" s="5">
        <f t="shared" si="440"/>
        <v>6.7459882943486424E-5</v>
      </c>
      <c r="BJ181" s="8">
        <f t="shared" si="441"/>
        <v>0.38617252471465247</v>
      </c>
      <c r="BK181" s="8">
        <f t="shared" si="442"/>
        <v>0.23902985833617515</v>
      </c>
      <c r="BL181" s="8">
        <f t="shared" si="443"/>
        <v>0.34672946224413481</v>
      </c>
      <c r="BM181" s="8">
        <f t="shared" si="444"/>
        <v>0.60090705998412586</v>
      </c>
      <c r="BN181" s="8">
        <f t="shared" si="445"/>
        <v>0.39677502564391565</v>
      </c>
    </row>
    <row r="182" spans="1:66" x14ac:dyDescent="0.25">
      <c r="A182" t="s">
        <v>348</v>
      </c>
      <c r="B182" t="s">
        <v>256</v>
      </c>
      <c r="C182" t="s">
        <v>251</v>
      </c>
      <c r="D182" t="s">
        <v>354</v>
      </c>
      <c r="E182">
        <f>VLOOKUP(A182,home!$A$2:$E$405,3,FALSE)</f>
        <v>1.1457999999999999</v>
      </c>
      <c r="F182">
        <f>VLOOKUP(B182,home!$B$2:$E$405,3,FALSE)</f>
        <v>0.87280000000000002</v>
      </c>
      <c r="G182">
        <f>VLOOKUP(C182,away!$B$2:$E$405,4,FALSE)</f>
        <v>0.87280000000000002</v>
      </c>
      <c r="H182">
        <f>VLOOKUP(A182,away!$A$2:$E$405,3,FALSE)</f>
        <v>0.77080000000000004</v>
      </c>
      <c r="I182">
        <f>VLOOKUP(C182,away!$B$2:$E$405,3,FALSE)</f>
        <v>1.7298</v>
      </c>
      <c r="J182">
        <f>VLOOKUP(B182,home!$B$2:$E$405,4,FALSE)</f>
        <v>1.2974000000000001</v>
      </c>
      <c r="K182" s="3">
        <f t="shared" si="390"/>
        <v>0.87284734067199987</v>
      </c>
      <c r="L182" s="3">
        <f t="shared" si="391"/>
        <v>1.7298621344160001</v>
      </c>
      <c r="M182" s="5">
        <f t="shared" si="392"/>
        <v>7.4072608189051661E-2</v>
      </c>
      <c r="N182" s="5">
        <f t="shared" si="393"/>
        <v>6.4654079074452753E-2</v>
      </c>
      <c r="O182" s="5">
        <f t="shared" si="394"/>
        <v>0.128135400103673</v>
      </c>
      <c r="P182" s="5">
        <f t="shared" si="395"/>
        <v>0.11184264322643368</v>
      </c>
      <c r="Q182" s="5">
        <f t="shared" si="396"/>
        <v>2.8216570491866634E-2</v>
      </c>
      <c r="R182" s="5">
        <f t="shared" si="397"/>
        <v>0.11082828835879399</v>
      </c>
      <c r="S182" s="5">
        <f t="shared" si="398"/>
        <v>4.2217957318141923E-2</v>
      </c>
      <c r="T182" s="5">
        <f t="shared" si="399"/>
        <v>4.8810776856959948E-2</v>
      </c>
      <c r="U182" s="5">
        <f t="shared" si="400"/>
        <v>9.6736176765202908E-2</v>
      </c>
      <c r="V182" s="5">
        <f t="shared" si="401"/>
        <v>7.0827920716666258E-3</v>
      </c>
      <c r="W182" s="5">
        <f t="shared" si="402"/>
        <v>8.2095861722366065E-3</v>
      </c>
      <c r="X182" s="5">
        <f t="shared" si="403"/>
        <v>1.4201452258577297E-2</v>
      </c>
      <c r="Y182" s="5">
        <f t="shared" si="404"/>
        <v>1.2283277257914726E-2</v>
      </c>
      <c r="Z182" s="5">
        <f t="shared" si="405"/>
        <v>6.3905886484671756E-2</v>
      </c>
      <c r="AA182" s="5">
        <f t="shared" si="406"/>
        <v>5.5780083071432444E-2</v>
      </c>
      <c r="AB182" s="5">
        <f t="shared" si="407"/>
        <v>2.4343748585681523E-2</v>
      </c>
      <c r="AC182" s="5">
        <f t="shared" si="408"/>
        <v>6.6839669724522144E-4</v>
      </c>
      <c r="AD182" s="5">
        <f t="shared" si="409"/>
        <v>1.7914288646135859E-3</v>
      </c>
      <c r="AE182" s="5">
        <f t="shared" si="410"/>
        <v>3.0989249593948894E-3</v>
      </c>
      <c r="AF182" s="5">
        <f t="shared" si="411"/>
        <v>2.6803564723269302E-3</v>
      </c>
      <c r="AG182" s="5">
        <f t="shared" si="412"/>
        <v>1.5455490560717345E-3</v>
      </c>
      <c r="AH182" s="5">
        <f t="shared" si="413"/>
        <v>2.7637093299030236E-2</v>
      </c>
      <c r="AI182" s="5">
        <f t="shared" si="414"/>
        <v>2.412296338996249E-2</v>
      </c>
      <c r="AJ182" s="5">
        <f t="shared" si="415"/>
        <v>1.0527832222028384E-2</v>
      </c>
      <c r="AK182" s="5">
        <f t="shared" si="416"/>
        <v>3.0630634526794889E-3</v>
      </c>
      <c r="AL182" s="5">
        <f t="shared" si="417"/>
        <v>4.0368635678619535E-5</v>
      </c>
      <c r="AM182" s="5">
        <f t="shared" si="418"/>
        <v>3.1272878409620579E-4</v>
      </c>
      <c r="AN182" s="5">
        <f t="shared" si="419"/>
        <v>5.4097768194998302E-4</v>
      </c>
      <c r="AO182" s="5">
        <f t="shared" si="420"/>
        <v>4.6790840378470896E-4</v>
      </c>
      <c r="AP182" s="5">
        <f t="shared" si="421"/>
        <v>2.6980567669406674E-4</v>
      </c>
      <c r="AQ182" s="5">
        <f t="shared" si="422"/>
        <v>1.1668165594088791E-4</v>
      </c>
      <c r="AR182" s="5">
        <f t="shared" si="423"/>
        <v>9.5616722406629134E-3</v>
      </c>
      <c r="AS182" s="5">
        <f t="shared" si="424"/>
        <v>8.3458801876399053E-3</v>
      </c>
      <c r="AT182" s="5">
        <f t="shared" si="425"/>
        <v>3.6423396636743113E-3</v>
      </c>
      <c r="AU182" s="5">
        <f t="shared" si="426"/>
        <v>1.0597354964207565E-3</v>
      </c>
      <c r="AV182" s="5">
        <f t="shared" si="427"/>
        <v>2.3124682746664468E-4</v>
      </c>
      <c r="AW182" s="5">
        <f t="shared" si="428"/>
        <v>1.693134100342048E-6</v>
      </c>
      <c r="AX182" s="5">
        <f t="shared" si="429"/>
        <v>4.5494081258326858E-5</v>
      </c>
      <c r="AY182" s="5">
        <f t="shared" si="430"/>
        <v>7.8698488508824251E-5</v>
      </c>
      <c r="AZ182" s="5">
        <f t="shared" si="431"/>
        <v>6.8068767653593903E-5</v>
      </c>
      <c r="BA182" s="5">
        <f t="shared" si="432"/>
        <v>3.9249861233437569E-5</v>
      </c>
      <c r="BB182" s="5">
        <f t="shared" si="433"/>
        <v>1.6974212182201537E-5</v>
      </c>
      <c r="BC182" s="5">
        <f t="shared" si="434"/>
        <v>5.8726093831066433E-6</v>
      </c>
      <c r="BD182" s="5">
        <f t="shared" si="435"/>
        <v>2.7567291251365611E-3</v>
      </c>
      <c r="BE182" s="5">
        <f t="shared" si="436"/>
        <v>2.406203685828496E-3</v>
      </c>
      <c r="BF182" s="5">
        <f t="shared" si="437"/>
        <v>1.0501242441452834E-3</v>
      </c>
      <c r="BG182" s="5">
        <f t="shared" si="438"/>
        <v>3.0553271795913487E-4</v>
      </c>
      <c r="BH182" s="5">
        <f t="shared" si="439"/>
        <v>6.667085508972976E-5</v>
      </c>
      <c r="BI182" s="5">
        <f t="shared" si="440"/>
        <v>1.1638695713079781E-5</v>
      </c>
      <c r="BJ182" s="8">
        <f t="shared" si="441"/>
        <v>0.1874544616871005</v>
      </c>
      <c r="BK182" s="8">
        <f t="shared" si="442"/>
        <v>0.23600346462672656</v>
      </c>
      <c r="BL182" s="8">
        <f t="shared" si="443"/>
        <v>0.5106124229882214</v>
      </c>
      <c r="BM182" s="8">
        <f t="shared" si="444"/>
        <v>0.48014964098803997</v>
      </c>
      <c r="BN182" s="8">
        <f t="shared" si="445"/>
        <v>0.51774958944427174</v>
      </c>
    </row>
    <row r="183" spans="1:66" x14ac:dyDescent="0.25">
      <c r="A183" t="s">
        <v>348</v>
      </c>
      <c r="B183" t="s">
        <v>324</v>
      </c>
      <c r="C183" t="s">
        <v>325</v>
      </c>
      <c r="D183" t="s">
        <v>354</v>
      </c>
      <c r="E183">
        <f>VLOOKUP(A183,home!$A$2:$E$405,3,FALSE)</f>
        <v>1.1457999999999999</v>
      </c>
      <c r="F183">
        <f>VLOOKUP(B183,home!$B$2:$E$405,3,FALSE)</f>
        <v>0.58179999999999998</v>
      </c>
      <c r="G183">
        <f>VLOOKUP(C183,away!$B$2:$E$405,4,FALSE)</f>
        <v>0.29089999999999999</v>
      </c>
      <c r="H183">
        <f>VLOOKUP(A183,away!$A$2:$E$405,3,FALSE)</f>
        <v>0.77080000000000004</v>
      </c>
      <c r="I183">
        <f>VLOOKUP(C183,away!$B$2:$E$405,3,FALSE)</f>
        <v>0</v>
      </c>
      <c r="J183">
        <f>VLOOKUP(B183,home!$B$2:$E$405,4,FALSE)</f>
        <v>0</v>
      </c>
      <c r="K183" s="3">
        <f t="shared" si="390"/>
        <v>0.19392163139599997</v>
      </c>
      <c r="L183" s="3">
        <f t="shared" si="391"/>
        <v>0</v>
      </c>
      <c r="M183" s="5">
        <f t="shared" si="392"/>
        <v>0.82372245571807845</v>
      </c>
      <c r="N183" s="5">
        <f t="shared" si="393"/>
        <v>0.15973760243036911</v>
      </c>
      <c r="O183" s="5">
        <f t="shared" si="394"/>
        <v>0</v>
      </c>
      <c r="P183" s="5">
        <f t="shared" si="395"/>
        <v>0</v>
      </c>
      <c r="Q183" s="5">
        <f t="shared" si="396"/>
        <v>1.5488288229291412E-2</v>
      </c>
      <c r="R183" s="5">
        <f t="shared" si="397"/>
        <v>0</v>
      </c>
      <c r="S183" s="5">
        <f t="shared" si="398"/>
        <v>0</v>
      </c>
      <c r="T183" s="5">
        <f t="shared" si="399"/>
        <v>0</v>
      </c>
      <c r="U183" s="5">
        <f t="shared" si="400"/>
        <v>0</v>
      </c>
      <c r="V183" s="5">
        <f t="shared" si="401"/>
        <v>0</v>
      </c>
      <c r="W183" s="5">
        <f t="shared" si="402"/>
        <v>1.0011713736518852E-3</v>
      </c>
      <c r="X183" s="5">
        <f t="shared" si="403"/>
        <v>0</v>
      </c>
      <c r="Y183" s="5">
        <f t="shared" si="404"/>
        <v>0</v>
      </c>
      <c r="Z183" s="5">
        <f t="shared" si="405"/>
        <v>0</v>
      </c>
      <c r="AA183" s="5">
        <f t="shared" si="406"/>
        <v>0</v>
      </c>
      <c r="AB183" s="5">
        <f t="shared" si="407"/>
        <v>0</v>
      </c>
      <c r="AC183" s="5">
        <f t="shared" si="408"/>
        <v>0</v>
      </c>
      <c r="AD183" s="5">
        <f t="shared" si="409"/>
        <v>4.8537196521386932E-5</v>
      </c>
      <c r="AE183" s="5">
        <f t="shared" si="410"/>
        <v>0</v>
      </c>
      <c r="AF183" s="5">
        <f t="shared" si="411"/>
        <v>0</v>
      </c>
      <c r="AG183" s="5">
        <f t="shared" si="412"/>
        <v>0</v>
      </c>
      <c r="AH183" s="5">
        <f t="shared" si="413"/>
        <v>0</v>
      </c>
      <c r="AI183" s="5">
        <f t="shared" si="414"/>
        <v>0</v>
      </c>
      <c r="AJ183" s="5">
        <f t="shared" si="415"/>
        <v>0</v>
      </c>
      <c r="AK183" s="5">
        <f t="shared" si="416"/>
        <v>0</v>
      </c>
      <c r="AL183" s="5">
        <f t="shared" si="417"/>
        <v>0</v>
      </c>
      <c r="AM183" s="5">
        <f t="shared" si="418"/>
        <v>1.882482466563122E-6</v>
      </c>
      <c r="AN183" s="5">
        <f t="shared" si="419"/>
        <v>0</v>
      </c>
      <c r="AO183" s="5">
        <f t="shared" si="420"/>
        <v>0</v>
      </c>
      <c r="AP183" s="5">
        <f t="shared" si="421"/>
        <v>0</v>
      </c>
      <c r="AQ183" s="5">
        <f t="shared" si="422"/>
        <v>0</v>
      </c>
      <c r="AR183" s="5">
        <f t="shared" si="423"/>
        <v>0</v>
      </c>
      <c r="AS183" s="5">
        <f t="shared" si="424"/>
        <v>0</v>
      </c>
      <c r="AT183" s="5">
        <f t="shared" si="425"/>
        <v>0</v>
      </c>
      <c r="AU183" s="5">
        <f t="shared" si="426"/>
        <v>0</v>
      </c>
      <c r="AV183" s="5">
        <f t="shared" si="427"/>
        <v>0</v>
      </c>
      <c r="AW183" s="5">
        <f t="shared" si="428"/>
        <v>0</v>
      </c>
      <c r="AX183" s="5">
        <f t="shared" si="429"/>
        <v>6.0842345165047775E-8</v>
      </c>
      <c r="AY183" s="5">
        <f t="shared" si="430"/>
        <v>0</v>
      </c>
      <c r="AZ183" s="5">
        <f t="shared" si="431"/>
        <v>0</v>
      </c>
      <c r="BA183" s="5">
        <f t="shared" si="432"/>
        <v>0</v>
      </c>
      <c r="BB183" s="5">
        <f t="shared" si="433"/>
        <v>0</v>
      </c>
      <c r="BC183" s="5">
        <f t="shared" si="434"/>
        <v>0</v>
      </c>
      <c r="BD183" s="5">
        <f t="shared" si="435"/>
        <v>0</v>
      </c>
      <c r="BE183" s="5">
        <f t="shared" si="436"/>
        <v>0</v>
      </c>
      <c r="BF183" s="5">
        <f t="shared" si="437"/>
        <v>0</v>
      </c>
      <c r="BG183" s="5">
        <f t="shared" si="438"/>
        <v>0</v>
      </c>
      <c r="BH183" s="5">
        <f t="shared" si="439"/>
        <v>0</v>
      </c>
      <c r="BI183" s="5">
        <f t="shared" si="440"/>
        <v>0</v>
      </c>
      <c r="BJ183" s="8">
        <f t="shared" si="441"/>
        <v>0.17627754255464553</v>
      </c>
      <c r="BK183" s="8">
        <f t="shared" si="442"/>
        <v>0.82372245571807845</v>
      </c>
      <c r="BL183" s="8">
        <f t="shared" si="443"/>
        <v>0</v>
      </c>
      <c r="BM183" s="8">
        <f t="shared" si="444"/>
        <v>1.0516518949850004E-3</v>
      </c>
      <c r="BN183" s="8">
        <f t="shared" si="445"/>
        <v>0.99894834637773899</v>
      </c>
    </row>
    <row r="184" spans="1:66" x14ac:dyDescent="0.25">
      <c r="A184" t="s">
        <v>349</v>
      </c>
      <c r="B184" t="s">
        <v>262</v>
      </c>
      <c r="C184" t="s">
        <v>269</v>
      </c>
      <c r="D184" t="s">
        <v>354</v>
      </c>
      <c r="E184">
        <f>VLOOKUP(A184,home!$A$2:$E$405,3,FALSE)</f>
        <v>1.2749999999999999</v>
      </c>
      <c r="F184">
        <f>VLOOKUP(B184,home!$B$2:$E$405,3,FALSE)</f>
        <v>0.7843</v>
      </c>
      <c r="G184">
        <f>VLOOKUP(C184,away!$B$2:$E$405,4,FALSE)</f>
        <v>0.39219999999999999</v>
      </c>
      <c r="H184">
        <f>VLOOKUP(A184,away!$A$2:$E$405,3,FALSE)</f>
        <v>1.35</v>
      </c>
      <c r="I184">
        <f>VLOOKUP(C184,away!$B$2:$E$405,3,FALSE)</f>
        <v>1.4815</v>
      </c>
      <c r="J184">
        <f>VLOOKUP(B184,home!$B$2:$E$405,4,FALSE)</f>
        <v>1.2345999999999999</v>
      </c>
      <c r="K184" s="3">
        <f t="shared" si="390"/>
        <v>0.39219313649999993</v>
      </c>
      <c r="L184" s="3">
        <f t="shared" si="391"/>
        <v>2.4692308650000001</v>
      </c>
      <c r="M184" s="5">
        <f t="shared" si="392"/>
        <v>5.7187267501625942E-2</v>
      </c>
      <c r="N184" s="5">
        <f t="shared" si="393"/>
        <v>2.242845380932719E-2</v>
      </c>
      <c r="O184" s="5">
        <f t="shared" si="394"/>
        <v>0.14120856600002621</v>
      </c>
      <c r="P184" s="5">
        <f t="shared" si="395"/>
        <v>5.5381030400217524E-2</v>
      </c>
      <c r="Q184" s="5">
        <f t="shared" si="396"/>
        <v>4.398142823162701E-3</v>
      </c>
      <c r="R184" s="5">
        <f t="shared" si="397"/>
        <v>0.17433827478482719</v>
      </c>
      <c r="S184" s="5">
        <f t="shared" si="398"/>
        <v>1.3407960644835041E-2</v>
      </c>
      <c r="T184" s="5">
        <f t="shared" si="399"/>
        <v>1.0860030007631577E-2</v>
      </c>
      <c r="U184" s="5">
        <f t="shared" si="400"/>
        <v>6.8374274799860218E-2</v>
      </c>
      <c r="V184" s="5">
        <f t="shared" si="401"/>
        <v>1.4427195044487793E-3</v>
      </c>
      <c r="W184" s="5">
        <f t="shared" si="402"/>
        <v>5.7497380953038153E-4</v>
      </c>
      <c r="X184" s="5">
        <f t="shared" si="403"/>
        <v>1.4197430770590492E-3</v>
      </c>
      <c r="Y184" s="5">
        <f t="shared" si="404"/>
        <v>1.7528367131221395E-3</v>
      </c>
      <c r="Z184" s="5">
        <f t="shared" si="405"/>
        <v>0.14349381634984887</v>
      </c>
      <c r="AA184" s="5">
        <f t="shared" si="406"/>
        <v>5.6277289902602196E-2</v>
      </c>
      <c r="AB184" s="5">
        <f t="shared" si="407"/>
        <v>1.1035783420310665E-2</v>
      </c>
      <c r="AC184" s="5">
        <f t="shared" si="408"/>
        <v>8.7321986415718434E-5</v>
      </c>
      <c r="AD184" s="5">
        <f t="shared" si="409"/>
        <v>5.6375195441268456E-5</v>
      </c>
      <c r="AE184" s="5">
        <f t="shared" si="410"/>
        <v>1.3920337260398737E-4</v>
      </c>
      <c r="AF184" s="5">
        <f t="shared" si="411"/>
        <v>1.7186263207293056E-4</v>
      </c>
      <c r="AG184" s="5">
        <f t="shared" si="412"/>
        <v>1.4145617188487304E-4</v>
      </c>
      <c r="AH184" s="5">
        <f t="shared" si="413"/>
        <v>8.8579840066922128E-2</v>
      </c>
      <c r="AI184" s="5">
        <f t="shared" si="414"/>
        <v>3.4740405306514545E-2</v>
      </c>
      <c r="AJ184" s="5">
        <f t="shared" si="415"/>
        <v>6.8124742602215906E-3</v>
      </c>
      <c r="AK184" s="5">
        <f t="shared" si="416"/>
        <v>8.9060188248060777E-4</v>
      </c>
      <c r="AL184" s="5">
        <f t="shared" si="417"/>
        <v>3.3825582480637254E-6</v>
      </c>
      <c r="AM184" s="5">
        <f t="shared" si="418"/>
        <v>4.4219929441823188E-6</v>
      </c>
      <c r="AN184" s="5">
        <f t="shared" si="419"/>
        <v>1.0918921462587204E-5</v>
      </c>
      <c r="AO184" s="5">
        <f t="shared" si="420"/>
        <v>1.3480668943965636E-5</v>
      </c>
      <c r="AP184" s="5">
        <f t="shared" si="421"/>
        <v>1.1095627945762303E-5</v>
      </c>
      <c r="AQ184" s="5">
        <f t="shared" si="422"/>
        <v>6.8494167475582065E-6</v>
      </c>
      <c r="AR184" s="5">
        <f t="shared" si="423"/>
        <v>4.3744815022001532E-2</v>
      </c>
      <c r="AS184" s="5">
        <f t="shared" si="424"/>
        <v>1.7156416209091092E-2</v>
      </c>
      <c r="AT184" s="5">
        <f t="shared" si="425"/>
        <v>3.3643143420714369E-3</v>
      </c>
      <c r="AU184" s="5">
        <f t="shared" si="426"/>
        <v>4.3982033132964363E-4</v>
      </c>
      <c r="AV184" s="5">
        <f t="shared" si="427"/>
        <v>4.3123628810160517E-5</v>
      </c>
      <c r="AW184" s="5">
        <f t="shared" si="428"/>
        <v>9.0992263638831494E-8</v>
      </c>
      <c r="AX184" s="5">
        <f t="shared" si="429"/>
        <v>2.8904588039328851E-7</v>
      </c>
      <c r="AY184" s="5">
        <f t="shared" si="430"/>
        <v>7.1372100926820633E-7</v>
      </c>
      <c r="AZ184" s="5">
        <f t="shared" si="431"/>
        <v>8.8117097254200333E-7</v>
      </c>
      <c r="BA184" s="5">
        <f t="shared" si="432"/>
        <v>7.2527152091426078E-7</v>
      </c>
      <c r="BB184" s="5">
        <f t="shared" si="433"/>
        <v>4.4771570623674648E-7</v>
      </c>
      <c r="BC184" s="5">
        <f t="shared" si="434"/>
        <v>2.2110268811700937E-7</v>
      </c>
      <c r="BD184" s="5">
        <f t="shared" si="435"/>
        <v>1.8002674572673665E-2</v>
      </c>
      <c r="BE184" s="5">
        <f t="shared" si="436"/>
        <v>7.0605254060456795E-3</v>
      </c>
      <c r="BF184" s="5">
        <f t="shared" si="437"/>
        <v>1.3845448021674953E-3</v>
      </c>
      <c r="BG184" s="5">
        <f t="shared" si="438"/>
        <v>1.8100298952894735E-4</v>
      </c>
      <c r="BH184" s="5">
        <f t="shared" si="439"/>
        <v>1.7747032544808619E-5</v>
      </c>
      <c r="BI184" s="5">
        <f t="shared" si="440"/>
        <v>1.392052871463215E-6</v>
      </c>
      <c r="BJ184" s="8">
        <f t="shared" si="441"/>
        <v>4.1993122267657619E-2</v>
      </c>
      <c r="BK184" s="8">
        <f t="shared" si="442"/>
        <v>0.12751039631680033</v>
      </c>
      <c r="BL184" s="8">
        <f t="shared" si="443"/>
        <v>0.67365388681290117</v>
      </c>
      <c r="BM184" s="8">
        <f t="shared" si="444"/>
        <v>0.53170886369927584</v>
      </c>
      <c r="BN184" s="8">
        <f t="shared" si="445"/>
        <v>0.45494173531918669</v>
      </c>
    </row>
    <row r="185" spans="1:66" x14ac:dyDescent="0.25">
      <c r="A185" t="s">
        <v>349</v>
      </c>
      <c r="B185" t="s">
        <v>327</v>
      </c>
      <c r="C185" t="s">
        <v>271</v>
      </c>
      <c r="D185" t="s">
        <v>354</v>
      </c>
      <c r="E185">
        <f>VLOOKUP(A185,home!$A$2:$E$405,3,FALSE)</f>
        <v>1.2749999999999999</v>
      </c>
      <c r="F185">
        <f>VLOOKUP(B185,home!$B$2:$E$405,3,FALSE)</f>
        <v>0.52290000000000003</v>
      </c>
      <c r="G185">
        <f>VLOOKUP(C185,away!$B$2:$E$405,4,FALSE)</f>
        <v>0.52290000000000003</v>
      </c>
      <c r="H185">
        <f>VLOOKUP(A185,away!$A$2:$E$405,3,FALSE)</f>
        <v>1.35</v>
      </c>
      <c r="I185">
        <f>VLOOKUP(C185,away!$B$2:$E$405,3,FALSE)</f>
        <v>0.49380000000000002</v>
      </c>
      <c r="J185">
        <f>VLOOKUP(B185,home!$B$2:$E$405,4,FALSE)</f>
        <v>0.74070000000000003</v>
      </c>
      <c r="K185" s="3">
        <f t="shared" si="390"/>
        <v>0.34861612274999998</v>
      </c>
      <c r="L185" s="3">
        <f t="shared" si="391"/>
        <v>0.49377284100000007</v>
      </c>
      <c r="M185" s="5">
        <f t="shared" si="392"/>
        <v>0.43068041357557907</v>
      </c>
      <c r="N185" s="5">
        <f t="shared" si="393"/>
        <v>0.15014213592508482</v>
      </c>
      <c r="O185" s="5">
        <f t="shared" si="394"/>
        <v>0.2126582913742687</v>
      </c>
      <c r="P185" s="5">
        <f t="shared" si="395"/>
        <v>7.4136109009537307E-2</v>
      </c>
      <c r="Q185" s="5">
        <f t="shared" si="396"/>
        <v>2.6170984643803269E-2</v>
      </c>
      <c r="R185" s="5">
        <f t="shared" si="397"/>
        <v>5.2502444347039226E-2</v>
      </c>
      <c r="S185" s="5">
        <f t="shared" si="398"/>
        <v>3.1903950619926956E-3</v>
      </c>
      <c r="T185" s="5">
        <f t="shared" si="399"/>
        <v>1.2922521439338116E-2</v>
      </c>
      <c r="U185" s="5">
        <f t="shared" si="400"/>
        <v>1.8303198583162466E-2</v>
      </c>
      <c r="V185" s="5">
        <f t="shared" si="401"/>
        <v>6.1020620870776071E-5</v>
      </c>
      <c r="W185" s="5">
        <f t="shared" si="402"/>
        <v>3.0412090650241623E-3</v>
      </c>
      <c r="X185" s="5">
        <f t="shared" si="403"/>
        <v>1.5016664401119346E-3</v>
      </c>
      <c r="Y185" s="5">
        <f t="shared" si="404"/>
        <v>3.7074105218421317E-4</v>
      </c>
      <c r="Z185" s="5">
        <f t="shared" si="405"/>
        <v>8.6414270348939837E-3</v>
      </c>
      <c r="AA185" s="5">
        <f t="shared" si="406"/>
        <v>3.0125407879317691E-3</v>
      </c>
      <c r="AB185" s="5">
        <f t="shared" si="407"/>
        <v>5.2511014455750157E-4</v>
      </c>
      <c r="AC185" s="5">
        <f t="shared" si="408"/>
        <v>6.5649482454227404E-7</v>
      </c>
      <c r="AD185" s="5">
        <f t="shared" si="409"/>
        <v>2.650536281802189E-4</v>
      </c>
      <c r="AE185" s="5">
        <f t="shared" si="410"/>
        <v>1.3087628300390437E-4</v>
      </c>
      <c r="AF185" s="5">
        <f t="shared" si="411"/>
        <v>3.2311577039178941E-5</v>
      </c>
      <c r="AG185" s="5">
        <f t="shared" si="412"/>
        <v>5.3181930639419185E-6</v>
      </c>
      <c r="AH185" s="5">
        <f t="shared" si="413"/>
        <v>1.0667254943284522E-3</v>
      </c>
      <c r="AI185" s="5">
        <f t="shared" si="414"/>
        <v>3.7187770587136207E-4</v>
      </c>
      <c r="AJ185" s="5">
        <f t="shared" si="415"/>
        <v>6.4821281979019556E-5</v>
      </c>
      <c r="AK185" s="5">
        <f t="shared" si="416"/>
        <v>7.5325813317367499E-6</v>
      </c>
      <c r="AL185" s="5">
        <f t="shared" si="417"/>
        <v>4.5202865365895846E-9</v>
      </c>
      <c r="AM185" s="5">
        <f t="shared" si="418"/>
        <v>1.8480393635401607E-5</v>
      </c>
      <c r="AN185" s="5">
        <f t="shared" si="419"/>
        <v>9.1251164681505721E-6</v>
      </c>
      <c r="AO185" s="5">
        <f t="shared" si="420"/>
        <v>2.2528673414672971E-6</v>
      </c>
      <c r="AP185" s="5">
        <f t="shared" si="421"/>
        <v>3.7080156919747481E-7</v>
      </c>
      <c r="AQ185" s="5">
        <f t="shared" si="422"/>
        <v>4.5772936067473813E-8</v>
      </c>
      <c r="AR185" s="5">
        <f t="shared" si="423"/>
        <v>1.0534401558033791E-4</v>
      </c>
      <c r="AS185" s="5">
        <f t="shared" si="424"/>
        <v>3.6724622266532982E-5</v>
      </c>
      <c r="AT185" s="5">
        <f t="shared" si="425"/>
        <v>6.4013977120085216E-6</v>
      </c>
      <c r="AU185" s="5">
        <f t="shared" si="426"/>
        <v>7.4387681684704402E-7</v>
      </c>
      <c r="AV185" s="5">
        <f t="shared" si="427"/>
        <v>6.4831862923207067E-8</v>
      </c>
      <c r="AW185" s="5">
        <f t="shared" si="428"/>
        <v>2.1614148531516396E-11</v>
      </c>
      <c r="AX185" s="5">
        <f t="shared" si="429"/>
        <v>1.0737605293445811E-6</v>
      </c>
      <c r="AY185" s="5">
        <f t="shared" si="430"/>
        <v>5.301937871281377E-7</v>
      </c>
      <c r="AZ185" s="5">
        <f t="shared" si="431"/>
        <v>1.308976462754049E-7</v>
      </c>
      <c r="BA185" s="5">
        <f t="shared" si="432"/>
        <v>2.1544567560539921E-8</v>
      </c>
      <c r="BB185" s="5">
        <f t="shared" si="433"/>
        <v>2.6595305831210591E-9</v>
      </c>
      <c r="BC185" s="5">
        <f t="shared" si="434"/>
        <v>2.6264079435081455E-10</v>
      </c>
      <c r="BD185" s="5">
        <f t="shared" si="435"/>
        <v>8.6693356425752799E-6</v>
      </c>
      <c r="BE185" s="5">
        <f t="shared" si="436"/>
        <v>3.0222701785329733E-6</v>
      </c>
      <c r="BF185" s="5">
        <f t="shared" si="437"/>
        <v>5.2680605577155768E-7</v>
      </c>
      <c r="BG185" s="5">
        <f t="shared" si="438"/>
        <v>6.1217694868100233E-8</v>
      </c>
      <c r="BH185" s="5">
        <f t="shared" si="439"/>
        <v>5.3353688571524169E-9</v>
      </c>
      <c r="BI185" s="5">
        <f t="shared" si="440"/>
        <v>3.7199912088431477E-10</v>
      </c>
      <c r="BJ185" s="8">
        <f t="shared" si="441"/>
        <v>0.19461485251748573</v>
      </c>
      <c r="BK185" s="8">
        <f t="shared" si="442"/>
        <v>0.50806912947687799</v>
      </c>
      <c r="BL185" s="8">
        <f t="shared" si="443"/>
        <v>0.28867410638164875</v>
      </c>
      <c r="BM185" s="8">
        <f t="shared" si="444"/>
        <v>5.3708606363420987E-2</v>
      </c>
      <c r="BN185" s="8">
        <f t="shared" si="445"/>
        <v>0.94629037887531242</v>
      </c>
    </row>
    <row r="186" spans="1:66" x14ac:dyDescent="0.25">
      <c r="A186" t="s">
        <v>339</v>
      </c>
      <c r="B186" t="s">
        <v>78</v>
      </c>
      <c r="C186" t="s">
        <v>82</v>
      </c>
      <c r="D186" t="s">
        <v>355</v>
      </c>
      <c r="E186">
        <f>VLOOKUP(A186,home!$A$2:$E$405,3,FALSE)</f>
        <v>1.3068</v>
      </c>
      <c r="F186">
        <f>VLOOKUP(B186,home!$B$2:$E$405,3,FALSE)</f>
        <v>1.1052999999999999</v>
      </c>
      <c r="G186">
        <f>VLOOKUP(C186,away!$B$2:$E$405,4,FALSE)</f>
        <v>1.2024999999999999</v>
      </c>
      <c r="H186">
        <f>VLOOKUP(A186,away!$A$2:$E$405,3,FALSE)</f>
        <v>1.1419999999999999</v>
      </c>
      <c r="I186">
        <f>VLOOKUP(C186,away!$B$2:$E$405,3,FALSE)</f>
        <v>1.3759999999999999</v>
      </c>
      <c r="J186">
        <f>VLOOKUP(B186,home!$B$2:$E$405,4,FALSE)</f>
        <v>0.48649999999999999</v>
      </c>
      <c r="K186" s="3">
        <f t="shared" si="390"/>
        <v>1.7368982630999996</v>
      </c>
      <c r="L186" s="3">
        <f t="shared" si="391"/>
        <v>0.76448220799999977</v>
      </c>
      <c r="M186" s="5">
        <f t="shared" si="392"/>
        <v>8.1971760834286117E-2</v>
      </c>
      <c r="N186" s="5">
        <f t="shared" si="393"/>
        <v>0.14237660901632013</v>
      </c>
      <c r="O186" s="5">
        <f t="shared" si="394"/>
        <v>6.2665952716242951E-2</v>
      </c>
      <c r="P186" s="5">
        <f t="shared" si="395"/>
        <v>0.10884438442834909</v>
      </c>
      <c r="Q186" s="5">
        <f t="shared" si="396"/>
        <v>0.12364684245325709</v>
      </c>
      <c r="R186" s="5">
        <f t="shared" si="397"/>
        <v>2.3953502949468498E-2</v>
      </c>
      <c r="S186" s="5">
        <f t="shared" si="398"/>
        <v>3.6131650403168437E-2</v>
      </c>
      <c r="T186" s="5">
        <f t="shared" si="399"/>
        <v>9.4525811130894088E-2</v>
      </c>
      <c r="U186" s="5">
        <f t="shared" si="400"/>
        <v>4.1604797668092552E-2</v>
      </c>
      <c r="V186" s="5">
        <f t="shared" si="401"/>
        <v>5.3307345067333221E-3</v>
      </c>
      <c r="W186" s="5">
        <f t="shared" si="402"/>
        <v>7.1587328631620512E-2</v>
      </c>
      <c r="X186" s="5">
        <f t="shared" si="403"/>
        <v>5.4727239057122859E-2</v>
      </c>
      <c r="Y186" s="5">
        <f t="shared" si="404"/>
        <v>2.0919000276066555E-2</v>
      </c>
      <c r="Z186" s="5">
        <f t="shared" si="405"/>
        <v>6.1040089413813958E-3</v>
      </c>
      <c r="AA186" s="5">
        <f t="shared" si="406"/>
        <v>1.0602042528232214E-2</v>
      </c>
      <c r="AB186" s="5">
        <f t="shared" si="407"/>
        <v>9.2073346262994318E-3</v>
      </c>
      <c r="AC186" s="5">
        <f t="shared" si="408"/>
        <v>4.4239359844096168E-4</v>
      </c>
      <c r="AD186" s="5">
        <f t="shared" si="409"/>
        <v>3.108497669005764E-2</v>
      </c>
      <c r="AE186" s="5">
        <f t="shared" si="410"/>
        <v>2.3763911615643788E-2</v>
      </c>
      <c r="AF186" s="5">
        <f t="shared" si="411"/>
        <v>9.0835438113221027E-3</v>
      </c>
      <c r="AG186" s="5">
        <f t="shared" si="412"/>
        <v>2.3147358764480852E-3</v>
      </c>
      <c r="AH186" s="5">
        <f t="shared" si="413"/>
        <v>1.1666015582897475E-3</v>
      </c>
      <c r="AI186" s="5">
        <f t="shared" si="414"/>
        <v>2.0262682203232157E-3</v>
      </c>
      <c r="AJ186" s="5">
        <f t="shared" si="415"/>
        <v>1.7597108762270604E-3</v>
      </c>
      <c r="AK186" s="5">
        <f t="shared" si="416"/>
        <v>1.01881292149232E-3</v>
      </c>
      <c r="AL186" s="5">
        <f t="shared" si="417"/>
        <v>2.3496901082651044E-5</v>
      </c>
      <c r="AM186" s="5">
        <f t="shared" si="418"/>
        <v>1.0798288404293021E-2</v>
      </c>
      <c r="AN186" s="5">
        <f t="shared" si="419"/>
        <v>8.2550993619347236E-3</v>
      </c>
      <c r="AO186" s="5">
        <f t="shared" si="420"/>
        <v>3.1554382937356231E-3</v>
      </c>
      <c r="AP186" s="5">
        <f t="shared" si="421"/>
        <v>8.0409214466758711E-4</v>
      </c>
      <c r="AQ186" s="5">
        <f t="shared" si="422"/>
        <v>1.5367853454773304E-4</v>
      </c>
      <c r="AR186" s="5">
        <f t="shared" si="423"/>
        <v>1.7836922702751736E-4</v>
      </c>
      <c r="AS186" s="5">
        <f t="shared" si="424"/>
        <v>3.0980920061458438E-4</v>
      </c>
      <c r="AT186" s="5">
        <f t="shared" si="425"/>
        <v>2.690535312199355E-4</v>
      </c>
      <c r="AU186" s="5">
        <f t="shared" si="426"/>
        <v>1.5577287035227583E-4</v>
      </c>
      <c r="AV186" s="5">
        <f t="shared" si="427"/>
        <v>6.7640406988242339E-5</v>
      </c>
      <c r="AW186" s="5">
        <f t="shared" si="428"/>
        <v>8.6666219232268722E-7</v>
      </c>
      <c r="AX186" s="5">
        <f t="shared" si="429"/>
        <v>3.1259213956449029E-3</v>
      </c>
      <c r="AY186" s="5">
        <f t="shared" si="430"/>
        <v>2.3897112905770564E-3</v>
      </c>
      <c r="AZ186" s="5">
        <f t="shared" si="431"/>
        <v>9.1344588195143856E-4</v>
      </c>
      <c r="BA186" s="5">
        <f t="shared" si="432"/>
        <v>2.3277104157424768E-4</v>
      </c>
      <c r="BB186" s="5">
        <f t="shared" si="433"/>
        <v>4.4487329955285143E-5</v>
      </c>
      <c r="BC186" s="5">
        <f t="shared" si="434"/>
        <v>6.801954446448185E-6</v>
      </c>
      <c r="BD186" s="5">
        <f t="shared" si="435"/>
        <v>2.2726683419541613E-5</v>
      </c>
      <c r="BE186" s="5">
        <f t="shared" si="436"/>
        <v>3.9473936957425383E-5</v>
      </c>
      <c r="BF186" s="5">
        <f t="shared" si="437"/>
        <v>3.4281106269535522E-5</v>
      </c>
      <c r="BG186" s="5">
        <f t="shared" si="438"/>
        <v>1.9847597978900918E-5</v>
      </c>
      <c r="BH186" s="5">
        <f t="shared" si="439"/>
        <v>8.6183146140650174E-6</v>
      </c>
      <c r="BI186" s="5">
        <f t="shared" si="440"/>
        <v>2.9938271368037752E-6</v>
      </c>
      <c r="BJ186" s="8">
        <f t="shared" si="441"/>
        <v>0.60390973419208094</v>
      </c>
      <c r="BK186" s="8">
        <f t="shared" si="442"/>
        <v>0.23513413196263763</v>
      </c>
      <c r="BL186" s="8">
        <f t="shared" si="443"/>
        <v>0.15511361076724683</v>
      </c>
      <c r="BM186" s="8">
        <f t="shared" si="444"/>
        <v>0.45441358883703814</v>
      </c>
      <c r="BN186" s="8">
        <f t="shared" si="445"/>
        <v>0.54345905239792391</v>
      </c>
    </row>
    <row r="187" spans="1:66" x14ac:dyDescent="0.25">
      <c r="A187" t="s">
        <v>339</v>
      </c>
      <c r="B187" t="s">
        <v>85</v>
      </c>
      <c r="C187" t="s">
        <v>95</v>
      </c>
      <c r="D187" t="s">
        <v>355</v>
      </c>
      <c r="E187">
        <f>VLOOKUP(A187,home!$A$2:$E$405,3,FALSE)</f>
        <v>1.3068</v>
      </c>
      <c r="F187">
        <f>VLOOKUP(B187,home!$B$2:$E$405,3,FALSE)</f>
        <v>1.4029</v>
      </c>
      <c r="G187">
        <f>VLOOKUP(C187,away!$B$2:$E$405,4,FALSE)</f>
        <v>0.9839</v>
      </c>
      <c r="H187">
        <f>VLOOKUP(A187,away!$A$2:$E$405,3,FALSE)</f>
        <v>1.1419999999999999</v>
      </c>
      <c r="I187">
        <f>VLOOKUP(C187,away!$B$2:$E$405,3,FALSE)</f>
        <v>0.62549999999999994</v>
      </c>
      <c r="J187">
        <f>VLOOKUP(B187,home!$B$2:$E$405,4,FALSE)</f>
        <v>1.3134999999999999</v>
      </c>
      <c r="K187" s="3">
        <f t="shared" si="390"/>
        <v>1.8037934335079999</v>
      </c>
      <c r="L187" s="3">
        <f t="shared" si="391"/>
        <v>0.93826063349999977</v>
      </c>
      <c r="M187" s="5">
        <f t="shared" si="392"/>
        <v>6.4437851198023574E-2</v>
      </c>
      <c r="N187" s="5">
        <f t="shared" si="393"/>
        <v>0.11623257286036051</v>
      </c>
      <c r="O187" s="5">
        <f t="shared" si="394"/>
        <v>6.0459499086436309E-2</v>
      </c>
      <c r="P187" s="5">
        <f t="shared" si="395"/>
        <v>0.10905644744529672</v>
      </c>
      <c r="Q187" s="5">
        <f t="shared" si="396"/>
        <v>0.10482977584262927</v>
      </c>
      <c r="R187" s="5">
        <f t="shared" si="397"/>
        <v>2.8363383956966193E-2</v>
      </c>
      <c r="S187" s="5">
        <f t="shared" si="398"/>
        <v>4.6142556386771484E-2</v>
      </c>
      <c r="T187" s="5">
        <f t="shared" si="399"/>
        <v>9.8357651891768302E-2</v>
      </c>
      <c r="U187" s="5">
        <f t="shared" si="400"/>
        <v>5.1161685733641764E-2</v>
      </c>
      <c r="V187" s="5">
        <f t="shared" si="401"/>
        <v>8.6769968306728753E-3</v>
      </c>
      <c r="W187" s="5">
        <f t="shared" si="402"/>
        <v>6.3030420433683412E-2</v>
      </c>
      <c r="X187" s="5">
        <f t="shared" si="403"/>
        <v>5.9138962205879129E-2</v>
      </c>
      <c r="Y187" s="5">
        <f t="shared" si="404"/>
        <v>2.7743880071910344E-2</v>
      </c>
      <c r="Z187" s="5">
        <f t="shared" si="405"/>
        <v>8.8707488665556115E-3</v>
      </c>
      <c r="AA187" s="5">
        <f t="shared" si="406"/>
        <v>1.6000998555791544E-2</v>
      </c>
      <c r="AB187" s="5">
        <f t="shared" si="407"/>
        <v>1.4431248062253894E-2</v>
      </c>
      <c r="AC187" s="5">
        <f t="shared" si="408"/>
        <v>9.1782472496179678E-4</v>
      </c>
      <c r="AD187" s="5">
        <f t="shared" si="409"/>
        <v>2.8423464622381656E-2</v>
      </c>
      <c r="AE187" s="5">
        <f t="shared" si="410"/>
        <v>2.6668617922860641E-2</v>
      </c>
      <c r="AF187" s="5">
        <f t="shared" si="411"/>
        <v>1.2511057173436336E-2</v>
      </c>
      <c r="AG187" s="5">
        <f t="shared" si="412"/>
        <v>3.9128774764343654E-3</v>
      </c>
      <c r="AH187" s="5">
        <f t="shared" si="413"/>
        <v>2.0807686127884677E-3</v>
      </c>
      <c r="AI187" s="5">
        <f t="shared" si="414"/>
        <v>3.7532767603973881E-3</v>
      </c>
      <c r="AJ187" s="5">
        <f t="shared" si="415"/>
        <v>3.3850679872714949E-3</v>
      </c>
      <c r="AK187" s="5">
        <f t="shared" si="416"/>
        <v>2.035321135806155E-3</v>
      </c>
      <c r="AL187" s="5">
        <f t="shared" si="417"/>
        <v>6.2134104114794069E-5</v>
      </c>
      <c r="AM187" s="5">
        <f t="shared" si="418"/>
        <v>1.025401176867979E-2</v>
      </c>
      <c r="AN187" s="5">
        <f t="shared" si="419"/>
        <v>9.6209355779979522E-3</v>
      </c>
      <c r="AO187" s="5">
        <f t="shared" si="420"/>
        <v>4.513472555137522E-3</v>
      </c>
      <c r="AP187" s="5">
        <f t="shared" si="421"/>
        <v>1.4116045396227316E-3</v>
      </c>
      <c r="AQ187" s="5">
        <f t="shared" si="422"/>
        <v>3.3111324239947485E-4</v>
      </c>
      <c r="AR187" s="5">
        <f t="shared" si="423"/>
        <v>3.904606553603648E-4</v>
      </c>
      <c r="AS187" s="5">
        <f t="shared" si="424"/>
        <v>7.0431036618225616E-4</v>
      </c>
      <c r="AT187" s="5">
        <f t="shared" si="425"/>
        <v>6.3521520683558453E-4</v>
      </c>
      <c r="AU187" s="5">
        <f t="shared" si="426"/>
        <v>3.8193233965148454E-4</v>
      </c>
      <c r="AV187" s="5">
        <f t="shared" si="427"/>
        <v>1.7223176157692374E-4</v>
      </c>
      <c r="AW187" s="5">
        <f t="shared" si="428"/>
        <v>2.9210422368109764E-6</v>
      </c>
      <c r="AX187" s="5">
        <f t="shared" si="429"/>
        <v>3.0826865159097267E-3</v>
      </c>
      <c r="AY187" s="5">
        <f t="shared" si="430"/>
        <v>2.8923634032993672E-3</v>
      </c>
      <c r="AZ187" s="5">
        <f t="shared" si="431"/>
        <v>1.3568953595459396E-3</v>
      </c>
      <c r="BA187" s="5">
        <f t="shared" si="432"/>
        <v>4.2437383321359455E-4</v>
      </c>
      <c r="BB187" s="5">
        <f t="shared" si="433"/>
        <v>9.9543315397952593E-5</v>
      </c>
      <c r="BC187" s="5">
        <f t="shared" si="434"/>
        <v>1.867951483319466E-5</v>
      </c>
      <c r="BD187" s="5">
        <f t="shared" si="435"/>
        <v>6.1058976975873462E-5</v>
      </c>
      <c r="BE187" s="5">
        <f t="shared" si="436"/>
        <v>1.101377817257967E-4</v>
      </c>
      <c r="BF187" s="5">
        <f t="shared" si="437"/>
        <v>9.9332903729064785E-5</v>
      </c>
      <c r="BG187" s="5">
        <f t="shared" si="438"/>
        <v>5.9725346492589796E-5</v>
      </c>
      <c r="BH187" s="5">
        <f t="shared" si="439"/>
        <v>2.6933046954330887E-5</v>
      </c>
      <c r="BI187" s="5">
        <f t="shared" si="440"/>
        <v>9.7163306481169336E-6</v>
      </c>
      <c r="BJ187" s="8">
        <f t="shared" si="441"/>
        <v>0.57485496012738113</v>
      </c>
      <c r="BK187" s="8">
        <f t="shared" si="442"/>
        <v>0.2321861740931406</v>
      </c>
      <c r="BL187" s="8">
        <f t="shared" si="443"/>
        <v>0.18432230460748561</v>
      </c>
      <c r="BM187" s="8">
        <f t="shared" si="444"/>
        <v>0.51396521494378777</v>
      </c>
      <c r="BN187" s="8">
        <f t="shared" si="445"/>
        <v>0.48337953038971254</v>
      </c>
    </row>
    <row r="188" spans="1:66" x14ac:dyDescent="0.25">
      <c r="A188" t="s">
        <v>339</v>
      </c>
      <c r="B188" t="s">
        <v>89</v>
      </c>
      <c r="C188" t="s">
        <v>93</v>
      </c>
      <c r="D188" t="s">
        <v>355</v>
      </c>
      <c r="E188">
        <f>VLOOKUP(A188,home!$A$2:$E$405,3,FALSE)</f>
        <v>1.3068</v>
      </c>
      <c r="F188">
        <f>VLOOKUP(B188,home!$B$2:$E$405,3,FALSE)</f>
        <v>1.0522</v>
      </c>
      <c r="G188">
        <f>VLOOKUP(C188,away!$B$2:$E$405,4,FALSE)</f>
        <v>1.4211</v>
      </c>
      <c r="H188">
        <f>VLOOKUP(A188,away!$A$2:$E$405,3,FALSE)</f>
        <v>1.1419999999999999</v>
      </c>
      <c r="I188">
        <f>VLOOKUP(C188,away!$B$2:$E$405,3,FALSE)</f>
        <v>0.37530000000000002</v>
      </c>
      <c r="J188">
        <f>VLOOKUP(B188,home!$B$2:$E$405,4,FALSE)</f>
        <v>0.76619999999999999</v>
      </c>
      <c r="K188" s="3">
        <f t="shared" si="390"/>
        <v>1.9540337596559998</v>
      </c>
      <c r="L188" s="3">
        <f t="shared" si="391"/>
        <v>0.32838765011999999</v>
      </c>
      <c r="M188" s="5">
        <f t="shared" si="392"/>
        <v>0.10203683435326089</v>
      </c>
      <c r="N188" s="5">
        <f t="shared" si="393"/>
        <v>0.19938341905469883</v>
      </c>
      <c r="O188" s="5">
        <f t="shared" si="394"/>
        <v>3.3507636258951035E-2</v>
      </c>
      <c r="P188" s="5">
        <f t="shared" si="395"/>
        <v>6.5475052456263783E-2</v>
      </c>
      <c r="Q188" s="5">
        <f t="shared" si="396"/>
        <v>0.19480096597426047</v>
      </c>
      <c r="R188" s="5">
        <f t="shared" si="397"/>
        <v>5.5017469660763188E-3</v>
      </c>
      <c r="S188" s="5">
        <f t="shared" si="398"/>
        <v>1.0503516992962971E-2</v>
      </c>
      <c r="T188" s="5">
        <f t="shared" si="399"/>
        <v>6.3970231457393473E-2</v>
      </c>
      <c r="U188" s="5">
        <f t="shared" si="400"/>
        <v>1.07505993087981E-2</v>
      </c>
      <c r="V188" s="5">
        <f t="shared" si="401"/>
        <v>7.4887806768612029E-4</v>
      </c>
      <c r="W188" s="5">
        <f t="shared" si="402"/>
        <v>0.12688255464243489</v>
      </c>
      <c r="X188" s="5">
        <f t="shared" si="403"/>
        <v>4.166666396025169E-2</v>
      </c>
      <c r="Y188" s="5">
        <f t="shared" si="404"/>
        <v>6.8414089331233722E-3</v>
      </c>
      <c r="Z188" s="5">
        <f t="shared" si="405"/>
        <v>6.0223525258154738E-4</v>
      </c>
      <c r="AA188" s="5">
        <f t="shared" si="406"/>
        <v>1.1767880147993016E-3</v>
      </c>
      <c r="AB188" s="5">
        <f t="shared" si="407"/>
        <v>1.1497417544382E-3</v>
      </c>
      <c r="AC188" s="5">
        <f t="shared" si="408"/>
        <v>3.0033780862003501E-5</v>
      </c>
      <c r="AD188" s="5">
        <f t="shared" si="409"/>
        <v>6.1983198820678764E-2</v>
      </c>
      <c r="AE188" s="5">
        <f t="shared" si="410"/>
        <v>2.0354517007643454E-2</v>
      </c>
      <c r="AF188" s="5">
        <f t="shared" si="411"/>
        <v>3.3420860047338038E-3</v>
      </c>
      <c r="AG188" s="5">
        <f t="shared" si="412"/>
        <v>3.6583325653115779E-4</v>
      </c>
      <c r="AH188" s="5">
        <f t="shared" si="413"/>
        <v>4.9441654853669734E-5</v>
      </c>
      <c r="AI188" s="5">
        <f t="shared" si="414"/>
        <v>9.6610662717330583E-5</v>
      </c>
      <c r="AJ188" s="5">
        <f t="shared" si="415"/>
        <v>9.4390248246201613E-5</v>
      </c>
      <c r="AK188" s="5">
        <f t="shared" si="416"/>
        <v>6.148057721846282E-5</v>
      </c>
      <c r="AL188" s="5">
        <f t="shared" si="417"/>
        <v>7.7088372639689406E-7</v>
      </c>
      <c r="AM188" s="5">
        <f t="shared" si="418"/>
        <v>2.4223452605415224E-2</v>
      </c>
      <c r="AN188" s="5">
        <f t="shared" si="419"/>
        <v>7.9546826788854975E-3</v>
      </c>
      <c r="AO188" s="5">
        <f t="shared" si="420"/>
        <v>1.3061097761847375E-3</v>
      </c>
      <c r="AP188" s="5">
        <f t="shared" si="421"/>
        <v>1.4297010673335506E-4</v>
      </c>
      <c r="AQ188" s="5">
        <f t="shared" si="422"/>
        <v>1.1737404346893012E-5</v>
      </c>
      <c r="AR188" s="5">
        <f t="shared" si="423"/>
        <v>3.2472057710881404E-6</v>
      </c>
      <c r="AS188" s="5">
        <f t="shared" si="424"/>
        <v>6.3451497012560185E-6</v>
      </c>
      <c r="AT188" s="5">
        <f t="shared" si="425"/>
        <v>6.1993183631627217E-6</v>
      </c>
      <c r="AU188" s="5">
        <f t="shared" si="426"/>
        <v>4.0378924561584439E-6</v>
      </c>
      <c r="AV188" s="5">
        <f t="shared" si="427"/>
        <v>1.9725445442984724E-6</v>
      </c>
      <c r="AW188" s="5">
        <f t="shared" si="428"/>
        <v>1.3740586029935346E-8</v>
      </c>
      <c r="AX188" s="5">
        <f t="shared" si="429"/>
        <v>7.8889073610680788E-3</v>
      </c>
      <c r="AY188" s="5">
        <f t="shared" si="430"/>
        <v>2.5906197503155169E-3</v>
      </c>
      <c r="AZ188" s="5">
        <f t="shared" si="431"/>
        <v>4.2536376608028683E-4</v>
      </c>
      <c r="BA188" s="5">
        <f t="shared" si="432"/>
        <v>4.6561402529766264E-5</v>
      </c>
      <c r="BB188" s="5">
        <f t="shared" si="433"/>
        <v>3.8225473907603404E-6</v>
      </c>
      <c r="BC188" s="5">
        <f t="shared" si="434"/>
        <v>2.5105547102482522E-7</v>
      </c>
      <c r="BD188" s="5">
        <f t="shared" si="435"/>
        <v>1.7772371210395611E-7</v>
      </c>
      <c r="BE188" s="5">
        <f t="shared" si="436"/>
        <v>3.4727813334251389E-7</v>
      </c>
      <c r="BF188" s="5">
        <f t="shared" si="437"/>
        <v>3.3929659827079503E-7</v>
      </c>
      <c r="BG188" s="5">
        <f t="shared" si="438"/>
        <v>2.20999002519191E-7</v>
      </c>
      <c r="BH188" s="5">
        <f t="shared" si="439"/>
        <v>1.0795987794320022E-7</v>
      </c>
      <c r="BI188" s="5">
        <f t="shared" si="440"/>
        <v>4.2191449237870831E-8</v>
      </c>
      <c r="BJ188" s="8">
        <f t="shared" si="441"/>
        <v>0.76418535756617112</v>
      </c>
      <c r="BK188" s="8">
        <f t="shared" si="442"/>
        <v>0.18138570628507769</v>
      </c>
      <c r="BL188" s="8">
        <f t="shared" si="443"/>
        <v>5.2411473005707983E-2</v>
      </c>
      <c r="BM188" s="8">
        <f t="shared" si="444"/>
        <v>0.39528851103629753</v>
      </c>
      <c r="BN188" s="8">
        <f t="shared" si="445"/>
        <v>0.60070565506351137</v>
      </c>
    </row>
    <row r="189" spans="1:66" s="10" customFormat="1" x14ac:dyDescent="0.25">
      <c r="A189" t="s">
        <v>351</v>
      </c>
      <c r="B189" t="s">
        <v>98</v>
      </c>
      <c r="C189" t="s">
        <v>97</v>
      </c>
      <c r="D189" t="s">
        <v>355</v>
      </c>
      <c r="E189">
        <f>VLOOKUP(A189,home!$A$2:$E$405,3,FALSE)</f>
        <v>1.599</v>
      </c>
      <c r="F189">
        <f>VLOOKUP(B189,home!$B$2:$E$405,3,FALSE)</f>
        <v>0.58630000000000004</v>
      </c>
      <c r="G189">
        <f>VLOOKUP(C189,away!$B$2:$E$405,4,FALSE)</f>
        <v>0</v>
      </c>
      <c r="H189">
        <f>VLOOKUP(A189,away!$A$2:$E$405,3,FALSE)</f>
        <v>1.4569000000000001</v>
      </c>
      <c r="I189">
        <f>VLOOKUP(C189,away!$B$2:$E$405,3,FALSE)</f>
        <v>0.68640000000000001</v>
      </c>
      <c r="J189">
        <f>VLOOKUP(B189,home!$B$2:$E$405,4,FALSE)</f>
        <v>1.1583000000000001</v>
      </c>
      <c r="K189" s="3">
        <f t="shared" si="390"/>
        <v>0</v>
      </c>
      <c r="L189" s="3">
        <f t="shared" si="391"/>
        <v>1.1583187181280004</v>
      </c>
      <c r="M189" s="5">
        <f t="shared" si="392"/>
        <v>0.31401368283111952</v>
      </c>
      <c r="N189" s="5">
        <f t="shared" si="393"/>
        <v>0</v>
      </c>
      <c r="O189" s="5">
        <f t="shared" si="394"/>
        <v>0.36372792657159481</v>
      </c>
      <c r="P189" s="5">
        <f t="shared" si="395"/>
        <v>0</v>
      </c>
      <c r="Q189" s="5">
        <f t="shared" si="396"/>
        <v>0</v>
      </c>
      <c r="R189" s="5">
        <f t="shared" si="397"/>
        <v>0.21065643282688262</v>
      </c>
      <c r="S189" s="5">
        <f t="shared" si="398"/>
        <v>0</v>
      </c>
      <c r="T189" s="5">
        <f t="shared" si="399"/>
        <v>0</v>
      </c>
      <c r="U189" s="5">
        <f t="shared" si="400"/>
        <v>0</v>
      </c>
      <c r="V189" s="5">
        <f t="shared" si="401"/>
        <v>0</v>
      </c>
      <c r="W189" s="5">
        <f t="shared" si="402"/>
        <v>0</v>
      </c>
      <c r="X189" s="5">
        <f t="shared" si="403"/>
        <v>0</v>
      </c>
      <c r="Y189" s="5">
        <f t="shared" si="404"/>
        <v>0</v>
      </c>
      <c r="Z189" s="5">
        <f t="shared" si="405"/>
        <v>8.133576307915058E-2</v>
      </c>
      <c r="AA189" s="5">
        <f t="shared" si="406"/>
        <v>0</v>
      </c>
      <c r="AB189" s="5">
        <f t="shared" si="407"/>
        <v>0</v>
      </c>
      <c r="AC189" s="5">
        <f t="shared" si="408"/>
        <v>0</v>
      </c>
      <c r="AD189" s="5">
        <f t="shared" si="409"/>
        <v>0</v>
      </c>
      <c r="AE189" s="5">
        <f t="shared" si="410"/>
        <v>0</v>
      </c>
      <c r="AF189" s="5">
        <f t="shared" si="411"/>
        <v>0</v>
      </c>
      <c r="AG189" s="5">
        <f t="shared" si="412"/>
        <v>0</v>
      </c>
      <c r="AH189" s="5">
        <f t="shared" si="413"/>
        <v>2.3553184206951135E-2</v>
      </c>
      <c r="AI189" s="5">
        <f t="shared" si="414"/>
        <v>0</v>
      </c>
      <c r="AJ189" s="5">
        <f t="shared" si="415"/>
        <v>0</v>
      </c>
      <c r="AK189" s="5">
        <f t="shared" si="416"/>
        <v>0</v>
      </c>
      <c r="AL189" s="5">
        <f t="shared" si="417"/>
        <v>0</v>
      </c>
      <c r="AM189" s="5">
        <f t="shared" si="418"/>
        <v>0</v>
      </c>
      <c r="AN189" s="5">
        <f t="shared" si="419"/>
        <v>0</v>
      </c>
      <c r="AO189" s="5">
        <f t="shared" si="420"/>
        <v>0</v>
      </c>
      <c r="AP189" s="5">
        <f t="shared" si="421"/>
        <v>0</v>
      </c>
      <c r="AQ189" s="5">
        <f t="shared" si="422"/>
        <v>0</v>
      </c>
      <c r="AR189" s="5">
        <f t="shared" si="423"/>
        <v>5.4564188276856607E-3</v>
      </c>
      <c r="AS189" s="5">
        <f t="shared" si="424"/>
        <v>0</v>
      </c>
      <c r="AT189" s="5">
        <f t="shared" si="425"/>
        <v>0</v>
      </c>
      <c r="AU189" s="5">
        <f t="shared" si="426"/>
        <v>0</v>
      </c>
      <c r="AV189" s="5">
        <f t="shared" si="427"/>
        <v>0</v>
      </c>
      <c r="AW189" s="5">
        <f t="shared" si="428"/>
        <v>0</v>
      </c>
      <c r="AX189" s="5">
        <f t="shared" si="429"/>
        <v>0</v>
      </c>
      <c r="AY189" s="5">
        <f t="shared" si="430"/>
        <v>0</v>
      </c>
      <c r="AZ189" s="5">
        <f t="shared" si="431"/>
        <v>0</v>
      </c>
      <c r="BA189" s="5">
        <f t="shared" si="432"/>
        <v>0</v>
      </c>
      <c r="BB189" s="5">
        <f t="shared" si="433"/>
        <v>0</v>
      </c>
      <c r="BC189" s="5">
        <f t="shared" si="434"/>
        <v>0</v>
      </c>
      <c r="BD189" s="5">
        <f t="shared" si="435"/>
        <v>1.053378677009056E-3</v>
      </c>
      <c r="BE189" s="5">
        <f t="shared" si="436"/>
        <v>0</v>
      </c>
      <c r="BF189" s="5">
        <f t="shared" si="437"/>
        <v>0</v>
      </c>
      <c r="BG189" s="5">
        <f t="shared" si="438"/>
        <v>0</v>
      </c>
      <c r="BH189" s="5">
        <f t="shared" si="439"/>
        <v>0</v>
      </c>
      <c r="BI189" s="5">
        <f t="shared" si="440"/>
        <v>0</v>
      </c>
      <c r="BJ189" s="8">
        <f t="shared" si="441"/>
        <v>0</v>
      </c>
      <c r="BK189" s="8">
        <f t="shared" si="442"/>
        <v>0.31401368283111952</v>
      </c>
      <c r="BL189" s="8">
        <f t="shared" si="443"/>
        <v>0.60444734111012333</v>
      </c>
      <c r="BM189" s="8">
        <f t="shared" si="444"/>
        <v>0.11139874479079642</v>
      </c>
      <c r="BN189" s="8">
        <f t="shared" si="445"/>
        <v>0.88839804222959695</v>
      </c>
    </row>
    <row r="190" spans="1:66" x14ac:dyDescent="0.25">
      <c r="A190" t="s">
        <v>351</v>
      </c>
      <c r="B190" t="s">
        <v>101</v>
      </c>
      <c r="C190" t="s">
        <v>99</v>
      </c>
      <c r="D190" t="s">
        <v>355</v>
      </c>
      <c r="E190">
        <f>VLOOKUP(A190,home!$A$2:$E$405,3,FALSE)</f>
        <v>1.599</v>
      </c>
      <c r="F190">
        <f>VLOOKUP(B190,home!$B$2:$E$405,3,FALSE)</f>
        <v>0.69899999999999995</v>
      </c>
      <c r="G190">
        <f>VLOOKUP(C190,away!$B$2:$E$405,4,FALSE)</f>
        <v>1.3680000000000001</v>
      </c>
      <c r="H190">
        <f>VLOOKUP(A190,away!$A$2:$E$405,3,FALSE)</f>
        <v>1.4569000000000001</v>
      </c>
      <c r="I190">
        <f>VLOOKUP(C190,away!$B$2:$E$405,3,FALSE)</f>
        <v>0.68640000000000001</v>
      </c>
      <c r="J190">
        <f>VLOOKUP(B190,home!$B$2:$E$405,4,FALSE)</f>
        <v>0.84789999999999999</v>
      </c>
      <c r="K190" s="3">
        <f t="shared" si="390"/>
        <v>1.5290149679999998</v>
      </c>
      <c r="L190" s="3">
        <f t="shared" si="391"/>
        <v>0.84791370206400007</v>
      </c>
      <c r="M190" s="5">
        <f t="shared" si="392"/>
        <v>9.2835267834811011E-2</v>
      </c>
      <c r="N190" s="5">
        <f t="shared" si="393"/>
        <v>0.14194651407771497</v>
      </c>
      <c r="O190" s="5">
        <f t="shared" si="394"/>
        <v>7.8716295631917593E-2</v>
      </c>
      <c r="P190" s="5">
        <f t="shared" si="395"/>
        <v>0.12035839424671499</v>
      </c>
      <c r="Q190" s="5">
        <f t="shared" si="396"/>
        <v>0.10851917234012448</v>
      </c>
      <c r="R190" s="5">
        <f t="shared" si="397"/>
        <v>3.337231282101176E-2</v>
      </c>
      <c r="S190" s="5">
        <f t="shared" si="398"/>
        <v>3.9010344353785892E-2</v>
      </c>
      <c r="T190" s="5">
        <f t="shared" si="399"/>
        <v>9.2014893163836181E-2</v>
      </c>
      <c r="U190" s="5">
        <f t="shared" si="400"/>
        <v>5.102676582010527E-2</v>
      </c>
      <c r="V190" s="5">
        <f t="shared" si="401"/>
        <v>5.6195386790905645E-3</v>
      </c>
      <c r="W190" s="5">
        <f t="shared" si="402"/>
        <v>5.5309146274340616E-2</v>
      </c>
      <c r="X190" s="5">
        <f t="shared" si="403"/>
        <v>4.6897382975475445E-2</v>
      </c>
      <c r="Y190" s="5">
        <f t="shared" si="404"/>
        <v>1.9882466807924295E-2</v>
      </c>
      <c r="Z190" s="5">
        <f t="shared" si="405"/>
        <v>9.4322804368339921E-3</v>
      </c>
      <c r="AA190" s="5">
        <f t="shared" si="406"/>
        <v>1.4422097970292751E-2</v>
      </c>
      <c r="AB190" s="5">
        <f t="shared" si="407"/>
        <v>1.1025801833270021E-2</v>
      </c>
      <c r="AC190" s="5">
        <f t="shared" si="408"/>
        <v>4.5534867001336153E-4</v>
      </c>
      <c r="AD190" s="5">
        <f t="shared" si="409"/>
        <v>2.1142128130192065E-2</v>
      </c>
      <c r="AE190" s="5">
        <f t="shared" si="410"/>
        <v>1.7926700132382588E-2</v>
      </c>
      <c r="AF190" s="5">
        <f t="shared" si="411"/>
        <v>7.6001473375198591E-3</v>
      </c>
      <c r="AG190" s="5">
        <f t="shared" si="412"/>
        <v>2.1480896883961059E-3</v>
      </c>
      <c r="AH190" s="5">
        <f t="shared" si="413"/>
        <v>1.9994399560254381E-3</v>
      </c>
      <c r="AI190" s="5">
        <f t="shared" si="414"/>
        <v>3.0571736203801559E-3</v>
      </c>
      <c r="AJ190" s="5">
        <f t="shared" si="415"/>
        <v>2.337232112668005E-3</v>
      </c>
      <c r="AK190" s="5">
        <f t="shared" si="416"/>
        <v>1.19122096131988E-3</v>
      </c>
      <c r="AL190" s="5">
        <f t="shared" si="417"/>
        <v>2.3613885551643742E-5</v>
      </c>
      <c r="AM190" s="5">
        <f t="shared" si="418"/>
        <v>6.4653260732875023E-3</v>
      </c>
      <c r="AN190" s="5">
        <f t="shared" si="419"/>
        <v>5.4820385658521098E-3</v>
      </c>
      <c r="AO190" s="5">
        <f t="shared" si="420"/>
        <v>2.3241478076146418E-3</v>
      </c>
      <c r="AP190" s="5">
        <f t="shared" si="421"/>
        <v>6.5689225723282029E-4</v>
      </c>
      <c r="AQ190" s="5">
        <f t="shared" si="422"/>
        <v>1.3924698642186448E-4</v>
      </c>
      <c r="AR190" s="5">
        <f t="shared" si="423"/>
        <v>3.390705070336423E-4</v>
      </c>
      <c r="AS190" s="5">
        <f t="shared" si="424"/>
        <v>5.1844388046178827E-4</v>
      </c>
      <c r="AT190" s="5">
        <f t="shared" si="425"/>
        <v>3.9635422664703861E-4</v>
      </c>
      <c r="AU190" s="5">
        <f t="shared" si="426"/>
        <v>2.020105150577954E-4</v>
      </c>
      <c r="AV190" s="5">
        <f t="shared" si="427"/>
        <v>7.7219275304189663E-5</v>
      </c>
      <c r="AW190" s="5">
        <f t="shared" si="428"/>
        <v>8.5040997086328846E-7</v>
      </c>
      <c r="AX190" s="5">
        <f t="shared" si="429"/>
        <v>1.6475967231762067E-3</v>
      </c>
      <c r="AY190" s="5">
        <f t="shared" si="430"/>
        <v>1.3970198370568529E-3</v>
      </c>
      <c r="AZ190" s="5">
        <f t="shared" si="431"/>
        <v>5.9227613094786104E-4</v>
      </c>
      <c r="BA190" s="5">
        <f t="shared" si="432"/>
        <v>1.6739968227871447E-4</v>
      </c>
      <c r="BB190" s="5">
        <f t="shared" si="433"/>
        <v>3.5485121081320537E-5</v>
      </c>
      <c r="BC190" s="5">
        <f t="shared" si="434"/>
        <v>6.0176640768503606E-6</v>
      </c>
      <c r="BD190" s="5">
        <f t="shared" si="435"/>
        <v>4.7917088146602182E-5</v>
      </c>
      <c r="BE190" s="5">
        <f t="shared" si="436"/>
        <v>7.3265944999130106E-5</v>
      </c>
      <c r="BF190" s="5">
        <f t="shared" si="437"/>
        <v>5.6012363274167351E-5</v>
      </c>
      <c r="BG190" s="5">
        <f t="shared" si="438"/>
        <v>2.8547913946418444E-5</v>
      </c>
      <c r="BH190" s="5">
        <f t="shared" si="439"/>
        <v>1.091254693231244E-5</v>
      </c>
      <c r="BI190" s="5">
        <f t="shared" si="440"/>
        <v>3.3370895197016401E-6</v>
      </c>
      <c r="BJ190" s="8">
        <f t="shared" si="441"/>
        <v>0.53230008777693349</v>
      </c>
      <c r="BK190" s="8">
        <f t="shared" si="442"/>
        <v>0.25969952750702435</v>
      </c>
      <c r="BL190" s="8">
        <f t="shared" si="443"/>
        <v>0.19890143207831365</v>
      </c>
      <c r="BM190" s="8">
        <f t="shared" si="444"/>
        <v>0.42318920141972444</v>
      </c>
      <c r="BN190" s="8">
        <f t="shared" si="445"/>
        <v>0.57574795695229475</v>
      </c>
    </row>
    <row r="191" spans="1:66" x14ac:dyDescent="0.25">
      <c r="A191" t="s">
        <v>351</v>
      </c>
      <c r="B191" t="s">
        <v>102</v>
      </c>
      <c r="C191" t="s">
        <v>103</v>
      </c>
      <c r="D191" t="s">
        <v>355</v>
      </c>
      <c r="E191">
        <f>VLOOKUP(A191,home!$A$2:$E$405,3,FALSE)</f>
        <v>1.599</v>
      </c>
      <c r="F191">
        <f>VLOOKUP(B191,home!$B$2:$E$405,3,FALSE)</f>
        <v>1.2507999999999999</v>
      </c>
      <c r="G191">
        <f>VLOOKUP(C191,away!$B$2:$E$405,4,FALSE)</f>
        <v>1.0163</v>
      </c>
      <c r="H191">
        <f>VLOOKUP(A191,away!$A$2:$E$405,3,FALSE)</f>
        <v>1.4569000000000001</v>
      </c>
      <c r="I191">
        <f>VLOOKUP(C191,away!$B$2:$E$405,3,FALSE)</f>
        <v>1.3728</v>
      </c>
      <c r="J191">
        <f>VLOOKUP(B191,home!$B$2:$E$405,4,FALSE)</f>
        <v>0.85799999999999998</v>
      </c>
      <c r="K191" s="3">
        <f t="shared" si="390"/>
        <v>2.0326296759599995</v>
      </c>
      <c r="L191" s="3">
        <f t="shared" si="391"/>
        <v>1.7160277305600002</v>
      </c>
      <c r="M191" s="5">
        <f t="shared" si="392"/>
        <v>2.3549341833790441E-2</v>
      </c>
      <c r="N191" s="5">
        <f t="shared" si="393"/>
        <v>4.7867091060688725E-2</v>
      </c>
      <c r="O191" s="5">
        <f t="shared" si="394"/>
        <v>4.0411323623221085E-2</v>
      </c>
      <c r="P191" s="5">
        <f t="shared" si="395"/>
        <v>8.2141255641382555E-2</v>
      </c>
      <c r="Q191" s="5">
        <f t="shared" si="396"/>
        <v>4.8648034895917763E-2</v>
      </c>
      <c r="R191" s="5">
        <f t="shared" si="397"/>
        <v>3.4673475983040908E-2</v>
      </c>
      <c r="S191" s="5">
        <f t="shared" si="398"/>
        <v>7.1628178888863581E-2</v>
      </c>
      <c r="T191" s="5">
        <f t="shared" si="399"/>
        <v>8.3481376918645461E-2</v>
      </c>
      <c r="U191" s="5">
        <f t="shared" si="400"/>
        <v>7.0478336251815266E-2</v>
      </c>
      <c r="V191" s="5">
        <f t="shared" si="401"/>
        <v>2.7760287762147576E-2</v>
      </c>
      <c r="W191" s="5">
        <f t="shared" si="402"/>
        <v>3.2961146468860031E-2</v>
      </c>
      <c r="X191" s="5">
        <f t="shared" si="403"/>
        <v>5.6562241371613649E-2</v>
      </c>
      <c r="Y191" s="5">
        <f t="shared" si="404"/>
        <v>4.8531187348158568E-2</v>
      </c>
      <c r="Z191" s="5">
        <f t="shared" si="405"/>
        <v>1.9833548767268117E-2</v>
      </c>
      <c r="AA191" s="5">
        <f t="shared" si="406"/>
        <v>4.0314259803949037E-2</v>
      </c>
      <c r="AB191" s="5">
        <f t="shared" si="407"/>
        <v>4.0971980420934091E-2</v>
      </c>
      <c r="AC191" s="5">
        <f t="shared" si="408"/>
        <v>6.0518275570153228E-3</v>
      </c>
      <c r="AD191" s="5">
        <f t="shared" si="409"/>
        <v>1.6749451116567258E-2</v>
      </c>
      <c r="AE191" s="5">
        <f t="shared" si="410"/>
        <v>2.8742522587688578E-2</v>
      </c>
      <c r="AF191" s="5">
        <f t="shared" si="411"/>
        <v>2.4661482903360392E-2</v>
      </c>
      <c r="AG191" s="5">
        <f t="shared" si="412"/>
        <v>1.4106596179632589E-2</v>
      </c>
      <c r="AH191" s="5">
        <f t="shared" si="413"/>
        <v>8.5087299200115526E-3</v>
      </c>
      <c r="AI191" s="5">
        <f t="shared" si="414"/>
        <v>1.7295096940144233E-2</v>
      </c>
      <c r="AJ191" s="5">
        <f t="shared" si="415"/>
        <v>1.757726364457108E-2</v>
      </c>
      <c r="AK191" s="5">
        <f t="shared" si="416"/>
        <v>1.1909355902042668E-2</v>
      </c>
      <c r="AL191" s="5">
        <f t="shared" si="417"/>
        <v>8.443628156861242E-4</v>
      </c>
      <c r="AM191" s="5">
        <f t="shared" si="418"/>
        <v>6.8090862791151865E-3</v>
      </c>
      <c r="AN191" s="5">
        <f t="shared" si="419"/>
        <v>1.168458087473727E-2</v>
      </c>
      <c r="AO191" s="5">
        <f t="shared" si="420"/>
        <v>1.0025532400510092E-2</v>
      </c>
      <c r="AP191" s="5">
        <f t="shared" si="421"/>
        <v>5.734697204301027E-3</v>
      </c>
      <c r="AQ191" s="5">
        <f t="shared" si="422"/>
        <v>2.4602248572363683E-3</v>
      </c>
      <c r="AR191" s="5">
        <f t="shared" si="423"/>
        <v>2.9202432989170759E-3</v>
      </c>
      <c r="AS191" s="5">
        <f t="shared" si="424"/>
        <v>5.9357731904021759E-3</v>
      </c>
      <c r="AT191" s="5">
        <f t="shared" si="425"/>
        <v>6.0326143682896145E-3</v>
      </c>
      <c r="AU191" s="5">
        <f t="shared" si="426"/>
        <v>4.0873569962027196E-3</v>
      </c>
      <c r="AV191" s="5">
        <f t="shared" si="427"/>
        <v>2.0770207816810924E-3</v>
      </c>
      <c r="AW191" s="5">
        <f t="shared" si="428"/>
        <v>8.1810521720343201E-5</v>
      </c>
      <c r="AX191" s="5">
        <f t="shared" si="429"/>
        <v>2.3067251395169322E-3</v>
      </c>
      <c r="AY191" s="5">
        <f t="shared" si="430"/>
        <v>3.958404306190942E-3</v>
      </c>
      <c r="AZ191" s="5">
        <f t="shared" si="431"/>
        <v>3.3963657790958873E-3</v>
      </c>
      <c r="BA191" s="5">
        <f t="shared" si="432"/>
        <v>1.9427526200178537E-3</v>
      </c>
      <c r="BB191" s="5">
        <f t="shared" si="433"/>
        <v>8.3345434239218336E-4</v>
      </c>
      <c r="BC191" s="5">
        <f t="shared" si="434"/>
        <v>2.8604615274012684E-4</v>
      </c>
      <c r="BD191" s="5">
        <f t="shared" si="435"/>
        <v>8.3520308015395332E-4</v>
      </c>
      <c r="BE191" s="5">
        <f t="shared" si="436"/>
        <v>1.6976585661741235E-3</v>
      </c>
      <c r="BF191" s="5">
        <f t="shared" si="437"/>
        <v>1.7253555906266134E-3</v>
      </c>
      <c r="BG191" s="5">
        <f t="shared" si="438"/>
        <v>1.1690029916970493E-3</v>
      </c>
      <c r="BH191" s="5">
        <f t="shared" si="439"/>
        <v>5.9403754305236073E-4</v>
      </c>
      <c r="BI191" s="5">
        <f t="shared" si="440"/>
        <v>2.4149166772851865E-4</v>
      </c>
      <c r="BJ191" s="8">
        <f t="shared" si="441"/>
        <v>0.45174900080698693</v>
      </c>
      <c r="BK191" s="8">
        <f t="shared" si="442"/>
        <v>0.21593365880507653</v>
      </c>
      <c r="BL191" s="8">
        <f t="shared" si="443"/>
        <v>0.30945558056465516</v>
      </c>
      <c r="BM191" s="8">
        <f t="shared" si="444"/>
        <v>0.71580467212147436</v>
      </c>
      <c r="BN191" s="8">
        <f t="shared" si="445"/>
        <v>0.27729052303804147</v>
      </c>
    </row>
    <row r="192" spans="1:66" x14ac:dyDescent="0.25">
      <c r="A192" t="s">
        <v>340</v>
      </c>
      <c r="B192" t="s">
        <v>128</v>
      </c>
      <c r="C192" t="s">
        <v>126</v>
      </c>
      <c r="D192" t="s">
        <v>355</v>
      </c>
      <c r="E192">
        <f>VLOOKUP(A192,home!$A$2:$E$405,3,FALSE)</f>
        <v>1.1801999999999999</v>
      </c>
      <c r="F192">
        <f>VLOOKUP(B192,home!$B$2:$E$405,3,FALSE)</f>
        <v>0.74139999999999995</v>
      </c>
      <c r="G192">
        <f>VLOOKUP(C192,away!$B$2:$E$405,4,FALSE)</f>
        <v>0.74139999999999995</v>
      </c>
      <c r="H192">
        <f>VLOOKUP(A192,away!$A$2:$E$405,3,FALSE)</f>
        <v>1.0640000000000001</v>
      </c>
      <c r="I192">
        <f>VLOOKUP(C192,away!$B$2:$E$405,3,FALSE)</f>
        <v>1.1748000000000001</v>
      </c>
      <c r="J192">
        <f>VLOOKUP(B192,home!$B$2:$E$405,4,FALSE)</f>
        <v>0.82240000000000002</v>
      </c>
      <c r="K192" s="3">
        <f t="shared" si="390"/>
        <v>0.64872520759199981</v>
      </c>
      <c r="L192" s="3">
        <f t="shared" si="391"/>
        <v>1.0279894732800001</v>
      </c>
      <c r="M192" s="5">
        <f t="shared" si="392"/>
        <v>0.1869872809273605</v>
      </c>
      <c r="N192" s="5">
        <f t="shared" si="393"/>
        <v>0.12130336263666554</v>
      </c>
      <c r="O192" s="5">
        <f t="shared" si="394"/>
        <v>0.19222095643057671</v>
      </c>
      <c r="P192" s="5">
        <f t="shared" si="395"/>
        <v>0.12469857986395864</v>
      </c>
      <c r="Q192" s="5">
        <f t="shared" si="396"/>
        <v>3.9346274554039239E-2</v>
      </c>
      <c r="R192" s="5">
        <f t="shared" si="397"/>
        <v>9.8800559877223207E-2</v>
      </c>
      <c r="S192" s="5">
        <f t="shared" si="398"/>
        <v>2.0789830921880619E-2</v>
      </c>
      <c r="T192" s="5">
        <f t="shared" si="399"/>
        <v>4.0447556054337065E-2</v>
      </c>
      <c r="U192" s="5">
        <f t="shared" si="400"/>
        <v>6.4094413716557441E-2</v>
      </c>
      <c r="V192" s="5">
        <f t="shared" si="401"/>
        <v>1.5404864727299164E-3</v>
      </c>
      <c r="W192" s="5">
        <f t="shared" si="402"/>
        <v>8.5083067093469755E-3</v>
      </c>
      <c r="X192" s="5">
        <f t="shared" si="403"/>
        <v>8.7464497326462873E-3</v>
      </c>
      <c r="Y192" s="5">
        <f t="shared" si="404"/>
        <v>4.4956291268665278E-3</v>
      </c>
      <c r="Z192" s="5">
        <f t="shared" si="405"/>
        <v>3.3855311835985273E-2</v>
      </c>
      <c r="AA192" s="5">
        <f t="shared" si="406"/>
        <v>2.1962794198891435E-2</v>
      </c>
      <c r="AB192" s="5">
        <f t="shared" si="407"/>
        <v>7.123909112988107E-3</v>
      </c>
      <c r="AC192" s="5">
        <f t="shared" si="408"/>
        <v>6.4207734643888586E-5</v>
      </c>
      <c r="AD192" s="5">
        <f t="shared" si="409"/>
        <v>1.3798882590693802E-3</v>
      </c>
      <c r="AE192" s="5">
        <f t="shared" si="410"/>
        <v>1.4185106046259884E-3</v>
      </c>
      <c r="AF192" s="5">
        <f t="shared" si="411"/>
        <v>7.291069846457821E-4</v>
      </c>
      <c r="AG192" s="5">
        <f t="shared" si="412"/>
        <v>2.4983810170359563E-4</v>
      </c>
      <c r="AH192" s="5">
        <f t="shared" si="413"/>
        <v>8.7007260455011625E-3</v>
      </c>
      <c r="AI192" s="5">
        <f t="shared" si="414"/>
        <v>5.6443803100688621E-3</v>
      </c>
      <c r="AJ192" s="5">
        <f t="shared" si="415"/>
        <v>1.8308258941888091E-3</v>
      </c>
      <c r="AK192" s="5">
        <f t="shared" si="416"/>
        <v>3.9590096942414803E-4</v>
      </c>
      <c r="AL192" s="5">
        <f t="shared" si="417"/>
        <v>1.7127610576860914E-6</v>
      </c>
      <c r="AM192" s="5">
        <f t="shared" si="418"/>
        <v>1.7903365946370938E-4</v>
      </c>
      <c r="AN192" s="5">
        <f t="shared" si="419"/>
        <v>1.8404471729148949E-4</v>
      </c>
      <c r="AO192" s="5">
        <f t="shared" si="420"/>
        <v>9.4598015994222404E-5</v>
      </c>
      <c r="AP192" s="5">
        <f t="shared" si="421"/>
        <v>3.2415254878411244E-5</v>
      </c>
      <c r="AQ192" s="5">
        <f t="shared" si="422"/>
        <v>8.3306351971737324E-6</v>
      </c>
      <c r="AR192" s="5">
        <f t="shared" si="423"/>
        <v>1.7888509569336643E-3</v>
      </c>
      <c r="AS192" s="5">
        <f t="shared" si="424"/>
        <v>1.1604727083879389E-3</v>
      </c>
      <c r="AT192" s="5">
        <f t="shared" si="425"/>
        <v>3.7641394932690797E-4</v>
      </c>
      <c r="AU192" s="5">
        <f t="shared" si="426"/>
        <v>8.1396405805874287E-5</v>
      </c>
      <c r="AV192" s="5">
        <f t="shared" si="427"/>
        <v>1.3200975063414613E-5</v>
      </c>
      <c r="AW192" s="5">
        <f t="shared" si="428"/>
        <v>3.1728074777259086E-8</v>
      </c>
      <c r="AX192" s="5">
        <f t="shared" si="429"/>
        <v>1.9357274650258375E-5</v>
      </c>
      <c r="AY192" s="5">
        <f t="shared" si="430"/>
        <v>1.9899074571855405E-5</v>
      </c>
      <c r="AZ192" s="5">
        <f t="shared" si="431"/>
        <v>1.0228019593940541E-5</v>
      </c>
      <c r="BA192" s="5">
        <f t="shared" si="432"/>
        <v>3.5047654916908195E-6</v>
      </c>
      <c r="BB192" s="5">
        <f t="shared" si="433"/>
        <v>9.0071550794329151E-7</v>
      </c>
      <c r="BC192" s="5">
        <f t="shared" si="434"/>
        <v>1.8518521211715046E-7</v>
      </c>
      <c r="BD192" s="5">
        <f t="shared" si="435"/>
        <v>3.0648665883244348E-4</v>
      </c>
      <c r="BE192" s="5">
        <f t="shared" si="436"/>
        <v>1.9882562137525533E-4</v>
      </c>
      <c r="BF192" s="5">
        <f t="shared" si="437"/>
        <v>6.449159625063543E-5</v>
      </c>
      <c r="BG192" s="5">
        <f t="shared" si="438"/>
        <v>1.3945774721877638E-5</v>
      </c>
      <c r="BH192" s="5">
        <f t="shared" si="439"/>
        <v>2.2617439003703329E-6</v>
      </c>
      <c r="BI192" s="5">
        <f t="shared" si="440"/>
        <v>2.9345005625753673E-7</v>
      </c>
      <c r="BJ192" s="8">
        <f t="shared" si="441"/>
        <v>0.22717742008179917</v>
      </c>
      <c r="BK192" s="8">
        <f t="shared" si="442"/>
        <v>0.33410199775620314</v>
      </c>
      <c r="BL192" s="8">
        <f t="shared" si="443"/>
        <v>0.40478110639607451</v>
      </c>
      <c r="BM192" s="8">
        <f t="shared" si="444"/>
        <v>0.23653895443374112</v>
      </c>
      <c r="BN192" s="8">
        <f t="shared" si="445"/>
        <v>0.76335701428982383</v>
      </c>
    </row>
    <row r="193" spans="1:66" x14ac:dyDescent="0.25">
      <c r="A193" t="s">
        <v>341</v>
      </c>
      <c r="B193" t="s">
        <v>145</v>
      </c>
      <c r="C193" t="s">
        <v>132</v>
      </c>
      <c r="D193" t="s">
        <v>355</v>
      </c>
      <c r="E193">
        <f>VLOOKUP(A193,home!$A$2:$E$405,3,FALSE)</f>
        <v>1.4554</v>
      </c>
      <c r="F193">
        <f>VLOOKUP(B193,home!$B$2:$E$405,3,FALSE)</f>
        <v>0.68710000000000004</v>
      </c>
      <c r="G193">
        <f>VLOOKUP(C193,away!$B$2:$E$405,4,FALSE)</f>
        <v>0.88339999999999996</v>
      </c>
      <c r="H193">
        <f>VLOOKUP(A193,away!$A$2:$E$405,3,FALSE)</f>
        <v>1.2321</v>
      </c>
      <c r="I193">
        <f>VLOOKUP(C193,away!$B$2:$E$405,3,FALSE)</f>
        <v>1.3914</v>
      </c>
      <c r="J193">
        <f>VLOOKUP(B193,home!$B$2:$E$405,4,FALSE)</f>
        <v>1.1595</v>
      </c>
      <c r="K193" s="3">
        <f t="shared" si="390"/>
        <v>0.88340471735600012</v>
      </c>
      <c r="L193" s="3">
        <f t="shared" si="391"/>
        <v>1.9877817984299999</v>
      </c>
      <c r="M193" s="5">
        <f t="shared" si="392"/>
        <v>5.6631692303563561E-2</v>
      </c>
      <c r="N193" s="5">
        <f t="shared" si="393"/>
        <v>5.0028704132821539E-2</v>
      </c>
      <c r="O193" s="5">
        <f t="shared" si="394"/>
        <v>0.11257144717531198</v>
      </c>
      <c r="P193" s="5">
        <f t="shared" si="395"/>
        <v>9.9446147474262378E-2</v>
      </c>
      <c r="Q193" s="5">
        <f t="shared" si="396"/>
        <v>2.2097796617071078E-2</v>
      </c>
      <c r="R193" s="5">
        <f t="shared" si="397"/>
        <v>0.11188373685900468</v>
      </c>
      <c r="S193" s="5">
        <f t="shared" si="398"/>
        <v>4.3657251996204412E-2</v>
      </c>
      <c r="T193" s="5">
        <f t="shared" si="399"/>
        <v>4.3925597900821921E-2</v>
      </c>
      <c r="U193" s="5">
        <f t="shared" si="400"/>
        <v>9.8838620936662139E-2</v>
      </c>
      <c r="V193" s="5">
        <f t="shared" si="401"/>
        <v>8.5180916741490111E-3</v>
      </c>
      <c r="W193" s="5">
        <f t="shared" si="402"/>
        <v>6.5070992582313509E-3</v>
      </c>
      <c r="X193" s="5">
        <f t="shared" si="403"/>
        <v>1.2934693466089636E-2</v>
      </c>
      <c r="Y193" s="5">
        <f t="shared" si="404"/>
        <v>1.2855674120082212E-2</v>
      </c>
      <c r="Z193" s="5">
        <f t="shared" si="405"/>
        <v>7.4133485222887097E-2</v>
      </c>
      <c r="AA193" s="5">
        <f t="shared" si="406"/>
        <v>6.5489870559939795E-2</v>
      </c>
      <c r="AB193" s="5">
        <f t="shared" si="407"/>
        <v>2.8927030295842315E-2</v>
      </c>
      <c r="AC193" s="5">
        <f t="shared" si="408"/>
        <v>9.3486898233372873E-4</v>
      </c>
      <c r="AD193" s="5">
        <f t="shared" si="409"/>
        <v>1.4371005452563264E-3</v>
      </c>
      <c r="AE193" s="5">
        <f t="shared" si="410"/>
        <v>2.8566423063743542E-3</v>
      </c>
      <c r="AF193" s="5">
        <f t="shared" si="411"/>
        <v>2.8391907906180182E-3</v>
      </c>
      <c r="AG193" s="5">
        <f t="shared" si="412"/>
        <v>1.8812305919535266E-3</v>
      </c>
      <c r="AH193" s="5">
        <f t="shared" si="413"/>
        <v>3.6840298145058591E-2</v>
      </c>
      <c r="AI193" s="5">
        <f t="shared" si="414"/>
        <v>3.2544893170146257E-2</v>
      </c>
      <c r="AJ193" s="5">
        <f t="shared" si="415"/>
        <v>1.4375156076177134E-2</v>
      </c>
      <c r="AK193" s="5">
        <f t="shared" si="416"/>
        <v>4.2330268968078831E-3</v>
      </c>
      <c r="AL193" s="5">
        <f t="shared" si="417"/>
        <v>6.5665788822223458E-5</v>
      </c>
      <c r="AM193" s="5">
        <f t="shared" si="418"/>
        <v>2.5390828019886374E-4</v>
      </c>
      <c r="AN193" s="5">
        <f t="shared" si="419"/>
        <v>5.0471425784996585E-4</v>
      </c>
      <c r="AO193" s="5">
        <f t="shared" si="420"/>
        <v>5.0163090758113392E-4</v>
      </c>
      <c r="AP193" s="5">
        <f t="shared" si="421"/>
        <v>3.3237759587323326E-4</v>
      </c>
      <c r="AQ193" s="5">
        <f t="shared" si="422"/>
        <v>1.6517353382068385E-4</v>
      </c>
      <c r="AR193" s="5">
        <f t="shared" si="423"/>
        <v>1.4646094820296386E-2</v>
      </c>
      <c r="AS193" s="5">
        <f t="shared" si="424"/>
        <v>1.2938429255093108E-2</v>
      </c>
      <c r="AT193" s="5">
        <f t="shared" si="425"/>
        <v>5.7149347195630633E-3</v>
      </c>
      <c r="AU193" s="5">
        <f t="shared" si="426"/>
        <v>1.6828667635478667E-3</v>
      </c>
      <c r="AV193" s="5">
        <f t="shared" si="427"/>
        <v>3.7166310939995253E-4</v>
      </c>
      <c r="AW193" s="5">
        <f t="shared" si="428"/>
        <v>3.203060107239677E-6</v>
      </c>
      <c r="AX193" s="5">
        <f t="shared" si="429"/>
        <v>3.7383962083904206E-5</v>
      </c>
      <c r="AY193" s="5">
        <f t="shared" si="430"/>
        <v>7.4311159383582044E-5</v>
      </c>
      <c r="AZ193" s="5">
        <f t="shared" si="431"/>
        <v>7.3857185021457541E-5</v>
      </c>
      <c r="BA193" s="5">
        <f t="shared" si="432"/>
        <v>4.8937322689643387E-5</v>
      </c>
      <c r="BB193" s="5">
        <f t="shared" si="433"/>
        <v>2.4319179826592147E-5</v>
      </c>
      <c r="BC193" s="5">
        <f t="shared" si="434"/>
        <v>9.6682446024091803E-6</v>
      </c>
      <c r="BD193" s="5">
        <f t="shared" si="435"/>
        <v>4.8522067836441769E-3</v>
      </c>
      <c r="BE193" s="5">
        <f t="shared" si="436"/>
        <v>4.2864623622580512E-3</v>
      </c>
      <c r="BF193" s="5">
        <f t="shared" si="437"/>
        <v>1.8933405357938525E-3</v>
      </c>
      <c r="BG193" s="5">
        <f t="shared" si="438"/>
        <v>5.5752865362720873E-4</v>
      </c>
      <c r="BH193" s="5">
        <f t="shared" si="439"/>
        <v>1.2313086066885392E-4</v>
      </c>
      <c r="BI193" s="5">
        <f t="shared" si="440"/>
        <v>2.1754876633393991E-5</v>
      </c>
      <c r="BJ193" s="8">
        <f t="shared" si="441"/>
        <v>0.15939001135825143</v>
      </c>
      <c r="BK193" s="8">
        <f t="shared" si="442"/>
        <v>0.20932802937871889</v>
      </c>
      <c r="BL193" s="8">
        <f t="shared" si="443"/>
        <v>0.55279249285547682</v>
      </c>
      <c r="BM193" s="8">
        <f t="shared" si="444"/>
        <v>0.54291338615402263</v>
      </c>
      <c r="BN193" s="8">
        <f t="shared" si="445"/>
        <v>0.45265952456203518</v>
      </c>
    </row>
    <row r="194" spans="1:66" x14ac:dyDescent="0.25">
      <c r="A194" t="s">
        <v>341</v>
      </c>
      <c r="B194" t="s">
        <v>134</v>
      </c>
      <c r="C194" t="s">
        <v>130</v>
      </c>
      <c r="D194" t="s">
        <v>355</v>
      </c>
      <c r="E194">
        <f>VLOOKUP(A194,home!$A$2:$E$405,3,FALSE)</f>
        <v>1.4554</v>
      </c>
      <c r="F194">
        <f>VLOOKUP(B194,home!$B$2:$E$405,3,FALSE)</f>
        <v>0.49080000000000001</v>
      </c>
      <c r="G194">
        <f>VLOOKUP(C194,away!$B$2:$E$405,4,FALSE)</f>
        <v>0.98160000000000003</v>
      </c>
      <c r="H194">
        <f>VLOOKUP(A194,away!$A$2:$E$405,3,FALSE)</f>
        <v>1.2321</v>
      </c>
      <c r="I194">
        <f>VLOOKUP(C194,away!$B$2:$E$405,3,FALSE)</f>
        <v>0.69569999999999999</v>
      </c>
      <c r="J194">
        <f>VLOOKUP(B194,home!$B$2:$E$405,4,FALSE)</f>
        <v>1.6232</v>
      </c>
      <c r="K194" s="3">
        <f t="shared" si="390"/>
        <v>0.70116701011200011</v>
      </c>
      <c r="L194" s="3">
        <f t="shared" si="391"/>
        <v>1.3913615417039999</v>
      </c>
      <c r="M194" s="5">
        <f t="shared" si="392"/>
        <v>0.12337478155395951</v>
      </c>
      <c r="N194" s="5">
        <f t="shared" si="393"/>
        <v>8.6506326705410919E-2</v>
      </c>
      <c r="O194" s="5">
        <f t="shared" si="394"/>
        <v>0.17165892627031132</v>
      </c>
      <c r="P194" s="5">
        <f t="shared" si="395"/>
        <v>0.12036157609199045</v>
      </c>
      <c r="Q194" s="5">
        <f t="shared" si="396"/>
        <v>3.0327691225902422E-2</v>
      </c>
      <c r="R194" s="5">
        <f t="shared" si="397"/>
        <v>0.11941981415135683</v>
      </c>
      <c r="S194" s="5">
        <f t="shared" si="398"/>
        <v>2.9355490678238769E-2</v>
      </c>
      <c r="T194" s="5">
        <f t="shared" si="399"/>
        <v>4.2196783220394468E-2</v>
      </c>
      <c r="U194" s="5">
        <f t="shared" si="400"/>
        <v>8.3733234036637585E-2</v>
      </c>
      <c r="V194" s="5">
        <f t="shared" si="401"/>
        <v>3.1820595573219409E-3</v>
      </c>
      <c r="W194" s="5">
        <f t="shared" si="402"/>
        <v>7.0882588601553151E-3</v>
      </c>
      <c r="X194" s="5">
        <f t="shared" si="403"/>
        <v>9.8623307756627362E-3</v>
      </c>
      <c r="Y194" s="5">
        <f t="shared" si="404"/>
        <v>6.8610338764104562E-3</v>
      </c>
      <c r="Z194" s="5">
        <f t="shared" si="405"/>
        <v>5.5385378909212322E-2</v>
      </c>
      <c r="AA194" s="5">
        <f t="shared" si="406"/>
        <v>3.883440053369263E-2</v>
      </c>
      <c r="AB194" s="5">
        <f t="shared" si="407"/>
        <v>1.3614700255850562E-2</v>
      </c>
      <c r="AC194" s="5">
        <f t="shared" si="408"/>
        <v>1.940214699439719E-4</v>
      </c>
      <c r="AD194" s="5">
        <f t="shared" si="409"/>
        <v>1.2425133179687488E-3</v>
      </c>
      <c r="AE194" s="5">
        <f t="shared" si="410"/>
        <v>1.7287852456767507E-3</v>
      </c>
      <c r="AF194" s="5">
        <f t="shared" si="411"/>
        <v>1.2026826523499662E-3</v>
      </c>
      <c r="AG194" s="5">
        <f t="shared" si="412"/>
        <v>5.5778879645143489E-4</v>
      </c>
      <c r="AH194" s="5">
        <f t="shared" si="413"/>
        <v>1.9265271546745479E-2</v>
      </c>
      <c r="AI194" s="5">
        <f t="shared" si="414"/>
        <v>1.3508172849427314E-2</v>
      </c>
      <c r="AJ194" s="5">
        <f t="shared" si="415"/>
        <v>4.7357425844545232E-3</v>
      </c>
      <c r="AK194" s="5">
        <f t="shared" si="416"/>
        <v>1.1068488228673516E-3</v>
      </c>
      <c r="AL194" s="5">
        <f t="shared" si="417"/>
        <v>7.5713138857077063E-6</v>
      </c>
      <c r="AM194" s="5">
        <f t="shared" si="418"/>
        <v>1.7424186963689776E-4</v>
      </c>
      <c r="AN194" s="5">
        <f t="shared" si="419"/>
        <v>2.4243343636738145E-4</v>
      </c>
      <c r="AO194" s="5">
        <f t="shared" si="420"/>
        <v>1.6865627989235923E-4</v>
      </c>
      <c r="AP194" s="5">
        <f t="shared" si="421"/>
        <v>7.8220620536364745E-5</v>
      </c>
      <c r="AQ194" s="5">
        <f t="shared" si="422"/>
        <v>2.7208290795630022E-5</v>
      </c>
      <c r="AR194" s="5">
        <f t="shared" si="423"/>
        <v>5.3609915841251968E-3</v>
      </c>
      <c r="AS194" s="5">
        <f t="shared" si="424"/>
        <v>3.7589504402766594E-3</v>
      </c>
      <c r="AT194" s="5">
        <f t="shared" si="425"/>
        <v>1.3178260206839858E-3</v>
      </c>
      <c r="AU194" s="5">
        <f t="shared" si="426"/>
        <v>3.0800537692359512E-4</v>
      </c>
      <c r="AV194" s="5">
        <f t="shared" si="427"/>
        <v>5.3990802308984192E-5</v>
      </c>
      <c r="AW194" s="5">
        <f t="shared" si="428"/>
        <v>2.0517772957343353E-7</v>
      </c>
      <c r="AX194" s="5">
        <f t="shared" si="429"/>
        <v>2.0362108461604745E-5</v>
      </c>
      <c r="AY194" s="5">
        <f t="shared" si="430"/>
        <v>2.833105462148244E-5</v>
      </c>
      <c r="AZ194" s="5">
        <f t="shared" si="431"/>
        <v>1.9709369918123023E-5</v>
      </c>
      <c r="BA194" s="5">
        <f t="shared" si="432"/>
        <v>9.1409531050980278E-6</v>
      </c>
      <c r="BB194" s="5">
        <f t="shared" si="433"/>
        <v>3.1795926512382917E-6</v>
      </c>
      <c r="BC194" s="5">
        <f t="shared" si="434"/>
        <v>8.8479258664352342E-7</v>
      </c>
      <c r="BD194" s="5">
        <f t="shared" si="435"/>
        <v>1.2431795859250991E-3</v>
      </c>
      <c r="BE194" s="5">
        <f t="shared" si="436"/>
        <v>8.7167651329537598E-4</v>
      </c>
      <c r="BF194" s="5">
        <f t="shared" si="437"/>
        <v>3.0559540730608592E-4</v>
      </c>
      <c r="BG194" s="5">
        <f t="shared" si="438"/>
        <v>7.142447268158906E-5</v>
      </c>
      <c r="BH194" s="5">
        <f t="shared" si="439"/>
        <v>1.2520120989744006E-5</v>
      </c>
      <c r="BI194" s="5">
        <f t="shared" si="440"/>
        <v>1.7557391601238605E-6</v>
      </c>
      <c r="BJ194" s="8">
        <f t="shared" si="441"/>
        <v>0.18834656304495601</v>
      </c>
      <c r="BK194" s="8">
        <f t="shared" si="442"/>
        <v>0.27650383171996185</v>
      </c>
      <c r="BL194" s="8">
        <f t="shared" si="443"/>
        <v>0.47918302711501998</v>
      </c>
      <c r="BM194" s="8">
        <f t="shared" si="444"/>
        <v>0.34774155891332692</v>
      </c>
      <c r="BN194" s="8">
        <f t="shared" si="445"/>
        <v>0.65164911599893149</v>
      </c>
    </row>
    <row r="195" spans="1:66" x14ac:dyDescent="0.25">
      <c r="A195" t="s">
        <v>341</v>
      </c>
      <c r="B195" t="s">
        <v>137</v>
      </c>
      <c r="C195" t="s">
        <v>144</v>
      </c>
      <c r="D195" t="s">
        <v>355</v>
      </c>
      <c r="E195">
        <f>VLOOKUP(A195,home!$A$2:$E$405,3,FALSE)</f>
        <v>1.4554</v>
      </c>
      <c r="F195">
        <f>VLOOKUP(B195,home!$B$2:$E$405,3,FALSE)</f>
        <v>0.7853</v>
      </c>
      <c r="G195">
        <f>VLOOKUP(C195,away!$B$2:$E$405,4,FALSE)</f>
        <v>0.98160000000000003</v>
      </c>
      <c r="H195">
        <f>VLOOKUP(A195,away!$A$2:$E$405,3,FALSE)</f>
        <v>1.2321</v>
      </c>
      <c r="I195">
        <f>VLOOKUP(C195,away!$B$2:$E$405,3,FALSE)</f>
        <v>0.2319</v>
      </c>
      <c r="J195">
        <f>VLOOKUP(B195,home!$B$2:$E$405,4,FALSE)</f>
        <v>0.46379999999999999</v>
      </c>
      <c r="K195" s="3">
        <f t="shared" si="390"/>
        <v>1.121895788592</v>
      </c>
      <c r="L195" s="3">
        <f t="shared" si="391"/>
        <v>0.132518786562</v>
      </c>
      <c r="M195" s="5">
        <f t="shared" si="392"/>
        <v>0.2852427875694511</v>
      </c>
      <c r="N195" s="5">
        <f t="shared" si="393"/>
        <v>0.32001268210040962</v>
      </c>
      <c r="O195" s="5">
        <f t="shared" si="394"/>
        <v>3.7800028084265996E-2</v>
      </c>
      <c r="P195" s="5">
        <f t="shared" si="395"/>
        <v>4.2407692316397343E-2</v>
      </c>
      <c r="Q195" s="5">
        <f t="shared" si="396"/>
        <v>0.17951044017224008</v>
      </c>
      <c r="R195" s="5">
        <f t="shared" si="397"/>
        <v>2.5046069268682262E-3</v>
      </c>
      <c r="S195" s="5">
        <f t="shared" si="398"/>
        <v>1.5762119551965435E-3</v>
      </c>
      <c r="T195" s="5">
        <f t="shared" si="399"/>
        <v>2.3788505706835755E-2</v>
      </c>
      <c r="U195" s="5">
        <f t="shared" si="400"/>
        <v>2.809907963331814E-3</v>
      </c>
      <c r="V195" s="5">
        <f t="shared" si="401"/>
        <v>2.6037667455532469E-5</v>
      </c>
      <c r="W195" s="5">
        <f t="shared" si="402"/>
        <v>6.7130668945844102E-2</v>
      </c>
      <c r="X195" s="5">
        <f t="shared" si="403"/>
        <v>8.8960747897985967E-3</v>
      </c>
      <c r="Y195" s="5">
        <f t="shared" si="404"/>
        <v>5.8944851815445479E-4</v>
      </c>
      <c r="Z195" s="5">
        <f t="shared" si="405"/>
        <v>1.1063582358778578E-4</v>
      </c>
      <c r="AA195" s="5">
        <f t="shared" si="406"/>
        <v>1.2412186455054431E-4</v>
      </c>
      <c r="AB195" s="5">
        <f t="shared" si="407"/>
        <v>6.9625898555721174E-5</v>
      </c>
      <c r="AC195" s="5">
        <f t="shared" si="408"/>
        <v>2.4194244302803862E-7</v>
      </c>
      <c r="AD195" s="5">
        <f t="shared" si="409"/>
        <v>1.8828403693926566E-2</v>
      </c>
      <c r="AE195" s="5">
        <f t="shared" si="410"/>
        <v>2.4951172104186272E-3</v>
      </c>
      <c r="AF195" s="5">
        <f t="shared" si="411"/>
        <v>1.6532495252731948E-4</v>
      </c>
      <c r="AG195" s="5">
        <f t="shared" si="412"/>
        <v>7.3028873657802145E-6</v>
      </c>
      <c r="AH195" s="5">
        <f t="shared" si="413"/>
        <v>3.6653312730352168E-6</v>
      </c>
      <c r="AI195" s="5">
        <f t="shared" si="414"/>
        <v>4.112119719012764E-6</v>
      </c>
      <c r="AJ195" s="5">
        <f t="shared" si="415"/>
        <v>2.3066848974732695E-6</v>
      </c>
      <c r="AK195" s="5">
        <f t="shared" si="416"/>
        <v>8.6262002402801012E-7</v>
      </c>
      <c r="AL195" s="5">
        <f t="shared" si="417"/>
        <v>1.4388052745715654E-9</v>
      </c>
      <c r="AM195" s="5">
        <f t="shared" si="418"/>
        <v>4.2247013620252561E-3</v>
      </c>
      <c r="AN195" s="5">
        <f t="shared" si="419"/>
        <v>5.5985229808241564E-4</v>
      </c>
      <c r="AO195" s="5">
        <f t="shared" si="420"/>
        <v>3.7095473597914429E-5</v>
      </c>
      <c r="AP195" s="5">
        <f t="shared" si="421"/>
        <v>1.6386157160461103E-6</v>
      </c>
      <c r="AQ195" s="5">
        <f t="shared" si="422"/>
        <v>5.4286841582963313E-8</v>
      </c>
      <c r="AR195" s="5">
        <f t="shared" si="423"/>
        <v>9.7145050530075597E-8</v>
      </c>
      <c r="AS195" s="5">
        <f t="shared" si="424"/>
        <v>1.0898662307224886E-7</v>
      </c>
      <c r="AT195" s="5">
        <f t="shared" si="425"/>
        <v>6.1135816718809861E-8</v>
      </c>
      <c r="AU195" s="5">
        <f t="shared" si="426"/>
        <v>2.2862671769655054E-8</v>
      </c>
      <c r="AV195" s="5">
        <f t="shared" si="427"/>
        <v>6.4123837935843042E-9</v>
      </c>
      <c r="AW195" s="5">
        <f t="shared" si="428"/>
        <v>5.9419567826918641E-12</v>
      </c>
      <c r="AX195" s="5">
        <f t="shared" si="429"/>
        <v>7.8994577768583577E-4</v>
      </c>
      <c r="AY195" s="5">
        <f t="shared" si="430"/>
        <v>1.0468265590870238E-4</v>
      </c>
      <c r="AZ195" s="5">
        <f t="shared" si="431"/>
        <v>6.9362092675543107E-6</v>
      </c>
      <c r="BA195" s="5">
        <f t="shared" si="432"/>
        <v>3.0639267849213218E-7</v>
      </c>
      <c r="BB195" s="5">
        <f t="shared" si="433"/>
        <v>1.0150696491314586E-8</v>
      </c>
      <c r="BC195" s="5">
        <f t="shared" si="434"/>
        <v>2.6903159635763218E-10</v>
      </c>
      <c r="BD195" s="5">
        <f t="shared" si="435"/>
        <v>2.1455907027916316E-9</v>
      </c>
      <c r="BE195" s="5">
        <f t="shared" si="436"/>
        <v>2.407129173504081E-9</v>
      </c>
      <c r="BF195" s="5">
        <f t="shared" si="437"/>
        <v>1.3502740411755853E-9</v>
      </c>
      <c r="BG195" s="5">
        <f t="shared" si="438"/>
        <v>5.0495558674666337E-10</v>
      </c>
      <c r="BH195" s="5">
        <f t="shared" si="439"/>
        <v>1.4162688654927099E-10</v>
      </c>
      <c r="BI195" s="5">
        <f t="shared" si="440"/>
        <v>3.1778121514204834E-11</v>
      </c>
      <c r="BJ195" s="8">
        <f t="shared" si="441"/>
        <v>0.62714919246905265</v>
      </c>
      <c r="BK195" s="8">
        <f t="shared" si="442"/>
        <v>0.32935765554565749</v>
      </c>
      <c r="BL195" s="8">
        <f t="shared" si="443"/>
        <v>4.3319540617386257E-2</v>
      </c>
      <c r="BM195" s="8">
        <f t="shared" si="444"/>
        <v>0.13235410463608518</v>
      </c>
      <c r="BN195" s="8">
        <f t="shared" si="445"/>
        <v>0.86747823716963224</v>
      </c>
    </row>
    <row r="196" spans="1:66" x14ac:dyDescent="0.25">
      <c r="A196" t="s">
        <v>341</v>
      </c>
      <c r="B196" t="s">
        <v>141</v>
      </c>
      <c r="C196" t="s">
        <v>142</v>
      </c>
      <c r="D196" t="s">
        <v>355</v>
      </c>
      <c r="E196">
        <f>VLOOKUP(A196,home!$A$2:$E$405,3,FALSE)</f>
        <v>1.4554</v>
      </c>
      <c r="F196">
        <f>VLOOKUP(B196,home!$B$2:$E$405,3,FALSE)</f>
        <v>1.5705</v>
      </c>
      <c r="G196">
        <f>VLOOKUP(C196,away!$B$2:$E$405,4,FALSE)</f>
        <v>1.0797000000000001</v>
      </c>
      <c r="H196">
        <f>VLOOKUP(A196,away!$A$2:$E$405,3,FALSE)</f>
        <v>1.2321</v>
      </c>
      <c r="I196">
        <f>VLOOKUP(C196,away!$B$2:$E$405,3,FALSE)</f>
        <v>1.5073000000000001</v>
      </c>
      <c r="J196">
        <f>VLOOKUP(B196,home!$B$2:$E$405,4,FALSE)</f>
        <v>0.1159</v>
      </c>
      <c r="K196" s="3">
        <f t="shared" si="390"/>
        <v>2.4678764442899999</v>
      </c>
      <c r="L196" s="3">
        <f t="shared" si="391"/>
        <v>0.21524302784700003</v>
      </c>
      <c r="M196" s="5">
        <f t="shared" si="392"/>
        <v>6.834960655633085E-2</v>
      </c>
      <c r="N196" s="5">
        <f t="shared" si="393"/>
        <v>0.16867838399685822</v>
      </c>
      <c r="O196" s="5">
        <f t="shared" si="394"/>
        <v>1.4711776267335818E-2</v>
      </c>
      <c r="P196" s="5">
        <f t="shared" si="395"/>
        <v>3.6306846103822718E-2</v>
      </c>
      <c r="Q196" s="5">
        <f t="shared" si="396"/>
        <v>0.20813870526337491</v>
      </c>
      <c r="R196" s="5">
        <f t="shared" si="397"/>
        <v>1.5833036343944991E-3</v>
      </c>
      <c r="S196" s="5">
        <f t="shared" si="398"/>
        <v>4.821487424804244E-3</v>
      </c>
      <c r="T196" s="5">
        <f t="shared" si="399"/>
        <v>4.480040513304314E-2</v>
      </c>
      <c r="U196" s="5">
        <f t="shared" si="400"/>
        <v>3.9073977434809296E-3</v>
      </c>
      <c r="V196" s="5">
        <f t="shared" si="401"/>
        <v>2.8457125837393229E-4</v>
      </c>
      <c r="W196" s="5">
        <f t="shared" si="402"/>
        <v>0.17122020262150064</v>
      </c>
      <c r="X196" s="5">
        <f t="shared" si="403"/>
        <v>3.6853954840828651E-2</v>
      </c>
      <c r="Y196" s="5">
        <f t="shared" si="404"/>
        <v>3.9662784140382821E-3</v>
      </c>
      <c r="Z196" s="5">
        <f t="shared" si="405"/>
        <v>1.1359835608941049E-4</v>
      </c>
      <c r="AA196" s="5">
        <f t="shared" si="406"/>
        <v>2.8034670710312356E-4</v>
      </c>
      <c r="AB196" s="5">
        <f t="shared" si="407"/>
        <v>3.4593051734703342E-4</v>
      </c>
      <c r="AC196" s="5">
        <f t="shared" si="408"/>
        <v>9.4476448035937447E-6</v>
      </c>
      <c r="AD196" s="5">
        <f t="shared" si="409"/>
        <v>0.1056375762090406</v>
      </c>
      <c r="AE196" s="5">
        <f t="shared" si="410"/>
        <v>2.2737751757652115E-2</v>
      </c>
      <c r="AF196" s="5">
        <f t="shared" si="411"/>
        <v>2.4470712673752442E-3</v>
      </c>
      <c r="AG196" s="5">
        <f t="shared" si="412"/>
        <v>1.7557167631574778E-4</v>
      </c>
      <c r="AH196" s="5">
        <f t="shared" si="413"/>
        <v>6.1128135307816029E-6</v>
      </c>
      <c r="AI196" s="5">
        <f t="shared" si="414"/>
        <v>1.5085668520953099E-5</v>
      </c>
      <c r="AJ196" s="5">
        <f t="shared" si="415"/>
        <v>1.8614782994613664E-5</v>
      </c>
      <c r="AK196" s="5">
        <f t="shared" si="416"/>
        <v>1.531299482265904E-5</v>
      </c>
      <c r="AL196" s="5">
        <f t="shared" si="417"/>
        <v>2.0074098635518022E-7</v>
      </c>
      <c r="AM196" s="5">
        <f t="shared" si="418"/>
        <v>5.2140097191636189E-2</v>
      </c>
      <c r="AN196" s="5">
        <f t="shared" si="419"/>
        <v>1.1222792391764637E-2</v>
      </c>
      <c r="AO196" s="5">
        <f t="shared" si="420"/>
        <v>1.207813907650848E-3</v>
      </c>
      <c r="AP196" s="5">
        <f t="shared" si="421"/>
        <v>8.6657840852828453E-5</v>
      </c>
      <c r="AQ196" s="5">
        <f t="shared" si="422"/>
        <v>4.6631240129615634E-6</v>
      </c>
      <c r="AR196" s="5">
        <f t="shared" si="423"/>
        <v>2.6314809860590877E-7</v>
      </c>
      <c r="AS196" s="5">
        <f t="shared" si="424"/>
        <v>6.4941699390922443E-7</v>
      </c>
      <c r="AT196" s="5">
        <f t="shared" si="425"/>
        <v>8.0134045089509883E-7</v>
      </c>
      <c r="AU196" s="5">
        <f t="shared" si="426"/>
        <v>6.5920307420691385E-7</v>
      </c>
      <c r="AV196" s="5">
        <f t="shared" si="427"/>
        <v>4.0670793470969899E-7</v>
      </c>
      <c r="AW196" s="5">
        <f t="shared" si="428"/>
        <v>2.9620068487805538E-9</v>
      </c>
      <c r="AX196" s="5">
        <f t="shared" si="429"/>
        <v>2.1445886277038348E-2</v>
      </c>
      <c r="AY196" s="5">
        <f t="shared" si="430"/>
        <v>4.6160774971321606E-3</v>
      </c>
      <c r="AZ196" s="5">
        <f t="shared" si="431"/>
        <v>4.9678924862956396E-4</v>
      </c>
      <c r="BA196" s="5">
        <f t="shared" si="432"/>
        <v>3.5643474025621148E-5</v>
      </c>
      <c r="BB196" s="5">
        <f t="shared" si="433"/>
        <v>1.9180023180651494E-6</v>
      </c>
      <c r="BC196" s="5">
        <f t="shared" si="434"/>
        <v>8.2567325271581555E-8</v>
      </c>
      <c r="BD196" s="5">
        <f t="shared" si="435"/>
        <v>9.440132252686114E-9</v>
      </c>
      <c r="BE196" s="5">
        <f t="shared" si="436"/>
        <v>2.329708001738635E-8</v>
      </c>
      <c r="BF196" s="5">
        <f t="shared" si="437"/>
        <v>2.8747157497823527E-8</v>
      </c>
      <c r="BG196" s="5">
        <f t="shared" si="438"/>
        <v>2.364814427639111E-8</v>
      </c>
      <c r="BH196" s="5">
        <f t="shared" si="439"/>
        <v>1.4590174552719254E-8</v>
      </c>
      <c r="BI196" s="5">
        <f t="shared" si="440"/>
        <v>7.2013496193470448E-9</v>
      </c>
      <c r="BJ196" s="8">
        <f t="shared" si="441"/>
        <v>0.85591432270241408</v>
      </c>
      <c r="BK196" s="8">
        <f t="shared" si="442"/>
        <v>0.11438823722625387</v>
      </c>
      <c r="BL196" s="8">
        <f t="shared" si="443"/>
        <v>2.0886767870120952E-2</v>
      </c>
      <c r="BM196" s="8">
        <f t="shared" si="444"/>
        <v>0.48891822979763605</v>
      </c>
      <c r="BN196" s="8">
        <f t="shared" si="445"/>
        <v>0.49776862182211706</v>
      </c>
    </row>
    <row r="197" spans="1:66" x14ac:dyDescent="0.25">
      <c r="A197" t="s">
        <v>342</v>
      </c>
      <c r="B197" t="s">
        <v>320</v>
      </c>
      <c r="C197" t="s">
        <v>150</v>
      </c>
      <c r="D197" t="s">
        <v>355</v>
      </c>
      <c r="E197">
        <f>VLOOKUP(A197,home!$A$2:$E$405,3,FALSE)</f>
        <v>1.25</v>
      </c>
      <c r="F197">
        <f>VLOOKUP(B197,home!$B$2:$E$405,3,FALSE)</f>
        <v>0.8</v>
      </c>
      <c r="G197">
        <f>VLOOKUP(C197,away!$B$2:$E$405,4,FALSE)</f>
        <v>0</v>
      </c>
      <c r="H197">
        <f>VLOOKUP(A197,away!$A$2:$E$405,3,FALSE)</f>
        <v>1.1389</v>
      </c>
      <c r="I197">
        <f>VLOOKUP(C197,away!$B$2:$E$405,3,FALSE)</f>
        <v>1.4634</v>
      </c>
      <c r="J197">
        <f>VLOOKUP(B197,home!$B$2:$E$405,4,FALSE)</f>
        <v>1.1707000000000001</v>
      </c>
      <c r="K197" s="3">
        <f t="shared" si="390"/>
        <v>0</v>
      </c>
      <c r="L197" s="3">
        <f t="shared" si="391"/>
        <v>1.9511661905820004</v>
      </c>
      <c r="M197" s="5">
        <f t="shared" si="392"/>
        <v>0.14210824961297161</v>
      </c>
      <c r="N197" s="5">
        <f t="shared" si="393"/>
        <v>0</v>
      </c>
      <c r="O197" s="5">
        <f t="shared" si="394"/>
        <v>0.27727681204761784</v>
      </c>
      <c r="P197" s="5">
        <f t="shared" si="395"/>
        <v>0</v>
      </c>
      <c r="Q197" s="5">
        <f t="shared" si="396"/>
        <v>0</v>
      </c>
      <c r="R197" s="5">
        <f t="shared" si="397"/>
        <v>0.27050657054983596</v>
      </c>
      <c r="S197" s="5">
        <f t="shared" si="398"/>
        <v>0</v>
      </c>
      <c r="T197" s="5">
        <f t="shared" si="399"/>
        <v>0</v>
      </c>
      <c r="U197" s="5">
        <f t="shared" si="400"/>
        <v>0</v>
      </c>
      <c r="V197" s="5">
        <f t="shared" si="401"/>
        <v>0</v>
      </c>
      <c r="W197" s="5">
        <f t="shared" si="402"/>
        <v>0</v>
      </c>
      <c r="X197" s="5">
        <f t="shared" si="403"/>
        <v>0</v>
      </c>
      <c r="Y197" s="5">
        <f t="shared" si="404"/>
        <v>0</v>
      </c>
      <c r="Z197" s="5">
        <f t="shared" si="405"/>
        <v>0.17593442492904149</v>
      </c>
      <c r="AA197" s="5">
        <f t="shared" si="406"/>
        <v>0</v>
      </c>
      <c r="AB197" s="5">
        <f t="shared" si="407"/>
        <v>0</v>
      </c>
      <c r="AC197" s="5">
        <f t="shared" si="408"/>
        <v>0</v>
      </c>
      <c r="AD197" s="5">
        <f t="shared" si="409"/>
        <v>0</v>
      </c>
      <c r="AE197" s="5">
        <f t="shared" si="410"/>
        <v>0</v>
      </c>
      <c r="AF197" s="5">
        <f t="shared" si="411"/>
        <v>0</v>
      </c>
      <c r="AG197" s="5">
        <f t="shared" si="412"/>
        <v>0</v>
      </c>
      <c r="AH197" s="5">
        <f t="shared" si="413"/>
        <v>8.5819325420258163E-2</v>
      </c>
      <c r="AI197" s="5">
        <f t="shared" si="414"/>
        <v>0</v>
      </c>
      <c r="AJ197" s="5">
        <f t="shared" si="415"/>
        <v>0</v>
      </c>
      <c r="AK197" s="5">
        <f t="shared" si="416"/>
        <v>0</v>
      </c>
      <c r="AL197" s="5">
        <f t="shared" si="417"/>
        <v>0</v>
      </c>
      <c r="AM197" s="5">
        <f t="shared" si="418"/>
        <v>0</v>
      </c>
      <c r="AN197" s="5">
        <f t="shared" si="419"/>
        <v>0</v>
      </c>
      <c r="AO197" s="5">
        <f t="shared" si="420"/>
        <v>0</v>
      </c>
      <c r="AP197" s="5">
        <f t="shared" si="421"/>
        <v>0</v>
      </c>
      <c r="AQ197" s="5">
        <f t="shared" si="422"/>
        <v>0</v>
      </c>
      <c r="AR197" s="5">
        <f t="shared" si="423"/>
        <v>3.3489553251712434E-2</v>
      </c>
      <c r="AS197" s="5">
        <f t="shared" si="424"/>
        <v>0</v>
      </c>
      <c r="AT197" s="5">
        <f t="shared" si="425"/>
        <v>0</v>
      </c>
      <c r="AU197" s="5">
        <f t="shared" si="426"/>
        <v>0</v>
      </c>
      <c r="AV197" s="5">
        <f t="shared" si="427"/>
        <v>0</v>
      </c>
      <c r="AW197" s="5">
        <f t="shared" si="428"/>
        <v>0</v>
      </c>
      <c r="AX197" s="5">
        <f t="shared" si="429"/>
        <v>0</v>
      </c>
      <c r="AY197" s="5">
        <f t="shared" si="430"/>
        <v>0</v>
      </c>
      <c r="AZ197" s="5">
        <f t="shared" si="431"/>
        <v>0</v>
      </c>
      <c r="BA197" s="5">
        <f t="shared" si="432"/>
        <v>0</v>
      </c>
      <c r="BB197" s="5">
        <f t="shared" si="433"/>
        <v>0</v>
      </c>
      <c r="BC197" s="5">
        <f t="shared" si="434"/>
        <v>0</v>
      </c>
      <c r="BD197" s="5">
        <f t="shared" si="435"/>
        <v>1.0890614007072799E-2</v>
      </c>
      <c r="BE197" s="5">
        <f t="shared" si="436"/>
        <v>0</v>
      </c>
      <c r="BF197" s="5">
        <f t="shared" si="437"/>
        <v>0</v>
      </c>
      <c r="BG197" s="5">
        <f t="shared" si="438"/>
        <v>0</v>
      </c>
      <c r="BH197" s="5">
        <f t="shared" si="439"/>
        <v>0</v>
      </c>
      <c r="BI197" s="5">
        <f t="shared" si="440"/>
        <v>0</v>
      </c>
      <c r="BJ197" s="8">
        <f t="shared" si="441"/>
        <v>0</v>
      </c>
      <c r="BK197" s="8">
        <f t="shared" si="442"/>
        <v>0.14210824961297161</v>
      </c>
      <c r="BL197" s="8">
        <f t="shared" si="443"/>
        <v>0.67798287527649725</v>
      </c>
      <c r="BM197" s="8">
        <f t="shared" si="444"/>
        <v>0.30613391760808489</v>
      </c>
      <c r="BN197" s="8">
        <f t="shared" si="445"/>
        <v>0.68989163221042538</v>
      </c>
    </row>
    <row r="198" spans="1:66" x14ac:dyDescent="0.25">
      <c r="A198" t="s">
        <v>352</v>
      </c>
      <c r="B198" t="s">
        <v>157</v>
      </c>
      <c r="C198" t="s">
        <v>158</v>
      </c>
      <c r="D198" t="s">
        <v>355</v>
      </c>
      <c r="E198">
        <f>VLOOKUP(A198,home!$A$2:$E$405,3,FALSE)</f>
        <v>1.2061999999999999</v>
      </c>
      <c r="F198">
        <f>VLOOKUP(B198,home!$B$2:$E$405,3,FALSE)</f>
        <v>0.47370000000000001</v>
      </c>
      <c r="G198">
        <f>VLOOKUP(C198,away!$B$2:$E$405,4,FALSE)</f>
        <v>0.27629999999999999</v>
      </c>
      <c r="H198">
        <f>VLOOKUP(A198,away!$A$2:$E$405,3,FALSE)</f>
        <v>1.1546000000000001</v>
      </c>
      <c r="I198">
        <f>VLOOKUP(C198,away!$B$2:$E$405,3,FALSE)</f>
        <v>0.86609999999999998</v>
      </c>
      <c r="J198">
        <f>VLOOKUP(B198,home!$B$2:$E$405,4,FALSE)</f>
        <v>1.1135999999999999</v>
      </c>
      <c r="K198" s="3">
        <f t="shared" si="390"/>
        <v>0.15787144852199997</v>
      </c>
      <c r="L198" s="3">
        <f t="shared" si="391"/>
        <v>1.113598953216</v>
      </c>
      <c r="M198" s="5">
        <f t="shared" si="392"/>
        <v>0.28041898991528108</v>
      </c>
      <c r="N198" s="5">
        <f t="shared" si="393"/>
        <v>4.4270152131001522E-2</v>
      </c>
      <c r="O198" s="5">
        <f t="shared" si="394"/>
        <v>0.31227429363154513</v>
      </c>
      <c r="P198" s="5">
        <f t="shared" si="395"/>
        <v>4.9299195071796378E-2</v>
      </c>
      <c r="Q198" s="5">
        <f t="shared" si="396"/>
        <v>3.494496521605257E-3</v>
      </c>
      <c r="R198" s="5">
        <f t="shared" si="397"/>
        <v>0.17387416325217725</v>
      </c>
      <c r="S198" s="5">
        <f t="shared" si="398"/>
        <v>2.1667671610447071E-3</v>
      </c>
      <c r="T198" s="5">
        <f t="shared" si="399"/>
        <v>3.8914676684765675E-3</v>
      </c>
      <c r="U198" s="5">
        <f t="shared" si="400"/>
        <v>2.7449766013171915E-2</v>
      </c>
      <c r="V198" s="5">
        <f t="shared" si="401"/>
        <v>4.2325504488748288E-5</v>
      </c>
      <c r="W198" s="5">
        <f t="shared" si="402"/>
        <v>1.8389374257363745E-4</v>
      </c>
      <c r="X198" s="5">
        <f t="shared" si="403"/>
        <v>2.0478387923297527E-4</v>
      </c>
      <c r="Y198" s="5">
        <f t="shared" si="404"/>
        <v>1.1402355677467651E-4</v>
      </c>
      <c r="Z198" s="5">
        <f t="shared" si="405"/>
        <v>6.4542028729644138E-2</v>
      </c>
      <c r="AA198" s="5">
        <f t="shared" si="406"/>
        <v>1.0189343566097455E-2</v>
      </c>
      <c r="AB198" s="5">
        <f t="shared" si="407"/>
        <v>8.0430321413406294E-4</v>
      </c>
      <c r="AC198" s="5">
        <f t="shared" si="408"/>
        <v>4.6506597657076355E-7</v>
      </c>
      <c r="AD198" s="5">
        <f t="shared" si="409"/>
        <v>7.2578928785579806E-6</v>
      </c>
      <c r="AE198" s="5">
        <f t="shared" si="410"/>
        <v>8.0823819121160286E-6</v>
      </c>
      <c r="AF198" s="5">
        <f t="shared" si="411"/>
        <v>4.5002660184121714E-6</v>
      </c>
      <c r="AG198" s="5">
        <f t="shared" si="412"/>
        <v>1.6704971757657762E-6</v>
      </c>
      <c r="AH198" s="5">
        <f t="shared" si="413"/>
        <v>1.7968483907942191E-2</v>
      </c>
      <c r="AI198" s="5">
        <f t="shared" si="414"/>
        <v>2.83671058229108E-3</v>
      </c>
      <c r="AJ198" s="5">
        <f t="shared" si="415"/>
        <v>2.239178043319894E-4</v>
      </c>
      <c r="AK198" s="5">
        <f t="shared" si="416"/>
        <v>1.178340937325231E-5</v>
      </c>
      <c r="AL198" s="5">
        <f t="shared" si="417"/>
        <v>3.2704458862995353E-9</v>
      </c>
      <c r="AM198" s="5">
        <f t="shared" si="418"/>
        <v>2.2916281239109137E-7</v>
      </c>
      <c r="AN198" s="5">
        <f t="shared" si="419"/>
        <v>2.5519546799475399E-7</v>
      </c>
      <c r="AO198" s="5">
        <f t="shared" si="420"/>
        <v>1.4209270301221264E-7</v>
      </c>
      <c r="AP198" s="5">
        <f t="shared" si="421"/>
        <v>5.2744761778010635E-8</v>
      </c>
      <c r="AQ198" s="5">
        <f t="shared" si="422"/>
        <v>1.4684127875904995E-8</v>
      </c>
      <c r="AR198" s="5">
        <f t="shared" si="423"/>
        <v>4.0019369741525904E-3</v>
      </c>
      <c r="AS198" s="5">
        <f t="shared" si="424"/>
        <v>6.3179158700321896E-4</v>
      </c>
      <c r="AT198" s="5">
        <f t="shared" si="425"/>
        <v>4.9870926502105669E-5</v>
      </c>
      <c r="AU198" s="5">
        <f t="shared" si="426"/>
        <v>2.6243984686738733E-6</v>
      </c>
      <c r="AV198" s="5">
        <f t="shared" si="427"/>
        <v>1.0357939693711575E-7</v>
      </c>
      <c r="AW198" s="5">
        <f t="shared" si="428"/>
        <v>1.5971175229326238E-11</v>
      </c>
      <c r="AX198" s="5">
        <f t="shared" si="429"/>
        <v>6.0297108565928145E-9</v>
      </c>
      <c r="AY198" s="5">
        <f t="shared" si="430"/>
        <v>6.7146796980969102E-9</v>
      </c>
      <c r="AZ198" s="5">
        <f t="shared" si="431"/>
        <v>3.7387301414907232E-9</v>
      </c>
      <c r="BA198" s="5">
        <f t="shared" si="432"/>
        <v>1.3878153239737251E-9</v>
      </c>
      <c r="BB198" s="5">
        <f t="shared" si="433"/>
        <v>3.8636742300856633E-10</v>
      </c>
      <c r="BC198" s="5">
        <f t="shared" si="434"/>
        <v>8.605167156382054E-11</v>
      </c>
      <c r="BD198" s="5">
        <f t="shared" si="435"/>
        <v>7.4275880420878739E-4</v>
      </c>
      <c r="BE198" s="5">
        <f t="shared" si="436"/>
        <v>1.1726040832290983E-4</v>
      </c>
      <c r="BF198" s="5">
        <f t="shared" si="437"/>
        <v>9.2560352581094771E-6</v>
      </c>
      <c r="BG198" s="5">
        <f t="shared" si="438"/>
        <v>4.8708789792281571E-7</v>
      </c>
      <c r="BH198" s="5">
        <f t="shared" si="439"/>
        <v>1.9224318000652747E-8</v>
      </c>
      <c r="BI198" s="5">
        <f t="shared" si="440"/>
        <v>6.0699418592212174E-10</v>
      </c>
      <c r="BJ198" s="8">
        <f t="shared" si="441"/>
        <v>5.2181040760877678E-2</v>
      </c>
      <c r="BK198" s="8">
        <f t="shared" si="442"/>
        <v>0.331927752703713</v>
      </c>
      <c r="BL198" s="8">
        <f t="shared" si="443"/>
        <v>0.55118887501358782</v>
      </c>
      <c r="BM198" s="8">
        <f t="shared" si="444"/>
        <v>0.13620839998570755</v>
      </c>
      <c r="BN198" s="8">
        <f t="shared" si="445"/>
        <v>0.8636312905234067</v>
      </c>
    </row>
    <row r="199" spans="1:66" x14ac:dyDescent="0.25">
      <c r="A199" t="s">
        <v>352</v>
      </c>
      <c r="B199" t="s">
        <v>159</v>
      </c>
      <c r="C199" t="s">
        <v>167</v>
      </c>
      <c r="D199" t="s">
        <v>355</v>
      </c>
      <c r="E199">
        <f>VLOOKUP(A199,home!$A$2:$E$405,3,FALSE)</f>
        <v>1.2061999999999999</v>
      </c>
      <c r="F199">
        <f>VLOOKUP(B199,home!$B$2:$E$405,3,FALSE)</f>
        <v>1.6580999999999999</v>
      </c>
      <c r="G199">
        <f>VLOOKUP(C199,away!$B$2:$E$405,4,FALSE)</f>
        <v>0.47370000000000001</v>
      </c>
      <c r="H199">
        <f>VLOOKUP(A199,away!$A$2:$E$405,3,FALSE)</f>
        <v>1.1546000000000001</v>
      </c>
      <c r="I199">
        <f>VLOOKUP(C199,away!$B$2:$E$405,3,FALSE)</f>
        <v>0.74239999999999995</v>
      </c>
      <c r="J199">
        <f>VLOOKUP(B199,home!$B$2:$E$405,4,FALSE)</f>
        <v>0.43309999999999998</v>
      </c>
      <c r="K199" s="3">
        <f t="shared" si="390"/>
        <v>0.94740010421400001</v>
      </c>
      <c r="L199" s="3">
        <f t="shared" si="391"/>
        <v>0.37124250982399998</v>
      </c>
      <c r="M199" s="5">
        <f t="shared" si="392"/>
        <v>0.2674981538840307</v>
      </c>
      <c r="N199" s="5">
        <f t="shared" si="393"/>
        <v>0.25342777886678325</v>
      </c>
      <c r="O199" s="5">
        <f t="shared" si="394"/>
        <v>9.9306686021194107E-2</v>
      </c>
      <c r="P199" s="5">
        <f t="shared" si="395"/>
        <v>9.4083164685626261E-2</v>
      </c>
      <c r="Q199" s="5">
        <f t="shared" si="396"/>
        <v>0.12004875205455651</v>
      </c>
      <c r="R199" s="5">
        <f t="shared" si="397"/>
        <v>1.8433431680406016E-2</v>
      </c>
      <c r="S199" s="5">
        <f t="shared" si="398"/>
        <v>8.2726195945077002E-3</v>
      </c>
      <c r="T199" s="5">
        <f t="shared" si="399"/>
        <v>4.4567200013972623E-2</v>
      </c>
      <c r="U199" s="5">
        <f t="shared" si="400"/>
        <v>1.7463835095038308E-2</v>
      </c>
      <c r="V199" s="5">
        <f t="shared" si="401"/>
        <v>3.2328955479198155E-4</v>
      </c>
      <c r="W199" s="5">
        <f t="shared" si="402"/>
        <v>3.7911400069082495E-2</v>
      </c>
      <c r="X199" s="5">
        <f t="shared" si="403"/>
        <v>1.407432331258795E-2</v>
      </c>
      <c r="Y199" s="5">
        <f t="shared" si="404"/>
        <v>2.6124935553197919E-3</v>
      </c>
      <c r="Z199" s="5">
        <f t="shared" si="405"/>
        <v>2.2810911472343882E-3</v>
      </c>
      <c r="AA199" s="5">
        <f t="shared" si="406"/>
        <v>2.1611059906114921E-3</v>
      </c>
      <c r="AB199" s="5">
        <f t="shared" si="407"/>
        <v>1.0237160203614135E-3</v>
      </c>
      <c r="AC199" s="5">
        <f t="shared" si="408"/>
        <v>7.106615499723967E-6</v>
      </c>
      <c r="AD199" s="5">
        <f t="shared" si="409"/>
        <v>8.9793160940868488E-3</v>
      </c>
      <c r="AE199" s="5">
        <f t="shared" si="410"/>
        <v>3.3335038432718376E-3</v>
      </c>
      <c r="AF199" s="5">
        <f t="shared" si="411"/>
        <v>6.1876916664209338E-4</v>
      </c>
      <c r="AG199" s="5">
        <f t="shared" si="412"/>
        <v>7.657113947530523E-5</v>
      </c>
      <c r="AH199" s="5">
        <f t="shared" si="413"/>
        <v>2.1170950065915037E-4</v>
      </c>
      <c r="AI199" s="5">
        <f t="shared" si="414"/>
        <v>2.0057360298757296E-4</v>
      </c>
      <c r="AJ199" s="5">
        <f t="shared" si="415"/>
        <v>9.5011726186502033E-5</v>
      </c>
      <c r="AK199" s="5">
        <f t="shared" si="416"/>
        <v>3.0004706430214692E-5</v>
      </c>
      <c r="AL199" s="5">
        <f t="shared" si="417"/>
        <v>9.9980185539197466E-8</v>
      </c>
      <c r="AM199" s="5">
        <f t="shared" si="418"/>
        <v>1.7014010006616662E-3</v>
      </c>
      <c r="AN199" s="5">
        <f t="shared" si="419"/>
        <v>6.3163237770270193E-4</v>
      </c>
      <c r="AO199" s="5">
        <f t="shared" si="420"/>
        <v>1.1724439459222587E-4</v>
      </c>
      <c r="AP199" s="5">
        <f t="shared" si="421"/>
        <v>1.4508701103737785E-5</v>
      </c>
      <c r="AQ199" s="5">
        <f t="shared" si="422"/>
        <v>1.3465616530094631E-6</v>
      </c>
      <c r="AR199" s="5">
        <f t="shared" si="423"/>
        <v>1.5719113275657754E-5</v>
      </c>
      <c r="AS199" s="5">
        <f t="shared" si="424"/>
        <v>1.4892289555509826E-5</v>
      </c>
      <c r="AT199" s="5">
        <f t="shared" si="425"/>
        <v>7.0544783384375365E-6</v>
      </c>
      <c r="AU199" s="5">
        <f t="shared" si="426"/>
        <v>2.2278045043370428E-6</v>
      </c>
      <c r="AV199" s="5">
        <f t="shared" si="427"/>
        <v>5.2765555489433314E-7</v>
      </c>
      <c r="AW199" s="5">
        <f t="shared" si="428"/>
        <v>9.7679306118602963E-10</v>
      </c>
      <c r="AX199" s="5">
        <f t="shared" si="429"/>
        <v>2.6865124755611093E-4</v>
      </c>
      <c r="AY199" s="5">
        <f t="shared" si="430"/>
        <v>9.9734763410079365E-5</v>
      </c>
      <c r="AZ199" s="5">
        <f t="shared" si="431"/>
        <v>1.8512891942530348E-5</v>
      </c>
      <c r="BA199" s="5">
        <f t="shared" si="432"/>
        <v>2.2909241562818247E-6</v>
      </c>
      <c r="BB199" s="5">
        <f t="shared" si="433"/>
        <v>2.126221083986235E-7</v>
      </c>
      <c r="BC199" s="5">
        <f t="shared" si="434"/>
        <v>1.5786873033195116E-8</v>
      </c>
      <c r="BD199" s="5">
        <f t="shared" si="435"/>
        <v>9.7260051077715692E-7</v>
      </c>
      <c r="BE199" s="5">
        <f t="shared" si="436"/>
        <v>9.2144182526886814E-7</v>
      </c>
      <c r="BF199" s="5">
        <f t="shared" si="437"/>
        <v>4.3648704064343203E-7</v>
      </c>
      <c r="BG199" s="5">
        <f t="shared" si="438"/>
        <v>1.3784262259788266E-7</v>
      </c>
      <c r="BH199" s="5">
        <f t="shared" si="439"/>
        <v>3.2648028753591268E-8</v>
      </c>
      <c r="BI199" s="5">
        <f t="shared" si="440"/>
        <v>6.186149168706809E-9</v>
      </c>
      <c r="BJ199" s="8">
        <f t="shared" si="441"/>
        <v>0.48850565938753854</v>
      </c>
      <c r="BK199" s="8">
        <f t="shared" si="442"/>
        <v>0.37028416907805201</v>
      </c>
      <c r="BL199" s="8">
        <f t="shared" si="443"/>
        <v>0.13896900289128084</v>
      </c>
      <c r="BM199" s="8">
        <f t="shared" si="444"/>
        <v>0.14714222152489176</v>
      </c>
      <c r="BN199" s="8">
        <f t="shared" si="445"/>
        <v>0.85279796719259693</v>
      </c>
    </row>
    <row r="200" spans="1:66" x14ac:dyDescent="0.25">
      <c r="A200" t="s">
        <v>343</v>
      </c>
      <c r="B200" t="s">
        <v>173</v>
      </c>
      <c r="C200" t="s">
        <v>169</v>
      </c>
      <c r="D200" t="s">
        <v>355</v>
      </c>
      <c r="E200">
        <f>VLOOKUP(A200,home!$A$2:$E$405,3,FALSE)</f>
        <v>1.3167</v>
      </c>
      <c r="F200">
        <f>VLOOKUP(B200,home!$B$2:$E$405,3,FALSE)</f>
        <v>0.40889999999999999</v>
      </c>
      <c r="G200">
        <f>VLOOKUP(C200,away!$B$2:$E$405,4,FALSE)</f>
        <v>0.75949999999999995</v>
      </c>
      <c r="H200">
        <f>VLOOKUP(A200,away!$A$2:$E$405,3,FALSE)</f>
        <v>1.2082999999999999</v>
      </c>
      <c r="I200">
        <f>VLOOKUP(C200,away!$B$2:$E$405,3,FALSE)</f>
        <v>0.96550000000000002</v>
      </c>
      <c r="J200">
        <f>VLOOKUP(B200,home!$B$2:$E$405,4,FALSE)</f>
        <v>1.4006000000000001</v>
      </c>
      <c r="K200" s="3">
        <f t="shared" si="390"/>
        <v>0.40891375948499997</v>
      </c>
      <c r="L200" s="3">
        <f t="shared" si="391"/>
        <v>1.63395907819</v>
      </c>
      <c r="M200" s="5">
        <f t="shared" si="392"/>
        <v>0.12965569556175757</v>
      </c>
      <c r="N200" s="5">
        <f t="shared" si="393"/>
        <v>5.3017997910800911E-2</v>
      </c>
      <c r="O200" s="5">
        <f t="shared" si="394"/>
        <v>0.2118521008021727</v>
      </c>
      <c r="P200" s="5">
        <f t="shared" si="395"/>
        <v>8.66292389938116E-2</v>
      </c>
      <c r="Q200" s="5">
        <f t="shared" si="396"/>
        <v>1.0839894423036737E-2</v>
      </c>
      <c r="R200" s="5">
        <f t="shared" si="397"/>
        <v>0.17307883166966653</v>
      </c>
      <c r="S200" s="5">
        <f t="shared" si="398"/>
        <v>1.4470295763197553E-2</v>
      </c>
      <c r="T200" s="5">
        <f t="shared" si="399"/>
        <v>1.7711943899142029E-2</v>
      </c>
      <c r="U200" s="5">
        <f t="shared" si="400"/>
        <v>7.0774315745314814E-2</v>
      </c>
      <c r="V200" s="5">
        <f t="shared" si="401"/>
        <v>1.0742560256736865E-3</v>
      </c>
      <c r="W200" s="5">
        <f t="shared" si="402"/>
        <v>1.477527326981479E-3</v>
      </c>
      <c r="X200" s="5">
        <f t="shared" si="403"/>
        <v>2.4142191891951921E-3</v>
      </c>
      <c r="Y200" s="5">
        <f t="shared" si="404"/>
        <v>1.9723676804629929E-3</v>
      </c>
      <c r="Z200" s="5">
        <f t="shared" si="405"/>
        <v>9.4267909416390155E-2</v>
      </c>
      <c r="AA200" s="5">
        <f t="shared" si="406"/>
        <v>3.8547445238247519E-2</v>
      </c>
      <c r="AB200" s="5">
        <f t="shared" si="407"/>
        <v>7.8812903754569771E-3</v>
      </c>
      <c r="AC200" s="5">
        <f t="shared" si="408"/>
        <v>4.4860149406385309E-5</v>
      </c>
      <c r="AD200" s="5">
        <f t="shared" si="409"/>
        <v>1.5104531350445486E-4</v>
      </c>
      <c r="AE200" s="5">
        <f t="shared" si="410"/>
        <v>2.4680186121865861E-4</v>
      </c>
      <c r="AF200" s="5">
        <f t="shared" si="411"/>
        <v>2.0163207082620789E-4</v>
      </c>
      <c r="AG200" s="5">
        <f t="shared" si="412"/>
        <v>1.0981951752691045E-4</v>
      </c>
      <c r="AH200" s="5">
        <f t="shared" si="413"/>
        <v>3.8507476593225835E-2</v>
      </c>
      <c r="AI200" s="5">
        <f t="shared" si="414"/>
        <v>1.5746237022016614E-2</v>
      </c>
      <c r="AJ200" s="5">
        <f t="shared" si="415"/>
        <v>3.2194264892073518E-3</v>
      </c>
      <c r="AK200" s="5">
        <f t="shared" si="416"/>
        <v>4.3882259636245763E-4</v>
      </c>
      <c r="AL200" s="5">
        <f t="shared" si="417"/>
        <v>1.1989293913811215E-6</v>
      </c>
      <c r="AM200" s="5">
        <f t="shared" si="418"/>
        <v>1.2352901399539422E-5</v>
      </c>
      <c r="AN200" s="5">
        <f t="shared" si="419"/>
        <v>2.0184135383763392E-5</v>
      </c>
      <c r="AO200" s="5">
        <f t="shared" si="420"/>
        <v>1.64900256228581E-5</v>
      </c>
      <c r="AP200" s="5">
        <f t="shared" si="421"/>
        <v>8.9813423553515647E-6</v>
      </c>
      <c r="AQ200" s="5">
        <f t="shared" si="422"/>
        <v>3.6687864689647633E-6</v>
      </c>
      <c r="AR200" s="5">
        <f t="shared" si="423"/>
        <v>1.2583928191538052E-2</v>
      </c>
      <c r="AS200" s="5">
        <f t="shared" si="424"/>
        <v>5.1457413858911009E-3</v>
      </c>
      <c r="AT200" s="5">
        <f t="shared" si="425"/>
        <v>1.052082227721142E-3</v>
      </c>
      <c r="AU200" s="5">
        <f t="shared" si="426"/>
        <v>1.4340363300826867E-4</v>
      </c>
      <c r="AV200" s="5">
        <f t="shared" si="427"/>
        <v>1.4659929674304597E-5</v>
      </c>
      <c r="AW200" s="5">
        <f t="shared" si="428"/>
        <v>2.2251741500753011E-8</v>
      </c>
      <c r="AX200" s="5">
        <f t="shared" si="429"/>
        <v>8.4187855863886293E-7</v>
      </c>
      <c r="AY200" s="5">
        <f t="shared" si="430"/>
        <v>1.3755951136214822E-6</v>
      </c>
      <c r="AZ200" s="5">
        <f t="shared" si="431"/>
        <v>1.1238330619078128E-6</v>
      </c>
      <c r="BA200" s="5">
        <f t="shared" si="432"/>
        <v>6.1209907795811155E-7</v>
      </c>
      <c r="BB200" s="5">
        <f t="shared" si="433"/>
        <v>2.5003621129534636E-7</v>
      </c>
      <c r="BC200" s="5">
        <f t="shared" si="434"/>
        <v>8.1709787464452798E-8</v>
      </c>
      <c r="BD200" s="5">
        <f t="shared" si="435"/>
        <v>3.4269372846424439E-3</v>
      </c>
      <c r="BE200" s="5">
        <f t="shared" si="436"/>
        <v>1.4013218085824589E-3</v>
      </c>
      <c r="BF200" s="5">
        <f t="shared" si="437"/>
        <v>2.865098844978864E-4</v>
      </c>
      <c r="BG200" s="5">
        <f t="shared" si="438"/>
        <v>3.9052611333214613E-5</v>
      </c>
      <c r="BH200" s="5">
        <f t="shared" si="439"/>
        <v>3.9922875294928265E-6</v>
      </c>
      <c r="BI200" s="5">
        <f t="shared" si="440"/>
        <v>3.2650026052599905E-7</v>
      </c>
      <c r="BJ200" s="8">
        <f t="shared" si="441"/>
        <v>8.8209211535736964E-2</v>
      </c>
      <c r="BK200" s="8">
        <f t="shared" si="442"/>
        <v>0.23187692101835181</v>
      </c>
      <c r="BL200" s="8">
        <f t="shared" si="443"/>
        <v>0.58414390227634949</v>
      </c>
      <c r="BM200" s="8">
        <f t="shared" si="444"/>
        <v>0.33342283154221036</v>
      </c>
      <c r="BN200" s="8">
        <f t="shared" si="445"/>
        <v>0.66507375936124613</v>
      </c>
    </row>
    <row r="201" spans="1:66" x14ac:dyDescent="0.25">
      <c r="A201" t="s">
        <v>345</v>
      </c>
      <c r="B201" t="s">
        <v>206</v>
      </c>
      <c r="C201" t="s">
        <v>209</v>
      </c>
      <c r="D201" t="s">
        <v>355</v>
      </c>
      <c r="E201">
        <f>VLOOKUP(A201,home!$A$2:$E$405,3,FALSE)</f>
        <v>1.3976999999999999</v>
      </c>
      <c r="F201">
        <f>VLOOKUP(B201,home!$B$2:$E$405,3,FALSE)</f>
        <v>0.96799999999999997</v>
      </c>
      <c r="G201">
        <f>VLOOKUP(C201,away!$B$2:$E$405,4,FALSE)</f>
        <v>0.68140000000000001</v>
      </c>
      <c r="H201">
        <f>VLOOKUP(A201,away!$A$2:$E$405,3,FALSE)</f>
        <v>1.0585</v>
      </c>
      <c r="I201">
        <f>VLOOKUP(C201,away!$B$2:$E$405,3,FALSE)</f>
        <v>1.1247</v>
      </c>
      <c r="J201">
        <f>VLOOKUP(B201,home!$B$2:$E$405,4,FALSE)</f>
        <v>1.2782</v>
      </c>
      <c r="K201" s="3">
        <f t="shared" si="390"/>
        <v>0.92191621103999988</v>
      </c>
      <c r="L201" s="3">
        <f t="shared" si="391"/>
        <v>1.5216906450899998</v>
      </c>
      <c r="M201" s="5">
        <f t="shared" si="392"/>
        <v>8.6847041085237442E-2</v>
      </c>
      <c r="N201" s="5">
        <f t="shared" si="393"/>
        <v>8.006569505733728E-2</v>
      </c>
      <c r="O201" s="5">
        <f t="shared" si="394"/>
        <v>0.13215432997315268</v>
      </c>
      <c r="P201" s="5">
        <f t="shared" si="395"/>
        <v>0.12183521916137878</v>
      </c>
      <c r="Q201" s="5">
        <f t="shared" si="396"/>
        <v>3.6906931110772222E-2</v>
      </c>
      <c r="R201" s="5">
        <f t="shared" si="397"/>
        <v>0.10054900381414172</v>
      </c>
      <c r="S201" s="5">
        <f t="shared" si="398"/>
        <v>4.2729782277592214E-2</v>
      </c>
      <c r="T201" s="5">
        <f t="shared" si="399"/>
        <v>5.6160931810243161E-2</v>
      </c>
      <c r="U201" s="5">
        <f t="shared" si="400"/>
        <v>9.2697756620180025E-2</v>
      </c>
      <c r="V201" s="5">
        <f t="shared" si="401"/>
        <v>6.6604871218978907E-3</v>
      </c>
      <c r="W201" s="5">
        <f t="shared" si="402"/>
        <v>1.1341699363585808E-2</v>
      </c>
      <c r="X201" s="5">
        <f t="shared" si="403"/>
        <v>1.7258557820991727E-2</v>
      </c>
      <c r="Y201" s="5">
        <f t="shared" si="404"/>
        <v>1.3131092991973986E-2</v>
      </c>
      <c r="Z201" s="5">
        <f t="shared" si="405"/>
        <v>5.10014928256994E-2</v>
      </c>
      <c r="AA201" s="5">
        <f t="shared" si="406"/>
        <v>4.7019103023252518E-2</v>
      </c>
      <c r="AB201" s="5">
        <f t="shared" si="407"/>
        <v>2.1673836652848184E-2</v>
      </c>
      <c r="AC201" s="5">
        <f t="shared" si="408"/>
        <v>5.8398787834171046E-4</v>
      </c>
      <c r="AD201" s="5">
        <f t="shared" si="409"/>
        <v>2.614024126007951E-3</v>
      </c>
      <c r="AE201" s="5">
        <f t="shared" si="410"/>
        <v>3.9777360585858618E-3</v>
      </c>
      <c r="AF201" s="5">
        <f t="shared" si="411"/>
        <v>3.0264418744936376E-3</v>
      </c>
      <c r="AG201" s="5">
        <f t="shared" si="412"/>
        <v>1.5351027627752041E-3</v>
      </c>
      <c r="AH201" s="5">
        <f t="shared" si="413"/>
        <v>1.9402123629622882E-2</v>
      </c>
      <c r="AI201" s="5">
        <f t="shared" si="414"/>
        <v>1.7887132302751574E-2</v>
      </c>
      <c r="AJ201" s="5">
        <f t="shared" si="415"/>
        <v>8.2452186194619612E-3</v>
      </c>
      <c r="AK201" s="5">
        <f t="shared" si="416"/>
        <v>2.53380023628361E-3</v>
      </c>
      <c r="AL201" s="5">
        <f t="shared" si="417"/>
        <v>3.2770392753171301E-5</v>
      </c>
      <c r="AM201" s="5">
        <f t="shared" si="418"/>
        <v>4.8198224356327962E-4</v>
      </c>
      <c r="AN201" s="5">
        <f t="shared" si="419"/>
        <v>7.334278711297323E-4</v>
      </c>
      <c r="AO201" s="5">
        <f t="shared" si="420"/>
        <v>5.5802516517319399E-4</v>
      </c>
      <c r="AP201" s="5">
        <f t="shared" si="421"/>
        <v>2.8304722452295045E-4</v>
      </c>
      <c r="AQ201" s="5">
        <f t="shared" si="422"/>
        <v>1.0767757841881564E-4</v>
      </c>
      <c r="AR201" s="5">
        <f t="shared" si="423"/>
        <v>5.9048060044153503E-3</v>
      </c>
      <c r="AS201" s="5">
        <f t="shared" si="424"/>
        <v>5.4437363785168396E-3</v>
      </c>
      <c r="AT201" s="5">
        <f t="shared" si="425"/>
        <v>2.5093344079914278E-3</v>
      </c>
      <c r="AU201" s="5">
        <f t="shared" si="426"/>
        <v>7.7113202321591953E-4</v>
      </c>
      <c r="AV201" s="5">
        <f t="shared" si="427"/>
        <v>1.7772977826370739E-4</v>
      </c>
      <c r="AW201" s="5">
        <f t="shared" si="428"/>
        <v>1.277017850770174E-6</v>
      </c>
      <c r="AX201" s="5">
        <f t="shared" si="429"/>
        <v>7.4057873962402827E-5</v>
      </c>
      <c r="AY201" s="5">
        <f t="shared" si="430"/>
        <v>1.1269317400384265E-4</v>
      </c>
      <c r="AZ201" s="5">
        <f t="shared" si="431"/>
        <v>8.5742074323573493E-5</v>
      </c>
      <c r="BA201" s="5">
        <f t="shared" si="432"/>
        <v>4.349097079626442E-5</v>
      </c>
      <c r="BB201" s="5">
        <f t="shared" si="433"/>
        <v>1.654495085163949E-5</v>
      </c>
      <c r="BC201" s="5">
        <f t="shared" si="434"/>
        <v>5.0352593868827241E-6</v>
      </c>
      <c r="BD201" s="5">
        <f t="shared" si="435"/>
        <v>1.4975480096650153E-3</v>
      </c>
      <c r="BE201" s="5">
        <f t="shared" si="436"/>
        <v>1.3806137869208639E-3</v>
      </c>
      <c r="BF201" s="5">
        <f t="shared" si="437"/>
        <v>6.3640511567383427E-4</v>
      </c>
      <c r="BG201" s="5">
        <f t="shared" si="438"/>
        <v>1.9557073097616474E-4</v>
      </c>
      <c r="BH201" s="5">
        <f t="shared" si="439"/>
        <v>4.5074956822967221E-5</v>
      </c>
      <c r="BI201" s="5">
        <f t="shared" si="440"/>
        <v>8.3110666814043088E-6</v>
      </c>
      <c r="BJ201" s="8">
        <f t="shared" si="441"/>
        <v>0.22851993736289941</v>
      </c>
      <c r="BK201" s="8">
        <f t="shared" si="442"/>
        <v>0.25880198109120506</v>
      </c>
      <c r="BL201" s="8">
        <f t="shared" si="443"/>
        <v>0.46073256713083871</v>
      </c>
      <c r="BM201" s="8">
        <f t="shared" si="444"/>
        <v>0.44058634205246927</v>
      </c>
      <c r="BN201" s="8">
        <f t="shared" si="445"/>
        <v>0.55835822020202008</v>
      </c>
    </row>
    <row r="202" spans="1:66" x14ac:dyDescent="0.25">
      <c r="A202" t="s">
        <v>345</v>
      </c>
      <c r="B202" t="s">
        <v>210</v>
      </c>
      <c r="C202" t="s">
        <v>204</v>
      </c>
      <c r="D202" t="s">
        <v>355</v>
      </c>
      <c r="E202">
        <f>VLOOKUP(A202,home!$A$2:$E$405,3,FALSE)</f>
        <v>1.3976999999999999</v>
      </c>
      <c r="F202">
        <f>VLOOKUP(B202,home!$B$2:$E$405,3,FALSE)</f>
        <v>0.93010000000000004</v>
      </c>
      <c r="G202">
        <f>VLOOKUP(C202,away!$B$2:$E$405,4,FALSE)</f>
        <v>0.89429999999999998</v>
      </c>
      <c r="H202">
        <f>VLOOKUP(A202,away!$A$2:$E$405,3,FALSE)</f>
        <v>1.0585</v>
      </c>
      <c r="I202">
        <f>VLOOKUP(C202,away!$B$2:$E$405,3,FALSE)</f>
        <v>1.1809000000000001</v>
      </c>
      <c r="J202">
        <f>VLOOKUP(B202,home!$B$2:$E$405,4,FALSE)</f>
        <v>0.89749999999999996</v>
      </c>
      <c r="K202" s="3">
        <f t="shared" si="390"/>
        <v>1.162590688611</v>
      </c>
      <c r="L202" s="3">
        <f t="shared" si="391"/>
        <v>1.1218594283749999</v>
      </c>
      <c r="M202" s="5">
        <f t="shared" si="392"/>
        <v>0.10183004132390167</v>
      </c>
      <c r="N202" s="5">
        <f t="shared" si="393"/>
        <v>0.11838665786404144</v>
      </c>
      <c r="O202" s="5">
        <f t="shared" si="394"/>
        <v>0.11423899195103494</v>
      </c>
      <c r="P202" s="5">
        <f t="shared" si="395"/>
        <v>0.13281318831858022</v>
      </c>
      <c r="Q202" s="5">
        <f t="shared" si="396"/>
        <v>6.8817613044255405E-2</v>
      </c>
      <c r="R202" s="5">
        <f t="shared" si="397"/>
        <v>6.4080045104162153E-2</v>
      </c>
      <c r="S202" s="5">
        <f t="shared" si="398"/>
        <v>4.330584266198842E-2</v>
      </c>
      <c r="T202" s="5">
        <f t="shared" si="399"/>
        <v>7.7203688031960302E-2</v>
      </c>
      <c r="U202" s="5">
        <f t="shared" si="400"/>
        <v>7.4498863763871825E-2</v>
      </c>
      <c r="V202" s="5">
        <f t="shared" si="401"/>
        <v>6.2758024842009775E-3</v>
      </c>
      <c r="W202" s="5">
        <f t="shared" si="402"/>
        <v>2.6668905379228752E-2</v>
      </c>
      <c r="X202" s="5">
        <f t="shared" si="403"/>
        <v>2.9918762944128527E-2</v>
      </c>
      <c r="Y202" s="5">
        <f t="shared" si="404"/>
        <v>1.6782323147093582E-2</v>
      </c>
      <c r="Z202" s="5">
        <f t="shared" si="405"/>
        <v>2.3962934256933185E-2</v>
      </c>
      <c r="AA202" s="5">
        <f t="shared" si="406"/>
        <v>2.7859084238908077E-2</v>
      </c>
      <c r="AB202" s="5">
        <f t="shared" si="407"/>
        <v>1.6194355964692E-2</v>
      </c>
      <c r="AC202" s="5">
        <f t="shared" si="408"/>
        <v>5.1158118858385631E-4</v>
      </c>
      <c r="AD202" s="5">
        <f t="shared" si="409"/>
        <v>7.7512552673347839E-3</v>
      </c>
      <c r="AE202" s="5">
        <f t="shared" si="410"/>
        <v>8.6958188034009076E-3</v>
      </c>
      <c r="AF202" s="5">
        <f t="shared" si="411"/>
        <v>4.8777431560179602E-3</v>
      </c>
      <c r="AG202" s="5">
        <f t="shared" si="412"/>
        <v>1.8240473829234586E-3</v>
      </c>
      <c r="AH202" s="5">
        <f t="shared" si="413"/>
        <v>6.720760931917689E-3</v>
      </c>
      <c r="AI202" s="5">
        <f t="shared" si="414"/>
        <v>7.8134940798280927E-3</v>
      </c>
      <c r="AJ202" s="5">
        <f t="shared" si="415"/>
        <v>4.5419477313626572E-3</v>
      </c>
      <c r="AK202" s="5">
        <f t="shared" si="416"/>
        <v>1.7601420468800276E-3</v>
      </c>
      <c r="AL202" s="5">
        <f t="shared" si="417"/>
        <v>2.6689463288544387E-5</v>
      </c>
      <c r="AM202" s="5">
        <f t="shared" si="418"/>
        <v>1.8023074397700784E-3</v>
      </c>
      <c r="AN202" s="5">
        <f t="shared" si="419"/>
        <v>2.0219355941364699E-3</v>
      </c>
      <c r="AO202" s="5">
        <f t="shared" si="420"/>
        <v>1.1341637549245032E-3</v>
      </c>
      <c r="AP202" s="5">
        <f t="shared" si="421"/>
        <v>4.2412410059441545E-4</v>
      </c>
      <c r="AQ202" s="5">
        <f t="shared" si="422"/>
        <v>1.1895190526322793E-4</v>
      </c>
      <c r="AR202" s="5">
        <f t="shared" si="423"/>
        <v>1.5079498034652411E-3</v>
      </c>
      <c r="AS202" s="5">
        <f t="shared" si="424"/>
        <v>1.753128400401477E-3</v>
      </c>
      <c r="AT202" s="5">
        <f t="shared" si="425"/>
        <v>1.0190853771231271E-3</v>
      </c>
      <c r="AU202" s="5">
        <f t="shared" si="426"/>
        <v>3.9492639011432581E-4</v>
      </c>
      <c r="AV202" s="5">
        <f t="shared" si="427"/>
        <v>1.1478443595841754E-4</v>
      </c>
      <c r="AW202" s="5">
        <f t="shared" si="428"/>
        <v>9.6694689279916782E-7</v>
      </c>
      <c r="AX202" s="5">
        <f t="shared" si="429"/>
        <v>3.4922430791517044E-4</v>
      </c>
      <c r="AY202" s="5">
        <f t="shared" si="430"/>
        <v>3.9178058245236807E-4</v>
      </c>
      <c r="AZ202" s="5">
        <f t="shared" si="431"/>
        <v>2.1976137013921915E-4</v>
      </c>
      <c r="BA202" s="5">
        <f t="shared" si="432"/>
        <v>8.2180455027763708E-5</v>
      </c>
      <c r="BB202" s="5">
        <f t="shared" si="433"/>
        <v>2.3048729575261086E-5</v>
      </c>
      <c r="BC202" s="5">
        <f t="shared" si="434"/>
        <v>5.1714869172144681E-6</v>
      </c>
      <c r="BD202" s="5">
        <f t="shared" si="435"/>
        <v>2.8195128408895116E-4</v>
      </c>
      <c r="BE202" s="5">
        <f t="shared" si="436"/>
        <v>3.2779393752372944E-4</v>
      </c>
      <c r="BF202" s="5">
        <f t="shared" si="437"/>
        <v>1.9054508977411189E-4</v>
      </c>
      <c r="BG202" s="5">
        <f t="shared" si="438"/>
        <v>7.384198237730987E-5</v>
      </c>
      <c r="BH202" s="5">
        <f t="shared" si="439"/>
        <v>2.146200028510949E-5</v>
      </c>
      <c r="BI202" s="5">
        <f t="shared" si="440"/>
        <v>4.9903043380869866E-6</v>
      </c>
      <c r="BJ202" s="8">
        <f t="shared" si="441"/>
        <v>0.36749946474710082</v>
      </c>
      <c r="BK202" s="8">
        <f t="shared" si="442"/>
        <v>0.28515492602299602</v>
      </c>
      <c r="BL202" s="8">
        <f t="shared" si="443"/>
        <v>0.32339814481810747</v>
      </c>
      <c r="BM202" s="8">
        <f t="shared" si="444"/>
        <v>0.39945811860360214</v>
      </c>
      <c r="BN202" s="8">
        <f t="shared" si="445"/>
        <v>0.60016653760597571</v>
      </c>
    </row>
    <row r="203" spans="1:66" x14ac:dyDescent="0.25">
      <c r="A203" t="s">
        <v>345</v>
      </c>
      <c r="B203" t="s">
        <v>201</v>
      </c>
      <c r="C203" t="s">
        <v>202</v>
      </c>
      <c r="D203" t="s">
        <v>355</v>
      </c>
      <c r="E203">
        <f>VLOOKUP(A203,home!$A$2:$E$405,3,FALSE)</f>
        <v>1.3976999999999999</v>
      </c>
      <c r="F203">
        <f>VLOOKUP(B203,home!$B$2:$E$405,3,FALSE)</f>
        <v>1.2264999999999999</v>
      </c>
      <c r="G203">
        <f>VLOOKUP(C203,away!$B$2:$E$405,4,FALSE)</f>
        <v>1.2625999999999999</v>
      </c>
      <c r="H203">
        <f>VLOOKUP(A203,away!$A$2:$E$405,3,FALSE)</f>
        <v>1.0585</v>
      </c>
      <c r="I203">
        <f>VLOOKUP(C203,away!$B$2:$E$405,3,FALSE)</f>
        <v>0.61129999999999995</v>
      </c>
      <c r="J203">
        <f>VLOOKUP(B203,home!$B$2:$E$405,4,FALSE)</f>
        <v>0.8548</v>
      </c>
      <c r="K203" s="3">
        <f t="shared" si="390"/>
        <v>2.1644487285299996</v>
      </c>
      <c r="L203" s="3">
        <f t="shared" si="391"/>
        <v>0.55310778553999995</v>
      </c>
      <c r="M203" s="5">
        <f t="shared" si="392"/>
        <v>6.603591527893804E-2</v>
      </c>
      <c r="N203" s="5">
        <f t="shared" si="393"/>
        <v>0.14293135286281222</v>
      </c>
      <c r="O203" s="5">
        <f t="shared" si="394"/>
        <v>3.6524978866040468E-2</v>
      </c>
      <c r="P203" s="5">
        <f t="shared" si="395"/>
        <v>7.9056444066186379E-2</v>
      </c>
      <c r="Q203" s="5">
        <f t="shared" si="396"/>
        <v>0.15468379248549335</v>
      </c>
      <c r="R203" s="5">
        <f t="shared" si="397"/>
        <v>1.010112508874547E-2</v>
      </c>
      <c r="S203" s="5">
        <f t="shared" si="398"/>
        <v>2.3661068836519378E-2</v>
      </c>
      <c r="T203" s="5">
        <f t="shared" si="399"/>
        <v>8.555680992058011E-2</v>
      </c>
      <c r="U203" s="5">
        <f t="shared" si="400"/>
        <v>2.1863367355057606E-2</v>
      </c>
      <c r="V203" s="5">
        <f t="shared" si="401"/>
        <v>3.14737813863052E-3</v>
      </c>
      <c r="W203" s="5">
        <f t="shared" si="402"/>
        <v>0.11160171265647478</v>
      </c>
      <c r="X203" s="5">
        <f t="shared" si="403"/>
        <v>6.1727776149894151E-2</v>
      </c>
      <c r="Y203" s="5">
        <f t="shared" si="404"/>
        <v>1.7071056786288386E-2</v>
      </c>
      <c r="Z203" s="5">
        <f t="shared" si="405"/>
        <v>1.8623369764328478E-3</v>
      </c>
      <c r="AA203" s="5">
        <f t="shared" si="406"/>
        <v>4.030932900734481E-3</v>
      </c>
      <c r="AB203" s="5">
        <f t="shared" si="407"/>
        <v>4.3623737958922463E-3</v>
      </c>
      <c r="AC203" s="5">
        <f t="shared" si="408"/>
        <v>2.35497345195371E-4</v>
      </c>
      <c r="AD203" s="5">
        <f t="shared" si="409"/>
        <v>6.0389046265269315E-2</v>
      </c>
      <c r="AE203" s="5">
        <f t="shared" si="410"/>
        <v>3.3401651650655714E-2</v>
      </c>
      <c r="AF203" s="5">
        <f t="shared" si="411"/>
        <v>9.2373567889363316E-3</v>
      </c>
      <c r="AG203" s="5">
        <f t="shared" si="412"/>
        <v>1.7030846525904867E-3</v>
      </c>
      <c r="AH203" s="5">
        <f t="shared" si="413"/>
        <v>2.5751827024100778E-4</v>
      </c>
      <c r="AI203" s="5">
        <f t="shared" si="414"/>
        <v>5.5738509259639407E-4</v>
      </c>
      <c r="AJ203" s="5">
        <f t="shared" si="415"/>
        <v>6.0321572748592083E-4</v>
      </c>
      <c r="AK203" s="5">
        <f t="shared" si="416"/>
        <v>4.3520983812873334E-4</v>
      </c>
      <c r="AL203" s="5">
        <f t="shared" si="417"/>
        <v>1.1277246704028812E-5</v>
      </c>
      <c r="AM203" s="5">
        <f t="shared" si="418"/>
        <v>2.6141798881200308E-2</v>
      </c>
      <c r="AN203" s="5">
        <f t="shared" si="419"/>
        <v>1.4459232489212749E-2</v>
      </c>
      <c r="AO203" s="5">
        <f t="shared" si="420"/>
        <v>3.9987570313582419E-3</v>
      </c>
      <c r="AP203" s="5">
        <f t="shared" si="421"/>
        <v>7.3724788217568733E-4</v>
      </c>
      <c r="AQ203" s="5">
        <f t="shared" si="422"/>
        <v>1.0194438587606228E-4</v>
      </c>
      <c r="AR203" s="5">
        <f t="shared" si="423"/>
        <v>2.8487072037819022E-5</v>
      </c>
      <c r="AS203" s="5">
        <f t="shared" si="424"/>
        <v>6.1658806851799876E-5</v>
      </c>
      <c r="AT203" s="5">
        <f t="shared" si="425"/>
        <v>6.6728663046527556E-5</v>
      </c>
      <c r="AU203" s="5">
        <f t="shared" si="426"/>
        <v>4.8143589962521113E-5</v>
      </c>
      <c r="AV203" s="5">
        <f t="shared" si="427"/>
        <v>2.6051083020312123E-5</v>
      </c>
      <c r="AW203" s="5">
        <f t="shared" si="428"/>
        <v>3.7502278516493867E-7</v>
      </c>
      <c r="AX203" s="5">
        <f t="shared" si="429"/>
        <v>9.4304305583168217E-3</v>
      </c>
      <c r="AY203" s="5">
        <f t="shared" si="430"/>
        <v>5.2160445627993622E-3</v>
      </c>
      <c r="AZ203" s="5">
        <f t="shared" si="431"/>
        <v>1.4425174287039559E-3</v>
      </c>
      <c r="BA203" s="5">
        <f t="shared" si="432"/>
        <v>2.659558735311E-4</v>
      </c>
      <c r="BB203" s="5">
        <f t="shared" si="433"/>
        <v>3.6775566065035746E-5</v>
      </c>
      <c r="BC203" s="5">
        <f t="shared" si="434"/>
        <v>4.0681703816423782E-6</v>
      </c>
      <c r="BD203" s="5">
        <f t="shared" si="435"/>
        <v>2.626070221892755E-6</v>
      </c>
      <c r="BE203" s="5">
        <f t="shared" si="436"/>
        <v>5.6839943528062669E-6</v>
      </c>
      <c r="BF203" s="5">
        <f t="shared" si="437"/>
        <v>6.1513571749516135E-6</v>
      </c>
      <c r="BG203" s="5">
        <f t="shared" si="438"/>
        <v>4.438099072019303E-6</v>
      </c>
      <c r="BH203" s="5">
        <f t="shared" si="439"/>
        <v>2.4015094733805882E-6</v>
      </c>
      <c r="BI203" s="5">
        <f t="shared" si="440"/>
        <v>1.039588825242273E-6</v>
      </c>
      <c r="BJ203" s="8">
        <f t="shared" si="441"/>
        <v>0.74013841304861572</v>
      </c>
      <c r="BK203" s="8">
        <f t="shared" si="442"/>
        <v>0.17736362547497311</v>
      </c>
      <c r="BL203" s="8">
        <f t="shared" si="443"/>
        <v>7.8989516768961612E-2</v>
      </c>
      <c r="BM203" s="8">
        <f t="shared" si="444"/>
        <v>0.5038046140807535</v>
      </c>
      <c r="BN203" s="8">
        <f t="shared" si="445"/>
        <v>0.4893336086482159</v>
      </c>
    </row>
    <row r="204" spans="1:66" x14ac:dyDescent="0.25">
      <c r="A204" t="s">
        <v>347</v>
      </c>
      <c r="B204" t="s">
        <v>242</v>
      </c>
      <c r="C204" t="s">
        <v>238</v>
      </c>
      <c r="D204" t="s">
        <v>355</v>
      </c>
      <c r="E204">
        <f>VLOOKUP(A204,home!$A$2:$E$405,3,FALSE)</f>
        <v>1.3042</v>
      </c>
      <c r="F204">
        <f>VLOOKUP(B204,home!$B$2:$E$405,3,FALSE)</f>
        <v>0.61339999999999995</v>
      </c>
      <c r="G204">
        <f>VLOOKUP(C204,away!$B$2:$E$405,4,FALSE)</f>
        <v>0.86899999999999999</v>
      </c>
      <c r="H204">
        <f>VLOOKUP(A204,away!$A$2:$E$405,3,FALSE)</f>
        <v>1.1499999999999999</v>
      </c>
      <c r="I204">
        <f>VLOOKUP(C204,away!$B$2:$E$405,3,FALSE)</f>
        <v>1.2174</v>
      </c>
      <c r="J204">
        <f>VLOOKUP(B204,home!$B$2:$E$405,4,FALSE)</f>
        <v>1.1594</v>
      </c>
      <c r="K204" s="3">
        <f t="shared" si="390"/>
        <v>0.69519676731999991</v>
      </c>
      <c r="L204" s="3">
        <f t="shared" si="391"/>
        <v>1.623171594</v>
      </c>
      <c r="M204" s="5">
        <f t="shared" si="392"/>
        <v>9.8434063473202341E-2</v>
      </c>
      <c r="N204" s="5">
        <f t="shared" si="393"/>
        <v>6.8431042720741936E-2</v>
      </c>
      <c r="O204" s="5">
        <f t="shared" si="394"/>
        <v>0.15977537571169501</v>
      </c>
      <c r="P204" s="5">
        <f t="shared" si="395"/>
        <v>0.11107532469210879</v>
      </c>
      <c r="Q204" s="5">
        <f t="shared" si="396"/>
        <v>2.3786519841898304E-2</v>
      </c>
      <c r="R204" s="5">
        <f t="shared" si="397"/>
        <v>0.12967142563795048</v>
      </c>
      <c r="S204" s="5">
        <f t="shared" si="398"/>
        <v>3.1335005688392148E-2</v>
      </c>
      <c r="T204" s="5">
        <f t="shared" si="399"/>
        <v>3.8609603327486697E-2</v>
      </c>
      <c r="U204" s="5">
        <f t="shared" si="400"/>
        <v>9.0147155917278926E-2</v>
      </c>
      <c r="V204" s="5">
        <f t="shared" si="401"/>
        <v>3.9287957037293271E-3</v>
      </c>
      <c r="W204" s="5">
        <f t="shared" si="402"/>
        <v>5.5121038999602461E-3</v>
      </c>
      <c r="X204" s="5">
        <f t="shared" si="403"/>
        <v>8.9470904735920904E-3</v>
      </c>
      <c r="Y204" s="5">
        <f t="shared" si="404"/>
        <v>7.2613315528413458E-3</v>
      </c>
      <c r="Z204" s="5">
        <f t="shared" si="405"/>
        <v>7.0159658216334839E-2</v>
      </c>
      <c r="AA204" s="5">
        <f t="shared" si="406"/>
        <v>4.8774767588272053E-2</v>
      </c>
      <c r="AB204" s="5">
        <f t="shared" si="407"/>
        <v>1.6954030377075519E-2</v>
      </c>
      <c r="AC204" s="5">
        <f t="shared" si="408"/>
        <v>2.7708412301772717E-4</v>
      </c>
      <c r="AD204" s="5">
        <f t="shared" si="409"/>
        <v>9.5799920309608136E-4</v>
      </c>
      <c r="AE204" s="5">
        <f t="shared" si="410"/>
        <v>1.5549970935401962E-3</v>
      </c>
      <c r="AF204" s="5">
        <f t="shared" si="411"/>
        <v>1.262013555493504E-3</v>
      </c>
      <c r="AG204" s="5">
        <f t="shared" si="412"/>
        <v>6.8282151817333281E-4</v>
      </c>
      <c r="AH204" s="5">
        <f t="shared" si="413"/>
        <v>2.8470291065375859E-2</v>
      </c>
      <c r="AI204" s="5">
        <f t="shared" si="414"/>
        <v>1.9792454313308772E-2</v>
      </c>
      <c r="AJ204" s="5">
        <f t="shared" si="415"/>
        <v>6.8798251279705231E-3</v>
      </c>
      <c r="AK204" s="5">
        <f t="shared" si="416"/>
        <v>1.5942773962306712E-3</v>
      </c>
      <c r="AL204" s="5">
        <f t="shared" si="417"/>
        <v>1.2506731042186857E-5</v>
      </c>
      <c r="AM204" s="5">
        <f t="shared" si="418"/>
        <v>1.3319958981750641E-4</v>
      </c>
      <c r="AN204" s="5">
        <f t="shared" si="419"/>
        <v>2.1620579052422805E-4</v>
      </c>
      <c r="AO204" s="5">
        <f t="shared" si="420"/>
        <v>1.7546954881862071E-4</v>
      </c>
      <c r="AP204" s="5">
        <f t="shared" si="421"/>
        <v>9.4939062418127138E-5</v>
      </c>
      <c r="AQ204" s="5">
        <f t="shared" si="422"/>
        <v>3.8525597319524234E-5</v>
      </c>
      <c r="AR204" s="5">
        <f t="shared" si="423"/>
        <v>9.2424335460460205E-3</v>
      </c>
      <c r="AS204" s="5">
        <f t="shared" si="424"/>
        <v>6.4253099233811161E-3</v>
      </c>
      <c r="AT204" s="5">
        <f t="shared" si="425"/>
        <v>2.2334273438818337E-3</v>
      </c>
      <c r="AU204" s="5">
        <f t="shared" si="426"/>
        <v>5.1755715650358167E-4</v>
      </c>
      <c r="AV204" s="5">
        <f t="shared" si="427"/>
        <v>8.9951015526155265E-5</v>
      </c>
      <c r="AW204" s="5">
        <f t="shared" si="428"/>
        <v>3.920247508080408E-7</v>
      </c>
      <c r="AX204" s="5">
        <f t="shared" si="429"/>
        <v>1.5433320708246739E-5</v>
      </c>
      <c r="AY204" s="5">
        <f t="shared" si="430"/>
        <v>2.505092777471807E-5</v>
      </c>
      <c r="AZ204" s="5">
        <f t="shared" si="431"/>
        <v>2.0330977183634005E-5</v>
      </c>
      <c r="BA204" s="5">
        <f t="shared" si="432"/>
        <v>1.1000221547578946E-5</v>
      </c>
      <c r="BB204" s="5">
        <f t="shared" si="433"/>
        <v>4.4638117859342166E-6</v>
      </c>
      <c r="BC204" s="5">
        <f t="shared" si="434"/>
        <v>1.4491064983781662E-6</v>
      </c>
      <c r="BD204" s="5">
        <f t="shared" si="435"/>
        <v>2.5003425985624301E-3</v>
      </c>
      <c r="BE204" s="5">
        <f t="shared" si="436"/>
        <v>1.7382300917130895E-3</v>
      </c>
      <c r="BF204" s="5">
        <f t="shared" si="437"/>
        <v>6.0420597030864335E-4</v>
      </c>
      <c r="BG204" s="5">
        <f t="shared" si="438"/>
        <v>1.4001401245133761E-4</v>
      </c>
      <c r="BH204" s="5">
        <f t="shared" si="439"/>
        <v>2.4334322208918019E-5</v>
      </c>
      <c r="BI204" s="5">
        <f t="shared" si="440"/>
        <v>3.3834284269126184E-6</v>
      </c>
      <c r="BJ204" s="8">
        <f t="shared" si="441"/>
        <v>0.15774159114122016</v>
      </c>
      <c r="BK204" s="8">
        <f t="shared" si="442"/>
        <v>0.24508783133926723</v>
      </c>
      <c r="BL204" s="8">
        <f t="shared" si="443"/>
        <v>0.52557879254416795</v>
      </c>
      <c r="BM204" s="8">
        <f t="shared" si="444"/>
        <v>0.40736946226036946</v>
      </c>
      <c r="BN204" s="8">
        <f t="shared" si="445"/>
        <v>0.59117375207759681</v>
      </c>
    </row>
    <row r="205" spans="1:66" x14ac:dyDescent="0.25">
      <c r="A205" t="s">
        <v>347</v>
      </c>
      <c r="B205" t="s">
        <v>321</v>
      </c>
      <c r="C205" t="s">
        <v>244</v>
      </c>
      <c r="D205" t="s">
        <v>355</v>
      </c>
      <c r="E205">
        <f>VLOOKUP(A205,home!$A$2:$E$405,3,FALSE)</f>
        <v>1.3042</v>
      </c>
      <c r="F205" t="e">
        <f>VLOOKUP(B205,home!$B$2:$E$405,3,FALSE)</f>
        <v>#N/A</v>
      </c>
      <c r="G205">
        <f>VLOOKUP(C205,away!$B$2:$E$405,4,FALSE)</f>
        <v>0.92010000000000003</v>
      </c>
      <c r="H205">
        <f>VLOOKUP(A205,away!$A$2:$E$405,3,FALSE)</f>
        <v>1.1499999999999999</v>
      </c>
      <c r="I205">
        <f>VLOOKUP(C205,away!$B$2:$E$405,3,FALSE)</f>
        <v>1.1594</v>
      </c>
      <c r="J205" t="e">
        <f>VLOOKUP(B205,home!$B$2:$E$405,4,FALSE)</f>
        <v>#N/A</v>
      </c>
      <c r="K205" s="3" t="e">
        <f t="shared" si="390"/>
        <v>#N/A</v>
      </c>
      <c r="L205" s="3" t="e">
        <f t="shared" si="391"/>
        <v>#N/A</v>
      </c>
      <c r="M205" s="5" t="e">
        <f t="shared" si="392"/>
        <v>#N/A</v>
      </c>
      <c r="N205" s="5" t="e">
        <f t="shared" si="393"/>
        <v>#N/A</v>
      </c>
      <c r="O205" s="5" t="e">
        <f t="shared" si="394"/>
        <v>#N/A</v>
      </c>
      <c r="P205" s="5" t="e">
        <f t="shared" si="395"/>
        <v>#N/A</v>
      </c>
      <c r="Q205" s="5" t="e">
        <f t="shared" si="396"/>
        <v>#N/A</v>
      </c>
      <c r="R205" s="5" t="e">
        <f t="shared" si="397"/>
        <v>#N/A</v>
      </c>
      <c r="S205" s="5" t="e">
        <f t="shared" si="398"/>
        <v>#N/A</v>
      </c>
      <c r="T205" s="5" t="e">
        <f t="shared" si="399"/>
        <v>#N/A</v>
      </c>
      <c r="U205" s="5" t="e">
        <f t="shared" si="400"/>
        <v>#N/A</v>
      </c>
      <c r="V205" s="5" t="e">
        <f t="shared" si="401"/>
        <v>#N/A</v>
      </c>
      <c r="W205" s="5" t="e">
        <f t="shared" si="402"/>
        <v>#N/A</v>
      </c>
      <c r="X205" s="5" t="e">
        <f t="shared" si="403"/>
        <v>#N/A</v>
      </c>
      <c r="Y205" s="5" t="e">
        <f t="shared" si="404"/>
        <v>#N/A</v>
      </c>
      <c r="Z205" s="5" t="e">
        <f t="shared" si="405"/>
        <v>#N/A</v>
      </c>
      <c r="AA205" s="5" t="e">
        <f t="shared" si="406"/>
        <v>#N/A</v>
      </c>
      <c r="AB205" s="5" t="e">
        <f t="shared" si="407"/>
        <v>#N/A</v>
      </c>
      <c r="AC205" s="5" t="e">
        <f t="shared" si="408"/>
        <v>#N/A</v>
      </c>
      <c r="AD205" s="5" t="e">
        <f t="shared" si="409"/>
        <v>#N/A</v>
      </c>
      <c r="AE205" s="5" t="e">
        <f t="shared" si="410"/>
        <v>#N/A</v>
      </c>
      <c r="AF205" s="5" t="e">
        <f t="shared" si="411"/>
        <v>#N/A</v>
      </c>
      <c r="AG205" s="5" t="e">
        <f t="shared" si="412"/>
        <v>#N/A</v>
      </c>
      <c r="AH205" s="5" t="e">
        <f t="shared" si="413"/>
        <v>#N/A</v>
      </c>
      <c r="AI205" s="5" t="e">
        <f t="shared" si="414"/>
        <v>#N/A</v>
      </c>
      <c r="AJ205" s="5" t="e">
        <f t="shared" si="415"/>
        <v>#N/A</v>
      </c>
      <c r="AK205" s="5" t="e">
        <f t="shared" si="416"/>
        <v>#N/A</v>
      </c>
      <c r="AL205" s="5" t="e">
        <f t="shared" si="417"/>
        <v>#N/A</v>
      </c>
      <c r="AM205" s="5" t="e">
        <f t="shared" si="418"/>
        <v>#N/A</v>
      </c>
      <c r="AN205" s="5" t="e">
        <f t="shared" si="419"/>
        <v>#N/A</v>
      </c>
      <c r="AO205" s="5" t="e">
        <f t="shared" si="420"/>
        <v>#N/A</v>
      </c>
      <c r="AP205" s="5" t="e">
        <f t="shared" si="421"/>
        <v>#N/A</v>
      </c>
      <c r="AQ205" s="5" t="e">
        <f t="shared" si="422"/>
        <v>#N/A</v>
      </c>
      <c r="AR205" s="5" t="e">
        <f t="shared" si="423"/>
        <v>#N/A</v>
      </c>
      <c r="AS205" s="5" t="e">
        <f t="shared" si="424"/>
        <v>#N/A</v>
      </c>
      <c r="AT205" s="5" t="e">
        <f t="shared" si="425"/>
        <v>#N/A</v>
      </c>
      <c r="AU205" s="5" t="e">
        <f t="shared" si="426"/>
        <v>#N/A</v>
      </c>
      <c r="AV205" s="5" t="e">
        <f t="shared" si="427"/>
        <v>#N/A</v>
      </c>
      <c r="AW205" s="5" t="e">
        <f t="shared" si="428"/>
        <v>#N/A</v>
      </c>
      <c r="AX205" s="5" t="e">
        <f t="shared" si="429"/>
        <v>#N/A</v>
      </c>
      <c r="AY205" s="5" t="e">
        <f t="shared" si="430"/>
        <v>#N/A</v>
      </c>
      <c r="AZ205" s="5" t="e">
        <f t="shared" si="431"/>
        <v>#N/A</v>
      </c>
      <c r="BA205" s="5" t="e">
        <f t="shared" si="432"/>
        <v>#N/A</v>
      </c>
      <c r="BB205" s="5" t="e">
        <f t="shared" si="433"/>
        <v>#N/A</v>
      </c>
      <c r="BC205" s="5" t="e">
        <f t="shared" si="434"/>
        <v>#N/A</v>
      </c>
      <c r="BD205" s="5" t="e">
        <f t="shared" si="435"/>
        <v>#N/A</v>
      </c>
      <c r="BE205" s="5" t="e">
        <f t="shared" si="436"/>
        <v>#N/A</v>
      </c>
      <c r="BF205" s="5" t="e">
        <f t="shared" si="437"/>
        <v>#N/A</v>
      </c>
      <c r="BG205" s="5" t="e">
        <f t="shared" si="438"/>
        <v>#N/A</v>
      </c>
      <c r="BH205" s="5" t="e">
        <f t="shared" si="439"/>
        <v>#N/A</v>
      </c>
      <c r="BI205" s="5" t="e">
        <f t="shared" si="440"/>
        <v>#N/A</v>
      </c>
      <c r="BJ205" s="8" t="e">
        <f t="shared" si="441"/>
        <v>#N/A</v>
      </c>
      <c r="BK205" s="8" t="e">
        <f t="shared" si="442"/>
        <v>#N/A</v>
      </c>
      <c r="BL205" s="8" t="e">
        <f t="shared" si="443"/>
        <v>#N/A</v>
      </c>
      <c r="BM205" s="8" t="e">
        <f t="shared" si="444"/>
        <v>#N/A</v>
      </c>
      <c r="BN205" s="8" t="e">
        <f t="shared" si="445"/>
        <v>#N/A</v>
      </c>
    </row>
    <row r="206" spans="1:66" x14ac:dyDescent="0.25">
      <c r="A206" t="s">
        <v>347</v>
      </c>
      <c r="B206" t="s">
        <v>322</v>
      </c>
      <c r="C206" t="s">
        <v>237</v>
      </c>
      <c r="D206" t="s">
        <v>355</v>
      </c>
      <c r="E206">
        <f>VLOOKUP(A206,home!$A$2:$E$405,3,FALSE)</f>
        <v>1.3042</v>
      </c>
      <c r="F206" t="e">
        <f>VLOOKUP(B206,home!$B$2:$E$405,3,FALSE)</f>
        <v>#N/A</v>
      </c>
      <c r="G206">
        <f>VLOOKUP(C206,away!$B$2:$E$405,4,FALSE)</f>
        <v>0.25559999999999999</v>
      </c>
      <c r="H206">
        <f>VLOOKUP(A206,away!$A$2:$E$405,3,FALSE)</f>
        <v>1.1499999999999999</v>
      </c>
      <c r="I206">
        <f>VLOOKUP(C206,away!$B$2:$E$405,3,FALSE)</f>
        <v>1.1013999999999999</v>
      </c>
      <c r="J206" t="e">
        <f>VLOOKUP(B206,home!$B$2:$E$405,4,FALSE)</f>
        <v>#N/A</v>
      </c>
      <c r="K206" s="3" t="e">
        <f t="shared" si="390"/>
        <v>#N/A</v>
      </c>
      <c r="L206" s="3" t="e">
        <f t="shared" si="391"/>
        <v>#N/A</v>
      </c>
      <c r="M206" s="5" t="e">
        <f t="shared" si="392"/>
        <v>#N/A</v>
      </c>
      <c r="N206" s="5" t="e">
        <f t="shared" si="393"/>
        <v>#N/A</v>
      </c>
      <c r="O206" s="5" t="e">
        <f t="shared" si="394"/>
        <v>#N/A</v>
      </c>
      <c r="P206" s="5" t="e">
        <f t="shared" si="395"/>
        <v>#N/A</v>
      </c>
      <c r="Q206" s="5" t="e">
        <f t="shared" si="396"/>
        <v>#N/A</v>
      </c>
      <c r="R206" s="5" t="e">
        <f t="shared" si="397"/>
        <v>#N/A</v>
      </c>
      <c r="S206" s="5" t="e">
        <f t="shared" si="398"/>
        <v>#N/A</v>
      </c>
      <c r="T206" s="5" t="e">
        <f t="shared" si="399"/>
        <v>#N/A</v>
      </c>
      <c r="U206" s="5" t="e">
        <f t="shared" si="400"/>
        <v>#N/A</v>
      </c>
      <c r="V206" s="5" t="e">
        <f t="shared" si="401"/>
        <v>#N/A</v>
      </c>
      <c r="W206" s="5" t="e">
        <f t="shared" si="402"/>
        <v>#N/A</v>
      </c>
      <c r="X206" s="5" t="e">
        <f t="shared" si="403"/>
        <v>#N/A</v>
      </c>
      <c r="Y206" s="5" t="e">
        <f t="shared" si="404"/>
        <v>#N/A</v>
      </c>
      <c r="Z206" s="5" t="e">
        <f t="shared" si="405"/>
        <v>#N/A</v>
      </c>
      <c r="AA206" s="5" t="e">
        <f t="shared" si="406"/>
        <v>#N/A</v>
      </c>
      <c r="AB206" s="5" t="e">
        <f t="shared" si="407"/>
        <v>#N/A</v>
      </c>
      <c r="AC206" s="5" t="e">
        <f t="shared" si="408"/>
        <v>#N/A</v>
      </c>
      <c r="AD206" s="5" t="e">
        <f t="shared" si="409"/>
        <v>#N/A</v>
      </c>
      <c r="AE206" s="5" t="e">
        <f t="shared" si="410"/>
        <v>#N/A</v>
      </c>
      <c r="AF206" s="5" t="e">
        <f t="shared" si="411"/>
        <v>#N/A</v>
      </c>
      <c r="AG206" s="5" t="e">
        <f t="shared" si="412"/>
        <v>#N/A</v>
      </c>
      <c r="AH206" s="5" t="e">
        <f t="shared" si="413"/>
        <v>#N/A</v>
      </c>
      <c r="AI206" s="5" t="e">
        <f t="shared" si="414"/>
        <v>#N/A</v>
      </c>
      <c r="AJ206" s="5" t="e">
        <f t="shared" si="415"/>
        <v>#N/A</v>
      </c>
      <c r="AK206" s="5" t="e">
        <f t="shared" si="416"/>
        <v>#N/A</v>
      </c>
      <c r="AL206" s="5" t="e">
        <f t="shared" si="417"/>
        <v>#N/A</v>
      </c>
      <c r="AM206" s="5" t="e">
        <f t="shared" si="418"/>
        <v>#N/A</v>
      </c>
      <c r="AN206" s="5" t="e">
        <f t="shared" si="419"/>
        <v>#N/A</v>
      </c>
      <c r="AO206" s="5" t="e">
        <f t="shared" si="420"/>
        <v>#N/A</v>
      </c>
      <c r="AP206" s="5" t="e">
        <f t="shared" si="421"/>
        <v>#N/A</v>
      </c>
      <c r="AQ206" s="5" t="e">
        <f t="shared" si="422"/>
        <v>#N/A</v>
      </c>
      <c r="AR206" s="5" t="e">
        <f t="shared" si="423"/>
        <v>#N/A</v>
      </c>
      <c r="AS206" s="5" t="e">
        <f t="shared" si="424"/>
        <v>#N/A</v>
      </c>
      <c r="AT206" s="5" t="e">
        <f t="shared" si="425"/>
        <v>#N/A</v>
      </c>
      <c r="AU206" s="5" t="e">
        <f t="shared" si="426"/>
        <v>#N/A</v>
      </c>
      <c r="AV206" s="5" t="e">
        <f t="shared" si="427"/>
        <v>#N/A</v>
      </c>
      <c r="AW206" s="5" t="e">
        <f t="shared" si="428"/>
        <v>#N/A</v>
      </c>
      <c r="AX206" s="5" t="e">
        <f t="shared" si="429"/>
        <v>#N/A</v>
      </c>
      <c r="AY206" s="5" t="e">
        <f t="shared" si="430"/>
        <v>#N/A</v>
      </c>
      <c r="AZ206" s="5" t="e">
        <f t="shared" si="431"/>
        <v>#N/A</v>
      </c>
      <c r="BA206" s="5" t="e">
        <f t="shared" si="432"/>
        <v>#N/A</v>
      </c>
      <c r="BB206" s="5" t="e">
        <f t="shared" si="433"/>
        <v>#N/A</v>
      </c>
      <c r="BC206" s="5" t="e">
        <f t="shared" si="434"/>
        <v>#N/A</v>
      </c>
      <c r="BD206" s="5" t="e">
        <f t="shared" si="435"/>
        <v>#N/A</v>
      </c>
      <c r="BE206" s="5" t="e">
        <f t="shared" si="436"/>
        <v>#N/A</v>
      </c>
      <c r="BF206" s="5" t="e">
        <f t="shared" si="437"/>
        <v>#N/A</v>
      </c>
      <c r="BG206" s="5" t="e">
        <f t="shared" si="438"/>
        <v>#N/A</v>
      </c>
      <c r="BH206" s="5" t="e">
        <f t="shared" si="439"/>
        <v>#N/A</v>
      </c>
      <c r="BI206" s="5" t="e">
        <f t="shared" si="440"/>
        <v>#N/A</v>
      </c>
      <c r="BJ206" s="8" t="e">
        <f t="shared" si="441"/>
        <v>#N/A</v>
      </c>
      <c r="BK206" s="8" t="e">
        <f t="shared" si="442"/>
        <v>#N/A</v>
      </c>
      <c r="BL206" s="8" t="e">
        <f t="shared" si="443"/>
        <v>#N/A</v>
      </c>
      <c r="BM206" s="8" t="e">
        <f t="shared" si="444"/>
        <v>#N/A</v>
      </c>
      <c r="BN206" s="8" t="e">
        <f t="shared" si="445"/>
        <v>#N/A</v>
      </c>
    </row>
    <row r="207" spans="1:66" x14ac:dyDescent="0.25">
      <c r="A207" t="s">
        <v>348</v>
      </c>
      <c r="B207" t="s">
        <v>254</v>
      </c>
      <c r="C207" t="s">
        <v>326</v>
      </c>
      <c r="D207" t="s">
        <v>355</v>
      </c>
      <c r="E207">
        <f>VLOOKUP(A207,home!$A$2:$E$405,3,FALSE)</f>
        <v>1.1457999999999999</v>
      </c>
      <c r="F207">
        <f>VLOOKUP(B207,home!$B$2:$E$405,3,FALSE)</f>
        <v>0.87280000000000002</v>
      </c>
      <c r="G207">
        <f>VLOOKUP(C207,away!$B$2:$E$405,4,FALSE)</f>
        <v>1.5273000000000001</v>
      </c>
      <c r="H207">
        <f>VLOOKUP(A207,away!$A$2:$E$405,3,FALSE)</f>
        <v>0.77080000000000004</v>
      </c>
      <c r="I207">
        <f>VLOOKUP(C207,away!$B$2:$E$405,3,FALSE)</f>
        <v>1.6216999999999999</v>
      </c>
      <c r="J207">
        <f>VLOOKUP(B207,home!$B$2:$E$405,4,FALSE)</f>
        <v>0.8649</v>
      </c>
      <c r="K207" s="3">
        <f t="shared" si="390"/>
        <v>1.5273828407519998</v>
      </c>
      <c r="L207" s="3">
        <f t="shared" si="391"/>
        <v>1.081130500764</v>
      </c>
      <c r="M207" s="5">
        <f t="shared" si="392"/>
        <v>7.3643945818006484E-2</v>
      </c>
      <c r="N207" s="5">
        <f t="shared" si="393"/>
        <v>0.11248249916769311</v>
      </c>
      <c r="O207" s="5">
        <f t="shared" si="394"/>
        <v>7.9618716020458238E-2</v>
      </c>
      <c r="P207" s="5">
        <f t="shared" si="395"/>
        <v>0.12160826065235426</v>
      </c>
      <c r="Q207" s="5">
        <f t="shared" si="396"/>
        <v>8.590191955681778E-2</v>
      </c>
      <c r="R207" s="5">
        <f t="shared" si="397"/>
        <v>4.3039111160692353E-2</v>
      </c>
      <c r="S207" s="5">
        <f t="shared" si="398"/>
        <v>5.0202935538779268E-2</v>
      </c>
      <c r="T207" s="5">
        <f t="shared" si="399"/>
        <v>9.2871185307051241E-2</v>
      </c>
      <c r="U207" s="5">
        <f t="shared" si="400"/>
        <v>6.5737199868059398E-2</v>
      </c>
      <c r="V207" s="5">
        <f t="shared" si="401"/>
        <v>9.2111240294250017E-3</v>
      </c>
      <c r="W207" s="5">
        <f t="shared" si="402"/>
        <v>4.3735039306247392E-2</v>
      </c>
      <c r="X207" s="5">
        <f t="shared" si="403"/>
        <v>4.728328494609646E-2</v>
      </c>
      <c r="Y207" s="5">
        <f t="shared" si="404"/>
        <v>2.5559700765770084E-2</v>
      </c>
      <c r="Z207" s="5">
        <f t="shared" si="405"/>
        <v>1.5510298600532263E-2</v>
      </c>
      <c r="AA207" s="5">
        <f t="shared" si="406"/>
        <v>2.3690163937392737E-2</v>
      </c>
      <c r="AB207" s="5">
        <f t="shared" si="407"/>
        <v>1.8091974946287746E-2</v>
      </c>
      <c r="AC207" s="5">
        <f t="shared" si="408"/>
        <v>9.5064567038516293E-4</v>
      </c>
      <c r="AD207" s="5">
        <f t="shared" si="409"/>
        <v>1.6700037143994113E-2</v>
      </c>
      <c r="AE207" s="5">
        <f t="shared" si="410"/>
        <v>1.8054919520263755E-2</v>
      </c>
      <c r="AF207" s="5">
        <f t="shared" si="411"/>
        <v>9.759862091098236E-3</v>
      </c>
      <c r="AG207" s="5">
        <f t="shared" si="412"/>
        <v>3.5172281966455382E-3</v>
      </c>
      <c r="AH207" s="5">
        <f t="shared" si="413"/>
        <v>4.1921642232481534E-3</v>
      </c>
      <c r="AI207" s="5">
        <f t="shared" si="414"/>
        <v>6.403039700203666E-3</v>
      </c>
      <c r="AJ207" s="5">
        <f t="shared" si="415"/>
        <v>4.8899464833724532E-3</v>
      </c>
      <c r="AK207" s="5">
        <f t="shared" si="416"/>
        <v>2.4896067836328913E-3</v>
      </c>
      <c r="AL207" s="5">
        <f t="shared" si="417"/>
        <v>6.2792054493073822E-5</v>
      </c>
      <c r="AM207" s="5">
        <f t="shared" si="418"/>
        <v>5.1014700347315287E-3</v>
      </c>
      <c r="AN207" s="5">
        <f t="shared" si="419"/>
        <v>5.5153548532818385E-3</v>
      </c>
      <c r="AO207" s="5">
        <f t="shared" si="420"/>
        <v>2.9814091772098756E-3</v>
      </c>
      <c r="AP207" s="5">
        <f t="shared" si="421"/>
        <v>1.0744307989130992E-3</v>
      </c>
      <c r="AQ207" s="5">
        <f t="shared" si="422"/>
        <v>2.903999769162959E-4</v>
      </c>
      <c r="AR207" s="5">
        <f t="shared" si="423"/>
        <v>9.064553211930405E-4</v>
      </c>
      <c r="AS207" s="5">
        <f t="shared" si="424"/>
        <v>1.3845043034985927E-3</v>
      </c>
      <c r="AT207" s="5">
        <f t="shared" si="425"/>
        <v>1.0573340580555246E-3</v>
      </c>
      <c r="AU207" s="5">
        <f t="shared" si="426"/>
        <v>5.3831796573889593E-4</v>
      </c>
      <c r="AV207" s="5">
        <f t="shared" si="427"/>
        <v>2.0555440593452798E-4</v>
      </c>
      <c r="AW207" s="5">
        <f t="shared" si="428"/>
        <v>2.8802369611999215E-6</v>
      </c>
      <c r="AX207" s="5">
        <f t="shared" si="429"/>
        <v>1.2986496322765762E-3</v>
      </c>
      <c r="AY207" s="5">
        <f t="shared" si="430"/>
        <v>1.4040097272601591E-3</v>
      </c>
      <c r="AZ207" s="5">
        <f t="shared" si="431"/>
        <v>7.5895886975515137E-4</v>
      </c>
      <c r="BA207" s="5">
        <f t="shared" si="432"/>
        <v>2.7351119430588875E-4</v>
      </c>
      <c r="BB207" s="5">
        <f t="shared" si="433"/>
        <v>7.3925323616121308E-5</v>
      </c>
      <c r="BC207" s="5">
        <f t="shared" si="434"/>
        <v>1.5984584428047601E-5</v>
      </c>
      <c r="BD207" s="5">
        <f t="shared" si="435"/>
        <v>1.6333274922027062E-4</v>
      </c>
      <c r="BE207" s="5">
        <f t="shared" si="436"/>
        <v>2.4947163849189095E-4</v>
      </c>
      <c r="BF207" s="5">
        <f t="shared" si="437"/>
        <v>1.9051934994340015E-4</v>
      </c>
      <c r="BG207" s="5">
        <f t="shared" si="438"/>
        <v>9.6998661978258351E-5</v>
      </c>
      <c r="BH207" s="5">
        <f t="shared" si="439"/>
        <v>3.703852297037378E-5</v>
      </c>
      <c r="BI207" s="5">
        <f t="shared" si="440"/>
        <v>1.131440088634954E-5</v>
      </c>
      <c r="BJ207" s="8">
        <f t="shared" si="441"/>
        <v>0.47465378017437232</v>
      </c>
      <c r="BK207" s="8">
        <f t="shared" si="442"/>
        <v>0.25708371349070341</v>
      </c>
      <c r="BL207" s="8">
        <f t="shared" si="443"/>
        <v>0.25299276450125874</v>
      </c>
      <c r="BM207" s="8">
        <f t="shared" si="444"/>
        <v>0.48254497490054554</v>
      </c>
      <c r="BN207" s="8">
        <f t="shared" si="445"/>
        <v>0.51629445237602223</v>
      </c>
    </row>
    <row r="208" spans="1:66" x14ac:dyDescent="0.25">
      <c r="A208" t="s">
        <v>348</v>
      </c>
      <c r="B208" t="s">
        <v>248</v>
      </c>
      <c r="C208" t="s">
        <v>249</v>
      </c>
      <c r="D208" t="s">
        <v>355</v>
      </c>
      <c r="E208">
        <f>VLOOKUP(A208,home!$A$2:$E$405,3,FALSE)</f>
        <v>1.1457999999999999</v>
      </c>
      <c r="F208">
        <f>VLOOKUP(B208,home!$B$2:$E$405,3,FALSE)</f>
        <v>1.4545999999999999</v>
      </c>
      <c r="G208">
        <f>VLOOKUP(C208,away!$B$2:$E$405,4,FALSE)</f>
        <v>0.58179999999999998</v>
      </c>
      <c r="H208">
        <f>VLOOKUP(A208,away!$A$2:$E$405,3,FALSE)</f>
        <v>0.77080000000000004</v>
      </c>
      <c r="I208">
        <f>VLOOKUP(C208,away!$B$2:$E$405,3,FALSE)</f>
        <v>0</v>
      </c>
      <c r="J208">
        <f>VLOOKUP(B208,home!$B$2:$E$405,4,FALSE)</f>
        <v>0.8649</v>
      </c>
      <c r="K208" s="3">
        <f t="shared" si="390"/>
        <v>0.96967481962399982</v>
      </c>
      <c r="L208" s="3">
        <f t="shared" si="391"/>
        <v>0</v>
      </c>
      <c r="M208" s="5">
        <f t="shared" si="392"/>
        <v>0.37920632851298902</v>
      </c>
      <c r="N208" s="5">
        <f t="shared" si="393"/>
        <v>0.36770682820111183</v>
      </c>
      <c r="O208" s="5">
        <f t="shared" si="394"/>
        <v>0</v>
      </c>
      <c r="P208" s="5">
        <f t="shared" si="395"/>
        <v>0</v>
      </c>
      <c r="Q208" s="5">
        <f t="shared" si="396"/>
        <v>0.1782780261552131</v>
      </c>
      <c r="R208" s="5">
        <f t="shared" si="397"/>
        <v>0</v>
      </c>
      <c r="S208" s="5">
        <f t="shared" si="398"/>
        <v>0</v>
      </c>
      <c r="T208" s="5">
        <f t="shared" si="399"/>
        <v>0</v>
      </c>
      <c r="U208" s="5">
        <f t="shared" si="400"/>
        <v>0</v>
      </c>
      <c r="V208" s="5">
        <f t="shared" si="401"/>
        <v>0</v>
      </c>
      <c r="W208" s="5">
        <f t="shared" si="402"/>
        <v>5.7623904284993005E-2</v>
      </c>
      <c r="X208" s="5">
        <f t="shared" si="403"/>
        <v>0</v>
      </c>
      <c r="Y208" s="5">
        <f t="shared" si="404"/>
        <v>0</v>
      </c>
      <c r="Z208" s="5">
        <f t="shared" si="405"/>
        <v>0</v>
      </c>
      <c r="AA208" s="5">
        <f t="shared" si="406"/>
        <v>0</v>
      </c>
      <c r="AB208" s="5">
        <f t="shared" si="407"/>
        <v>0</v>
      </c>
      <c r="AC208" s="5">
        <f t="shared" si="408"/>
        <v>0</v>
      </c>
      <c r="AD208" s="5">
        <f t="shared" si="409"/>
        <v>1.3969112248395301E-2</v>
      </c>
      <c r="AE208" s="5">
        <f t="shared" si="410"/>
        <v>0</v>
      </c>
      <c r="AF208" s="5">
        <f t="shared" si="411"/>
        <v>0</v>
      </c>
      <c r="AG208" s="5">
        <f t="shared" si="412"/>
        <v>0</v>
      </c>
      <c r="AH208" s="5">
        <f t="shared" si="413"/>
        <v>0</v>
      </c>
      <c r="AI208" s="5">
        <f t="shared" si="414"/>
        <v>0</v>
      </c>
      <c r="AJ208" s="5">
        <f t="shared" si="415"/>
        <v>0</v>
      </c>
      <c r="AK208" s="5">
        <f t="shared" si="416"/>
        <v>0</v>
      </c>
      <c r="AL208" s="5">
        <f t="shared" si="417"/>
        <v>0</v>
      </c>
      <c r="AM208" s="5">
        <f t="shared" si="418"/>
        <v>2.7090992799540252E-3</v>
      </c>
      <c r="AN208" s="5">
        <f t="shared" si="419"/>
        <v>0</v>
      </c>
      <c r="AO208" s="5">
        <f t="shared" si="420"/>
        <v>0</v>
      </c>
      <c r="AP208" s="5">
        <f t="shared" si="421"/>
        <v>0</v>
      </c>
      <c r="AQ208" s="5">
        <f t="shared" si="422"/>
        <v>0</v>
      </c>
      <c r="AR208" s="5">
        <f t="shared" si="423"/>
        <v>0</v>
      </c>
      <c r="AS208" s="5">
        <f t="shared" si="424"/>
        <v>0</v>
      </c>
      <c r="AT208" s="5">
        <f t="shared" si="425"/>
        <v>0</v>
      </c>
      <c r="AU208" s="5">
        <f t="shared" si="426"/>
        <v>0</v>
      </c>
      <c r="AV208" s="5">
        <f t="shared" si="427"/>
        <v>0</v>
      </c>
      <c r="AW208" s="5">
        <f t="shared" si="428"/>
        <v>0</v>
      </c>
      <c r="AX208" s="5">
        <f t="shared" si="429"/>
        <v>4.3782422593882094E-4</v>
      </c>
      <c r="AY208" s="5">
        <f t="shared" si="430"/>
        <v>0</v>
      </c>
      <c r="AZ208" s="5">
        <f t="shared" si="431"/>
        <v>0</v>
      </c>
      <c r="BA208" s="5">
        <f t="shared" si="432"/>
        <v>0</v>
      </c>
      <c r="BB208" s="5">
        <f t="shared" si="433"/>
        <v>0</v>
      </c>
      <c r="BC208" s="5">
        <f t="shared" si="434"/>
        <v>0</v>
      </c>
      <c r="BD208" s="5">
        <f t="shared" si="435"/>
        <v>0</v>
      </c>
      <c r="BE208" s="5">
        <f t="shared" si="436"/>
        <v>0</v>
      </c>
      <c r="BF208" s="5">
        <f t="shared" si="437"/>
        <v>0</v>
      </c>
      <c r="BG208" s="5">
        <f t="shared" si="438"/>
        <v>0</v>
      </c>
      <c r="BH208" s="5">
        <f t="shared" si="439"/>
        <v>0</v>
      </c>
      <c r="BI208" s="5">
        <f t="shared" si="440"/>
        <v>0</v>
      </c>
      <c r="BJ208" s="8">
        <f t="shared" si="441"/>
        <v>0.62072479439560602</v>
      </c>
      <c r="BK208" s="8">
        <f t="shared" si="442"/>
        <v>0.37920632851298902</v>
      </c>
      <c r="BL208" s="8">
        <f t="shared" si="443"/>
        <v>0</v>
      </c>
      <c r="BM208" s="8">
        <f t="shared" si="444"/>
        <v>7.4739940039281152E-2</v>
      </c>
      <c r="BN208" s="8">
        <f t="shared" si="445"/>
        <v>0.92519118286931401</v>
      </c>
    </row>
    <row r="209" spans="1:66" x14ac:dyDescent="0.25">
      <c r="A209" t="s">
        <v>349</v>
      </c>
      <c r="B209" t="s">
        <v>272</v>
      </c>
      <c r="C209" t="s">
        <v>264</v>
      </c>
      <c r="D209" t="s">
        <v>355</v>
      </c>
      <c r="E209">
        <f>VLOOKUP(A209,home!$A$2:$E$405,3,FALSE)</f>
        <v>1.2749999999999999</v>
      </c>
      <c r="F209">
        <f>VLOOKUP(B209,home!$B$2:$E$405,3,FALSE)</f>
        <v>1.0458000000000001</v>
      </c>
      <c r="G209">
        <f>VLOOKUP(C209,away!$B$2:$E$405,4,FALSE)</f>
        <v>0.7843</v>
      </c>
      <c r="H209">
        <f>VLOOKUP(A209,away!$A$2:$E$405,3,FALSE)</f>
        <v>1.35</v>
      </c>
      <c r="I209">
        <f>VLOOKUP(C209,away!$B$2:$E$405,3,FALSE)</f>
        <v>1.2963</v>
      </c>
      <c r="J209">
        <f>VLOOKUP(B209,home!$B$2:$E$405,4,FALSE)</f>
        <v>1.2345999999999999</v>
      </c>
      <c r="K209" s="3">
        <f t="shared" si="390"/>
        <v>1.0457816984999999</v>
      </c>
      <c r="L209" s="3">
        <f t="shared" si="391"/>
        <v>2.1605561729999998</v>
      </c>
      <c r="M209" s="5">
        <f t="shared" si="392"/>
        <v>4.0504675321309434E-2</v>
      </c>
      <c r="N209" s="5">
        <f t="shared" si="393"/>
        <v>4.2359048154710005E-2</v>
      </c>
      <c r="O209" s="5">
        <f t="shared" si="394"/>
        <v>8.7512626300815841E-2</v>
      </c>
      <c r="P209" s="5">
        <f t="shared" si="395"/>
        <v>9.1519102973062941E-2</v>
      </c>
      <c r="Q209" s="5">
        <f t="shared" si="396"/>
        <v>2.2149158663037957E-2</v>
      </c>
      <c r="R209" s="5">
        <f t="shared" si="397"/>
        <v>9.4537972484834906E-2</v>
      </c>
      <c r="S209" s="5">
        <f t="shared" si="398"/>
        <v>5.1696169285102483E-2</v>
      </c>
      <c r="T209" s="5">
        <f t="shared" si="399"/>
        <v>4.785450147618308E-2</v>
      </c>
      <c r="U209" s="5">
        <f t="shared" si="400"/>
        <v>9.8866081437936904E-2</v>
      </c>
      <c r="V209" s="5">
        <f t="shared" si="401"/>
        <v>1.2978438778528749E-2</v>
      </c>
      <c r="W209" s="5">
        <f t="shared" si="402"/>
        <v>7.7210615889926077E-3</v>
      </c>
      <c r="X209" s="5">
        <f t="shared" si="403"/>
        <v>1.6681787278211166E-2</v>
      </c>
      <c r="Y209" s="5">
        <f t="shared" si="404"/>
        <v>1.8020969240306002E-2</v>
      </c>
      <c r="Z209" s="5">
        <f t="shared" si="405"/>
        <v>6.808486667833806E-2</v>
      </c>
      <c r="AA209" s="5">
        <f t="shared" si="406"/>
        <v>7.1201907517018423E-2</v>
      </c>
      <c r="AB209" s="5">
        <f t="shared" si="407"/>
        <v>3.723082588979372E-2</v>
      </c>
      <c r="AC209" s="5">
        <f t="shared" si="408"/>
        <v>1.832774651289576E-3</v>
      </c>
      <c r="AD209" s="5">
        <f t="shared" si="409"/>
        <v>2.0186362256899492E-3</v>
      </c>
      <c r="AE209" s="5">
        <f t="shared" si="410"/>
        <v>4.36137695845584E-3</v>
      </c>
      <c r="AF209" s="5">
        <f t="shared" si="411"/>
        <v>4.7114999551858654E-3</v>
      </c>
      <c r="AG209" s="5">
        <f t="shared" si="412"/>
        <v>3.3931534374220143E-3</v>
      </c>
      <c r="AH209" s="5">
        <f t="shared" si="413"/>
        <v>3.6775294747441331E-2</v>
      </c>
      <c r="AI209" s="5">
        <f t="shared" si="414"/>
        <v>3.8458930203817319E-2</v>
      </c>
      <c r="AJ209" s="5">
        <f t="shared" si="415"/>
        <v>2.0109822675520514E-2</v>
      </c>
      <c r="AK209" s="5">
        <f t="shared" si="416"/>
        <v>7.0101615047132183E-3</v>
      </c>
      <c r="AL209" s="5">
        <f t="shared" si="417"/>
        <v>1.6564398130064343E-4</v>
      </c>
      <c r="AM209" s="5">
        <f t="shared" si="418"/>
        <v>4.2221056415113299E-4</v>
      </c>
      <c r="AN209" s="5">
        <f t="shared" si="419"/>
        <v>9.122096406825427E-4</v>
      </c>
      <c r="AO209" s="5">
        <f t="shared" si="420"/>
        <v>9.8544008512338986E-4</v>
      </c>
      <c r="AP209" s="5">
        <f t="shared" si="421"/>
        <v>7.0969955301166169E-4</v>
      </c>
      <c r="AQ209" s="5">
        <f t="shared" si="422"/>
        <v>3.8333643755867166E-4</v>
      </c>
      <c r="AR209" s="5">
        <f t="shared" si="423"/>
        <v>1.589101801609577E-2</v>
      </c>
      <c r="AS209" s="5">
        <f t="shared" si="424"/>
        <v>1.661853581176673E-2</v>
      </c>
      <c r="AT209" s="5">
        <f t="shared" si="425"/>
        <v>8.6896803039062439E-3</v>
      </c>
      <c r="AU209" s="5">
        <f t="shared" si="426"/>
        <v>3.0291695425470225E-3</v>
      </c>
      <c r="AV209" s="5">
        <f t="shared" si="427"/>
        <v>7.9196251731232319E-4</v>
      </c>
      <c r="AW209" s="5">
        <f t="shared" si="428"/>
        <v>1.039632288074426E-5</v>
      </c>
      <c r="AX209" s="5">
        <f t="shared" si="429"/>
        <v>7.3590013483769133E-5</v>
      </c>
      <c r="AY209" s="5">
        <f t="shared" si="430"/>
        <v>1.5899535790351064E-4</v>
      </c>
      <c r="AZ209" s="5">
        <f t="shared" si="431"/>
        <v>1.7175920099838713E-4</v>
      </c>
      <c r="BA209" s="5">
        <f t="shared" si="432"/>
        <v>1.2369846732887102E-4</v>
      </c>
      <c r="BB209" s="5">
        <f t="shared" si="433"/>
        <v>6.6814371794507779E-5</v>
      </c>
      <c r="BC209" s="5">
        <f t="shared" si="434"/>
        <v>2.8871240685148175E-5</v>
      </c>
      <c r="BD209" s="5">
        <f t="shared" si="435"/>
        <v>5.7222395116549802E-3</v>
      </c>
      <c r="BE209" s="5">
        <f t="shared" si="436"/>
        <v>5.9842133557223547E-3</v>
      </c>
      <c r="BF209" s="5">
        <f t="shared" si="437"/>
        <v>3.1290904036668545E-3</v>
      </c>
      <c r="BG209" s="5">
        <f t="shared" si="438"/>
        <v>1.0907818257022577E-3</v>
      </c>
      <c r="BH209" s="5">
        <f t="shared" si="439"/>
        <v>2.8517991759395946E-4</v>
      </c>
      <c r="BI209" s="5">
        <f t="shared" si="440"/>
        <v>5.9647187719900212E-5</v>
      </c>
      <c r="BJ209" s="8">
        <f t="shared" si="441"/>
        <v>0.17330781791091607</v>
      </c>
      <c r="BK209" s="8">
        <f t="shared" si="442"/>
        <v>0.19885580034849734</v>
      </c>
      <c r="BL209" s="8">
        <f t="shared" si="443"/>
        <v>0.55299514115558035</v>
      </c>
      <c r="BM209" s="8">
        <f t="shared" si="444"/>
        <v>0.61451244316053799</v>
      </c>
      <c r="BN209" s="8">
        <f t="shared" si="445"/>
        <v>0.37858258389777111</v>
      </c>
    </row>
    <row r="210" spans="1:66" x14ac:dyDescent="0.25">
      <c r="A210" t="s">
        <v>349</v>
      </c>
      <c r="B210" t="s">
        <v>263</v>
      </c>
      <c r="C210" t="s">
        <v>268</v>
      </c>
      <c r="D210" t="s">
        <v>355</v>
      </c>
      <c r="E210">
        <f>VLOOKUP(A210,home!$A$2:$E$405,3,FALSE)</f>
        <v>1.2749999999999999</v>
      </c>
      <c r="F210">
        <f>VLOOKUP(B210,home!$B$2:$E$405,3,FALSE)</f>
        <v>1.0458000000000001</v>
      </c>
      <c r="G210">
        <f>VLOOKUP(C210,away!$B$2:$E$405,4,FALSE)</f>
        <v>0.7843</v>
      </c>
      <c r="H210">
        <f>VLOOKUP(A210,away!$A$2:$E$405,3,FALSE)</f>
        <v>1.35</v>
      </c>
      <c r="I210">
        <f>VLOOKUP(C210,away!$B$2:$E$405,3,FALSE)</f>
        <v>1.1111</v>
      </c>
      <c r="J210">
        <f>VLOOKUP(B210,home!$B$2:$E$405,4,FALSE)</f>
        <v>0.49380000000000002</v>
      </c>
      <c r="K210" s="3">
        <f t="shared" si="390"/>
        <v>1.0457816984999999</v>
      </c>
      <c r="L210" s="3">
        <f t="shared" si="391"/>
        <v>0.74069259300000012</v>
      </c>
      <c r="M210" s="5">
        <f t="shared" si="392"/>
        <v>0.16754986148627415</v>
      </c>
      <c r="N210" s="5">
        <f t="shared" si="393"/>
        <v>0.17522057872855548</v>
      </c>
      <c r="O210" s="5">
        <f t="shared" si="394"/>
        <v>0.12410294136105926</v>
      </c>
      <c r="P210" s="5">
        <f t="shared" si="395"/>
        <v>0.12978458480541444</v>
      </c>
      <c r="Q210" s="5">
        <f t="shared" si="396"/>
        <v>9.1621237217450857E-2</v>
      </c>
      <c r="R210" s="5">
        <f t="shared" si="397"/>
        <v>4.5961064717824955E-2</v>
      </c>
      <c r="S210" s="5">
        <f t="shared" si="398"/>
        <v>2.5132874333193177E-2</v>
      </c>
      <c r="T210" s="5">
        <f t="shared" si="399"/>
        <v>6.7863171768461794E-2</v>
      </c>
      <c r="U210" s="5">
        <f t="shared" si="400"/>
        <v>4.8065240325475399E-2</v>
      </c>
      <c r="V210" s="5">
        <f t="shared" si="401"/>
        <v>2.1631104193670127E-3</v>
      </c>
      <c r="W210" s="5">
        <f t="shared" si="402"/>
        <v>3.193860435864572E-2</v>
      </c>
      <c r="X210" s="5">
        <f t="shared" si="403"/>
        <v>2.3656687679206406E-2</v>
      </c>
      <c r="Y210" s="5">
        <f t="shared" si="404"/>
        <v>8.7611666694512712E-3</v>
      </c>
      <c r="Z210" s="5">
        <f t="shared" si="405"/>
        <v>1.1347673400962198E-2</v>
      </c>
      <c r="AA210" s="5">
        <f t="shared" si="406"/>
        <v>1.1867189163281517E-2</v>
      </c>
      <c r="AB210" s="5">
        <f t="shared" si="407"/>
        <v>6.2052446197986685E-3</v>
      </c>
      <c r="AC210" s="5">
        <f t="shared" si="408"/>
        <v>1.047219560402367E-4</v>
      </c>
      <c r="AD210" s="5">
        <f t="shared" si="409"/>
        <v>8.3502019784760049E-3</v>
      </c>
      <c r="AE210" s="5">
        <f t="shared" si="410"/>
        <v>6.1849327555111239E-3</v>
      </c>
      <c r="AF210" s="5">
        <f t="shared" si="411"/>
        <v>2.290566940105084E-3</v>
      </c>
      <c r="AG210" s="5">
        <f t="shared" si="412"/>
        <v>5.6553532210217039E-4</v>
      </c>
      <c r="AH210" s="5">
        <f t="shared" si="413"/>
        <v>2.1012844089689548E-3</v>
      </c>
      <c r="AI210" s="5">
        <f t="shared" si="414"/>
        <v>2.1974847782431218E-3</v>
      </c>
      <c r="AJ210" s="5">
        <f t="shared" si="415"/>
        <v>1.1490446819094938E-3</v>
      </c>
      <c r="AK210" s="5">
        <f t="shared" si="416"/>
        <v>4.0054996636656754E-4</v>
      </c>
      <c r="AL210" s="5">
        <f t="shared" si="417"/>
        <v>3.2447166387675953E-6</v>
      </c>
      <c r="AM210" s="5">
        <f t="shared" si="418"/>
        <v>1.7464976815737398E-3</v>
      </c>
      <c r="AN210" s="5">
        <f t="shared" si="419"/>
        <v>1.293617896433342E-3</v>
      </c>
      <c r="AO210" s="5">
        <f t="shared" si="420"/>
        <v>4.7908659703020862E-4</v>
      </c>
      <c r="AP210" s="5">
        <f t="shared" si="421"/>
        <v>1.1828529794195049E-4</v>
      </c>
      <c r="AQ210" s="5">
        <f t="shared" si="422"/>
        <v>2.1903261011600219E-5</v>
      </c>
      <c r="AR210" s="5">
        <f t="shared" si="423"/>
        <v>3.1128115950193765E-4</v>
      </c>
      <c r="AS210" s="5">
        <f t="shared" si="424"/>
        <v>3.2553213969498574E-4</v>
      </c>
      <c r="AT210" s="5">
        <f t="shared" si="425"/>
        <v>1.7021777698328071E-4</v>
      </c>
      <c r="AU210" s="5">
        <f t="shared" si="426"/>
        <v>5.9336878642823167E-5</v>
      </c>
      <c r="AV210" s="5">
        <f t="shared" si="427"/>
        <v>1.5513355432694994E-5</v>
      </c>
      <c r="AW210" s="5">
        <f t="shared" si="428"/>
        <v>6.9815734923144717E-8</v>
      </c>
      <c r="AX210" s="5">
        <f t="shared" si="429"/>
        <v>3.0440921864374949E-4</v>
      </c>
      <c r="AY210" s="5">
        <f t="shared" si="430"/>
        <v>2.254736534903428E-4</v>
      </c>
      <c r="AZ210" s="5">
        <f t="shared" si="431"/>
        <v>8.3503332528472738E-5</v>
      </c>
      <c r="BA210" s="5">
        <f t="shared" si="432"/>
        <v>2.0616766631551912E-5</v>
      </c>
      <c r="BB210" s="5">
        <f t="shared" si="433"/>
        <v>3.8176715839000155E-6</v>
      </c>
      <c r="BC210" s="5">
        <f t="shared" si="434"/>
        <v>5.6554421294026417E-7</v>
      </c>
      <c r="BD210" s="5">
        <f t="shared" si="435"/>
        <v>3.842727486392279E-5</v>
      </c>
      <c r="BE210" s="5">
        <f t="shared" si="436"/>
        <v>4.0186540775919519E-5</v>
      </c>
      <c r="BF210" s="5">
        <f t="shared" si="437"/>
        <v>2.101317443474031E-5</v>
      </c>
      <c r="BG210" s="5">
        <f t="shared" si="438"/>
        <v>7.3250644170798332E-6</v>
      </c>
      <c r="BH210" s="5">
        <f t="shared" si="439"/>
        <v>1.9151045769289145E-6</v>
      </c>
      <c r="BI210" s="5">
        <f t="shared" si="440"/>
        <v>4.0055626345316896E-7</v>
      </c>
      <c r="BJ210" s="8">
        <f t="shared" si="441"/>
        <v>0.42075046033904784</v>
      </c>
      <c r="BK210" s="8">
        <f t="shared" si="442"/>
        <v>0.3249638713704181</v>
      </c>
      <c r="BL210" s="8">
        <f t="shared" si="443"/>
        <v>0.24304119304851571</v>
      </c>
      <c r="BM210" s="8">
        <f t="shared" si="444"/>
        <v>0.26563752600460938</v>
      </c>
      <c r="BN210" s="8">
        <f t="shared" si="445"/>
        <v>0.73424026831657907</v>
      </c>
    </row>
    <row r="211" spans="1:66" x14ac:dyDescent="0.25">
      <c r="A211" t="s">
        <v>350</v>
      </c>
      <c r="B211" t="s">
        <v>276</v>
      </c>
      <c r="C211" t="s">
        <v>290</v>
      </c>
      <c r="D211" t="s">
        <v>355</v>
      </c>
      <c r="E211">
        <f>VLOOKUP(A211,home!$A$2:$E$405,3,FALSE)</f>
        <v>1.4531000000000001</v>
      </c>
      <c r="F211">
        <f>VLOOKUP(B211,home!$B$2:$E$405,3,FALSE)</f>
        <v>1.1797</v>
      </c>
      <c r="G211">
        <f>VLOOKUP(C211,away!$B$2:$E$405,4,FALSE)</f>
        <v>1.0323</v>
      </c>
      <c r="H211">
        <f>VLOOKUP(A211,away!$A$2:$E$405,3,FALSE)</f>
        <v>1.0703</v>
      </c>
      <c r="I211">
        <f>VLOOKUP(C211,away!$B$2:$E$405,3,FALSE)</f>
        <v>1.1678999999999999</v>
      </c>
      <c r="J211">
        <f>VLOOKUP(B211,home!$B$2:$E$405,4,FALSE)</f>
        <v>1.0678000000000001</v>
      </c>
      <c r="K211" s="3">
        <f t="shared" si="390"/>
        <v>1.769591442861</v>
      </c>
      <c r="L211" s="3">
        <f t="shared" si="391"/>
        <v>1.3347535984859999</v>
      </c>
      <c r="M211" s="5">
        <f t="shared" si="392"/>
        <v>4.4853886381868768E-2</v>
      </c>
      <c r="N211" s="5">
        <f t="shared" si="393"/>
        <v>7.9373053520414502E-2</v>
      </c>
      <c r="O211" s="5">
        <f t="shared" si="394"/>
        <v>5.9868886254281523E-2</v>
      </c>
      <c r="P211" s="5">
        <f t="shared" si="395"/>
        <v>0.10594346880919511</v>
      </c>
      <c r="Q211" s="5">
        <f t="shared" si="396"/>
        <v>7.022893815173685E-2</v>
      </c>
      <c r="R211" s="5">
        <f t="shared" si="397"/>
        <v>3.9955105682625641E-2</v>
      </c>
      <c r="S211" s="5">
        <f t="shared" si="398"/>
        <v>6.2558785250891744E-2</v>
      </c>
      <c r="T211" s="5">
        <f t="shared" si="399"/>
        <v>9.3738327915881478E-2</v>
      </c>
      <c r="U211" s="5">
        <f t="shared" si="400"/>
        <v>7.0704213114581235E-2</v>
      </c>
      <c r="V211" s="5">
        <f t="shared" si="401"/>
        <v>1.6417987005737142E-2</v>
      </c>
      <c r="W211" s="5">
        <f t="shared" si="402"/>
        <v>4.1425509331509312E-2</v>
      </c>
      <c r="X211" s="5">
        <f t="shared" si="403"/>
        <v>5.5292847649347422E-2</v>
      </c>
      <c r="Y211" s="5">
        <f t="shared" si="404"/>
        <v>3.6901163685252321E-2</v>
      </c>
      <c r="Z211" s="5">
        <f t="shared" si="405"/>
        <v>1.7776740362590995E-2</v>
      </c>
      <c r="AA211" s="5">
        <f t="shared" si="406"/>
        <v>3.1457567627602774E-2</v>
      </c>
      <c r="AB211" s="5">
        <f t="shared" si="407"/>
        <v>2.7833521243513546E-2</v>
      </c>
      <c r="AC211" s="5">
        <f t="shared" si="408"/>
        <v>2.4236730562259483E-3</v>
      </c>
      <c r="AD211" s="5">
        <f t="shared" si="409"/>
        <v>1.8326556707299352E-2</v>
      </c>
      <c r="AE211" s="5">
        <f t="shared" si="410"/>
        <v>2.4461437512925545E-2</v>
      </c>
      <c r="AF211" s="5">
        <f t="shared" si="411"/>
        <v>1.6324995872258902E-2</v>
      </c>
      <c r="AG211" s="5">
        <f t="shared" si="412"/>
        <v>7.2632823285888864E-3</v>
      </c>
      <c r="AH211" s="5">
        <f t="shared" si="413"/>
        <v>5.9318920420799153E-3</v>
      </c>
      <c r="AI211" s="5">
        <f t="shared" si="414"/>
        <v>1.0497025397639879E-2</v>
      </c>
      <c r="AJ211" s="5">
        <f t="shared" si="415"/>
        <v>9.2877231595790595E-3</v>
      </c>
      <c r="AK211" s="5">
        <f t="shared" si="416"/>
        <v>5.4784918089510115E-3</v>
      </c>
      <c r="AL211" s="5">
        <f t="shared" si="417"/>
        <v>2.2898558100397306E-4</v>
      </c>
      <c r="AM211" s="5">
        <f t="shared" si="418"/>
        <v>6.4861035852687588E-3</v>
      </c>
      <c r="AN211" s="5">
        <f t="shared" si="419"/>
        <v>8.6573501005904208E-3</v>
      </c>
      <c r="AO211" s="5">
        <f t="shared" si="420"/>
        <v>5.7777146000580993E-3</v>
      </c>
      <c r="AP211" s="5">
        <f t="shared" si="421"/>
        <v>2.5706084511508821E-3</v>
      </c>
      <c r="AQ211" s="5">
        <f t="shared" si="422"/>
        <v>8.5778222011804095E-4</v>
      </c>
      <c r="AR211" s="5">
        <f t="shared" si="423"/>
        <v>1.5835228497993268E-3</v>
      </c>
      <c r="AS211" s="5">
        <f t="shared" si="424"/>
        <v>2.8021884845797528E-3</v>
      </c>
      <c r="AT211" s="5">
        <f t="shared" si="425"/>
        <v>2.4793643817979825E-3</v>
      </c>
      <c r="AU211" s="5">
        <f t="shared" si="426"/>
        <v>1.4624873312546877E-3</v>
      </c>
      <c r="AV211" s="5">
        <f t="shared" si="427"/>
        <v>6.4700126667022921E-4</v>
      </c>
      <c r="AW211" s="5">
        <f t="shared" si="428"/>
        <v>1.5023798329631116E-5</v>
      </c>
      <c r="AX211" s="5">
        <f t="shared" si="429"/>
        <v>1.9129589003336065E-3</v>
      </c>
      <c r="AY211" s="5">
        <f t="shared" si="430"/>
        <v>2.5533287759761021E-3</v>
      </c>
      <c r="AZ211" s="5">
        <f t="shared" si="431"/>
        <v>1.7040323859259781E-3</v>
      </c>
      <c r="BA211" s="5">
        <f t="shared" si="432"/>
        <v>7.5815445301712764E-4</v>
      </c>
      <c r="BB211" s="5">
        <f t="shared" si="433"/>
        <v>2.5298734609319911E-4</v>
      </c>
      <c r="BC211" s="5">
        <f t="shared" si="434"/>
        <v>6.7535154113864123E-5</v>
      </c>
      <c r="BD211" s="5">
        <f t="shared" si="435"/>
        <v>3.5226880367574269E-4</v>
      </c>
      <c r="BE211" s="5">
        <f t="shared" si="436"/>
        <v>6.2337186057147579E-4</v>
      </c>
      <c r="BF211" s="5">
        <f t="shared" si="437"/>
        <v>5.5155675509381205E-4</v>
      </c>
      <c r="BG211" s="5">
        <f t="shared" si="438"/>
        <v>3.253433713553967E-4</v>
      </c>
      <c r="BH211" s="5">
        <f t="shared" si="439"/>
        <v>1.4393121148551468E-4</v>
      </c>
      <c r="BI211" s="5">
        <f t="shared" si="440"/>
        <v>5.0939888041076731E-5</v>
      </c>
      <c r="BJ211" s="8">
        <f t="shared" si="441"/>
        <v>0.47493466864786055</v>
      </c>
      <c r="BK211" s="8">
        <f t="shared" si="442"/>
        <v>0.23498011486089881</v>
      </c>
      <c r="BL211" s="8">
        <f t="shared" si="443"/>
        <v>0.27203640253517963</v>
      </c>
      <c r="BM211" s="8">
        <f t="shared" si="444"/>
        <v>0.59696628262876095</v>
      </c>
      <c r="BN211" s="8">
        <f t="shared" si="445"/>
        <v>0.4002233388001224</v>
      </c>
    </row>
    <row r="212" spans="1:66" x14ac:dyDescent="0.25">
      <c r="A212" t="s">
        <v>358</v>
      </c>
      <c r="B212" t="s">
        <v>334</v>
      </c>
      <c r="C212" t="s">
        <v>331</v>
      </c>
      <c r="D212" t="s">
        <v>355</v>
      </c>
      <c r="E212">
        <f>VLOOKUP(A212,home!$A$2:$E$405,3,FALSE)</f>
        <v>1.9474</v>
      </c>
      <c r="F212">
        <f>VLOOKUP(B212,home!$B$2:$E$405,3,FALSE)</f>
        <v>1.2838000000000001</v>
      </c>
      <c r="G212">
        <f>VLOOKUP(C212,away!$B$2:$E$405,4,FALSE)</f>
        <v>1.5405</v>
      </c>
      <c r="H212">
        <f>VLOOKUP(A212,away!$A$2:$E$405,3,FALSE)</f>
        <v>1.5263</v>
      </c>
      <c r="I212">
        <f>VLOOKUP(C212,away!$B$2:$E$405,3,FALSE)</f>
        <v>0.6552</v>
      </c>
      <c r="J212">
        <f>VLOOKUP(B212,home!$B$2:$E$405,4,FALSE)</f>
        <v>0.6552</v>
      </c>
      <c r="K212" s="3">
        <f t="shared" si="390"/>
        <v>3.8513611008600002</v>
      </c>
      <c r="L212" s="3">
        <f t="shared" si="391"/>
        <v>0.65522080915199998</v>
      </c>
      <c r="M212" s="5">
        <f t="shared" si="392"/>
        <v>1.1036118225053463E-2</v>
      </c>
      <c r="N212" s="5">
        <f t="shared" si="393"/>
        <v>4.2504076436463013E-2</v>
      </c>
      <c r="O212" s="5">
        <f t="shared" si="394"/>
        <v>7.231094313316663E-3</v>
      </c>
      <c r="P212" s="5">
        <f t="shared" si="395"/>
        <v>2.7849555354957752E-2</v>
      </c>
      <c r="Q212" s="5">
        <f t="shared" si="396"/>
        <v>8.1849273307686904E-2</v>
      </c>
      <c r="R212" s="5">
        <f t="shared" si="397"/>
        <v>2.368981733512885E-3</v>
      </c>
      <c r="S212" s="5">
        <f t="shared" si="398"/>
        <v>1.7569532095717894E-2</v>
      </c>
      <c r="T212" s="5">
        <f t="shared" si="399"/>
        <v>5.3629347085165806E-2</v>
      </c>
      <c r="U212" s="5">
        <f t="shared" si="400"/>
        <v>9.1238040970994163E-3</v>
      </c>
      <c r="V212" s="5">
        <f t="shared" si="401"/>
        <v>4.9262858419590345E-3</v>
      </c>
      <c r="W212" s="5">
        <f t="shared" si="402"/>
        <v>0.10507703578362802</v>
      </c>
      <c r="X212" s="5">
        <f t="shared" si="403"/>
        <v>6.8848660409442416E-2</v>
      </c>
      <c r="Y212" s="5">
        <f t="shared" si="404"/>
        <v>2.255553749125306E-2</v>
      </c>
      <c r="Z212" s="5">
        <f t="shared" si="405"/>
        <v>5.1740204276620662E-4</v>
      </c>
      <c r="AA212" s="5">
        <f t="shared" si="406"/>
        <v>1.9927021010152706E-3</v>
      </c>
      <c r="AB212" s="5">
        <f t="shared" si="407"/>
        <v>3.8373076787261043E-3</v>
      </c>
      <c r="AC212" s="5">
        <f t="shared" si="408"/>
        <v>7.7696516254766609E-4</v>
      </c>
      <c r="AD212" s="5">
        <f t="shared" si="409"/>
        <v>0.10117240205268481</v>
      </c>
      <c r="AE212" s="5">
        <f t="shared" si="410"/>
        <v>6.6290263136811606E-2</v>
      </c>
      <c r="AF212" s="5">
        <f t="shared" si="411"/>
        <v>2.1717379925700348E-2</v>
      </c>
      <c r="AG212" s="5">
        <f t="shared" si="412"/>
        <v>4.7432264158595947E-3</v>
      </c>
      <c r="AH212" s="5">
        <f t="shared" si="413"/>
        <v>8.4753146279542901E-5</v>
      </c>
      <c r="AI212" s="5">
        <f t="shared" si="414"/>
        <v>3.26414970756529E-4</v>
      </c>
      <c r="AJ212" s="5">
        <f t="shared" si="415"/>
        <v>6.2857096055502523E-4</v>
      </c>
      <c r="AK212" s="5">
        <f t="shared" si="416"/>
        <v>8.0695124887060997E-4</v>
      </c>
      <c r="AL212" s="5">
        <f t="shared" si="417"/>
        <v>7.8426612915847617E-5</v>
      </c>
      <c r="AM212" s="5">
        <f t="shared" si="418"/>
        <v>7.7930290749255726E-2</v>
      </c>
      <c r="AN212" s="5">
        <f t="shared" si="419"/>
        <v>5.1061548162177957E-2</v>
      </c>
      <c r="AO212" s="5">
        <f t="shared" si="420"/>
        <v>1.6728294451688028E-2</v>
      </c>
      <c r="AP212" s="5">
        <f t="shared" si="421"/>
        <v>3.6535755421226472E-3</v>
      </c>
      <c r="AQ212" s="5">
        <f t="shared" si="422"/>
        <v>5.9847468075188953E-4</v>
      </c>
      <c r="AR212" s="5">
        <f t="shared" si="423"/>
        <v>1.1106405016691988E-5</v>
      </c>
      <c r="AS212" s="5">
        <f t="shared" si="424"/>
        <v>4.2774776251683891E-5</v>
      </c>
      <c r="AT212" s="5">
        <f t="shared" si="425"/>
        <v>8.2370554676862735E-5</v>
      </c>
      <c r="AU212" s="5">
        <f t="shared" si="426"/>
        <v>1.0574625004624364E-4</v>
      </c>
      <c r="AV212" s="5">
        <f t="shared" si="427"/>
        <v>1.0181674849747943E-4</v>
      </c>
      <c r="AW212" s="5">
        <f t="shared" si="428"/>
        <v>5.4974701479714465E-6</v>
      </c>
      <c r="AX212" s="5">
        <f t="shared" si="429"/>
        <v>5.0022948395065575E-2</v>
      </c>
      <c r="AY212" s="5">
        <f t="shared" si="430"/>
        <v>3.2776076723583604E-2</v>
      </c>
      <c r="AZ212" s="5">
        <f t="shared" si="431"/>
        <v>1.0737783755827242E-2</v>
      </c>
      <c r="BA212" s="5">
        <f t="shared" si="432"/>
        <v>2.3452064536641087E-3</v>
      </c>
      <c r="BB212" s="5">
        <f t="shared" si="433"/>
        <v>3.8415701754957241E-4</v>
      </c>
      <c r="BC212" s="5">
        <f t="shared" si="434"/>
        <v>5.034153437605E-5</v>
      </c>
      <c r="BD212" s="5">
        <f t="shared" si="435"/>
        <v>1.2128579469677919E-6</v>
      </c>
      <c r="BE212" s="5">
        <f t="shared" si="436"/>
        <v>4.6711539178206748E-6</v>
      </c>
      <c r="BF212" s="5">
        <f t="shared" si="437"/>
        <v>8.9951502476121688E-6</v>
      </c>
      <c r="BG212" s="5">
        <f t="shared" si="438"/>
        <v>1.1547857253348236E-5</v>
      </c>
      <c r="BH212" s="5">
        <f t="shared" si="439"/>
        <v>1.111874205595735E-5</v>
      </c>
      <c r="BI212" s="5">
        <f t="shared" si="440"/>
        <v>8.5644581289620546E-6</v>
      </c>
      <c r="BJ212" s="8">
        <f t="shared" si="441"/>
        <v>0.81467589951075792</v>
      </c>
      <c r="BK212" s="8">
        <f t="shared" si="442"/>
        <v>9.5012960016735259E-2</v>
      </c>
      <c r="BL212" s="8">
        <f t="shared" si="443"/>
        <v>2.6790505204171672E-2</v>
      </c>
      <c r="BM212" s="8">
        <f t="shared" si="444"/>
        <v>0.73138708815000464</v>
      </c>
      <c r="BN212" s="8">
        <f t="shared" si="445"/>
        <v>0.17283909937099068</v>
      </c>
    </row>
    <row r="213" spans="1:66" x14ac:dyDescent="0.25">
      <c r="A213" t="s">
        <v>358</v>
      </c>
      <c r="B213" t="s">
        <v>330</v>
      </c>
      <c r="C213" t="s">
        <v>335</v>
      </c>
      <c r="D213" t="s">
        <v>355</v>
      </c>
      <c r="E213">
        <f>VLOOKUP(A213,home!$A$2:$E$405,3,FALSE)</f>
        <v>1.9474</v>
      </c>
      <c r="F213">
        <f>VLOOKUP(B213,home!$B$2:$E$405,3,FALSE)</f>
        <v>0</v>
      </c>
      <c r="G213">
        <f>VLOOKUP(C213,away!$B$2:$E$405,4,FALSE)</f>
        <v>0.51349999999999996</v>
      </c>
      <c r="H213">
        <f>VLOOKUP(A213,away!$A$2:$E$405,3,FALSE)</f>
        <v>1.5263</v>
      </c>
      <c r="I213">
        <f>VLOOKUP(C213,away!$B$2:$E$405,3,FALSE)</f>
        <v>0.3276</v>
      </c>
      <c r="J213">
        <f>VLOOKUP(B213,home!$B$2:$E$405,4,FALSE)</f>
        <v>0</v>
      </c>
      <c r="K213" s="3">
        <f t="shared" si="390"/>
        <v>0</v>
      </c>
      <c r="L213" s="3">
        <f t="shared" si="391"/>
        <v>0</v>
      </c>
      <c r="M213" s="5">
        <f t="shared" si="392"/>
        <v>1</v>
      </c>
      <c r="N213" s="5">
        <f t="shared" si="393"/>
        <v>0</v>
      </c>
      <c r="O213" s="5">
        <f t="shared" si="394"/>
        <v>0</v>
      </c>
      <c r="P213" s="5">
        <f t="shared" si="395"/>
        <v>0</v>
      </c>
      <c r="Q213" s="5">
        <f t="shared" si="396"/>
        <v>0</v>
      </c>
      <c r="R213" s="5">
        <f t="shared" si="397"/>
        <v>0</v>
      </c>
      <c r="S213" s="5">
        <f t="shared" si="398"/>
        <v>0</v>
      </c>
      <c r="T213" s="5">
        <f t="shared" si="399"/>
        <v>0</v>
      </c>
      <c r="U213" s="5">
        <f t="shared" si="400"/>
        <v>0</v>
      </c>
      <c r="V213" s="5">
        <f t="shared" si="401"/>
        <v>0</v>
      </c>
      <c r="W213" s="5">
        <f t="shared" si="402"/>
        <v>0</v>
      </c>
      <c r="X213" s="5">
        <f t="shared" si="403"/>
        <v>0</v>
      </c>
      <c r="Y213" s="5">
        <f t="shared" si="404"/>
        <v>0</v>
      </c>
      <c r="Z213" s="5">
        <f t="shared" si="405"/>
        <v>0</v>
      </c>
      <c r="AA213" s="5">
        <f t="shared" si="406"/>
        <v>0</v>
      </c>
      <c r="AB213" s="5">
        <f t="shared" si="407"/>
        <v>0</v>
      </c>
      <c r="AC213" s="5">
        <f t="shared" si="408"/>
        <v>0</v>
      </c>
      <c r="AD213" s="5">
        <f t="shared" si="409"/>
        <v>0</v>
      </c>
      <c r="AE213" s="5">
        <f t="shared" si="410"/>
        <v>0</v>
      </c>
      <c r="AF213" s="5">
        <f t="shared" si="411"/>
        <v>0</v>
      </c>
      <c r="AG213" s="5">
        <f t="shared" si="412"/>
        <v>0</v>
      </c>
      <c r="AH213" s="5">
        <f t="shared" si="413"/>
        <v>0</v>
      </c>
      <c r="AI213" s="5">
        <f t="shared" si="414"/>
        <v>0</v>
      </c>
      <c r="AJ213" s="5">
        <f t="shared" si="415"/>
        <v>0</v>
      </c>
      <c r="AK213" s="5">
        <f t="shared" si="416"/>
        <v>0</v>
      </c>
      <c r="AL213" s="5">
        <f t="shared" si="417"/>
        <v>0</v>
      </c>
      <c r="AM213" s="5">
        <f t="shared" si="418"/>
        <v>0</v>
      </c>
      <c r="AN213" s="5">
        <f t="shared" si="419"/>
        <v>0</v>
      </c>
      <c r="AO213" s="5">
        <f t="shared" si="420"/>
        <v>0</v>
      </c>
      <c r="AP213" s="5">
        <f t="shared" si="421"/>
        <v>0</v>
      </c>
      <c r="AQ213" s="5">
        <f t="shared" si="422"/>
        <v>0</v>
      </c>
      <c r="AR213" s="5">
        <f t="shared" si="423"/>
        <v>0</v>
      </c>
      <c r="AS213" s="5">
        <f t="shared" si="424"/>
        <v>0</v>
      </c>
      <c r="AT213" s="5">
        <f t="shared" si="425"/>
        <v>0</v>
      </c>
      <c r="AU213" s="5">
        <f t="shared" si="426"/>
        <v>0</v>
      </c>
      <c r="AV213" s="5">
        <f t="shared" si="427"/>
        <v>0</v>
      </c>
      <c r="AW213" s="5">
        <f t="shared" si="428"/>
        <v>0</v>
      </c>
      <c r="AX213" s="5">
        <f t="shared" si="429"/>
        <v>0</v>
      </c>
      <c r="AY213" s="5">
        <f t="shared" si="430"/>
        <v>0</v>
      </c>
      <c r="AZ213" s="5">
        <f t="shared" si="431"/>
        <v>0</v>
      </c>
      <c r="BA213" s="5">
        <f t="shared" si="432"/>
        <v>0</v>
      </c>
      <c r="BB213" s="5">
        <f t="shared" si="433"/>
        <v>0</v>
      </c>
      <c r="BC213" s="5">
        <f t="shared" si="434"/>
        <v>0</v>
      </c>
      <c r="BD213" s="5">
        <f t="shared" si="435"/>
        <v>0</v>
      </c>
      <c r="BE213" s="5">
        <f t="shared" si="436"/>
        <v>0</v>
      </c>
      <c r="BF213" s="5">
        <f t="shared" si="437"/>
        <v>0</v>
      </c>
      <c r="BG213" s="5">
        <f t="shared" si="438"/>
        <v>0</v>
      </c>
      <c r="BH213" s="5">
        <f t="shared" si="439"/>
        <v>0</v>
      </c>
      <c r="BI213" s="5">
        <f t="shared" si="440"/>
        <v>0</v>
      </c>
      <c r="BJ213" s="8">
        <f t="shared" si="441"/>
        <v>0</v>
      </c>
      <c r="BK213" s="8">
        <f t="shared" si="442"/>
        <v>1</v>
      </c>
      <c r="BL213" s="8">
        <f t="shared" si="443"/>
        <v>0</v>
      </c>
      <c r="BM213" s="8">
        <f t="shared" si="444"/>
        <v>0</v>
      </c>
      <c r="BN213" s="8">
        <f t="shared" si="445"/>
        <v>1</v>
      </c>
    </row>
    <row r="214" spans="1:66" x14ac:dyDescent="0.25">
      <c r="A214" t="s">
        <v>291</v>
      </c>
      <c r="B214" t="s">
        <v>308</v>
      </c>
      <c r="C214" t="s">
        <v>297</v>
      </c>
      <c r="D214" t="s">
        <v>355</v>
      </c>
      <c r="E214">
        <f>VLOOKUP(A214,home!$A$2:$E$405,3,FALSE)</f>
        <v>1.5636000000000001</v>
      </c>
      <c r="F214">
        <f>VLOOKUP(B214,home!$B$2:$E$405,3,FALSE)</f>
        <v>1.5348999999999999</v>
      </c>
      <c r="G214">
        <f>VLOOKUP(C214,away!$B$2:$E$405,4,FALSE)</f>
        <v>0.75580000000000003</v>
      </c>
      <c r="H214">
        <f>VLOOKUP(A214,away!$A$2:$E$405,3,FALSE)</f>
        <v>1.0982000000000001</v>
      </c>
      <c r="I214">
        <f>VLOOKUP(C214,away!$B$2:$E$405,3,FALSE)</f>
        <v>0.49669999999999997</v>
      </c>
      <c r="J214">
        <f>VLOOKUP(B214,home!$B$2:$E$405,4,FALSE)</f>
        <v>0.72850000000000004</v>
      </c>
      <c r="K214" s="3">
        <f t="shared" si="390"/>
        <v>1.8138970539120001</v>
      </c>
      <c r="L214" s="3">
        <f t="shared" si="391"/>
        <v>0.39737922229</v>
      </c>
      <c r="M214" s="5">
        <f t="shared" si="392"/>
        <v>0.10956072949511766</v>
      </c>
      <c r="N214" s="5">
        <f t="shared" si="393"/>
        <v>0.19873188445564349</v>
      </c>
      <c r="O214" s="5">
        <f t="shared" si="394"/>
        <v>4.3537157480294922E-2</v>
      </c>
      <c r="P214" s="5">
        <f t="shared" si="395"/>
        <v>7.8971921689209745E-2</v>
      </c>
      <c r="Q214" s="5">
        <f t="shared" si="396"/>
        <v>0.18023958986623592</v>
      </c>
      <c r="R214" s="5">
        <f t="shared" si="397"/>
        <v>8.6503808901184261E-3</v>
      </c>
      <c r="S214" s="5">
        <f t="shared" si="398"/>
        <v>1.4230839015097554E-2</v>
      </c>
      <c r="T214" s="5">
        <f t="shared" si="399"/>
        <v>7.1623468046913386E-2</v>
      </c>
      <c r="U214" s="5">
        <f t="shared" si="400"/>
        <v>1.5690900411802475E-2</v>
      </c>
      <c r="V214" s="5">
        <f t="shared" si="401"/>
        <v>1.139739991642531E-3</v>
      </c>
      <c r="W214" s="5">
        <f t="shared" si="402"/>
        <v>0.10897868701889085</v>
      </c>
      <c r="X214" s="5">
        <f t="shared" si="403"/>
        <v>4.3305865893752161E-2</v>
      </c>
      <c r="Y214" s="5">
        <f t="shared" si="404"/>
        <v>8.604425654727136E-3</v>
      </c>
      <c r="Z214" s="5">
        <f t="shared" si="405"/>
        <v>1.1458272102091794E-3</v>
      </c>
      <c r="AA214" s="5">
        <f t="shared" si="406"/>
        <v>2.0784126008906358E-3</v>
      </c>
      <c r="AB214" s="5">
        <f t="shared" si="407"/>
        <v>1.8850132467845518E-3</v>
      </c>
      <c r="AC214" s="5">
        <f t="shared" si="408"/>
        <v>5.1345642834817865E-5</v>
      </c>
      <c r="AD214" s="5">
        <f t="shared" si="409"/>
        <v>4.9419029830690991E-2</v>
      </c>
      <c r="AE214" s="5">
        <f t="shared" si="410"/>
        <v>1.9638095640446294E-2</v>
      </c>
      <c r="AF214" s="5">
        <f t="shared" si="411"/>
        <v>3.9018855864285944E-3</v>
      </c>
      <c r="AG214" s="5">
        <f t="shared" si="412"/>
        <v>5.1684275326651838E-4</v>
      </c>
      <c r="AH214" s="5">
        <f t="shared" si="413"/>
        <v>1.1383198141791101E-4</v>
      </c>
      <c r="AI214" s="5">
        <f t="shared" si="414"/>
        <v>2.0647949573491427E-4</v>
      </c>
      <c r="AJ214" s="5">
        <f t="shared" si="415"/>
        <v>1.8726627450339826E-4</v>
      </c>
      <c r="AK214" s="5">
        <f t="shared" si="416"/>
        <v>1.1322724787293002E-4</v>
      </c>
      <c r="AL214" s="5">
        <f t="shared" si="417"/>
        <v>1.4804078445695516E-6</v>
      </c>
      <c r="AM214" s="5">
        <f t="shared" si="418"/>
        <v>1.7928206523415927E-2</v>
      </c>
      <c r="AN214" s="5">
        <f t="shared" si="419"/>
        <v>7.1242967653295259E-3</v>
      </c>
      <c r="AO214" s="5">
        <f t="shared" si="420"/>
        <v>1.4155237539849048E-3</v>
      </c>
      <c r="AP214" s="5">
        <f t="shared" si="421"/>
        <v>1.874999094971809E-4</v>
      </c>
      <c r="AQ214" s="5">
        <f t="shared" si="422"/>
        <v>1.8627142053858785E-5</v>
      </c>
      <c r="AR214" s="5">
        <f t="shared" si="423"/>
        <v>9.0468928495158426E-6</v>
      </c>
      <c r="AS214" s="5">
        <f t="shared" si="424"/>
        <v>1.6410132286794322E-5</v>
      </c>
      <c r="AT214" s="5">
        <f t="shared" si="425"/>
        <v>1.4883145304661213E-5</v>
      </c>
      <c r="AU214" s="5">
        <f t="shared" si="426"/>
        <v>8.9988311403563993E-6</v>
      </c>
      <c r="AV214" s="5">
        <f t="shared" si="427"/>
        <v>4.0807383235360075E-6</v>
      </c>
      <c r="AW214" s="5">
        <f t="shared" si="428"/>
        <v>2.9641260480270977E-8</v>
      </c>
      <c r="AX214" s="5">
        <f t="shared" si="429"/>
        <v>5.4199868324583435E-3</v>
      </c>
      <c r="AY214" s="5">
        <f t="shared" si="430"/>
        <v>2.1537901523043372E-3</v>
      </c>
      <c r="AZ214" s="5">
        <f t="shared" si="431"/>
        <v>4.2793572784927906E-4</v>
      </c>
      <c r="BA214" s="5">
        <f t="shared" si="432"/>
        <v>5.6684255574283865E-5</v>
      </c>
      <c r="BB214" s="5">
        <f t="shared" si="433"/>
        <v>5.6312863490491297E-6</v>
      </c>
      <c r="BC214" s="5">
        <f t="shared" si="434"/>
        <v>4.4755123797548739E-7</v>
      </c>
      <c r="BD214" s="5">
        <f t="shared" si="435"/>
        <v>5.9917454078026112E-7</v>
      </c>
      <c r="BE214" s="5">
        <f t="shared" si="436"/>
        <v>1.0868409343003911E-6</v>
      </c>
      <c r="BF214" s="5">
        <f t="shared" si="437"/>
        <v>9.8570878439922276E-7</v>
      </c>
      <c r="BG214" s="5">
        <f t="shared" si="438"/>
        <v>5.9599142001230982E-7</v>
      </c>
      <c r="BH214" s="5">
        <f t="shared" si="439"/>
        <v>2.7026677022928947E-7</v>
      </c>
      <c r="BI214" s="5">
        <f t="shared" si="440"/>
        <v>9.8047219657843921E-8</v>
      </c>
      <c r="BJ214" s="8">
        <f t="shared" si="441"/>
        <v>0.71969840464704993</v>
      </c>
      <c r="BK214" s="8">
        <f t="shared" si="442"/>
        <v>0.20610984639405119</v>
      </c>
      <c r="BL214" s="8">
        <f t="shared" si="443"/>
        <v>7.2519725398994414E-2</v>
      </c>
      <c r="BM214" s="8">
        <f t="shared" si="444"/>
        <v>0.37762837926264081</v>
      </c>
      <c r="BN214" s="8">
        <f t="shared" si="445"/>
        <v>0.61969166387662011</v>
      </c>
    </row>
    <row r="215" spans="1:66" x14ac:dyDescent="0.25">
      <c r="A215" t="s">
        <v>291</v>
      </c>
      <c r="B215" t="s">
        <v>310</v>
      </c>
      <c r="C215" t="s">
        <v>292</v>
      </c>
      <c r="D215" t="s">
        <v>355</v>
      </c>
      <c r="E215">
        <f>VLOOKUP(A215,home!$A$2:$E$405,3,FALSE)</f>
        <v>1.5636000000000001</v>
      </c>
      <c r="F215">
        <f>VLOOKUP(B215,home!$B$2:$E$405,3,FALSE)</f>
        <v>1.1512</v>
      </c>
      <c r="G215">
        <f>VLOOKUP(C215,away!$B$2:$E$405,4,FALSE)</f>
        <v>1.0125999999999999</v>
      </c>
      <c r="H215">
        <f>VLOOKUP(A215,away!$A$2:$E$405,3,FALSE)</f>
        <v>1.0982000000000001</v>
      </c>
      <c r="I215">
        <f>VLOOKUP(C215,away!$B$2:$E$405,3,FALSE)</f>
        <v>1.1382000000000001</v>
      </c>
      <c r="J215">
        <f>VLOOKUP(B215,home!$B$2:$E$405,4,FALSE)</f>
        <v>0.63739999999999997</v>
      </c>
      <c r="K215" s="3">
        <f t="shared" si="390"/>
        <v>1.822696525632</v>
      </c>
      <c r="L215" s="3">
        <f t="shared" si="391"/>
        <v>0.79673166837600018</v>
      </c>
      <c r="M215" s="5">
        <f t="shared" si="392"/>
        <v>7.2844503844792088E-2</v>
      </c>
      <c r="N215" s="5">
        <f t="shared" si="393"/>
        <v>0.13277342406928941</v>
      </c>
      <c r="O215" s="5">
        <f t="shared" si="394"/>
        <v>5.8037523080283163E-2</v>
      </c>
      <c r="P215" s="5">
        <f t="shared" si="395"/>
        <v>0.10578479167471913</v>
      </c>
      <c r="Q215" s="5">
        <f t="shared" si="396"/>
        <v>0.12100282937367901</v>
      </c>
      <c r="R215" s="5">
        <f t="shared" si="397"/>
        <v>2.3120166296082309E-2</v>
      </c>
      <c r="S215" s="5">
        <f t="shared" si="398"/>
        <v>3.8405169776112663E-2</v>
      </c>
      <c r="T215" s="5">
        <f t="shared" si="399"/>
        <v>9.6406786125107752E-2</v>
      </c>
      <c r="U215" s="5">
        <f t="shared" si="400"/>
        <v>4.2141046779903289E-2</v>
      </c>
      <c r="V215" s="5">
        <f t="shared" si="401"/>
        <v>6.1968876923775918E-3</v>
      </c>
      <c r="W215" s="5">
        <f t="shared" si="402"/>
        <v>7.3517145563682149E-2</v>
      </c>
      <c r="X215" s="5">
        <f t="shared" si="403"/>
        <v>5.857343803919373E-2</v>
      </c>
      <c r="Y215" s="5">
        <f t="shared" si="404"/>
        <v>2.3333656505742546E-2</v>
      </c>
      <c r="Z215" s="5">
        <f t="shared" si="405"/>
        <v>6.1401895554027437E-3</v>
      </c>
      <c r="AA215" s="5">
        <f t="shared" si="406"/>
        <v>1.1191702169354476E-2</v>
      </c>
      <c r="AB215" s="5">
        <f t="shared" si="407"/>
        <v>1.0199538329995263E-2</v>
      </c>
      <c r="AC215" s="5">
        <f t="shared" si="408"/>
        <v>5.6244503614724401E-4</v>
      </c>
      <c r="AD215" s="5">
        <f t="shared" si="409"/>
        <v>3.3499861448326361E-2</v>
      </c>
      <c r="AE215" s="5">
        <f t="shared" si="410"/>
        <v>2.6690400502089911E-2</v>
      </c>
      <c r="AF215" s="5">
        <f t="shared" si="411"/>
        <v>1.0632543660826863E-2</v>
      </c>
      <c r="AG215" s="5">
        <f t="shared" si="412"/>
        <v>2.8237614166570844E-3</v>
      </c>
      <c r="AH215" s="5">
        <f t="shared" si="413"/>
        <v>1.2230208671552294E-3</v>
      </c>
      <c r="AI215" s="5">
        <f t="shared" si="414"/>
        <v>2.2291958853392726E-3</v>
      </c>
      <c r="AJ215" s="5">
        <f t="shared" si="415"/>
        <v>2.0315737975805217E-3</v>
      </c>
      <c r="AK215" s="5">
        <f t="shared" si="416"/>
        <v>1.2343141674716748E-3</v>
      </c>
      <c r="AL215" s="5">
        <f t="shared" si="417"/>
        <v>3.2671308245348089E-5</v>
      </c>
      <c r="AM215" s="5">
        <f t="shared" si="418"/>
        <v>1.2212016214203578E-2</v>
      </c>
      <c r="AN215" s="5">
        <f t="shared" si="419"/>
        <v>9.7297000525771813E-3</v>
      </c>
      <c r="AO215" s="5">
        <f t="shared" si="420"/>
        <v>3.8759800778439372E-3</v>
      </c>
      <c r="AP215" s="5">
        <f t="shared" si="421"/>
        <v>1.0293720246709133E-3</v>
      </c>
      <c r="AQ215" s="5">
        <f t="shared" si="422"/>
        <v>2.0503332264890943E-4</v>
      </c>
      <c r="AR215" s="5">
        <f t="shared" si="423"/>
        <v>1.9488389118944976E-4</v>
      </c>
      <c r="AS215" s="5">
        <f t="shared" si="424"/>
        <v>3.5521419137265483E-4</v>
      </c>
      <c r="AT215" s="5">
        <f t="shared" si="425"/>
        <v>3.2372383623505922E-4</v>
      </c>
      <c r="AU215" s="5">
        <f t="shared" si="426"/>
        <v>1.966834371899683E-4</v>
      </c>
      <c r="AV215" s="5">
        <f t="shared" si="427"/>
        <v>8.9623554403878727E-5</v>
      </c>
      <c r="AW215" s="5">
        <f t="shared" si="428"/>
        <v>1.3179243129228316E-6</v>
      </c>
      <c r="AX215" s="5">
        <f t="shared" si="429"/>
        <v>3.7097999207650841E-3</v>
      </c>
      <c r="AY215" s="5">
        <f t="shared" si="430"/>
        <v>2.9557150802123184E-3</v>
      </c>
      <c r="AZ215" s="5">
        <f t="shared" si="431"/>
        <v>1.1774559035508318E-3</v>
      </c>
      <c r="BA215" s="5">
        <f t="shared" si="432"/>
        <v>3.127054688250751E-4</v>
      </c>
      <c r="BB215" s="5">
        <f t="shared" si="433"/>
        <v>6.2285587471825327E-5</v>
      </c>
      <c r="BC215" s="5">
        <f t="shared" si="434"/>
        <v>9.924980004441342E-6</v>
      </c>
      <c r="BD215" s="5">
        <f t="shared" si="435"/>
        <v>2.5878361294496191E-5</v>
      </c>
      <c r="BE215" s="5">
        <f t="shared" si="436"/>
        <v>4.7168399220527838E-5</v>
      </c>
      <c r="BF215" s="5">
        <f t="shared" si="437"/>
        <v>4.2986838689439618E-5</v>
      </c>
      <c r="BG215" s="5">
        <f t="shared" si="438"/>
        <v>2.6117320509048275E-5</v>
      </c>
      <c r="BH215" s="5">
        <f t="shared" si="439"/>
        <v>1.1900987337664917E-5</v>
      </c>
      <c r="BI215" s="5">
        <f t="shared" si="440"/>
        <v>4.3383776543904579E-6</v>
      </c>
      <c r="BJ215" s="8">
        <f t="shared" si="441"/>
        <v>0.61453383533736883</v>
      </c>
      <c r="BK215" s="8">
        <f t="shared" si="442"/>
        <v>0.22678218441260639</v>
      </c>
      <c r="BL215" s="8">
        <f t="shared" si="443"/>
        <v>0.15272660056826179</v>
      </c>
      <c r="BM215" s="8">
        <f t="shared" si="444"/>
        <v>0.48366517437889534</v>
      </c>
      <c r="BN215" s="8">
        <f t="shared" si="445"/>
        <v>0.5135632383388451</v>
      </c>
    </row>
    <row r="216" spans="1:66" x14ac:dyDescent="0.25">
      <c r="A216" t="s">
        <v>291</v>
      </c>
      <c r="B216" t="s">
        <v>304</v>
      </c>
      <c r="C216" t="s">
        <v>312</v>
      </c>
      <c r="D216" t="s">
        <v>355</v>
      </c>
      <c r="E216">
        <f>VLOOKUP(A216,home!$A$2:$E$405,3,FALSE)</f>
        <v>1.5636000000000001</v>
      </c>
      <c r="F216">
        <f>VLOOKUP(B216,home!$B$2:$E$405,3,FALSE)</f>
        <v>1.0659000000000001</v>
      </c>
      <c r="G216">
        <f>VLOOKUP(C216,away!$B$2:$E$405,4,FALSE)</f>
        <v>1.5348999999999999</v>
      </c>
      <c r="H216">
        <f>VLOOKUP(A216,away!$A$2:$E$405,3,FALSE)</f>
        <v>1.0982000000000001</v>
      </c>
      <c r="I216">
        <f>VLOOKUP(C216,away!$B$2:$E$405,3,FALSE)</f>
        <v>0.91059999999999997</v>
      </c>
      <c r="J216">
        <f>VLOOKUP(B216,home!$B$2:$E$405,4,FALSE)</f>
        <v>1.0623</v>
      </c>
      <c r="K216" s="3">
        <f t="shared" si="390"/>
        <v>2.558127639276</v>
      </c>
      <c r="L216" s="3">
        <f t="shared" si="391"/>
        <v>1.0623222233160001</v>
      </c>
      <c r="M216" s="5">
        <f t="shared" si="392"/>
        <v>2.6770630678054335E-2</v>
      </c>
      <c r="N216" s="5">
        <f t="shared" si="393"/>
        <v>6.8482690258380802E-2</v>
      </c>
      <c r="O216" s="5">
        <f t="shared" si="394"/>
        <v>2.8439035901482199E-2</v>
      </c>
      <c r="P216" s="5">
        <f t="shared" si="395"/>
        <v>7.2750683773944072E-2</v>
      </c>
      <c r="Q216" s="5">
        <f t="shared" si="396"/>
        <v>8.7593731380970624E-2</v>
      </c>
      <c r="R216" s="5">
        <f t="shared" si="397"/>
        <v>1.5105709923913057E-2</v>
      </c>
      <c r="S216" s="5">
        <f t="shared" si="398"/>
        <v>4.9426011411781538E-2</v>
      </c>
      <c r="T216" s="5">
        <f t="shared" si="399"/>
        <v>9.3052767469177192E-2</v>
      </c>
      <c r="U216" s="5">
        <f t="shared" si="400"/>
        <v>3.8642334067247756E-2</v>
      </c>
      <c r="V216" s="5">
        <f t="shared" si="401"/>
        <v>1.4924216224816374E-2</v>
      </c>
      <c r="W216" s="5">
        <f t="shared" si="402"/>
        <v>7.4691981757659481E-2</v>
      </c>
      <c r="X216" s="5">
        <f t="shared" si="403"/>
        <v>7.9346952124674935E-2</v>
      </c>
      <c r="Y216" s="5">
        <f t="shared" si="404"/>
        <v>4.2146015297216441E-2</v>
      </c>
      <c r="Z216" s="5">
        <f t="shared" si="405"/>
        <v>5.349043783712629E-3</v>
      </c>
      <c r="AA216" s="5">
        <f t="shared" si="406"/>
        <v>1.368353674681275E-2</v>
      </c>
      <c r="AB216" s="5">
        <f t="shared" si="407"/>
        <v>1.7502116777535253E-2</v>
      </c>
      <c r="AC216" s="5">
        <f t="shared" si="408"/>
        <v>2.534836936143888E-3</v>
      </c>
      <c r="AD216" s="5">
        <f t="shared" si="409"/>
        <v>4.7767905741641865E-2</v>
      </c>
      <c r="AE216" s="5">
        <f t="shared" si="410"/>
        <v>5.0744907830610107E-2</v>
      </c>
      <c r="AF216" s="5">
        <f t="shared" si="411"/>
        <v>2.6953721654289615E-2</v>
      </c>
      <c r="AG216" s="5">
        <f t="shared" si="412"/>
        <v>9.5445125048085212E-3</v>
      </c>
      <c r="AH216" s="5">
        <f t="shared" si="413"/>
        <v>1.4206020212320571E-3</v>
      </c>
      <c r="AI216" s="5">
        <f t="shared" si="414"/>
        <v>3.6340812949250765E-3</v>
      </c>
      <c r="AJ216" s="5">
        <f t="shared" si="415"/>
        <v>4.6482219019618786E-3</v>
      </c>
      <c r="AK216" s="5">
        <f t="shared" si="416"/>
        <v>3.9635816402989127E-3</v>
      </c>
      <c r="AL216" s="5">
        <f t="shared" si="417"/>
        <v>2.7554243690058633E-4</v>
      </c>
      <c r="AM216" s="5">
        <f t="shared" si="418"/>
        <v>2.4439279989604937E-2</v>
      </c>
      <c r="AN216" s="5">
        <f t="shared" si="419"/>
        <v>2.596239025479935E-2</v>
      </c>
      <c r="AO216" s="5">
        <f t="shared" si="420"/>
        <v>1.3790212069038047E-2</v>
      </c>
      <c r="AP216" s="5">
        <f t="shared" si="421"/>
        <v>4.8832162483932124E-3</v>
      </c>
      <c r="AQ216" s="5">
        <f t="shared" si="422"/>
        <v>1.2968872854814736E-3</v>
      </c>
      <c r="AR216" s="5">
        <f t="shared" si="423"/>
        <v>3.0182741952848867E-4</v>
      </c>
      <c r="AS216" s="5">
        <f t="shared" si="424"/>
        <v>7.721130641871796E-4</v>
      </c>
      <c r="AT216" s="5">
        <f t="shared" si="425"/>
        <v>9.8758188507165438E-4</v>
      </c>
      <c r="AU216" s="5">
        <f t="shared" si="426"/>
        <v>8.421201720833644E-4</v>
      </c>
      <c r="AV216" s="5">
        <f t="shared" si="427"/>
        <v>5.3856272194957881E-4</v>
      </c>
      <c r="AW216" s="5">
        <f t="shared" si="428"/>
        <v>2.0800054414450224E-5</v>
      </c>
      <c r="AX216" s="5">
        <f t="shared" si="429"/>
        <v>1.0419799604235554E-2</v>
      </c>
      <c r="AY216" s="5">
        <f t="shared" si="430"/>
        <v>1.1069184682078691E-2</v>
      </c>
      <c r="AZ216" s="5">
        <f t="shared" si="431"/>
        <v>5.8795204408806229E-3</v>
      </c>
      <c r="BA216" s="5">
        <f t="shared" si="432"/>
        <v>2.0819817422627245E-3</v>
      </c>
      <c r="BB216" s="5">
        <f t="shared" si="433"/>
        <v>5.5293386833596414E-4</v>
      </c>
      <c r="BC216" s="5">
        <f t="shared" si="434"/>
        <v>1.1747878727147563E-4</v>
      </c>
      <c r="BD216" s="5">
        <f t="shared" si="435"/>
        <v>5.3439662561872508E-5</v>
      </c>
      <c r="BE216" s="5">
        <f t="shared" si="436"/>
        <v>1.3670547783310895E-4</v>
      </c>
      <c r="BF216" s="5">
        <f t="shared" si="437"/>
        <v>1.7485503064265431E-4</v>
      </c>
      <c r="BG216" s="5">
        <f t="shared" si="438"/>
        <v>1.491004955844753E-4</v>
      </c>
      <c r="BH216" s="5">
        <f t="shared" si="439"/>
        <v>9.5354524696098848E-5</v>
      </c>
      <c r="BI216" s="5">
        <f t="shared" si="440"/>
        <v>4.8785809031023233E-5</v>
      </c>
      <c r="BJ216" s="8">
        <f t="shared" si="441"/>
        <v>0.6808180709918118</v>
      </c>
      <c r="BK216" s="8">
        <f t="shared" si="442"/>
        <v>0.1777511061437195</v>
      </c>
      <c r="BL216" s="8">
        <f t="shared" si="443"/>
        <v>0.13113966653857848</v>
      </c>
      <c r="BM216" s="8">
        <f t="shared" si="444"/>
        <v>0.68486702091341278</v>
      </c>
      <c r="BN216" s="8">
        <f t="shared" si="445"/>
        <v>0.29914248191674514</v>
      </c>
    </row>
    <row r="217" spans="1:66" x14ac:dyDescent="0.25">
      <c r="A217" t="s">
        <v>291</v>
      </c>
      <c r="B217" t="s">
        <v>315</v>
      </c>
      <c r="C217" t="s">
        <v>314</v>
      </c>
      <c r="D217" t="s">
        <v>355</v>
      </c>
      <c r="E217">
        <f>VLOOKUP(A217,home!$A$2:$E$405,3,FALSE)</f>
        <v>1.5636000000000001</v>
      </c>
      <c r="F217">
        <f>VLOOKUP(B217,home!$B$2:$E$405,3,FALSE)</f>
        <v>1.0465</v>
      </c>
      <c r="G217">
        <f>VLOOKUP(C217,away!$B$2:$E$405,4,FALSE)</f>
        <v>0.87209999999999999</v>
      </c>
      <c r="H217">
        <f>VLOOKUP(A217,away!$A$2:$E$405,3,FALSE)</f>
        <v>1.0982000000000001</v>
      </c>
      <c r="I217">
        <f>VLOOKUP(C217,away!$B$2:$E$405,3,FALSE)</f>
        <v>0.91059999999999997</v>
      </c>
      <c r="J217">
        <f>VLOOKUP(B217,home!$B$2:$E$405,4,FALSE)</f>
        <v>0.745</v>
      </c>
      <c r="K217" s="3">
        <f t="shared" si="390"/>
        <v>1.4270236835400001</v>
      </c>
      <c r="L217" s="3">
        <f t="shared" si="391"/>
        <v>0.74501558540000001</v>
      </c>
      <c r="M217" s="5">
        <f t="shared" si="392"/>
        <v>0.1139450152922635</v>
      </c>
      <c r="N217" s="5">
        <f t="shared" si="393"/>
        <v>0.16260223544338751</v>
      </c>
      <c r="O217" s="5">
        <f t="shared" si="394"/>
        <v>8.4890812271377639E-2</v>
      </c>
      <c r="P217" s="5">
        <f t="shared" si="395"/>
        <v>0.12114119962620397</v>
      </c>
      <c r="Q217" s="5">
        <f t="shared" si="396"/>
        <v>0.1160186204871306</v>
      </c>
      <c r="R217" s="5">
        <f t="shared" si="397"/>
        <v>3.162248909972095E-2</v>
      </c>
      <c r="S217" s="5">
        <f t="shared" si="398"/>
        <v>3.2197964538498325E-2</v>
      </c>
      <c r="T217" s="5">
        <f t="shared" si="399"/>
        <v>8.6435680459520034E-2</v>
      </c>
      <c r="U217" s="5">
        <f t="shared" si="400"/>
        <v>4.51260408777873E-2</v>
      </c>
      <c r="V217" s="5">
        <f t="shared" si="401"/>
        <v>3.8034914761407466E-3</v>
      </c>
      <c r="W217" s="5">
        <f t="shared" si="402"/>
        <v>5.5187106388924788E-2</v>
      </c>
      <c r="X217" s="5">
        <f t="shared" si="403"/>
        <v>4.1115254372876879E-2</v>
      </c>
      <c r="Y217" s="5">
        <f t="shared" si="404"/>
        <v>1.5315752652739387E-2</v>
      </c>
      <c r="Z217" s="5">
        <f t="shared" si="405"/>
        <v>7.853082409477909E-3</v>
      </c>
      <c r="AA217" s="5">
        <f t="shared" si="406"/>
        <v>1.1206534587116346E-2</v>
      </c>
      <c r="AB217" s="5">
        <f t="shared" si="407"/>
        <v>7.9959951331125909E-3</v>
      </c>
      <c r="AC217" s="5">
        <f t="shared" si="408"/>
        <v>2.5273128392557664E-4</v>
      </c>
      <c r="AD217" s="5">
        <f t="shared" si="409"/>
        <v>1.9688326960759336E-2</v>
      </c>
      <c r="AE217" s="5">
        <f t="shared" si="410"/>
        <v>1.4668110436216721E-2</v>
      </c>
      <c r="AF217" s="5">
        <f t="shared" si="411"/>
        <v>5.4639854416749234E-3</v>
      </c>
      <c r="AG217" s="5">
        <f t="shared" si="412"/>
        <v>1.3569181041488405E-3</v>
      </c>
      <c r="AH217" s="5">
        <f t="shared" si="413"/>
        <v>1.4626671971229069E-3</v>
      </c>
      <c r="AI217" s="5">
        <f t="shared" si="414"/>
        <v>2.087260731431458E-3</v>
      </c>
      <c r="AJ217" s="5">
        <f t="shared" si="415"/>
        <v>1.4892852487378573E-3</v>
      </c>
      <c r="AK217" s="5">
        <f t="shared" si="416"/>
        <v>7.084151071652271E-4</v>
      </c>
      <c r="AL217" s="5">
        <f t="shared" si="417"/>
        <v>1.0747699963631092E-5</v>
      </c>
      <c r="AM217" s="5">
        <f t="shared" si="418"/>
        <v>5.6191417724565365E-3</v>
      </c>
      <c r="AN217" s="5">
        <f t="shared" si="419"/>
        <v>4.1863481970523002E-3</v>
      </c>
      <c r="AO217" s="5">
        <f t="shared" si="420"/>
        <v>1.5594473263575766E-3</v>
      </c>
      <c r="AP217" s="5">
        <f t="shared" si="421"/>
        <v>3.8727085424891834E-4</v>
      </c>
      <c r="AQ217" s="5">
        <f t="shared" si="422"/>
        <v>7.2130705546653994E-5</v>
      </c>
      <c r="AR217" s="5">
        <f t="shared" si="423"/>
        <v>2.1794197162197998E-4</v>
      </c>
      <c r="AS217" s="5">
        <f t="shared" si="424"/>
        <v>3.1100835514196807E-4</v>
      </c>
      <c r="AT217" s="5">
        <f t="shared" si="425"/>
        <v>2.2190814428320389E-4</v>
      </c>
      <c r="AU217" s="5">
        <f t="shared" si="426"/>
        <v>1.055560591541811E-4</v>
      </c>
      <c r="AV217" s="5">
        <f t="shared" si="427"/>
        <v>3.7657749088541429E-5</v>
      </c>
      <c r="AW217" s="5">
        <f t="shared" si="428"/>
        <v>3.1740193662639188E-7</v>
      </c>
      <c r="AX217" s="5">
        <f t="shared" si="429"/>
        <v>1.3364413984107342E-3</v>
      </c>
      <c r="AY217" s="5">
        <f t="shared" si="430"/>
        <v>9.9566967078976772E-4</v>
      </c>
      <c r="AZ217" s="5">
        <f t="shared" si="431"/>
        <v>3.7089471132423197E-4</v>
      </c>
      <c r="BA217" s="5">
        <f t="shared" si="432"/>
        <v>9.2107446826328912E-5</v>
      </c>
      <c r="BB217" s="5">
        <f t="shared" si="433"/>
        <v>1.7155370854254204E-5</v>
      </c>
      <c r="BC217" s="5">
        <f t="shared" si="434"/>
        <v>2.5562037319472588E-6</v>
      </c>
      <c r="BD217" s="5">
        <f t="shared" si="435"/>
        <v>2.7061694261863257E-5</v>
      </c>
      <c r="BE217" s="5">
        <f t="shared" si="436"/>
        <v>3.8617678628397394E-5</v>
      </c>
      <c r="BF217" s="5">
        <f t="shared" si="437"/>
        <v>2.7554171003029795E-5</v>
      </c>
      <c r="BG217" s="5">
        <f t="shared" si="438"/>
        <v>1.3106818200544873E-5</v>
      </c>
      <c r="BH217" s="5">
        <f t="shared" si="439"/>
        <v>4.6759349970076667E-6</v>
      </c>
      <c r="BI217" s="5">
        <f t="shared" si="440"/>
        <v>1.3345339966846959E-6</v>
      </c>
      <c r="BJ217" s="8">
        <f t="shared" si="441"/>
        <v>0.53249115440497818</v>
      </c>
      <c r="BK217" s="8">
        <f t="shared" si="442"/>
        <v>0.2723468195877855</v>
      </c>
      <c r="BL217" s="8">
        <f t="shared" si="443"/>
        <v>0.18759592336394967</v>
      </c>
      <c r="BM217" s="8">
        <f t="shared" si="444"/>
        <v>0.36907125527725421</v>
      </c>
      <c r="BN217" s="8">
        <f t="shared" si="445"/>
        <v>0.6302203722200842</v>
      </c>
    </row>
    <row r="218" spans="1:66" s="15" customFormat="1" x14ac:dyDescent="0.25">
      <c r="A218" s="15" t="s">
        <v>291</v>
      </c>
      <c r="B218" s="15" t="s">
        <v>309</v>
      </c>
      <c r="C218" s="15" t="s">
        <v>307</v>
      </c>
      <c r="D218" s="15" t="s">
        <v>355</v>
      </c>
      <c r="E218" s="15">
        <f>VLOOKUP(A218,home!$A$2:$E$405,3,FALSE)</f>
        <v>1.5636000000000001</v>
      </c>
      <c r="F218" s="15">
        <f>VLOOKUP(B218,home!$B$2:$E$405,3,FALSE)</f>
        <v>0.92379999999999995</v>
      </c>
      <c r="G218" s="15">
        <f>VLOOKUP(C218,away!$B$2:$E$405,4,FALSE)</f>
        <v>0.81399999999999995</v>
      </c>
      <c r="H218" s="15">
        <f>VLOOKUP(A218,away!$A$2:$E$405,3,FALSE)</f>
        <v>1.0982000000000001</v>
      </c>
      <c r="I218" s="15">
        <f>VLOOKUP(C218,away!$B$2:$E$405,3,FALSE)</f>
        <v>1.7383999999999999</v>
      </c>
      <c r="J218" s="15">
        <f>VLOOKUP(B218,home!$B$2:$E$405,4,FALSE)</f>
        <v>0.70820000000000005</v>
      </c>
      <c r="K218" s="17">
        <f t="shared" si="390"/>
        <v>1.1757852955199999</v>
      </c>
      <c r="L218" s="17">
        <f t="shared" si="391"/>
        <v>1.3520323252160003</v>
      </c>
      <c r="M218" s="18">
        <f t="shared" si="392"/>
        <v>7.9833056317198864E-2</v>
      </c>
      <c r="N218" s="18">
        <f t="shared" si="393"/>
        <v>9.3866533714182451E-2</v>
      </c>
      <c r="O218" s="18">
        <f t="shared" si="394"/>
        <v>0.10793687276164229</v>
      </c>
      <c r="P218" s="18">
        <f t="shared" si="395"/>
        <v>0.12691058783755221</v>
      </c>
      <c r="Q218" s="18">
        <f t="shared" si="396"/>
        <v>5.5183445041284057E-2</v>
      </c>
      <c r="R218" s="18">
        <f t="shared" si="397"/>
        <v>7.2967070528233396E-2</v>
      </c>
      <c r="S218" s="18">
        <f t="shared" si="398"/>
        <v>5.0437431711490156E-2</v>
      </c>
      <c r="T218" s="18">
        <f t="shared" si="399"/>
        <v>7.4609801512596663E-2</v>
      </c>
      <c r="U218" s="18">
        <f t="shared" si="400"/>
        <v>8.5793608584267572E-2</v>
      </c>
      <c r="V218" s="18">
        <f t="shared" si="401"/>
        <v>8.90893015835513E-3</v>
      </c>
      <c r="W218" s="18">
        <f t="shared" si="402"/>
        <v>2.1627961078559271E-2</v>
      </c>
      <c r="X218" s="18">
        <f t="shared" si="403"/>
        <v>2.9241702506725652E-2</v>
      </c>
      <c r="Y218" s="18">
        <f t="shared" si="404"/>
        <v>1.9767863516721412E-2</v>
      </c>
      <c r="Z218" s="18">
        <f t="shared" si="405"/>
        <v>3.2884612676829093E-2</v>
      </c>
      <c r="AA218" s="18">
        <f t="shared" si="406"/>
        <v>3.8665244034286228E-2</v>
      </c>
      <c r="AB218" s="18">
        <f t="shared" si="407"/>
        <v>2.2731012691603089E-2</v>
      </c>
      <c r="AC218" s="18">
        <f t="shared" si="408"/>
        <v>8.8515774006901608E-4</v>
      </c>
      <c r="AD218" s="18">
        <f t="shared" si="409"/>
        <v>6.3574596520622213E-3</v>
      </c>
      <c r="AE218" s="18">
        <f t="shared" si="410"/>
        <v>8.59549095584459E-3</v>
      </c>
      <c r="AF218" s="18">
        <f t="shared" si="411"/>
        <v>5.810690811701831E-3</v>
      </c>
      <c r="AG218" s="18">
        <f t="shared" si="412"/>
        <v>2.6187472697521584E-3</v>
      </c>
      <c r="AH218" s="18">
        <f t="shared" si="413"/>
        <v>1.1115264835320205E-2</v>
      </c>
      <c r="AI218" s="18">
        <f t="shared" si="414"/>
        <v>1.3069164949180029E-2</v>
      </c>
      <c r="AJ218" s="18">
        <f t="shared" si="415"/>
        <v>7.6832659859856376E-3</v>
      </c>
      <c r="AK218" s="18">
        <f t="shared" si="416"/>
        <v>3.0112903892969608E-3</v>
      </c>
      <c r="AL218" s="18">
        <f t="shared" si="417"/>
        <v>5.6285400711593058E-5</v>
      </c>
      <c r="AM218" s="18">
        <f t="shared" si="418"/>
        <v>1.495001515151289E-3</v>
      </c>
      <c r="AN218" s="18">
        <f t="shared" si="419"/>
        <v>2.021290374731441E-3</v>
      </c>
      <c r="AO218" s="18">
        <f t="shared" si="420"/>
        <v>1.3664249626424354E-3</v>
      </c>
      <c r="AP218" s="18">
        <f t="shared" si="421"/>
        <v>6.1581690649154615E-4</v>
      </c>
      <c r="AQ218" s="18">
        <f t="shared" si="422"/>
        <v>2.0815109099777242E-4</v>
      </c>
      <c r="AR218" s="18">
        <f t="shared" si="423"/>
        <v>3.0056394721379217E-3</v>
      </c>
      <c r="AS218" s="18">
        <f t="shared" si="424"/>
        <v>3.5339866949742624E-3</v>
      </c>
      <c r="AT218" s="18">
        <f t="shared" si="425"/>
        <v>2.0776047952570319E-3</v>
      </c>
      <c r="AU218" s="18">
        <f t="shared" si="426"/>
        <v>8.1427238938835229E-4</v>
      </c>
      <c r="AV218" s="18">
        <f t="shared" si="427"/>
        <v>2.393523754976902E-4</v>
      </c>
      <c r="AW218" s="18">
        <f t="shared" si="428"/>
        <v>2.4854690596804367E-6</v>
      </c>
      <c r="AX218" s="18">
        <f t="shared" si="429"/>
        <v>2.9296679971583389E-4</v>
      </c>
      <c r="AY218" s="18">
        <f t="shared" si="430"/>
        <v>3.9610058343088925E-4</v>
      </c>
      <c r="AZ218" s="18">
        <f t="shared" si="431"/>
        <v>2.6777039641773975E-4</v>
      </c>
      <c r="BA218" s="18">
        <f t="shared" si="432"/>
        <v>1.206780772308956E-4</v>
      </c>
      <c r="BB218" s="18">
        <f t="shared" si="433"/>
        <v>4.0790165340270982E-5</v>
      </c>
      <c r="BC218" s="18">
        <f t="shared" si="434"/>
        <v>1.1029924418190327E-5</v>
      </c>
      <c r="BD218" s="18">
        <f t="shared" si="435"/>
        <v>6.772869540459382E-4</v>
      </c>
      <c r="BE218" s="18">
        <f t="shared" si="436"/>
        <v>7.9634404141474407E-4</v>
      </c>
      <c r="BF218" s="18">
        <f t="shared" si="437"/>
        <v>4.6816480703521321E-4</v>
      </c>
      <c r="BG218" s="18">
        <f t="shared" si="438"/>
        <v>1.8348709866398722E-4</v>
      </c>
      <c r="BH218" s="18">
        <f t="shared" si="439"/>
        <v>5.3935358131685926E-5</v>
      </c>
      <c r="BI218" s="18">
        <f t="shared" si="440"/>
        <v>1.2683280199968258E-5</v>
      </c>
      <c r="BJ218" s="19">
        <f t="shared" si="441"/>
        <v>0.32451571685599861</v>
      </c>
      <c r="BK218" s="19">
        <f t="shared" si="442"/>
        <v>0.26742754974880789</v>
      </c>
      <c r="BL218" s="19">
        <f t="shared" si="443"/>
        <v>0.37483555202656238</v>
      </c>
      <c r="BM218" s="19">
        <f t="shared" si="444"/>
        <v>0.46257224999373348</v>
      </c>
      <c r="BN218" s="19">
        <f t="shared" si="445"/>
        <v>0.53669756620009323</v>
      </c>
    </row>
    <row r="219" spans="1:66" x14ac:dyDescent="0.25">
      <c r="A219" t="s">
        <v>341</v>
      </c>
      <c r="B219" t="s">
        <v>131</v>
      </c>
      <c r="C219" t="s">
        <v>135</v>
      </c>
      <c r="D219" s="11">
        <v>44413</v>
      </c>
      <c r="E219" s="10">
        <f>VLOOKUP(A219,home!$A$2:$E$405,3,FALSE)</f>
        <v>1.4554</v>
      </c>
      <c r="F219" s="10">
        <f>VLOOKUP(B219,home!$B$2:$E$405,3,FALSE)</f>
        <v>0.49080000000000001</v>
      </c>
      <c r="G219" s="10">
        <f>VLOOKUP(C219,away!$B$2:$E$405,4,FALSE)</f>
        <v>0.68710000000000004</v>
      </c>
      <c r="H219" s="10">
        <f>VLOOKUP(A219,away!$A$2:$E$405,3,FALSE)</f>
        <v>1.2321</v>
      </c>
      <c r="I219" s="10">
        <f>VLOOKUP(C219,away!$B$2:$E$405,3,FALSE)</f>
        <v>0.81159999999999999</v>
      </c>
      <c r="J219" s="10">
        <f>VLOOKUP(B219,home!$B$2:$E$405,4,FALSE)</f>
        <v>0.92759999999999998</v>
      </c>
      <c r="K219" s="12">
        <f t="shared" ref="K219:K282" si="446">E219*F219*G219</f>
        <v>0.49080262087200005</v>
      </c>
      <c r="L219" s="12">
        <f t="shared" ref="L219:L282" si="447">H219*I219*J219</f>
        <v>0.927574361136</v>
      </c>
      <c r="M219" s="13">
        <f t="shared" ref="M219:M282" si="448">_xlfn.POISSON.DIST(0,K219,FALSE) * _xlfn.POISSON.DIST(0,L219,FALSE)</f>
        <v>0.24210664162769263</v>
      </c>
      <c r="N219" s="13">
        <f t="shared" ref="N219:N282" si="449">_xlfn.POISSON.DIST(1,K219,FALSE) * _xlfn.POISSON.DIST(0,L219,FALSE)</f>
        <v>0.11882657424138961</v>
      </c>
      <c r="O219" s="13">
        <f t="shared" ref="O219:O282" si="450">_xlfn.POISSON.DIST(0,K219,FALSE) * _xlfn.POISSON.DIST(1,L219,FALSE)</f>
        <v>0.22457191343458946</v>
      </c>
      <c r="P219" s="13">
        <f t="shared" ref="P219:P282" si="451">_xlfn.POISSON.DIST(1,K219,FALSE) * _xlfn.POISSON.DIST(1,L219,FALSE)</f>
        <v>0.11022048368793642</v>
      </c>
      <c r="Q219" s="13">
        <f t="shared" ref="Q219:Q282" si="452">_xlfn.POISSON.DIST(2,K219,FALSE) * _xlfn.POISSON.DIST(0,L219,FALSE)</f>
        <v>2.9160197033457656E-2</v>
      </c>
      <c r="R219" s="13">
        <f t="shared" ref="R219:R282" si="453">_xlfn.POISSON.DIST(0,K219,FALSE) * _xlfn.POISSON.DIST(2,L219,FALSE)</f>
        <v>0.10415357456658922</v>
      </c>
      <c r="S219" s="13">
        <f t="shared" ref="S219:S282" si="454">_xlfn.POISSON.DIST(2,K219,FALSE) * _xlfn.POISSON.DIST(2,L219,FALSE)</f>
        <v>1.2544632132691035E-2</v>
      </c>
      <c r="T219" s="13">
        <f t="shared" ref="T219:T282" si="455">_xlfn.POISSON.DIST(2,K219,FALSE) * _xlfn.POISSON.DIST(1,L219,FALSE)</f>
        <v>2.7048251133909365E-2</v>
      </c>
      <c r="U219" s="13">
        <f t="shared" ref="U219:U282" si="456">_xlfn.POISSON.DIST(1,K219,FALSE) * _xlfn.POISSON.DIST(2,L219,FALSE)</f>
        <v>5.1118847370469275E-2</v>
      </c>
      <c r="V219" s="13">
        <f t="shared" ref="V219:V282" si="457">_xlfn.POISSON.DIST(3,K219,FALSE) * _xlfn.POISSON.DIST(3,L219,FALSE)</f>
        <v>6.3455757074497494E-4</v>
      </c>
      <c r="W219" s="13">
        <f t="shared" ref="W219:W282" si="458">_xlfn.POISSON.DIST(3,K219,FALSE) * _xlfn.POISSON.DIST(0,L219,FALSE)</f>
        <v>4.7706337097216467E-3</v>
      </c>
      <c r="X219" s="13">
        <f t="shared" ref="X219:X282" si="459">_xlfn.POISSON.DIST(3,K219,FALSE) * _xlfn.POISSON.DIST(1,L219,FALSE)</f>
        <v>4.4251175155089213E-3</v>
      </c>
      <c r="Y219" s="13">
        <f t="shared" ref="Y219:Y282" si="460">_xlfn.POISSON.DIST(3,K219,FALSE) * _xlfn.POISSON.DIST(2,L219,FALSE)</f>
        <v>2.052312776199956E-3</v>
      </c>
      <c r="Z219" s="13">
        <f t="shared" ref="Z219:Z282" si="461">_xlfn.POISSON.DIST(0,K219,FALSE) * _xlfn.POISSON.DIST(3,L219,FALSE)</f>
        <v>3.2203395129544912E-2</v>
      </c>
      <c r="AA219" s="13">
        <f t="shared" ref="AA219:AA282" si="462">_xlfn.POISSON.DIST(1,K219,FALSE) * _xlfn.POISSON.DIST(3,L219,FALSE)</f>
        <v>1.5805510730557245E-2</v>
      </c>
      <c r="AB219" s="13">
        <f t="shared" ref="AB219:AB282" si="463">_xlfn.POISSON.DIST(2,K219,FALSE) * _xlfn.POISSON.DIST(3,L219,FALSE)</f>
        <v>3.8786930453890084E-3</v>
      </c>
      <c r="AC219" s="13">
        <f t="shared" ref="AC219:AC282" si="464">_xlfn.POISSON.DIST(4,K219,FALSE) * _xlfn.POISSON.DIST(4,L219,FALSE)</f>
        <v>1.8055380963822211E-5</v>
      </c>
      <c r="AD219" s="13">
        <f t="shared" ref="AD219:AD282" si="465">_xlfn.POISSON.DIST(4,K219,FALSE) * _xlfn.POISSON.DIST(0,L219,FALSE)</f>
        <v>5.8535988198792424E-4</v>
      </c>
      <c r="AE219" s="13">
        <f t="shared" ref="AE219:AE282" si="466">_xlfn.POISSON.DIST(4,K219,FALSE) * _xlfn.POISSON.DIST(1,L219,FALSE)</f>
        <v>5.4296481856959302E-4</v>
      </c>
      <c r="AF219" s="13">
        <f t="shared" ref="AF219:AF282" si="467">_xlfn.POISSON.DIST(4,K219,FALSE) * _xlfn.POISSON.DIST(2,L219,FALSE)</f>
        <v>2.5182012235200725E-4</v>
      </c>
      <c r="AG219" s="13">
        <f t="shared" ref="AG219:AG282" si="468">_xlfn.POISSON.DIST(4,K219,FALSE) * _xlfn.POISSON.DIST(3,L219,FALSE)</f>
        <v>7.7860629703950824E-5</v>
      </c>
      <c r="AH219" s="13">
        <f t="shared" ref="AH219:AH282" si="469">_xlfn.POISSON.DIST(0,K219,FALSE) * _xlfn.POISSON.DIST(4,L219,FALSE)</f>
        <v>7.4677609159244478E-3</v>
      </c>
      <c r="AI219" s="13">
        <f t="shared" ref="AI219:AI282" si="470">_xlfn.POISSON.DIST(1,K219,FALSE) * _xlfn.POISSON.DIST(4,L219,FALSE)</f>
        <v>3.6651966295812065E-3</v>
      </c>
      <c r="AJ219" s="13">
        <f t="shared" ref="AJ219:AJ282" si="471">_xlfn.POISSON.DIST(2,K219,FALSE) * _xlfn.POISSON.DIST(4,L219,FALSE)</f>
        <v>8.994440559048387E-4</v>
      </c>
      <c r="AK219" s="13">
        <f t="shared" ref="AK219:AK282" si="472">_xlfn.POISSON.DIST(3,K219,FALSE) * _xlfn.POISSON.DIST(4,L219,FALSE)</f>
        <v>1.4714983332194553E-4</v>
      </c>
      <c r="AL219" s="13">
        <f t="shared" ref="AL219:AL282" si="473">_xlfn.POISSON.DIST(5,K219,FALSE) * _xlfn.POISSON.DIST(5,L219,FALSE)</f>
        <v>3.2879276828146582E-7</v>
      </c>
      <c r="AM219" s="13">
        <f t="shared" ref="AM219:AM282" si="474">_xlfn.POISSON.DIST(5,K219,FALSE) * _xlfn.POISSON.DIST(0,L219,FALSE)</f>
        <v>5.7459232846599593E-5</v>
      </c>
      <c r="AN219" s="13">
        <f t="shared" ref="AN219:AN282" si="475">_xlfn.POISSON.DIST(5,K219,FALSE) * _xlfn.POISSON.DIST(1,L219,FALSE)</f>
        <v>5.3297711199049273E-5</v>
      </c>
      <c r="AO219" s="13">
        <f t="shared" ref="AO219:AO282" si="476">_xlfn.POISSON.DIST(5,K219,FALSE) * _xlfn.POISSON.DIST(2,L219,FALSE)</f>
        <v>2.4718795207734587E-5</v>
      </c>
      <c r="AP219" s="13">
        <f t="shared" ref="AP219:AP282" si="477">_xlfn.POISSON.DIST(5,K219,FALSE) * _xlfn.POISSON.DIST(3,L219,FALSE)</f>
        <v>7.6428402242886766E-6</v>
      </c>
      <c r="AQ219" s="13">
        <f t="shared" ref="AQ219:AQ282" si="478">_xlfn.POISSON.DIST(5,K219,FALSE) * _xlfn.POISSON.DIST(4,L219,FALSE)</f>
        <v>1.7723256595772726E-6</v>
      </c>
      <c r="AR219" s="13">
        <f t="shared" ref="AR219:AR282" si="479">_xlfn.POISSON.DIST(0,K219,FALSE) * _xlfn.POISSON.DIST(5,L219,FALSE)</f>
        <v>1.3853807121410025E-3</v>
      </c>
      <c r="AS219" s="13">
        <f t="shared" ref="AS219:AS282" si="480">_xlfn.POISSON.DIST(1,K219,FALSE) * _xlfn.POISSON.DIST(5,L219,FALSE)</f>
        <v>6.7994848442432193E-4</v>
      </c>
      <c r="AT219" s="13">
        <f t="shared" ref="AT219:AT282" si="481">_xlfn.POISSON.DIST(2,K219,FALSE) * _xlfn.POISSON.DIST(5,L219,FALSE)</f>
        <v>1.6686024910670075E-4</v>
      </c>
      <c r="AU219" s="13">
        <f t="shared" ref="AU219:AU282" si="482">_xlfn.POISSON.DIST(3,K219,FALSE) * _xlfn.POISSON.DIST(5,L219,FALSE)</f>
        <v>2.7298482526974515E-5</v>
      </c>
      <c r="AV219" s="13">
        <f t="shared" ref="AV219:AV282" si="483">_xlfn.POISSON.DIST(4,K219,FALSE) * _xlfn.POISSON.DIST(5,L219,FALSE)</f>
        <v>3.349541692516898E-6</v>
      </c>
      <c r="AW219" s="13">
        <f t="shared" ref="AW219:AW282" si="484">_xlfn.POISSON.DIST(6,K219,FALSE) * _xlfn.POISSON.DIST(6,L219,FALSE)</f>
        <v>4.1579126855281842E-9</v>
      </c>
      <c r="AX219" s="13">
        <f t="shared" ref="AX219:AX282" si="485">_xlfn.POISSON.DIST(6,K219,FALSE) * _xlfn.POISSON.DIST(0,L219,FALSE)</f>
        <v>4.7001903457342627E-6</v>
      </c>
      <c r="AY219" s="13">
        <f t="shared" ref="AY219:AY282" si="486">_xlfn.POISSON.DIST(6,K219,FALSE) * _xlfn.POISSON.DIST(1,L219,FALSE)</f>
        <v>4.3597760571620527E-6</v>
      </c>
      <c r="AZ219" s="13">
        <f t="shared" ref="AZ219:AZ282" si="487">_xlfn.POISSON.DIST(6,K219,FALSE) * _xlfn.POISSON.DIST(2,L219,FALSE)</f>
        <v>2.0220082454590605E-6</v>
      </c>
      <c r="BA219" s="13">
        <f t="shared" ref="BA219:BA282" si="488">_xlfn.POISSON.DIST(6,K219,FALSE) * _xlfn.POISSON.DIST(3,L219,FALSE)</f>
        <v>6.2518766883113743E-7</v>
      </c>
      <c r="BB219" s="13">
        <f t="shared" ref="BB219:BB282" si="489">_xlfn.POISSON.DIST(6,K219,FALSE) * _xlfn.POISSON.DIST(4,L219,FALSE)</f>
        <v>1.4497701312653683E-7</v>
      </c>
      <c r="BC219" s="13">
        <f t="shared" ref="BC219:BC282" si="490">_xlfn.POISSON.DIST(6,K219,FALSE) * _xlfn.POISSON.DIST(5,L219,FALSE)</f>
        <v>2.6895392066050586E-8</v>
      </c>
      <c r="BD219" s="13">
        <f t="shared" ref="BD219:BD282" si="491">_xlfn.POISSON.DIST(0,K219,FALSE) * _xlfn.POISSON.DIST(6,L219,FALSE)</f>
        <v>2.1417393816572109E-4</v>
      </c>
      <c r="BE219" s="13">
        <f t="shared" ref="BE219:BE282" si="492">_xlfn.POISSON.DIST(1,K219,FALSE) * _xlfn.POISSON.DIST(6,L219,FALSE)</f>
        <v>1.0511713017421359E-4</v>
      </c>
      <c r="BF219" s="13">
        <f t="shared" ref="BF219:BF282" si="493">_xlfn.POISSON.DIST(2,K219,FALSE) * _xlfn.POISSON.DIST(6,L219,FALSE)</f>
        <v>2.5795881494023614E-5</v>
      </c>
      <c r="BG219" s="13">
        <f t="shared" ref="BG219:BG282" si="494">_xlfn.POISSON.DIST(3,K219,FALSE) * _xlfn.POISSON.DIST(6,L219,FALSE)</f>
        <v>4.2202287483234391E-6</v>
      </c>
      <c r="BH219" s="13">
        <f t="shared" ref="BH219:BH282" si="495">_xlfn.POISSON.DIST(4,K219,FALSE) * _xlfn.POISSON.DIST(6,L219,FALSE)</f>
        <v>5.1782483258912605E-7</v>
      </c>
      <c r="BI219" s="13">
        <f t="shared" ref="BI219:BI282" si="496">_xlfn.POISSON.DIST(5,K219,FALSE) * _xlfn.POISSON.DIST(6,L219,FALSE)</f>
        <v>5.0829956997469564E-8</v>
      </c>
      <c r="BJ219" s="14">
        <f t="shared" ref="BJ219:BJ282" si="497">SUM(N219,Q219,T219,W219,X219,Y219,AD219,AE219,AF219,AG219,AM219,AN219,AO219,AP219,AQ219,AX219,AY219,AZ219,BA219,BB219,BC219)</f>
        <v>0.18789786180266022</v>
      </c>
      <c r="BK219" s="14">
        <f t="shared" ref="BK219:BK282" si="498">SUM(M219,P219,S219,V219,AC219,AL219,AY219)</f>
        <v>0.36552905896885435</v>
      </c>
      <c r="BL219" s="14">
        <f t="shared" ref="BL219:BL282" si="499">SUM(O219,R219,U219,AA219,AB219,AH219,AI219,AJ219,AK219,AR219,AS219,AT219,AU219,AV219,BD219,BE219,BF219,BG219,BH219,BI219)</f>
        <v>0.41432080388559001</v>
      </c>
      <c r="BM219" s="14">
        <f t="shared" ref="BM219:BM282" si="500">SUM(S219:BI219)</f>
        <v>0.17090737957685001</v>
      </c>
      <c r="BN219" s="14">
        <f t="shared" ref="BN219:BN282" si="501">SUM(M219:R219)</f>
        <v>0.82903938459165505</v>
      </c>
    </row>
    <row r="220" spans="1:66" x14ac:dyDescent="0.25">
      <c r="A220" t="s">
        <v>341</v>
      </c>
      <c r="B220" t="s">
        <v>140</v>
      </c>
      <c r="C220" t="s">
        <v>143</v>
      </c>
      <c r="D220" s="11">
        <v>44413</v>
      </c>
      <c r="E220" s="10">
        <f>VLOOKUP(A220,home!$A$2:$E$405,3,FALSE)</f>
        <v>1.4554</v>
      </c>
      <c r="F220" s="10">
        <f>VLOOKUP(B220,home!$B$2:$E$405,3,FALSE)</f>
        <v>1.3742000000000001</v>
      </c>
      <c r="G220" s="10">
        <f>VLOOKUP(C220,away!$B$2:$E$405,4,FALSE)</f>
        <v>1.1778999999999999</v>
      </c>
      <c r="H220" s="10">
        <f>VLOOKUP(A220,away!$A$2:$E$405,3,FALSE)</f>
        <v>1.2321</v>
      </c>
      <c r="I220" s="10">
        <f>VLOOKUP(C220,away!$B$2:$E$405,3,FALSE)</f>
        <v>1.8551</v>
      </c>
      <c r="J220" s="10">
        <f>VLOOKUP(B220,home!$B$2:$E$405,4,FALSE)</f>
        <v>0.46379999999999999</v>
      </c>
      <c r="K220" s="12">
        <f t="shared" si="446"/>
        <v>2.3558125799720004</v>
      </c>
      <c r="L220" s="12">
        <f t="shared" si="447"/>
        <v>1.060093147698</v>
      </c>
      <c r="M220" s="13">
        <f t="shared" si="448"/>
        <v>3.2846643111162067E-2</v>
      </c>
      <c r="N220" s="13">
        <f t="shared" si="449"/>
        <v>7.7380535051126242E-2</v>
      </c>
      <c r="O220" s="13">
        <f t="shared" si="450"/>
        <v>3.4820501287024623E-2</v>
      </c>
      <c r="P220" s="13">
        <f t="shared" si="451"/>
        <v>8.2030574972903836E-2</v>
      </c>
      <c r="Q220" s="13">
        <f t="shared" si="452"/>
        <v>9.1147018959203796E-2</v>
      </c>
      <c r="R220" s="13">
        <f t="shared" si="453"/>
        <v>1.8456487406892094E-2</v>
      </c>
      <c r="S220" s="13">
        <f t="shared" si="454"/>
        <v>5.1215395189794302E-2</v>
      </c>
      <c r="T220" s="13">
        <f t="shared" si="455"/>
        <v>9.662433023175164E-2</v>
      </c>
      <c r="U220" s="13">
        <f t="shared" si="456"/>
        <v>4.3480025215251197E-2</v>
      </c>
      <c r="V220" s="13">
        <f t="shared" si="457"/>
        <v>1.4211593693710393E-2</v>
      </c>
      <c r="W220" s="13">
        <f t="shared" si="458"/>
        <v>7.1575097963679571E-2</v>
      </c>
      <c r="X220" s="13">
        <f t="shared" si="459"/>
        <v>7.5876270897109799E-2</v>
      </c>
      <c r="Y220" s="13">
        <f t="shared" si="460"/>
        <v>4.0217957425451631E-2</v>
      </c>
      <c r="Z220" s="13">
        <f t="shared" si="461"/>
        <v>6.5218652768735804E-3</v>
      </c>
      <c r="AA220" s="13">
        <f t="shared" si="462"/>
        <v>1.5364292264141353E-2</v>
      </c>
      <c r="AB220" s="13">
        <f t="shared" si="463"/>
        <v>1.8097696499115353E-2</v>
      </c>
      <c r="AC220" s="13">
        <f t="shared" si="464"/>
        <v>2.2182350530292778E-3</v>
      </c>
      <c r="AD220" s="13">
        <f t="shared" si="465"/>
        <v>4.2154379048891168E-2</v>
      </c>
      <c r="AE220" s="13">
        <f t="shared" si="466"/>
        <v>4.4687568375193665E-2</v>
      </c>
      <c r="AF220" s="13">
        <f t="shared" si="467"/>
        <v>2.3686492510914321E-2</v>
      </c>
      <c r="AG220" s="13">
        <f t="shared" si="468"/>
        <v>8.3699628012734242E-3</v>
      </c>
      <c r="AH220" s="13">
        <f t="shared" si="469"/>
        <v>1.7284461725558002E-3</v>
      </c>
      <c r="AI220" s="13">
        <f t="shared" si="470"/>
        <v>4.0718952371114085E-3</v>
      </c>
      <c r="AJ220" s="13">
        <f t="shared" si="471"/>
        <v>4.7963110119575662E-3</v>
      </c>
      <c r="AK220" s="13">
        <f t="shared" si="472"/>
        <v>3.7664032731426233E-3</v>
      </c>
      <c r="AL220" s="13">
        <f t="shared" si="473"/>
        <v>2.2159110288284665E-4</v>
      </c>
      <c r="AM220" s="13">
        <f t="shared" si="474"/>
        <v>1.9861563292857182E-2</v>
      </c>
      <c r="AN220" s="13">
        <f t="shared" si="475"/>
        <v>2.1055107149328026E-2</v>
      </c>
      <c r="AO220" s="13">
        <f t="shared" si="476"/>
        <v>1.1160187406524903E-2</v>
      </c>
      <c r="AP220" s="13">
        <f t="shared" si="477"/>
        <v>3.9436127322275217E-3</v>
      </c>
      <c r="AQ220" s="13">
        <f t="shared" si="478"/>
        <v>1.0451492086522456E-3</v>
      </c>
      <c r="AR220" s="13">
        <f t="shared" si="479"/>
        <v>3.6646278873824785E-4</v>
      </c>
      <c r="AS220" s="13">
        <f t="shared" si="480"/>
        <v>8.633176478011858E-4</v>
      </c>
      <c r="AT220" s="13">
        <f t="shared" si="481"/>
        <v>1.0169072876009355E-3</v>
      </c>
      <c r="AU220" s="13">
        <f t="shared" si="482"/>
        <v>7.98547660265163E-4</v>
      </c>
      <c r="AV220" s="13">
        <f t="shared" si="483"/>
        <v>4.7030715593996959E-4</v>
      </c>
      <c r="AW220" s="13">
        <f t="shared" si="484"/>
        <v>1.537214888532056E-5</v>
      </c>
      <c r="AX220" s="13">
        <f t="shared" si="485"/>
        <v>7.7983534438705133E-3</v>
      </c>
      <c r="AY220" s="13">
        <f t="shared" si="486"/>
        <v>8.2669810491742303E-3</v>
      </c>
      <c r="AZ220" s="13">
        <f t="shared" si="487"/>
        <v>4.3818849811894118E-3</v>
      </c>
      <c r="BA220" s="13">
        <f t="shared" si="488"/>
        <v>1.5484020808532253E-3</v>
      </c>
      <c r="BB220" s="13">
        <f t="shared" si="489"/>
        <v>4.1036260894845709E-4</v>
      </c>
      <c r="BC220" s="13">
        <f t="shared" si="490"/>
        <v>8.7004517963546696E-5</v>
      </c>
      <c r="BD220" s="13">
        <f t="shared" si="491"/>
        <v>6.4747448537952706E-5</v>
      </c>
      <c r="BE220" s="13">
        <f t="shared" si="492"/>
        <v>1.5253285378679868E-4</v>
      </c>
      <c r="BF220" s="13">
        <f t="shared" si="493"/>
        <v>1.796694079049851E-4</v>
      </c>
      <c r="BG220" s="13">
        <f t="shared" si="494"/>
        <v>1.4108915045956156E-4</v>
      </c>
      <c r="BH220" s="13">
        <f t="shared" si="495"/>
        <v>8.3094898887549383E-5</v>
      </c>
      <c r="BI220" s="13">
        <f t="shared" si="496"/>
        <v>3.9151201626158029E-5</v>
      </c>
      <c r="BJ220" s="14">
        <f t="shared" si="497"/>
        <v>0.65127822173618466</v>
      </c>
      <c r="BK220" s="14">
        <f t="shared" si="498"/>
        <v>0.19101101417265695</v>
      </c>
      <c r="BL220" s="14">
        <f t="shared" si="499"/>
        <v>0.1487578858687405</v>
      </c>
      <c r="BM220" s="14">
        <f t="shared" si="500"/>
        <v>0.65263561736585418</v>
      </c>
      <c r="BN220" s="14">
        <f t="shared" si="501"/>
        <v>0.33668176078831269</v>
      </c>
    </row>
    <row r="221" spans="1:66" x14ac:dyDescent="0.25">
      <c r="A221" t="s">
        <v>341</v>
      </c>
      <c r="B221" t="s">
        <v>133</v>
      </c>
      <c r="C221" t="s">
        <v>139</v>
      </c>
      <c r="D221" s="11">
        <v>44413</v>
      </c>
      <c r="E221" s="10">
        <f>VLOOKUP(A221,home!$A$2:$E$405,3,FALSE)</f>
        <v>1.4554</v>
      </c>
      <c r="F221" s="10">
        <f>VLOOKUP(B221,home!$B$2:$E$405,3,FALSE)</f>
        <v>1.0797000000000001</v>
      </c>
      <c r="G221" s="10">
        <f>VLOOKUP(C221,away!$B$2:$E$405,4,FALSE)</f>
        <v>1.5705</v>
      </c>
      <c r="H221" s="10">
        <f>VLOOKUP(A221,away!$A$2:$E$405,3,FALSE)</f>
        <v>1.2321</v>
      </c>
      <c r="I221" s="10">
        <f>VLOOKUP(C221,away!$B$2:$E$405,3,FALSE)</f>
        <v>0.2319</v>
      </c>
      <c r="J221" s="10">
        <f>VLOOKUP(B221,home!$B$2:$E$405,4,FALSE)</f>
        <v>1.6232</v>
      </c>
      <c r="K221" s="12">
        <f t="shared" si="446"/>
        <v>2.4678764442900003</v>
      </c>
      <c r="L221" s="12">
        <f t="shared" si="447"/>
        <v>0.46378718056799995</v>
      </c>
      <c r="M221" s="13">
        <f t="shared" si="448"/>
        <v>5.330827935633E-2</v>
      </c>
      <c r="N221" s="13">
        <f t="shared" si="449"/>
        <v>0.13155824690911769</v>
      </c>
      <c r="O221" s="13">
        <f t="shared" si="450"/>
        <v>2.4723696583603606E-2</v>
      </c>
      <c r="P221" s="13">
        <f t="shared" si="451"/>
        <v>6.1015028414448488E-2</v>
      </c>
      <c r="Q221" s="13">
        <f t="shared" si="452"/>
        <v>0.16233474929954969</v>
      </c>
      <c r="R221" s="13">
        <f t="shared" si="453"/>
        <v>5.7332667658641038E-3</v>
      </c>
      <c r="S221" s="13">
        <f t="shared" si="454"/>
        <v>1.7458984501878768E-2</v>
      </c>
      <c r="T221" s="13">
        <f t="shared" si="455"/>
        <v>7.5288775685851253E-2</v>
      </c>
      <c r="U221" s="13">
        <f t="shared" si="456"/>
        <v>1.4148994000306732E-2</v>
      </c>
      <c r="V221" s="13">
        <f t="shared" si="457"/>
        <v>2.2203356033413777E-3</v>
      </c>
      <c r="W221" s="13">
        <f t="shared" si="458"/>
        <v>0.13354070129536044</v>
      </c>
      <c r="X221" s="13">
        <f t="shared" si="459"/>
        <v>6.1934465344848671E-2</v>
      </c>
      <c r="Y221" s="13">
        <f t="shared" si="460"/>
        <v>1.4362205531136931E-2</v>
      </c>
      <c r="Z221" s="13">
        <f t="shared" si="461"/>
        <v>8.8633854292810967E-4</v>
      </c>
      <c r="AA221" s="13">
        <f t="shared" si="462"/>
        <v>2.1873740117586029E-3</v>
      </c>
      <c r="AB221" s="13">
        <f t="shared" si="463"/>
        <v>2.6990843992355878E-3</v>
      </c>
      <c r="AC221" s="13">
        <f t="shared" si="464"/>
        <v>1.5883301989304307E-4</v>
      </c>
      <c r="AD221" s="13">
        <f t="shared" si="465"/>
        <v>8.2390487770196794E-2</v>
      </c>
      <c r="AE221" s="13">
        <f t="shared" si="466"/>
        <v>3.8211652028561846E-2</v>
      </c>
      <c r="AF221" s="13">
        <f t="shared" si="467"/>
        <v>8.8610371795860964E-3</v>
      </c>
      <c r="AG221" s="13">
        <f t="shared" si="468"/>
        <v>1.3698784834761531E-3</v>
      </c>
      <c r="AH221" s="13">
        <f t="shared" si="469"/>
        <v>1.0276811346334425E-4</v>
      </c>
      <c r="AI221" s="13">
        <f t="shared" si="470"/>
        <v>2.5361900644030929E-4</v>
      </c>
      <c r="AJ221" s="13">
        <f t="shared" si="471"/>
        <v>3.1295018590913665E-4</v>
      </c>
      <c r="AK221" s="13">
        <f t="shared" si="472"/>
        <v>2.5744079734711157E-4</v>
      </c>
      <c r="AL221" s="13">
        <f t="shared" si="473"/>
        <v>7.2718169402148707E-6</v>
      </c>
      <c r="AM221" s="13">
        <f t="shared" si="474"/>
        <v>4.0665908800326361E-2</v>
      </c>
      <c r="AN221" s="13">
        <f t="shared" si="475"/>
        <v>1.8860327187738783E-2</v>
      </c>
      <c r="AO221" s="13">
        <f t="shared" si="476"/>
        <v>4.3735889854956819E-3</v>
      </c>
      <c r="AP221" s="13">
        <f t="shared" si="477"/>
        <v>6.7613816818210069E-4</v>
      </c>
      <c r="AQ221" s="13">
        <f t="shared" si="478"/>
        <v>7.8396053673897127E-5</v>
      </c>
      <c r="AR221" s="13">
        <f t="shared" si="479"/>
        <v>9.5325067190913518E-6</v>
      </c>
      <c r="AS221" s="13">
        <f t="shared" si="480"/>
        <v>2.3525048787081697E-5</v>
      </c>
      <c r="AT221" s="13">
        <f t="shared" si="481"/>
        <v>2.902845687620599E-5</v>
      </c>
      <c r="AU221" s="13">
        <f t="shared" si="482"/>
        <v>2.3879548312958947E-5</v>
      </c>
      <c r="AV221" s="13">
        <f t="shared" si="483"/>
        <v>1.4732943695459102E-5</v>
      </c>
      <c r="AW221" s="13">
        <f t="shared" si="484"/>
        <v>2.3119721040480017E-7</v>
      </c>
      <c r="AX221" s="13">
        <f t="shared" si="485"/>
        <v>1.6726406402328482E-2</v>
      </c>
      <c r="AY221" s="13">
        <f t="shared" si="486"/>
        <v>7.7574928663704697E-3</v>
      </c>
      <c r="AZ221" s="13">
        <f t="shared" si="487"/>
        <v>1.798912872385166E-3</v>
      </c>
      <c r="BA221" s="13">
        <f t="shared" si="488"/>
        <v>2.781042430569996E-4</v>
      </c>
      <c r="BB221" s="13">
        <f t="shared" si="489"/>
        <v>3.224529569785089E-5</v>
      </c>
      <c r="BC221" s="13">
        <f t="shared" si="490"/>
        <v>2.9909909556575451E-6</v>
      </c>
      <c r="BD221" s="13">
        <f t="shared" si="491"/>
        <v>7.3684240249881575E-7</v>
      </c>
      <c r="BE221" s="13">
        <f t="shared" si="492"/>
        <v>1.8184360082808787E-6</v>
      </c>
      <c r="BF221" s="13">
        <f t="shared" si="493"/>
        <v>2.2438376951425587E-6</v>
      </c>
      <c r="BG221" s="13">
        <f t="shared" si="494"/>
        <v>1.8458380642174289E-6</v>
      </c>
      <c r="BH221" s="13">
        <f t="shared" si="495"/>
        <v>1.1388250696640116E-6</v>
      </c>
      <c r="BI221" s="13">
        <f t="shared" si="496"/>
        <v>5.6209591271814606E-7</v>
      </c>
      <c r="BJ221" s="14">
        <f t="shared" si="497"/>
        <v>0.8011027113938971</v>
      </c>
      <c r="BK221" s="14">
        <f t="shared" si="498"/>
        <v>0.14192622557920237</v>
      </c>
      <c r="BL221" s="14">
        <f t="shared" si="499"/>
        <v>5.0528238243471836E-2</v>
      </c>
      <c r="BM221" s="14">
        <f t="shared" si="500"/>
        <v>0.54801298476142601</v>
      </c>
      <c r="BN221" s="14">
        <f t="shared" si="501"/>
        <v>0.4386732673289136</v>
      </c>
    </row>
    <row r="222" spans="1:66" x14ac:dyDescent="0.25">
      <c r="A222" t="s">
        <v>341</v>
      </c>
      <c r="B222" t="s">
        <v>136</v>
      </c>
      <c r="C222" t="s">
        <v>138</v>
      </c>
      <c r="D222" s="11">
        <v>44413</v>
      </c>
      <c r="E222" s="10">
        <f>VLOOKUP(A222,home!$A$2:$E$405,3,FALSE)</f>
        <v>1.4554</v>
      </c>
      <c r="F222" s="10">
        <f>VLOOKUP(B222,home!$B$2:$E$405,3,FALSE)</f>
        <v>2.0613000000000001</v>
      </c>
      <c r="G222" s="10">
        <f>VLOOKUP(C222,away!$B$2:$E$405,4,FALSE)</f>
        <v>0.7853</v>
      </c>
      <c r="H222" s="10">
        <f>VLOOKUP(A222,away!$A$2:$E$405,3,FALSE)</f>
        <v>1.2321</v>
      </c>
      <c r="I222" s="10">
        <f>VLOOKUP(C222,away!$B$2:$E$405,3,FALSE)</f>
        <v>0.46379999999999999</v>
      </c>
      <c r="J222" s="10">
        <f>VLOOKUP(B222,home!$B$2:$E$405,4,FALSE)</f>
        <v>0.69569999999999999</v>
      </c>
      <c r="K222" s="12">
        <f t="shared" si="446"/>
        <v>2.3559125805060002</v>
      </c>
      <c r="L222" s="12">
        <f t="shared" si="447"/>
        <v>0.39755635968599995</v>
      </c>
      <c r="M222" s="13">
        <f t="shared" si="448"/>
        <v>6.3706483474631773E-2</v>
      </c>
      <c r="N222" s="13">
        <f t="shared" si="449"/>
        <v>0.15008690587768261</v>
      </c>
      <c r="O222" s="13">
        <f t="shared" si="450"/>
        <v>2.5326917658570921E-2</v>
      </c>
      <c r="P222" s="13">
        <f t="shared" si="451"/>
        <v>5.966800393726681E-2</v>
      </c>
      <c r="Q222" s="13">
        <f t="shared" si="452"/>
        <v>0.17679581486322621</v>
      </c>
      <c r="R222" s="13">
        <f t="shared" si="453"/>
        <v>5.0344385932042622E-3</v>
      </c>
      <c r="S222" s="13">
        <f t="shared" si="454"/>
        <v>1.3971382894157875E-2</v>
      </c>
      <c r="T222" s="13">
        <f t="shared" si="455"/>
        <v>7.028630056474422E-2</v>
      </c>
      <c r="U222" s="13">
        <f t="shared" si="456"/>
        <v>1.1860697217514852E-2</v>
      </c>
      <c r="V222" s="13">
        <f t="shared" si="457"/>
        <v>1.4539677109240395E-3</v>
      </c>
      <c r="W222" s="13">
        <f t="shared" si="458"/>
        <v>0.1388384948056948</v>
      </c>
      <c r="X222" s="13">
        <f t="shared" si="459"/>
        <v>5.519612657923563E-2</v>
      </c>
      <c r="Y222" s="13">
        <f t="shared" si="460"/>
        <v>1.0971785575804291E-2</v>
      </c>
      <c r="Z222" s="13">
        <f t="shared" si="461"/>
        <v>6.6715769339233133E-4</v>
      </c>
      <c r="AA222" s="13">
        <f t="shared" si="462"/>
        <v>1.5717652030443582E-3</v>
      </c>
      <c r="AB222" s="13">
        <f t="shared" si="463"/>
        <v>1.8514707077268858E-3</v>
      </c>
      <c r="AC222" s="13">
        <f t="shared" si="464"/>
        <v>8.5112364519598663E-5</v>
      </c>
      <c r="AD222" s="13">
        <f t="shared" si="465"/>
        <v>8.1772839142813344E-2</v>
      </c>
      <c r="AE222" s="13">
        <f t="shared" si="466"/>
        <v>3.2509312250805722E-2</v>
      </c>
      <c r="AF222" s="13">
        <f t="shared" si="467"/>
        <v>6.4621419171629006E-3</v>
      </c>
      <c r="AG222" s="13">
        <f t="shared" si="468"/>
        <v>8.5635520545386415E-4</v>
      </c>
      <c r="AH222" s="13">
        <f t="shared" si="469"/>
        <v>6.6308195980390908E-5</v>
      </c>
      <c r="AI222" s="13">
        <f t="shared" si="470"/>
        <v>1.5621631310086033E-4</v>
      </c>
      <c r="AJ222" s="13">
        <f t="shared" si="471"/>
        <v>1.840159886572906E-4</v>
      </c>
      <c r="AK222" s="13">
        <f t="shared" si="472"/>
        <v>1.4450852756398678E-4</v>
      </c>
      <c r="AL222" s="13">
        <f t="shared" si="473"/>
        <v>3.1886769598813446E-6</v>
      </c>
      <c r="AM222" s="13">
        <f t="shared" si="474"/>
        <v>3.8529932096049477E-2</v>
      </c>
      <c r="AN222" s="13">
        <f t="shared" si="475"/>
        <v>1.5317819543054199E-2</v>
      </c>
      <c r="AO222" s="13">
        <f t="shared" si="476"/>
        <v>3.0448482879318469E-3</v>
      </c>
      <c r="AP222" s="13">
        <f t="shared" si="477"/>
        <v>4.0349960038211163E-4</v>
      </c>
      <c r="AQ222" s="13">
        <f t="shared" si="478"/>
        <v>4.0103458065666986E-5</v>
      </c>
      <c r="AR222" s="13">
        <f t="shared" si="479"/>
        <v>5.2722490022620133E-6</v>
      </c>
      <c r="AS222" s="13">
        <f t="shared" si="480"/>
        <v>1.2420957751989285E-5</v>
      </c>
      <c r="AT222" s="13">
        <f t="shared" si="481"/>
        <v>1.4631345314922543E-5</v>
      </c>
      <c r="AU222" s="13">
        <f t="shared" si="482"/>
        <v>1.1490056832384515E-5</v>
      </c>
      <c r="AV222" s="13">
        <f t="shared" si="483"/>
        <v>6.7673923605359025E-6</v>
      </c>
      <c r="AW222" s="13">
        <f t="shared" si="484"/>
        <v>8.2959456758098308E-8</v>
      </c>
      <c r="AX222" s="13">
        <f t="shared" si="485"/>
        <v>1.5128858625187466E-2</v>
      </c>
      <c r="AY222" s="13">
        <f t="shared" si="486"/>
        <v>6.0145739612336713E-3</v>
      </c>
      <c r="AZ222" s="13">
        <f t="shared" si="487"/>
        <v>1.1955660645451313E-3</v>
      </c>
      <c r="BA222" s="13">
        <f t="shared" si="488"/>
        <v>1.584349641282266E-4</v>
      </c>
      <c r="BB222" s="13">
        <f t="shared" si="489"/>
        <v>1.5746706896449933E-5</v>
      </c>
      <c r="BC222" s="13">
        <f t="shared" si="490"/>
        <v>1.2520406941590133E-6</v>
      </c>
      <c r="BD222" s="13">
        <f t="shared" si="491"/>
        <v>3.4933602011623864E-7</v>
      </c>
      <c r="BE222" s="13">
        <f t="shared" si="492"/>
        <v>8.2300512461574377E-7</v>
      </c>
      <c r="BF222" s="13">
        <f t="shared" si="493"/>
        <v>9.6946406345156975E-7</v>
      </c>
      <c r="BG222" s="13">
        <f t="shared" si="494"/>
        <v>7.6132419447800685E-7</v>
      </c>
      <c r="BH222" s="13">
        <f t="shared" si="495"/>
        <v>4.4840331190358337E-7</v>
      </c>
      <c r="BI222" s="13">
        <f t="shared" si="496"/>
        <v>2.1127980073084151E-7</v>
      </c>
      <c r="BJ222" s="14">
        <f t="shared" si="497"/>
        <v>0.80362671213079195</v>
      </c>
      <c r="BK222" s="14">
        <f t="shared" si="498"/>
        <v>0.14490271301969365</v>
      </c>
      <c r="BL222" s="14">
        <f t="shared" si="499"/>
        <v>4.6250483219141193E-2</v>
      </c>
      <c r="BM222" s="14">
        <f t="shared" si="500"/>
        <v>0.50881401065665965</v>
      </c>
      <c r="BN222" s="14">
        <f t="shared" si="501"/>
        <v>0.48061856440458256</v>
      </c>
    </row>
    <row r="223" spans="1:66" x14ac:dyDescent="0.25">
      <c r="A223" t="s">
        <v>339</v>
      </c>
      <c r="B223" t="s">
        <v>93</v>
      </c>
      <c r="C223" t="s">
        <v>91</v>
      </c>
      <c r="D223" s="11">
        <v>44414</v>
      </c>
      <c r="E223" s="10">
        <f>VLOOKUP(A223,home!$A$2:$E$405,3,FALSE)</f>
        <v>1.3068</v>
      </c>
      <c r="F223" s="10">
        <f>VLOOKUP(B223,home!$B$2:$E$405,3,FALSE)</f>
        <v>0.89280000000000004</v>
      </c>
      <c r="G223" s="10">
        <f>VLOOKUP(C223,away!$B$2:$E$405,4,FALSE)</f>
        <v>1.2754000000000001</v>
      </c>
      <c r="H223" s="10">
        <f>VLOOKUP(A223,away!$A$2:$E$405,3,FALSE)</f>
        <v>1.1419999999999999</v>
      </c>
      <c r="I223" s="10">
        <f>VLOOKUP(C223,away!$B$2:$E$405,3,FALSE)</f>
        <v>0.29189999999999999</v>
      </c>
      <c r="J223" s="10">
        <f>VLOOKUP(B223,home!$B$2:$E$405,4,FALSE)</f>
        <v>0.87570000000000003</v>
      </c>
      <c r="K223" s="12">
        <f t="shared" si="446"/>
        <v>1.4880232604160002</v>
      </c>
      <c r="L223" s="12">
        <f t="shared" si="447"/>
        <v>0.29191441986</v>
      </c>
      <c r="M223" s="13">
        <f t="shared" si="448"/>
        <v>0.16864865707886997</v>
      </c>
      <c r="N223" s="13">
        <f t="shared" si="449"/>
        <v>0.25095312457128005</v>
      </c>
      <c r="O223" s="13">
        <f t="shared" si="450"/>
        <v>4.9230974891346403E-2</v>
      </c>
      <c r="P223" s="13">
        <f t="shared" si="451"/>
        <v>7.3256835771279519E-2</v>
      </c>
      <c r="Q223" s="13">
        <f t="shared" si="452"/>
        <v>0.1867120433180694</v>
      </c>
      <c r="R223" s="13">
        <f t="shared" si="453"/>
        <v>7.1856157372748048E-3</v>
      </c>
      <c r="S223" s="13">
        <f t="shared" si="454"/>
        <v>7.9552426923721366E-3</v>
      </c>
      <c r="T223" s="13">
        <f t="shared" si="455"/>
        <v>5.4503937806069415E-2</v>
      </c>
      <c r="U223" s="13">
        <f t="shared" si="456"/>
        <v>1.0692363357476177E-2</v>
      </c>
      <c r="V223" s="13">
        <f t="shared" si="457"/>
        <v>3.8395134432462783E-4</v>
      </c>
      <c r="W223" s="13">
        <f t="shared" si="458"/>
        <v>9.2610621152362405E-2</v>
      </c>
      <c r="X223" s="13">
        <f t="shared" si="459"/>
        <v>2.7034375746566114E-2</v>
      </c>
      <c r="Y223" s="13">
        <f t="shared" si="460"/>
        <v>3.9458620561680499E-3</v>
      </c>
      <c r="Z223" s="13">
        <f t="shared" si="461"/>
        <v>6.9919494976115383E-4</v>
      </c>
      <c r="AA223" s="13">
        <f t="shared" si="462"/>
        <v>1.0404183488099937E-3</v>
      </c>
      <c r="AB223" s="13">
        <f t="shared" si="463"/>
        <v>7.7408335179643916E-4</v>
      </c>
      <c r="AC223" s="13">
        <f t="shared" si="464"/>
        <v>1.0423689796339958E-5</v>
      </c>
      <c r="AD223" s="13">
        <f t="shared" si="465"/>
        <v>3.4451689609072321E-2</v>
      </c>
      <c r="AE223" s="13">
        <f t="shared" si="466"/>
        <v>1.0056944985429138E-2</v>
      </c>
      <c r="AF223" s="13">
        <f t="shared" si="467"/>
        <v>1.467883630492741E-3</v>
      </c>
      <c r="AG223" s="13">
        <f t="shared" si="468"/>
        <v>1.4283213280575976E-4</v>
      </c>
      <c r="AH223" s="13">
        <f t="shared" si="469"/>
        <v>5.1026272032142271E-5</v>
      </c>
      <c r="AI223" s="13">
        <f t="shared" si="470"/>
        <v>7.5928279676142104E-5</v>
      </c>
      <c r="AJ223" s="13">
        <f t="shared" si="471"/>
        <v>5.6491523140735455E-5</v>
      </c>
      <c r="AK223" s="13">
        <f t="shared" si="472"/>
        <v>2.8020233483247709E-5</v>
      </c>
      <c r="AL223" s="13">
        <f t="shared" si="473"/>
        <v>1.8111179650464231E-7</v>
      </c>
      <c r="AM223" s="13">
        <f t="shared" si="474"/>
        <v>1.0252983099786358E-2</v>
      </c>
      <c r="AN223" s="13">
        <f t="shared" si="475"/>
        <v>2.9929936134085191E-3</v>
      </c>
      <c r="AO223" s="13">
        <f t="shared" si="476"/>
        <v>4.3684899715141639E-4</v>
      </c>
      <c r="AP223" s="13">
        <f t="shared" si="477"/>
        <v>4.2507507189959517E-5</v>
      </c>
      <c r="AQ223" s="13">
        <f t="shared" si="478"/>
        <v>3.1021385752629527E-6</v>
      </c>
      <c r="AR223" s="13">
        <f t="shared" si="479"/>
        <v>2.9790609195762698E-6</v>
      </c>
      <c r="AS223" s="13">
        <f t="shared" si="480"/>
        <v>4.4329119425257693E-6</v>
      </c>
      <c r="AT223" s="13">
        <f t="shared" si="481"/>
        <v>3.2981380409271103E-6</v>
      </c>
      <c r="AU223" s="13">
        <f t="shared" si="482"/>
        <v>1.6359020403208E-6</v>
      </c>
      <c r="AV223" s="13">
        <f t="shared" si="483"/>
        <v>6.085650719398359E-7</v>
      </c>
      <c r="AW223" s="13">
        <f t="shared" si="484"/>
        <v>2.1852921535531004E-9</v>
      </c>
      <c r="AX223" s="13">
        <f t="shared" si="485"/>
        <v>2.5427795568557102E-3</v>
      </c>
      <c r="AY223" s="13">
        <f t="shared" si="486"/>
        <v>7.4227401917140244E-4</v>
      </c>
      <c r="AZ223" s="13">
        <f t="shared" si="487"/>
        <v>1.0834024484178522E-4</v>
      </c>
      <c r="BA223" s="13">
        <f t="shared" si="488"/>
        <v>1.0542026573493365E-5</v>
      </c>
      <c r="BB223" s="13">
        <f t="shared" si="489"/>
        <v>7.6934239283750491E-7</v>
      </c>
      <c r="BC223" s="13">
        <f t="shared" si="490"/>
        <v>4.4916427655772878E-8</v>
      </c>
      <c r="BD223" s="13">
        <f t="shared" si="491"/>
        <v>1.4493847334428418E-7</v>
      </c>
      <c r="BE223" s="13">
        <f t="shared" si="492"/>
        <v>2.1567181966547933E-7</v>
      </c>
      <c r="BF223" s="13">
        <f t="shared" si="493"/>
        <v>1.6046234213923908E-7</v>
      </c>
      <c r="BG223" s="13">
        <f t="shared" si="494"/>
        <v>7.9590565841339468E-8</v>
      </c>
      <c r="BH223" s="13">
        <f t="shared" si="495"/>
        <v>2.9608153320396067E-8</v>
      </c>
      <c r="BI223" s="13">
        <f t="shared" si="496"/>
        <v>8.8115241677425074E-9</v>
      </c>
      <c r="BJ223" s="14">
        <f t="shared" si="497"/>
        <v>0.67901250047068962</v>
      </c>
      <c r="BK223" s="14">
        <f t="shared" si="498"/>
        <v>0.2509975657076105</v>
      </c>
      <c r="BL223" s="14">
        <f t="shared" si="499"/>
        <v>6.9148515655929846E-2</v>
      </c>
      <c r="BM223" s="14">
        <f t="shared" si="500"/>
        <v>0.26312825358199199</v>
      </c>
      <c r="BN223" s="14">
        <f t="shared" si="501"/>
        <v>0.73598725136812015</v>
      </c>
    </row>
    <row r="224" spans="1:66" x14ac:dyDescent="0.25">
      <c r="A224" t="s">
        <v>340</v>
      </c>
      <c r="B224" t="s">
        <v>129</v>
      </c>
      <c r="C224" t="s">
        <v>115</v>
      </c>
      <c r="D224" s="11">
        <v>44414</v>
      </c>
      <c r="E224" s="10">
        <f>VLOOKUP(A224,home!$A$2:$E$405,3,FALSE)</f>
        <v>1.1801999999999999</v>
      </c>
      <c r="F224" s="10">
        <f>VLOOKUP(B224,home!$B$2:$E$405,3,FALSE)</f>
        <v>0.1883</v>
      </c>
      <c r="G224" s="10">
        <f>VLOOKUP(C224,away!$B$2:$E$405,4,FALSE)</f>
        <v>0.76259999999999994</v>
      </c>
      <c r="H224" s="10">
        <f>VLOOKUP(A224,away!$A$2:$E$405,3,FALSE)</f>
        <v>1.0640000000000001</v>
      </c>
      <c r="I224" s="10">
        <f>VLOOKUP(C224,away!$B$2:$E$405,3,FALSE)</f>
        <v>1.5038</v>
      </c>
      <c r="J224" s="10">
        <f>VLOOKUP(B224,home!$B$2:$E$405,4,FALSE)</f>
        <v>0.83540000000000003</v>
      </c>
      <c r="K224" s="12">
        <f t="shared" si="446"/>
        <v>0.16947386391599997</v>
      </c>
      <c r="L224" s="12">
        <f t="shared" si="447"/>
        <v>1.3366760892800003</v>
      </c>
      <c r="M224" s="13">
        <f t="shared" si="448"/>
        <v>0.22176213107607212</v>
      </c>
      <c r="N224" s="13">
        <f t="shared" si="449"/>
        <v>3.7582885223708395E-2</v>
      </c>
      <c r="O224" s="13">
        <f t="shared" si="450"/>
        <v>0.29642413811716289</v>
      </c>
      <c r="P224" s="13">
        <f t="shared" si="451"/>
        <v>5.0236144044685641E-2</v>
      </c>
      <c r="Q224" s="13">
        <f t="shared" si="452"/>
        <v>3.1846583879867009E-3</v>
      </c>
      <c r="R224" s="13">
        <f t="shared" si="453"/>
        <v>0.19811152885332201</v>
      </c>
      <c r="S224" s="13">
        <f t="shared" si="454"/>
        <v>2.8450192963882302E-3</v>
      </c>
      <c r="T224" s="13">
        <f t="shared" si="455"/>
        <v>4.2568567197468132E-3</v>
      </c>
      <c r="U224" s="13">
        <f t="shared" si="456"/>
        <v>3.357472628107859E-2</v>
      </c>
      <c r="V224" s="13">
        <f t="shared" si="457"/>
        <v>7.1609660961076166E-5</v>
      </c>
      <c r="W224" s="13">
        <f t="shared" si="458"/>
        <v>1.7990545408820197E-4</v>
      </c>
      <c r="X224" s="13">
        <f t="shared" si="459"/>
        <v>2.4047531881076043E-4</v>
      </c>
      <c r="Y224" s="13">
        <f t="shared" si="460"/>
        <v>1.6071880435816426E-4</v>
      </c>
      <c r="Z224" s="13">
        <f t="shared" si="461"/>
        <v>8.8270314542980122E-2</v>
      </c>
      <c r="AA224" s="13">
        <f t="shared" si="462"/>
        <v>1.4959511274679526E-2</v>
      </c>
      <c r="AB224" s="13">
        <f t="shared" si="463"/>
        <v>1.2676230890074525E-3</v>
      </c>
      <c r="AC224" s="13">
        <f t="shared" si="464"/>
        <v>1.0138659680013446E-6</v>
      </c>
      <c r="AD224" s="13">
        <f t="shared" si="465"/>
        <v>7.6223181109725307E-6</v>
      </c>
      <c r="AE224" s="13">
        <f t="shared" si="466"/>
        <v>1.0188570363822881E-5</v>
      </c>
      <c r="AF224" s="13">
        <f t="shared" si="467"/>
        <v>6.80940919463444E-6</v>
      </c>
      <c r="AG224" s="13">
        <f t="shared" si="468"/>
        <v>3.0339914841970797E-6</v>
      </c>
      <c r="AH224" s="13">
        <f t="shared" si="469"/>
        <v>2.9497204710706573E-2</v>
      </c>
      <c r="AI224" s="13">
        <f t="shared" si="470"/>
        <v>4.9990052570446789E-3</v>
      </c>
      <c r="AJ224" s="13">
        <f t="shared" si="471"/>
        <v>4.236003683238791E-4</v>
      </c>
      <c r="AK224" s="13">
        <f t="shared" si="472"/>
        <v>2.3929730392029512E-5</v>
      </c>
      <c r="AL224" s="13">
        <f t="shared" si="473"/>
        <v>9.1869096970480596E-9</v>
      </c>
      <c r="AM224" s="13">
        <f t="shared" si="474"/>
        <v>2.5835674045268429E-7</v>
      </c>
      <c r="AN224" s="13">
        <f t="shared" si="475"/>
        <v>3.4533927746742207E-7</v>
      </c>
      <c r="AO224" s="13">
        <f t="shared" si="476"/>
        <v>2.3080337743996733E-7</v>
      </c>
      <c r="AP224" s="13">
        <f t="shared" si="477"/>
        <v>1.0283645198302379E-7</v>
      </c>
      <c r="AQ224" s="13">
        <f t="shared" si="478"/>
        <v>3.4364756618024711E-8</v>
      </c>
      <c r="AR224" s="13">
        <f t="shared" si="479"/>
        <v>7.8856416474797752E-3</v>
      </c>
      <c r="AS224" s="13">
        <f t="shared" si="480"/>
        <v>1.3364101594553293E-3</v>
      </c>
      <c r="AT224" s="13">
        <f t="shared" si="481"/>
        <v>1.1324329674974613E-4</v>
      </c>
      <c r="AU224" s="13">
        <f t="shared" si="482"/>
        <v>6.397259687588558E-6</v>
      </c>
      <c r="AV224" s="13">
        <f t="shared" si="483"/>
        <v>2.7104207943242397E-7</v>
      </c>
      <c r="AW224" s="13">
        <f t="shared" si="484"/>
        <v>5.7809053309480522E-11</v>
      </c>
      <c r="AX224" s="13">
        <f t="shared" si="485"/>
        <v>7.2974525122099148E-9</v>
      </c>
      <c r="AY224" s="13">
        <f t="shared" si="486"/>
        <v>9.7543302857272618E-9</v>
      </c>
      <c r="AZ224" s="13">
        <f t="shared" si="487"/>
        <v>6.5191900299356925E-9</v>
      </c>
      <c r="BA224" s="13">
        <f t="shared" si="488"/>
        <v>2.9046818114958696E-9</v>
      </c>
      <c r="BB224" s="13">
        <f t="shared" si="489"/>
        <v>9.7065468109826209E-10</v>
      </c>
      <c r="BC224" s="13">
        <f t="shared" si="490"/>
        <v>2.5949018063435026E-10</v>
      </c>
      <c r="BD224" s="13">
        <f t="shared" si="491"/>
        <v>1.7567581064694556E-3</v>
      </c>
      <c r="BE224" s="13">
        <f t="shared" si="492"/>
        <v>2.9772458426913429E-4</v>
      </c>
      <c r="BF224" s="13">
        <f t="shared" si="493"/>
        <v>2.5228267839437461E-5</v>
      </c>
      <c r="BG224" s="13">
        <f t="shared" si="494"/>
        <v>1.4251773435524074E-6</v>
      </c>
      <c r="BH224" s="13">
        <f t="shared" si="495"/>
        <v>6.038257779434176E-8</v>
      </c>
      <c r="BI224" s="13">
        <f t="shared" si="496"/>
        <v>2.0466537544031127E-9</v>
      </c>
      <c r="BJ224" s="14">
        <f t="shared" si="497"/>
        <v>4.5634153604256121E-2</v>
      </c>
      <c r="BK224" s="14">
        <f t="shared" si="498"/>
        <v>0.27491593688531507</v>
      </c>
      <c r="BL224" s="14">
        <f t="shared" si="499"/>
        <v>0.59070442965232262</v>
      </c>
      <c r="BM224" s="14">
        <f t="shared" si="500"/>
        <v>0.19222333928541499</v>
      </c>
      <c r="BN224" s="14">
        <f t="shared" si="501"/>
        <v>0.80730148570293769</v>
      </c>
    </row>
    <row r="225" spans="1:66" x14ac:dyDescent="0.25">
      <c r="A225" t="s">
        <v>341</v>
      </c>
      <c r="B225" t="s">
        <v>145</v>
      </c>
      <c r="C225" t="s">
        <v>144</v>
      </c>
      <c r="D225" s="11">
        <v>44414</v>
      </c>
      <c r="E225" s="10">
        <f>VLOOKUP(A225,home!$A$2:$E$405,3,FALSE)</f>
        <v>1.4554</v>
      </c>
      <c r="F225" s="10">
        <f>VLOOKUP(B225,home!$B$2:$E$405,3,FALSE)</f>
        <v>0.68710000000000004</v>
      </c>
      <c r="G225" s="10">
        <f>VLOOKUP(C225,away!$B$2:$E$405,4,FALSE)</f>
        <v>0.98160000000000003</v>
      </c>
      <c r="H225" s="10">
        <f>VLOOKUP(A225,away!$A$2:$E$405,3,FALSE)</f>
        <v>1.2321</v>
      </c>
      <c r="I225" s="10">
        <f>VLOOKUP(C225,away!$B$2:$E$405,3,FALSE)</f>
        <v>0.2319</v>
      </c>
      <c r="J225" s="10">
        <f>VLOOKUP(B225,home!$B$2:$E$405,4,FALSE)</f>
        <v>1.1595</v>
      </c>
      <c r="K225" s="12">
        <f t="shared" si="446"/>
        <v>0.98160524174400021</v>
      </c>
      <c r="L225" s="12">
        <f t="shared" si="447"/>
        <v>0.33129696640499995</v>
      </c>
      <c r="M225" s="13">
        <f t="shared" si="448"/>
        <v>0.26903811764162311</v>
      </c>
      <c r="N225" s="13">
        <f t="shared" si="449"/>
        <v>0.26408922650595623</v>
      </c>
      <c r="O225" s="13">
        <f t="shared" si="450"/>
        <v>8.9131512221981221E-2</v>
      </c>
      <c r="P225" s="13">
        <f t="shared" si="451"/>
        <v>8.7491959601666183E-2</v>
      </c>
      <c r="Q225" s="13">
        <f t="shared" si="452"/>
        <v>0.12961568451318259</v>
      </c>
      <c r="R225" s="13">
        <f t="shared" si="453"/>
        <v>1.4764499805116276E-2</v>
      </c>
      <c r="S225" s="13">
        <f t="shared" si="454"/>
        <v>7.1131584085943125E-3</v>
      </c>
      <c r="T225" s="13">
        <f t="shared" si="455"/>
        <v>4.294128307772492E-2</v>
      </c>
      <c r="U225" s="13">
        <f t="shared" si="456"/>
        <v>1.4492910400430407E-2</v>
      </c>
      <c r="V225" s="13">
        <f t="shared" si="457"/>
        <v>2.5702436747642918E-4</v>
      </c>
      <c r="W225" s="13">
        <f t="shared" si="458"/>
        <v>4.2410478443458889E-2</v>
      </c>
      <c r="X225" s="13">
        <f t="shared" si="459"/>
        <v>1.4050462852102572E-2</v>
      </c>
      <c r="Y225" s="13">
        <f t="shared" si="460"/>
        <v>2.3274378597438628E-3</v>
      </c>
      <c r="Z225" s="13">
        <f t="shared" si="461"/>
        <v>1.6304779986407454E-3</v>
      </c>
      <c r="AA225" s="13">
        <f t="shared" si="462"/>
        <v>1.6004857500140225E-3</v>
      </c>
      <c r="AB225" s="13">
        <f t="shared" si="463"/>
        <v>7.8552260077517102E-4</v>
      </c>
      <c r="AC225" s="13">
        <f t="shared" si="464"/>
        <v>5.2240658714591732E-6</v>
      </c>
      <c r="AD225" s="13">
        <f t="shared" si="465"/>
        <v>1.0407586986242541E-2</v>
      </c>
      <c r="AE225" s="13">
        <f t="shared" si="466"/>
        <v>3.4480019961383094E-3</v>
      </c>
      <c r="AF225" s="13">
        <f t="shared" si="467"/>
        <v>5.7115630073950303E-4</v>
      </c>
      <c r="AG225" s="13">
        <f t="shared" si="468"/>
        <v>6.3074116592699741E-5</v>
      </c>
      <c r="AH225" s="13">
        <f t="shared" si="469"/>
        <v>1.3504310368494361E-4</v>
      </c>
      <c r="AI225" s="13">
        <f t="shared" si="470"/>
        <v>1.3255901843851916E-4</v>
      </c>
      <c r="AJ225" s="13">
        <f t="shared" si="471"/>
        <v>6.5060313669844998E-5</v>
      </c>
      <c r="AK225" s="13">
        <f t="shared" si="472"/>
        <v>2.1287848309276226E-5</v>
      </c>
      <c r="AL225" s="13">
        <f t="shared" si="473"/>
        <v>6.7955242058448959E-8</v>
      </c>
      <c r="AM225" s="13">
        <f t="shared" si="474"/>
        <v>2.0432283879204646E-3</v>
      </c>
      <c r="AN225" s="13">
        <f t="shared" si="475"/>
        <v>6.7691536659062834E-4</v>
      </c>
      <c r="AO225" s="13">
        <f t="shared" si="476"/>
        <v>1.1213000373220179E-4</v>
      </c>
      <c r="AP225" s="13">
        <f t="shared" si="477"/>
        <v>1.238277669315326E-5</v>
      </c>
      <c r="AQ225" s="13">
        <f t="shared" si="478"/>
        <v>1.025594088528053E-6</v>
      </c>
      <c r="AR225" s="13">
        <f t="shared" si="479"/>
        <v>8.9478741169475368E-6</v>
      </c>
      <c r="AS225" s="13">
        <f t="shared" si="480"/>
        <v>8.7832801356611692E-6</v>
      </c>
      <c r="AT225" s="13">
        <f t="shared" si="481"/>
        <v>4.3108569104354785E-6</v>
      </c>
      <c r="AU225" s="13">
        <f t="shared" si="482"/>
        <v>1.4105199132306041E-6</v>
      </c>
      <c r="AV225" s="13">
        <f t="shared" si="483"/>
        <v>3.4614343510286323E-7</v>
      </c>
      <c r="AW225" s="13">
        <f t="shared" si="484"/>
        <v>6.138677119040885E-10</v>
      </c>
      <c r="AX225" s="13">
        <f t="shared" si="485"/>
        <v>3.3427394927714512E-4</v>
      </c>
      <c r="AY225" s="13">
        <f t="shared" si="486"/>
        <v>1.1074394534373699E-4</v>
      </c>
      <c r="AZ225" s="13">
        <f t="shared" si="487"/>
        <v>1.8344566570050589E-5</v>
      </c>
      <c r="BA225" s="13">
        <f t="shared" si="488"/>
        <v>2.0258330848907787E-6</v>
      </c>
      <c r="BB225" s="13">
        <f t="shared" si="489"/>
        <v>1.6778808886679941E-7</v>
      </c>
      <c r="BC225" s="13">
        <f t="shared" si="490"/>
        <v>1.1117536968092636E-8</v>
      </c>
      <c r="BD225" s="13">
        <f t="shared" si="491"/>
        <v>4.9406725845308945E-7</v>
      </c>
      <c r="BE225" s="13">
        <f t="shared" si="492"/>
        <v>4.8497901067164027E-7</v>
      </c>
      <c r="BF225" s="13">
        <f t="shared" si="493"/>
        <v>2.3802896950555078E-7</v>
      </c>
      <c r="BG225" s="13">
        <f t="shared" si="494"/>
        <v>7.7883494717857142E-8</v>
      </c>
      <c r="BH225" s="13">
        <f t="shared" si="495"/>
        <v>1.9112711665097428E-8</v>
      </c>
      <c r="BI225" s="13">
        <f t="shared" si="496"/>
        <v>3.7522275908802676E-9</v>
      </c>
      <c r="BJ225" s="14">
        <f t="shared" si="497"/>
        <v>0.51323564198080862</v>
      </c>
      <c r="BK225" s="14">
        <f t="shared" si="498"/>
        <v>0.36401629598581725</v>
      </c>
      <c r="BL225" s="14">
        <f t="shared" si="499"/>
        <v>0.12115399756060367</v>
      </c>
      <c r="BM225" s="14">
        <f t="shared" si="500"/>
        <v>0.14579466990486881</v>
      </c>
      <c r="BN225" s="14">
        <f t="shared" si="501"/>
        <v>0.85413100028952571</v>
      </c>
    </row>
    <row r="226" spans="1:66" x14ac:dyDescent="0.25">
      <c r="A226" t="s">
        <v>341</v>
      </c>
      <c r="B226" t="s">
        <v>142</v>
      </c>
      <c r="C226" t="s">
        <v>132</v>
      </c>
      <c r="D226" s="11">
        <v>44414</v>
      </c>
      <c r="E226" s="10">
        <f>VLOOKUP(A226,home!$A$2:$E$405,3,FALSE)</f>
        <v>1.4554</v>
      </c>
      <c r="F226" s="10">
        <f>VLOOKUP(B226,home!$B$2:$E$405,3,FALSE)</f>
        <v>0.7853</v>
      </c>
      <c r="G226" s="10">
        <f>VLOOKUP(C226,away!$B$2:$E$405,4,FALSE)</f>
        <v>0.88339999999999996</v>
      </c>
      <c r="H226" s="10">
        <f>VLOOKUP(A226,away!$A$2:$E$405,3,FALSE)</f>
        <v>1.2321</v>
      </c>
      <c r="I226" s="10">
        <f>VLOOKUP(C226,away!$B$2:$E$405,3,FALSE)</f>
        <v>1.3914</v>
      </c>
      <c r="J226" s="10">
        <f>VLOOKUP(B226,home!$B$2:$E$405,4,FALSE)</f>
        <v>0.69569999999999999</v>
      </c>
      <c r="K226" s="12">
        <f t="shared" si="446"/>
        <v>1.009660492708</v>
      </c>
      <c r="L226" s="12">
        <f t="shared" si="447"/>
        <v>1.1926690790579999</v>
      </c>
      <c r="M226" s="13">
        <f t="shared" si="448"/>
        <v>0.11054533487878193</v>
      </c>
      <c r="N226" s="13">
        <f t="shared" si="449"/>
        <v>0.11161325728028182</v>
      </c>
      <c r="O226" s="13">
        <f t="shared" si="450"/>
        <v>0.13184400274403504</v>
      </c>
      <c r="P226" s="13">
        <f t="shared" si="451"/>
        <v>0.13311768077113734</v>
      </c>
      <c r="Q226" s="13">
        <f t="shared" si="452"/>
        <v>5.6345748169177048E-2</v>
      </c>
      <c r="R226" s="13">
        <f t="shared" si="453"/>
        <v>7.8623132666024373E-2</v>
      </c>
      <c r="S226" s="13">
        <f t="shared" si="454"/>
        <v>4.0074773289432736E-2</v>
      </c>
      <c r="T226" s="13">
        <f t="shared" si="455"/>
        <v>6.720183157776638E-2</v>
      </c>
      <c r="U226" s="13">
        <f t="shared" si="456"/>
        <v>7.9382670865824609E-2</v>
      </c>
      <c r="V226" s="13">
        <f t="shared" si="457"/>
        <v>5.3619639234367905E-3</v>
      </c>
      <c r="W226" s="13">
        <f t="shared" si="458"/>
        <v>1.8963358619497397E-2</v>
      </c>
      <c r="X226" s="13">
        <f t="shared" si="459"/>
        <v>2.2617011460562549E-2</v>
      </c>
      <c r="Y226" s="13">
        <f t="shared" si="460"/>
        <v>1.3487305114856685E-2</v>
      </c>
      <c r="Z226" s="13">
        <f t="shared" si="461"/>
        <v>3.1257126409814075E-2</v>
      </c>
      <c r="AA226" s="13">
        <f t="shared" si="462"/>
        <v>3.1559085651569112E-2</v>
      </c>
      <c r="AB226" s="13">
        <f t="shared" si="463"/>
        <v>1.5931980984188621E-2</v>
      </c>
      <c r="AC226" s="13">
        <f t="shared" si="464"/>
        <v>4.0355174341430726E-4</v>
      </c>
      <c r="AD226" s="13">
        <f t="shared" si="465"/>
        <v>4.7866385017900593E-3</v>
      </c>
      <c r="AE226" s="13">
        <f t="shared" si="466"/>
        <v>5.7088757337135148E-3</v>
      </c>
      <c r="AF226" s="13">
        <f t="shared" si="467"/>
        <v>3.4043997818923315E-3</v>
      </c>
      <c r="AG226" s="13">
        <f t="shared" si="468"/>
        <v>1.3534407842049274E-3</v>
      </c>
      <c r="AH226" s="13">
        <f t="shared" si="469"/>
        <v>9.3198520422981164E-3</v>
      </c>
      <c r="AI226" s="13">
        <f t="shared" si="470"/>
        <v>9.4098864049923757E-3</v>
      </c>
      <c r="AJ226" s="13">
        <f t="shared" si="471"/>
        <v>4.7503952719954558E-3</v>
      </c>
      <c r="AK226" s="13">
        <f t="shared" si="472"/>
        <v>1.5987621436268954E-3</v>
      </c>
      <c r="AL226" s="13">
        <f t="shared" si="473"/>
        <v>1.9438132676830893E-5</v>
      </c>
      <c r="AM226" s="13">
        <f t="shared" si="474"/>
        <v>9.6657595762648723E-4</v>
      </c>
      <c r="AN226" s="13">
        <f t="shared" si="475"/>
        <v>1.1528052572219868E-3</v>
      </c>
      <c r="AO226" s="13">
        <f t="shared" si="476"/>
        <v>6.8745759223208405E-4</v>
      </c>
      <c r="AP226" s="13">
        <f t="shared" si="477"/>
        <v>2.7330313780628989E-4</v>
      </c>
      <c r="AQ226" s="13">
        <f t="shared" si="478"/>
        <v>8.1490050417772395E-5</v>
      </c>
      <c r="AR226" s="13">
        <f t="shared" si="479"/>
        <v>2.2230998704489001E-3</v>
      </c>
      <c r="AS226" s="13">
        <f t="shared" si="480"/>
        <v>2.2445761105365273E-3</v>
      </c>
      <c r="AT226" s="13">
        <f t="shared" si="481"/>
        <v>1.133129910842458E-3</v>
      </c>
      <c r="AU226" s="13">
        <f t="shared" si="482"/>
        <v>3.8135883469445612E-4</v>
      </c>
      <c r="AV226" s="13">
        <f t="shared" si="483"/>
        <v>9.6260737234038306E-5</v>
      </c>
      <c r="AW226" s="13">
        <f t="shared" si="484"/>
        <v>6.5020059751422437E-7</v>
      </c>
      <c r="AX226" s="13">
        <f t="shared" si="485"/>
        <v>1.6265225960281087E-4</v>
      </c>
      <c r="AY226" s="13">
        <f t="shared" si="486"/>
        <v>1.939903206671872E-4</v>
      </c>
      <c r="AZ226" s="13">
        <f t="shared" si="487"/>
        <v>1.1568312854815015E-4</v>
      </c>
      <c r="BA226" s="13">
        <f t="shared" si="488"/>
        <v>4.5990563462690147E-5</v>
      </c>
      <c r="BB226" s="13">
        <f t="shared" si="489"/>
        <v>1.3712880742601297E-5</v>
      </c>
      <c r="BC226" s="13">
        <f t="shared" si="490"/>
        <v>3.2709857693020901E-6</v>
      </c>
      <c r="BD226" s="13">
        <f t="shared" si="491"/>
        <v>4.4190374585704128E-4</v>
      </c>
      <c r="BE226" s="13">
        <f t="shared" si="492"/>
        <v>4.4617275377153108E-4</v>
      </c>
      <c r="BF226" s="13">
        <f t="shared" si="493"/>
        <v>2.2524150120292462E-4</v>
      </c>
      <c r="BG226" s="13">
        <f t="shared" si="494"/>
        <v>7.5805815027611491E-5</v>
      </c>
      <c r="BH226" s="13">
        <f t="shared" si="495"/>
        <v>1.9134534137727426E-5</v>
      </c>
      <c r="BI226" s="13">
        <f t="shared" si="496"/>
        <v>3.8638766330471855E-6</v>
      </c>
      <c r="BJ226" s="14">
        <f t="shared" si="497"/>
        <v>0.30917879915784013</v>
      </c>
      <c r="BK226" s="14">
        <f t="shared" si="498"/>
        <v>0.28971673305954715</v>
      </c>
      <c r="BL226" s="14">
        <f t="shared" si="499"/>
        <v>0.36971031646494079</v>
      </c>
      <c r="BM226" s="14">
        <f t="shared" si="500"/>
        <v>0.37758047846263498</v>
      </c>
      <c r="BN226" s="14">
        <f t="shared" si="501"/>
        <v>0.62208915650943764</v>
      </c>
    </row>
    <row r="227" spans="1:66" x14ac:dyDescent="0.25">
      <c r="A227" t="s">
        <v>341</v>
      </c>
      <c r="B227" t="s">
        <v>134</v>
      </c>
      <c r="C227" t="s">
        <v>141</v>
      </c>
      <c r="D227" s="11">
        <v>44414</v>
      </c>
      <c r="E227" s="10">
        <f>VLOOKUP(A227,home!$A$2:$E$405,3,FALSE)</f>
        <v>1.4554</v>
      </c>
      <c r="F227" s="10">
        <f>VLOOKUP(B227,home!$B$2:$E$405,3,FALSE)</f>
        <v>0.49080000000000001</v>
      </c>
      <c r="G227" s="10">
        <f>VLOOKUP(C227,away!$B$2:$E$405,4,FALSE)</f>
        <v>0.58889999999999998</v>
      </c>
      <c r="H227" s="10">
        <f>VLOOKUP(A227,away!$A$2:$E$405,3,FALSE)</f>
        <v>1.2321</v>
      </c>
      <c r="I227" s="10">
        <f>VLOOKUP(C227,away!$B$2:$E$405,3,FALSE)</f>
        <v>1.6232</v>
      </c>
      <c r="J227" s="10">
        <f>VLOOKUP(B227,home!$B$2:$E$405,4,FALSE)</f>
        <v>1.6232</v>
      </c>
      <c r="K227" s="12">
        <f t="shared" si="446"/>
        <v>0.42065734744800004</v>
      </c>
      <c r="L227" s="12">
        <f t="shared" si="447"/>
        <v>3.2463102695039998</v>
      </c>
      <c r="M227" s="13">
        <f t="shared" si="448"/>
        <v>2.5553841613246996E-2</v>
      </c>
      <c r="N227" s="13">
        <f t="shared" si="449"/>
        <v>1.0749411230134804E-2</v>
      </c>
      <c r="O227" s="13">
        <f t="shared" si="450"/>
        <v>8.2955698454362375E-2</v>
      </c>
      <c r="P227" s="13">
        <f t="shared" si="451"/>
        <v>3.4895924067508237E-2</v>
      </c>
      <c r="Q227" s="13">
        <f t="shared" si="452"/>
        <v>2.2609094073481246E-3</v>
      </c>
      <c r="R227" s="13">
        <f t="shared" si="453"/>
        <v>0.13464996790313685</v>
      </c>
      <c r="S227" s="13">
        <f t="shared" si="454"/>
        <v>1.1913331221929047E-2</v>
      </c>
      <c r="T227" s="13">
        <f t="shared" si="455"/>
        <v>7.3396134274924182E-3</v>
      </c>
      <c r="U227" s="13">
        <f t="shared" si="456"/>
        <v>5.6641498332091901E-2</v>
      </c>
      <c r="V227" s="13">
        <f t="shared" si="457"/>
        <v>1.8076286315313859E-3</v>
      </c>
      <c r="W227" s="13">
        <f t="shared" si="458"/>
        <v>3.1702271803843061E-4</v>
      </c>
      <c r="X227" s="13">
        <f t="shared" si="459"/>
        <v>1.0291541052342282E-3</v>
      </c>
      <c r="Y227" s="13">
        <f t="shared" si="460"/>
        <v>1.670476770362038E-3</v>
      </c>
      <c r="Z227" s="13">
        <f t="shared" si="461"/>
        <v>0.14570519119744571</v>
      </c>
      <c r="AA227" s="13">
        <f t="shared" si="462"/>
        <v>6.1291959238521196E-2</v>
      </c>
      <c r="AB227" s="13">
        <f t="shared" si="463"/>
        <v>1.2891456496583631E-2</v>
      </c>
      <c r="AC227" s="13">
        <f t="shared" si="464"/>
        <v>1.5427932623316722E-4</v>
      </c>
      <c r="AD227" s="13">
        <f t="shared" si="465"/>
        <v>3.3339483912700364E-5</v>
      </c>
      <c r="AE227" s="13">
        <f t="shared" si="466"/>
        <v>1.0823030900576259E-4</v>
      </c>
      <c r="AF227" s="13">
        <f t="shared" si="467"/>
        <v>1.756745817984992E-4</v>
      </c>
      <c r="AG227" s="13">
        <f t="shared" si="468"/>
        <v>1.9009806632776276E-4</v>
      </c>
      <c r="AH227" s="13">
        <f t="shared" si="469"/>
        <v>0.11825106462607796</v>
      </c>
      <c r="AI227" s="13">
        <f t="shared" si="470"/>
        <v>4.9743179178507985E-2</v>
      </c>
      <c r="AJ227" s="13">
        <f t="shared" si="471"/>
        <v>1.0462416903430876E-2</v>
      </c>
      <c r="AK227" s="13">
        <f t="shared" si="472"/>
        <v>1.4670308474974503E-3</v>
      </c>
      <c r="AL227" s="13">
        <f t="shared" si="473"/>
        <v>8.4272568248650949E-6</v>
      </c>
      <c r="AM227" s="13">
        <f t="shared" si="474"/>
        <v>2.8048997736003625E-6</v>
      </c>
      <c r="AN227" s="13">
        <f t="shared" si="475"/>
        <v>9.1055749399683013E-6</v>
      </c>
      <c r="AO227" s="13">
        <f t="shared" si="476"/>
        <v>1.4779760718678683E-5</v>
      </c>
      <c r="AP227" s="13">
        <f t="shared" si="477"/>
        <v>1.5993229667286139E-5</v>
      </c>
      <c r="AQ227" s="13">
        <f t="shared" si="478"/>
        <v>1.2979746427861761E-5</v>
      </c>
      <c r="AR227" s="13">
        <f t="shared" si="479"/>
        <v>7.6775929095083573E-2</v>
      </c>
      <c r="AS227" s="13">
        <f t="shared" si="480"/>
        <v>3.2296358680993592E-2</v>
      </c>
      <c r="AT227" s="13">
        <f t="shared" si="481"/>
        <v>6.7928502874879757E-3</v>
      </c>
      <c r="AU227" s="13">
        <f t="shared" si="482"/>
        <v>9.5248746118202542E-4</v>
      </c>
      <c r="AV227" s="13">
        <f t="shared" si="483"/>
        <v>1.0016771222457767E-4</v>
      </c>
      <c r="AW227" s="13">
        <f t="shared" si="484"/>
        <v>3.1967025926917398E-7</v>
      </c>
      <c r="AX227" s="13">
        <f t="shared" si="485"/>
        <v>1.9665028310337058E-7</v>
      </c>
      <c r="AY227" s="13">
        <f t="shared" si="486"/>
        <v>6.3838783353934073E-7</v>
      </c>
      <c r="AZ227" s="13">
        <f t="shared" si="487"/>
        <v>1.0362024899725861E-6</v>
      </c>
      <c r="BA227" s="13">
        <f t="shared" si="488"/>
        <v>1.1212782614945404E-6</v>
      </c>
      <c r="BB227" s="13">
        <f t="shared" si="489"/>
        <v>9.100042838153295E-7</v>
      </c>
      <c r="BC227" s="13">
        <f t="shared" si="490"/>
        <v>5.9083125036846715E-7</v>
      </c>
      <c r="BD227" s="13">
        <f t="shared" si="491"/>
        <v>4.1539747845346794E-2</v>
      </c>
      <c r="BE227" s="13">
        <f t="shared" si="492"/>
        <v>1.7474000142282359E-2</v>
      </c>
      <c r="BF227" s="13">
        <f t="shared" si="493"/>
        <v>3.6752832745792353E-3</v>
      </c>
      <c r="BG227" s="13">
        <f t="shared" si="494"/>
        <v>5.1534497113483362E-4</v>
      </c>
      <c r="BH227" s="13">
        <f t="shared" si="495"/>
        <v>5.4195912144561311E-5</v>
      </c>
      <c r="BI227" s="13">
        <f t="shared" si="496"/>
        <v>4.5595817290512053E-6</v>
      </c>
      <c r="BJ227" s="14">
        <f t="shared" si="497"/>
        <v>2.3934086665584459E-2</v>
      </c>
      <c r="BK227" s="14">
        <f t="shared" si="498"/>
        <v>7.4334070505107236E-2</v>
      </c>
      <c r="BL227" s="14">
        <f t="shared" si="499"/>
        <v>0.70853519694439882</v>
      </c>
      <c r="BM227" s="14">
        <f t="shared" si="500"/>
        <v>0.66144247391922451</v>
      </c>
      <c r="BN227" s="14">
        <f t="shared" si="501"/>
        <v>0.29106575267573742</v>
      </c>
    </row>
    <row r="228" spans="1:66" x14ac:dyDescent="0.25">
      <c r="A228" t="s">
        <v>341</v>
      </c>
      <c r="B228" t="s">
        <v>137</v>
      </c>
      <c r="C228" t="s">
        <v>130</v>
      </c>
      <c r="D228" s="11">
        <v>44414</v>
      </c>
      <c r="E228" s="10">
        <f>VLOOKUP(A228,home!$A$2:$E$405,3,FALSE)</f>
        <v>1.4554</v>
      </c>
      <c r="F228" s="10">
        <f>VLOOKUP(B228,home!$B$2:$E$405,3,FALSE)</f>
        <v>0.7853</v>
      </c>
      <c r="G228" s="10">
        <f>VLOOKUP(C228,away!$B$2:$E$405,4,FALSE)</f>
        <v>0.98160000000000003</v>
      </c>
      <c r="H228" s="10">
        <f>VLOOKUP(A228,away!$A$2:$E$405,3,FALSE)</f>
        <v>1.2321</v>
      </c>
      <c r="I228" s="10">
        <f>VLOOKUP(C228,away!$B$2:$E$405,3,FALSE)</f>
        <v>0.69569999999999999</v>
      </c>
      <c r="J228" s="10">
        <f>VLOOKUP(B228,home!$B$2:$E$405,4,FALSE)</f>
        <v>0.46379999999999999</v>
      </c>
      <c r="K228" s="12">
        <f t="shared" si="446"/>
        <v>1.121895788592</v>
      </c>
      <c r="L228" s="12">
        <f t="shared" si="447"/>
        <v>0.397556359686</v>
      </c>
      <c r="M228" s="13">
        <f t="shared" si="448"/>
        <v>0.21883174146435605</v>
      </c>
      <c r="N228" s="13">
        <f t="shared" si="449"/>
        <v>0.2455064091591144</v>
      </c>
      <c r="O228" s="13">
        <f t="shared" si="450"/>
        <v>8.6997950520317294E-2</v>
      </c>
      <c r="P228" s="13">
        <f t="shared" si="451"/>
        <v>9.7602634304879171E-2</v>
      </c>
      <c r="Q228" s="13">
        <f t="shared" si="452"/>
        <v>0.13771630325397746</v>
      </c>
      <c r="R228" s="13">
        <f t="shared" si="453"/>
        <v>1.7293294254500043E-2</v>
      </c>
      <c r="S228" s="13">
        <f t="shared" si="454"/>
        <v>1.0883103794158265E-2</v>
      </c>
      <c r="T228" s="13">
        <f t="shared" si="455"/>
        <v>5.4749992191064516E-2</v>
      </c>
      <c r="U228" s="13">
        <f t="shared" si="456"/>
        <v>1.9401273995005828E-2</v>
      </c>
      <c r="V228" s="13">
        <f t="shared" si="457"/>
        <v>5.3933857665925777E-4</v>
      </c>
      <c r="W228" s="13">
        <f t="shared" si="458"/>
        <v>5.1501113547032018E-2</v>
      </c>
      <c r="X228" s="13">
        <f t="shared" si="459"/>
        <v>2.0474595221533391E-2</v>
      </c>
      <c r="Y228" s="13">
        <f t="shared" si="460"/>
        <v>4.0699027711585912E-3</v>
      </c>
      <c r="Z228" s="13">
        <f t="shared" si="461"/>
        <v>2.2916863702659527E-3</v>
      </c>
      <c r="AA228" s="13">
        <f t="shared" si="462"/>
        <v>2.5710332875750587E-3</v>
      </c>
      <c r="AB228" s="13">
        <f t="shared" si="463"/>
        <v>1.4422157088301516E-3</v>
      </c>
      <c r="AC228" s="13">
        <f t="shared" si="464"/>
        <v>1.5034629320662868E-5</v>
      </c>
      <c r="AD228" s="13">
        <f t="shared" si="465"/>
        <v>1.4444720599053407E-2</v>
      </c>
      <c r="AE228" s="13">
        <f t="shared" si="466"/>
        <v>5.7425905380410498E-3</v>
      </c>
      <c r="AF228" s="13">
        <f t="shared" si="467"/>
        <v>1.1415016947354337E-3</v>
      </c>
      <c r="AG228" s="13">
        <f t="shared" si="468"/>
        <v>1.5127041944480623E-4</v>
      </c>
      <c r="AH228" s="13">
        <f t="shared" si="469"/>
        <v>2.277686227262387E-4</v>
      </c>
      <c r="AI228" s="13">
        <f t="shared" si="470"/>
        <v>2.5553265860996728E-4</v>
      </c>
      <c r="AJ228" s="13">
        <f t="shared" si="471"/>
        <v>1.433405067711198E-4</v>
      </c>
      <c r="AK228" s="13">
        <f t="shared" si="472"/>
        <v>5.36043702937208E-5</v>
      </c>
      <c r="AL228" s="13">
        <f t="shared" si="473"/>
        <v>2.6822789375518281E-7</v>
      </c>
      <c r="AM228" s="13">
        <f t="shared" si="474"/>
        <v>3.2410942414932272E-3</v>
      </c>
      <c r="AN228" s="13">
        <f t="shared" si="475"/>
        <v>1.2885176280473048E-3</v>
      </c>
      <c r="AO228" s="13">
        <f t="shared" si="476"/>
        <v>2.561291887988629E-4</v>
      </c>
      <c r="AP228" s="13">
        <f t="shared" si="477"/>
        <v>3.3941929302734719E-5</v>
      </c>
      <c r="AQ228" s="13">
        <f t="shared" si="478"/>
        <v>3.3734574635786967E-6</v>
      </c>
      <c r="AR228" s="13">
        <f t="shared" si="479"/>
        <v>1.8110172900347483E-5</v>
      </c>
      <c r="AS228" s="13">
        <f t="shared" si="480"/>
        <v>2.0317726707572806E-5</v>
      </c>
      <c r="AT228" s="13">
        <f t="shared" si="481"/>
        <v>1.1397186013494568E-5</v>
      </c>
      <c r="AU228" s="13">
        <f t="shared" si="482"/>
        <v>4.2621516634464009E-6</v>
      </c>
      <c r="AV228" s="13">
        <f t="shared" si="483"/>
        <v>1.1954225003902263E-6</v>
      </c>
      <c r="AW228" s="13">
        <f t="shared" si="484"/>
        <v>3.3231707878198061E-9</v>
      </c>
      <c r="AX228" s="13">
        <f t="shared" si="485"/>
        <v>6.0602832999350484E-4</v>
      </c>
      <c r="AY228" s="13">
        <f t="shared" si="486"/>
        <v>2.4093041673880374E-4</v>
      </c>
      <c r="AZ228" s="13">
        <f t="shared" si="487"/>
        <v>4.7891709708154854E-5</v>
      </c>
      <c r="BA228" s="13">
        <f t="shared" si="488"/>
        <v>6.346551256904237E-6</v>
      </c>
      <c r="BB228" s="13">
        <f t="shared" si="489"/>
        <v>6.3077795356386414E-7</v>
      </c>
      <c r="BC228" s="13">
        <f t="shared" si="490"/>
        <v>5.0153957397806929E-8</v>
      </c>
      <c r="BD228" s="13">
        <f t="shared" si="491"/>
        <v>1.1999690685910314E-6</v>
      </c>
      <c r="BE228" s="13">
        <f t="shared" si="492"/>
        <v>1.3462402444929429E-6</v>
      </c>
      <c r="BF228" s="13">
        <f t="shared" si="493"/>
        <v>7.551706303648486E-7</v>
      </c>
      <c r="BG228" s="13">
        <f t="shared" si="494"/>
        <v>2.8240758329156321E-7</v>
      </c>
      <c r="BH228" s="13">
        <f t="shared" si="495"/>
        <v>7.9207969590312319E-8</v>
      </c>
      <c r="BI228" s="13">
        <f t="shared" si="496"/>
        <v>1.7772617501258928E-8</v>
      </c>
      <c r="BJ228" s="14">
        <f t="shared" si="497"/>
        <v>0.5412233337798692</v>
      </c>
      <c r="BK228" s="14">
        <f t="shared" si="498"/>
        <v>0.32811305141400593</v>
      </c>
      <c r="BL228" s="14">
        <f t="shared" si="499"/>
        <v>0.12844497735252852</v>
      </c>
      <c r="BM228" s="14">
        <f t="shared" si="500"/>
        <v>0.19588378886595706</v>
      </c>
      <c r="BN228" s="14">
        <f t="shared" si="501"/>
        <v>0.8039483329571443</v>
      </c>
    </row>
    <row r="229" spans="1:66" x14ac:dyDescent="0.25">
      <c r="A229" t="s">
        <v>342</v>
      </c>
      <c r="B229" t="s">
        <v>319</v>
      </c>
      <c r="C229" t="s">
        <v>320</v>
      </c>
      <c r="D229" s="11">
        <v>44414</v>
      </c>
      <c r="E229" s="10">
        <f>VLOOKUP(A229,home!$A$2:$E$405,3,FALSE)</f>
        <v>1.25</v>
      </c>
      <c r="F229" s="10">
        <f>VLOOKUP(B229,home!$B$2:$E$405,3,FALSE)</f>
        <v>1.0667</v>
      </c>
      <c r="G229" s="10">
        <f>VLOOKUP(C229,away!$B$2:$E$405,4,FALSE)</f>
        <v>1.6</v>
      </c>
      <c r="H229" s="10">
        <f>VLOOKUP(A229,away!$A$2:$E$405,3,FALSE)</f>
        <v>1.1389</v>
      </c>
      <c r="I229" s="10">
        <f>VLOOKUP(C229,away!$B$2:$E$405,3,FALSE)</f>
        <v>1.1707000000000001</v>
      </c>
      <c r="J229" s="10">
        <f>VLOOKUP(B229,home!$B$2:$E$405,4,FALSE)</f>
        <v>0.29270000000000002</v>
      </c>
      <c r="K229" s="12">
        <f t="shared" si="446"/>
        <v>2.1334</v>
      </c>
      <c r="L229" s="12">
        <f t="shared" si="447"/>
        <v>0.39025990432100005</v>
      </c>
      <c r="M229" s="13">
        <f t="shared" si="448"/>
        <v>8.0165670504494302E-2</v>
      </c>
      <c r="N229" s="13">
        <f t="shared" si="449"/>
        <v>0.17102544145428819</v>
      </c>
      <c r="O229" s="13">
        <f t="shared" si="450"/>
        <v>3.1285446900912769E-2</v>
      </c>
      <c r="P229" s="13">
        <f t="shared" si="451"/>
        <v>6.6744372418407319E-2</v>
      </c>
      <c r="Q229" s="13">
        <f t="shared" si="452"/>
        <v>0.1824328383992892</v>
      </c>
      <c r="R229" s="13">
        <f t="shared" si="453"/>
        <v>6.1047277570949717E-3</v>
      </c>
      <c r="S229" s="13">
        <f t="shared" si="454"/>
        <v>1.3892515404325408E-2</v>
      </c>
      <c r="T229" s="13">
        <f t="shared" si="455"/>
        <v>7.1196222058715078E-2</v>
      </c>
      <c r="U229" s="13">
        <f t="shared" si="456"/>
        <v>1.3023826196986416E-2</v>
      </c>
      <c r="V229" s="13">
        <f t="shared" si="457"/>
        <v>1.2851819046724015E-3</v>
      </c>
      <c r="W229" s="13">
        <f t="shared" si="458"/>
        <v>0.12973407248034785</v>
      </c>
      <c r="X229" s="13">
        <f t="shared" si="459"/>
        <v>5.0630006713354249E-2</v>
      </c>
      <c r="Y229" s="13">
        <f t="shared" si="460"/>
        <v>9.8794307878626083E-3</v>
      </c>
      <c r="Z229" s="13">
        <f t="shared" si="461"/>
        <v>7.9414349012987915E-4</v>
      </c>
      <c r="AA229" s="13">
        <f t="shared" si="462"/>
        <v>1.6942257218430846E-3</v>
      </c>
      <c r="AB229" s="13">
        <f t="shared" si="463"/>
        <v>1.807230577490018E-3</v>
      </c>
      <c r="AC229" s="13">
        <f t="shared" si="464"/>
        <v>6.6876085432700751E-5</v>
      </c>
      <c r="AD229" s="13">
        <f t="shared" si="465"/>
        <v>6.9193667557393562E-2</v>
      </c>
      <c r="AE229" s="13">
        <f t="shared" si="466"/>
        <v>2.70035140805675E-2</v>
      </c>
      <c r="AF229" s="13">
        <f t="shared" si="467"/>
        <v>5.2691944107065248E-3</v>
      </c>
      <c r="AG229" s="13">
        <f t="shared" si="468"/>
        <v>6.8545176885702569E-4</v>
      </c>
      <c r="AH229" s="13">
        <f t="shared" si="469"/>
        <v>7.7480590618807899E-5</v>
      </c>
      <c r="AI229" s="13">
        <f t="shared" si="470"/>
        <v>1.6529709202616481E-4</v>
      </c>
      <c r="AJ229" s="13">
        <f t="shared" si="471"/>
        <v>1.7632240806430999E-4</v>
      </c>
      <c r="AK229" s="13">
        <f t="shared" si="472"/>
        <v>1.2538874178813299E-4</v>
      </c>
      <c r="AL229" s="13">
        <f t="shared" si="473"/>
        <v>2.2271889320779305E-6</v>
      </c>
      <c r="AM229" s="13">
        <f t="shared" si="474"/>
        <v>2.9523554073388671E-2</v>
      </c>
      <c r="AN229" s="13">
        <f t="shared" si="475"/>
        <v>1.1521859387896535E-2</v>
      </c>
      <c r="AO229" s="13">
        <f t="shared" si="476"/>
        <v>2.2482598711602588E-3</v>
      </c>
      <c r="AP229" s="13">
        <f t="shared" si="477"/>
        <v>2.9246856073591554E-4</v>
      </c>
      <c r="AQ229" s="13">
        <f t="shared" si="478"/>
        <v>2.8534688132424742E-5</v>
      </c>
      <c r="AR229" s="13">
        <f t="shared" si="479"/>
        <v>6.0475135763261079E-6</v>
      </c>
      <c r="AS229" s="13">
        <f t="shared" si="480"/>
        <v>1.2901765463734121E-5</v>
      </c>
      <c r="AT229" s="13">
        <f t="shared" si="481"/>
        <v>1.3762313220165185E-5</v>
      </c>
      <c r="AU229" s="13">
        <f t="shared" si="482"/>
        <v>9.7868396746334694E-6</v>
      </c>
      <c r="AV229" s="13">
        <f t="shared" si="483"/>
        <v>5.2198109404657629E-6</v>
      </c>
      <c r="AW229" s="13">
        <f t="shared" si="484"/>
        <v>5.150872305137093E-8</v>
      </c>
      <c r="AX229" s="13">
        <f t="shared" si="485"/>
        <v>1.0497591710027903E-2</v>
      </c>
      <c r="AY229" s="13">
        <f t="shared" si="486"/>
        <v>4.0967891363564131E-3</v>
      </c>
      <c r="AZ229" s="13">
        <f t="shared" si="487"/>
        <v>7.9940626818888311E-4</v>
      </c>
      <c r="BA229" s="13">
        <f t="shared" si="488"/>
        <v>1.039920712456671E-4</v>
      </c>
      <c r="BB229" s="13">
        <f t="shared" si="489"/>
        <v>1.0145983943619163E-5</v>
      </c>
      <c r="BC229" s="13">
        <f t="shared" si="490"/>
        <v>7.919141446158433E-7</v>
      </c>
      <c r="BD229" s="13">
        <f t="shared" si="491"/>
        <v>3.9335034494616263E-7</v>
      </c>
      <c r="BE229" s="13">
        <f t="shared" si="492"/>
        <v>8.391736259081435E-7</v>
      </c>
      <c r="BF229" s="13">
        <f t="shared" si="493"/>
        <v>8.9514650675621656E-7</v>
      </c>
      <c r="BG229" s="13">
        <f t="shared" si="494"/>
        <v>6.3656851917123747E-7</v>
      </c>
      <c r="BH229" s="13">
        <f t="shared" si="495"/>
        <v>3.3951381969997965E-7</v>
      </c>
      <c r="BI229" s="13">
        <f t="shared" si="496"/>
        <v>1.4486375658958724E-7</v>
      </c>
      <c r="BJ229" s="14">
        <f t="shared" si="497"/>
        <v>0.7761732333766026</v>
      </c>
      <c r="BK229" s="14">
        <f t="shared" si="498"/>
        <v>0.16625363264262061</v>
      </c>
      <c r="BL229" s="14">
        <f t="shared" si="499"/>
        <v>5.4510912846273095E-2</v>
      </c>
      <c r="BM229" s="14">
        <f t="shared" si="500"/>
        <v>0.45587668729350617</v>
      </c>
      <c r="BN229" s="14">
        <f t="shared" si="501"/>
        <v>0.53775849743448667</v>
      </c>
    </row>
    <row r="230" spans="1:66" s="10" customFormat="1" x14ac:dyDescent="0.25">
      <c r="A230" t="s">
        <v>342</v>
      </c>
      <c r="B230" t="s">
        <v>150</v>
      </c>
      <c r="C230" t="s">
        <v>155</v>
      </c>
      <c r="D230" s="11">
        <v>44414</v>
      </c>
      <c r="E230" s="10">
        <f>VLOOKUP(A230,home!$A$2:$E$405,3,FALSE)</f>
        <v>1.25</v>
      </c>
      <c r="F230" s="10">
        <f>VLOOKUP(B230,home!$B$2:$E$405,3,FALSE)</f>
        <v>2.1333000000000002</v>
      </c>
      <c r="G230" s="10">
        <f>VLOOKUP(C230,away!$B$2:$E$405,4,FALSE)</f>
        <v>2.1333000000000002</v>
      </c>
      <c r="H230" s="10">
        <f>VLOOKUP(A230,away!$A$2:$E$405,3,FALSE)</f>
        <v>1.1389</v>
      </c>
      <c r="I230" s="10">
        <f>VLOOKUP(C230,away!$B$2:$E$405,3,FALSE)</f>
        <v>0.58540000000000003</v>
      </c>
      <c r="J230" s="10">
        <f>VLOOKUP(B230,home!$B$2:$E$405,4,FALSE)</f>
        <v>0.878</v>
      </c>
      <c r="K230" s="12">
        <f t="shared" si="446"/>
        <v>5.6887111125000009</v>
      </c>
      <c r="L230" s="12">
        <f t="shared" si="447"/>
        <v>0.5853731886800001</v>
      </c>
      <c r="M230" s="13">
        <f t="shared" si="448"/>
        <v>1.8845159129304481E-3</v>
      </c>
      <c r="N230" s="13">
        <f t="shared" si="449"/>
        <v>1.0720466615570525E-2</v>
      </c>
      <c r="O230" s="13">
        <f t="shared" si="450"/>
        <v>1.1031450890702976E-3</v>
      </c>
      <c r="P230" s="13">
        <f t="shared" si="451"/>
        <v>6.2754737268940061E-3</v>
      </c>
      <c r="Q230" s="13">
        <f t="shared" si="452"/>
        <v>3.0492818783590659E-2</v>
      </c>
      <c r="R230" s="13">
        <f t="shared" si="453"/>
        <v>3.2287577918288138E-4</v>
      </c>
      <c r="S230" s="13">
        <f t="shared" si="454"/>
        <v>5.2243616287243307E-3</v>
      </c>
      <c r="T230" s="13">
        <f t="shared" si="455"/>
        <v>1.7849678563191862E-2</v>
      </c>
      <c r="U230" s="13">
        <f t="shared" si="456"/>
        <v>1.836747032994754E-3</v>
      </c>
      <c r="V230" s="13">
        <f t="shared" si="457"/>
        <v>1.9330248105921665E-3</v>
      </c>
      <c r="W230" s="13">
        <f t="shared" si="458"/>
        <v>5.7821612355220313E-2</v>
      </c>
      <c r="X230" s="13">
        <f t="shared" si="459"/>
        <v>3.3847221598994198E-2</v>
      </c>
      <c r="Y230" s="13">
        <f t="shared" si="460"/>
        <v>9.9066280176809025E-3</v>
      </c>
      <c r="Z230" s="13">
        <f t="shared" si="461"/>
        <v>6.3000941469274299E-5</v>
      </c>
      <c r="AA230" s="13">
        <f t="shared" si="462"/>
        <v>3.5839415583422291E-4</v>
      </c>
      <c r="AB230" s="13">
        <f t="shared" si="463"/>
        <v>1.0194004084746004E-3</v>
      </c>
      <c r="AC230" s="13">
        <f t="shared" si="464"/>
        <v>4.023130797500829E-4</v>
      </c>
      <c r="AD230" s="13">
        <f t="shared" si="465"/>
        <v>8.2232612186952311E-2</v>
      </c>
      <c r="AE230" s="13">
        <f t="shared" si="466"/>
        <v>4.8136766409362097E-2</v>
      </c>
      <c r="AF230" s="13">
        <f t="shared" si="467"/>
        <v>1.4088986222896303E-2</v>
      </c>
      <c r="AG230" s="13">
        <f t="shared" si="468"/>
        <v>2.7491049301884675E-3</v>
      </c>
      <c r="AH230" s="13">
        <f t="shared" si="469"/>
        <v>9.2197654994277852E-6</v>
      </c>
      <c r="AI230" s="13">
        <f t="shared" si="470"/>
        <v>5.2448582451238963E-5</v>
      </c>
      <c r="AJ230" s="13">
        <f t="shared" si="471"/>
        <v>1.491824169126178E-4</v>
      </c>
      <c r="AK230" s="13">
        <f t="shared" si="472"/>
        <v>2.8288522429347233E-4</v>
      </c>
      <c r="AL230" s="13">
        <f t="shared" si="473"/>
        <v>5.3588407391721238E-5</v>
      </c>
      <c r="AM230" s="13">
        <f t="shared" si="474"/>
        <v>9.3559514951563699E-2</v>
      </c>
      <c r="AN230" s="13">
        <f t="shared" si="475"/>
        <v>5.4767231598550972E-2</v>
      </c>
      <c r="AO230" s="13">
        <f t="shared" si="476"/>
        <v>1.6029634498009919E-2</v>
      </c>
      <c r="AP230" s="13">
        <f t="shared" si="477"/>
        <v>3.1277727531583339E-3</v>
      </c>
      <c r="AQ230" s="13">
        <f t="shared" si="478"/>
        <v>4.5772857749567901E-4</v>
      </c>
      <c r="AR230" s="13">
        <f t="shared" si="479"/>
        <v>1.0794007058563792E-6</v>
      </c>
      <c r="AS230" s="13">
        <f t="shared" si="480"/>
        <v>6.14039879024553E-6</v>
      </c>
      <c r="AT230" s="13">
        <f t="shared" si="481"/>
        <v>1.7465477416625655E-5</v>
      </c>
      <c r="AU230" s="13">
        <f t="shared" si="482"/>
        <v>3.3118685155025391E-5</v>
      </c>
      <c r="AV230" s="13">
        <f t="shared" si="483"/>
        <v>4.7100658068195449E-5</v>
      </c>
      <c r="AW230" s="13">
        <f t="shared" si="484"/>
        <v>4.9569559120284098E-6</v>
      </c>
      <c r="AX230" s="13">
        <f t="shared" si="485"/>
        <v>8.8705508730845067E-2</v>
      </c>
      <c r="AY230" s="13">
        <f t="shared" si="486"/>
        <v>5.1925826499256353E-2</v>
      </c>
      <c r="AZ230" s="13">
        <f t="shared" si="487"/>
        <v>1.5197993316357067E-2</v>
      </c>
      <c r="BA230" s="13">
        <f t="shared" si="488"/>
        <v>2.9654992697110893E-3</v>
      </c>
      <c r="BB230" s="13">
        <f t="shared" si="489"/>
        <v>4.3398094088474787E-4</v>
      </c>
      <c r="BC230" s="13">
        <f t="shared" si="490"/>
        <v>5.0808161438410307E-5</v>
      </c>
      <c r="BD230" s="13">
        <f t="shared" si="491"/>
        <v>1.0530870550843193E-7</v>
      </c>
      <c r="BE230" s="13">
        <f t="shared" si="492"/>
        <v>5.9907080326880684E-7</v>
      </c>
      <c r="BF230" s="13">
        <f t="shared" si="493"/>
        <v>1.7039703678647816E-6</v>
      </c>
      <c r="BG230" s="13">
        <f t="shared" si="494"/>
        <v>3.2311317223476994E-6</v>
      </c>
      <c r="BH230" s="13">
        <f t="shared" si="495"/>
        <v>4.5952437337176569E-6</v>
      </c>
      <c r="BI230" s="13">
        <f t="shared" si="496"/>
        <v>5.2282028185291246E-6</v>
      </c>
      <c r="BJ230" s="14">
        <f t="shared" si="497"/>
        <v>0.63506739498091902</v>
      </c>
      <c r="BK230" s="14">
        <f t="shared" si="498"/>
        <v>6.7699104065539112E-2</v>
      </c>
      <c r="BL230" s="14">
        <f t="shared" si="499"/>
        <v>5.2546660030006994E-3</v>
      </c>
      <c r="BM230" s="14">
        <f t="shared" si="500"/>
        <v>0.60536400054034523</v>
      </c>
      <c r="BN230" s="14">
        <f t="shared" si="501"/>
        <v>5.0799295907238813E-2</v>
      </c>
    </row>
    <row r="231" spans="1:66" x14ac:dyDescent="0.25">
      <c r="A231" t="s">
        <v>343</v>
      </c>
      <c r="B231" t="s">
        <v>169</v>
      </c>
      <c r="C231" t="s">
        <v>170</v>
      </c>
      <c r="D231" s="11">
        <v>44414</v>
      </c>
      <c r="E231" s="10">
        <f>VLOOKUP(A231,home!$A$2:$E$405,3,FALSE)</f>
        <v>1.3167</v>
      </c>
      <c r="F231" s="10">
        <f>VLOOKUP(B231,home!$B$2:$E$405,3,FALSE)</f>
        <v>0.99319999999999997</v>
      </c>
      <c r="G231" s="10">
        <f>VLOOKUP(C231,away!$B$2:$E$405,4,FALSE)</f>
        <v>1.1100000000000001</v>
      </c>
      <c r="H231" s="10">
        <f>VLOOKUP(A231,away!$A$2:$E$405,3,FALSE)</f>
        <v>1.2082999999999999</v>
      </c>
      <c r="I231" s="10">
        <f>VLOOKUP(C231,away!$B$2:$E$405,3,FALSE)</f>
        <v>1.3369</v>
      </c>
      <c r="J231" s="10">
        <f>VLOOKUP(B231,home!$B$2:$E$405,4,FALSE)</f>
        <v>1.0823</v>
      </c>
      <c r="K231" s="12">
        <f t="shared" si="446"/>
        <v>1.4515985484</v>
      </c>
      <c r="L231" s="12">
        <f t="shared" si="447"/>
        <v>1.7483217370209998</v>
      </c>
      <c r="M231" s="13">
        <f t="shared" si="448"/>
        <v>4.0765453449808871E-2</v>
      </c>
      <c r="N231" s="13">
        <f t="shared" si="449"/>
        <v>5.9175073052610327E-2</v>
      </c>
      <c r="O231" s="13">
        <f t="shared" si="450"/>
        <v>7.1271128385818561E-2</v>
      </c>
      <c r="P231" s="13">
        <f t="shared" si="451"/>
        <v>0.10345706650768426</v>
      </c>
      <c r="Q231" s="13">
        <f t="shared" si="452"/>
        <v>4.2949225072316563E-2</v>
      </c>
      <c r="R231" s="13">
        <f t="shared" si="453"/>
        <v>6.2302431489470504E-2</v>
      </c>
      <c r="S231" s="13">
        <f t="shared" si="454"/>
        <v>6.5639921211434415E-2</v>
      </c>
      <c r="T231" s="13">
        <f t="shared" si="455"/>
        <v>7.5089063782138379E-2</v>
      </c>
      <c r="U231" s="13">
        <f t="shared" si="456"/>
        <v>9.0438119111905829E-2</v>
      </c>
      <c r="V231" s="13">
        <f t="shared" si="457"/>
        <v>1.8509446165384493E-2</v>
      </c>
      <c r="W231" s="13">
        <f t="shared" si="458"/>
        <v>2.0781677589959868E-2</v>
      </c>
      <c r="X231" s="13">
        <f t="shared" si="459"/>
        <v>3.6333058662289024E-2</v>
      </c>
      <c r="Y231" s="13">
        <f t="shared" si="460"/>
        <v>3.1760938115869518E-2</v>
      </c>
      <c r="Z231" s="13">
        <f t="shared" si="461"/>
        <v>3.6308231747434305E-2</v>
      </c>
      <c r="AA231" s="13">
        <f t="shared" si="462"/>
        <v>5.2704976499546433E-2</v>
      </c>
      <c r="AB231" s="13">
        <f t="shared" si="463"/>
        <v>3.8253233690098865E-2</v>
      </c>
      <c r="AC231" s="13">
        <f t="shared" si="464"/>
        <v>2.9359004391277723E-3</v>
      </c>
      <c r="AD231" s="13">
        <f t="shared" si="465"/>
        <v>7.5416632557256435E-3</v>
      </c>
      <c r="AE231" s="13">
        <f t="shared" si="466"/>
        <v>1.3185253803277706E-2</v>
      </c>
      <c r="AF231" s="13">
        <f t="shared" si="467"/>
        <v>1.1526032916204614E-2</v>
      </c>
      <c r="AG231" s="13">
        <f t="shared" si="468"/>
        <v>6.7170712963400244E-3</v>
      </c>
      <c r="AH231" s="13">
        <f t="shared" si="469"/>
        <v>1.5869617699208839E-2</v>
      </c>
      <c r="AI231" s="13">
        <f t="shared" si="470"/>
        <v>2.3036314015834496E-2</v>
      </c>
      <c r="AJ231" s="13">
        <f t="shared" si="471"/>
        <v>1.671973999293597E-2</v>
      </c>
      <c r="AK231" s="13">
        <f t="shared" si="472"/>
        <v>8.0901167677904246E-3</v>
      </c>
      <c r="AL231" s="13">
        <f t="shared" si="473"/>
        <v>2.9803632368740886E-4</v>
      </c>
      <c r="AM231" s="13">
        <f t="shared" si="474"/>
        <v>2.1894934869065895E-3</v>
      </c>
      <c r="AN231" s="13">
        <f t="shared" si="475"/>
        <v>3.8279390562246944E-3</v>
      </c>
      <c r="AO231" s="13">
        <f t="shared" si="476"/>
        <v>3.3462345299946424E-3</v>
      </c>
      <c r="AP231" s="13">
        <f t="shared" si="477"/>
        <v>1.9500981886532943E-3</v>
      </c>
      <c r="AQ231" s="13">
        <f t="shared" si="478"/>
        <v>8.5234976313695822E-4</v>
      </c>
      <c r="AR231" s="13">
        <f t="shared" si="479"/>
        <v>5.5490395163479995E-3</v>
      </c>
      <c r="AS231" s="13">
        <f t="shared" si="480"/>
        <v>8.0549777069449935E-3</v>
      </c>
      <c r="AT231" s="13">
        <f t="shared" si="481"/>
        <v>5.8462969733978579E-3</v>
      </c>
      <c r="AU231" s="13">
        <f t="shared" si="482"/>
        <v>2.8288254000332141E-3</v>
      </c>
      <c r="AV231" s="13">
        <f t="shared" si="483"/>
        <v>1.0265797110913166E-3</v>
      </c>
      <c r="AW231" s="13">
        <f t="shared" si="484"/>
        <v>2.1010412515776482E-5</v>
      </c>
      <c r="AX231" s="13">
        <f t="shared" si="485"/>
        <v>5.2971092788747722E-4</v>
      </c>
      <c r="AY231" s="13">
        <f t="shared" si="486"/>
        <v>9.2610512956323968E-4</v>
      </c>
      <c r="AZ231" s="13">
        <f t="shared" si="487"/>
        <v>8.0956486439103079E-4</v>
      </c>
      <c r="BA231" s="13">
        <f t="shared" si="488"/>
        <v>4.7179328331443243E-4</v>
      </c>
      <c r="BB231" s="13">
        <f t="shared" si="489"/>
        <v>2.0621161314978228E-4</v>
      </c>
      <c r="BC231" s="13">
        <f t="shared" si="490"/>
        <v>7.2104849139185953E-5</v>
      </c>
      <c r="BD231" s="13">
        <f t="shared" si="491"/>
        <v>1.6169177343366191E-3</v>
      </c>
      <c r="BE231" s="13">
        <f t="shared" si="492"/>
        <v>2.3471154360452532E-3</v>
      </c>
      <c r="BF231" s="13">
        <f t="shared" si="493"/>
        <v>1.7035346799452616E-3</v>
      </c>
      <c r="BG231" s="13">
        <f t="shared" si="494"/>
        <v>8.2428282285253336E-4</v>
      </c>
      <c r="BH231" s="13">
        <f t="shared" si="495"/>
        <v>2.9913193728094812E-4</v>
      </c>
      <c r="BI231" s="13">
        <f t="shared" si="496"/>
        <v>8.6843897187420706E-5</v>
      </c>
      <c r="BJ231" s="14">
        <f t="shared" si="497"/>
        <v>0.320240663239093</v>
      </c>
      <c r="BK231" s="14">
        <f t="shared" si="498"/>
        <v>0.23253192922669047</v>
      </c>
      <c r="BL231" s="14">
        <f t="shared" si="499"/>
        <v>0.40886922346807336</v>
      </c>
      <c r="BM231" s="14">
        <f t="shared" si="500"/>
        <v>0.6171245750065345</v>
      </c>
      <c r="BN231" s="14">
        <f t="shared" si="501"/>
        <v>0.37992037795770911</v>
      </c>
    </row>
    <row r="232" spans="1:66" x14ac:dyDescent="0.25">
      <c r="A232" t="s">
        <v>344</v>
      </c>
      <c r="B232" t="s">
        <v>181</v>
      </c>
      <c r="C232" t="s">
        <v>196</v>
      </c>
      <c r="D232" s="11">
        <v>44414</v>
      </c>
      <c r="E232" s="10">
        <f>VLOOKUP(A232,home!$A$2:$E$405,3,FALSE)</f>
        <v>1.3226</v>
      </c>
      <c r="F232" s="10">
        <f>VLOOKUP(B232,home!$B$2:$E$405,3,FALSE)</f>
        <v>0.63009999999999999</v>
      </c>
      <c r="G232" s="10">
        <f>VLOOKUP(C232,away!$B$2:$E$405,4,FALSE)</f>
        <v>0.96230000000000004</v>
      </c>
      <c r="H232" s="10">
        <f>VLOOKUP(A232,away!$A$2:$E$405,3,FALSE)</f>
        <v>1.0645</v>
      </c>
      <c r="I232" s="10">
        <f>VLOOKUP(C232,away!$B$2:$E$405,3,FALSE)</f>
        <v>1.7934000000000001</v>
      </c>
      <c r="J232" s="10">
        <f>VLOOKUP(B232,home!$B$2:$E$405,4,FALSE)</f>
        <v>1.1742999999999999</v>
      </c>
      <c r="K232" s="12">
        <f t="shared" si="446"/>
        <v>0.80195220119800004</v>
      </c>
      <c r="L232" s="12">
        <f t="shared" si="447"/>
        <v>2.24182595049</v>
      </c>
      <c r="M232" s="13">
        <f t="shared" si="448"/>
        <v>4.7654503004047846E-2</v>
      </c>
      <c r="N232" s="13">
        <f t="shared" si="449"/>
        <v>3.8216633581092868E-2</v>
      </c>
      <c r="O232" s="13">
        <f t="shared" si="450"/>
        <v>0.10683310149217813</v>
      </c>
      <c r="P232" s="13">
        <f t="shared" si="451"/>
        <v>8.5675040902461572E-2</v>
      </c>
      <c r="Q232" s="13">
        <f t="shared" si="452"/>
        <v>1.5323956711367418E-2</v>
      </c>
      <c r="R232" s="13">
        <f t="shared" si="453"/>
        <v>0.11975060964824844</v>
      </c>
      <c r="S232" s="13">
        <f t="shared" si="454"/>
        <v>3.8507445104479301E-2</v>
      </c>
      <c r="T232" s="13">
        <f t="shared" si="455"/>
        <v>3.4353643819728878E-2</v>
      </c>
      <c r="U232" s="13">
        <f t="shared" si="456"/>
        <v>9.6034265002215277E-2</v>
      </c>
      <c r="V232" s="13">
        <f t="shared" si="457"/>
        <v>7.6922354922875835E-3</v>
      </c>
      <c r="W232" s="13">
        <f t="shared" si="458"/>
        <v>4.096360271914656E-3</v>
      </c>
      <c r="X232" s="13">
        <f t="shared" si="459"/>
        <v>9.1833267601345477E-3</v>
      </c>
      <c r="Y232" s="13">
        <f t="shared" si="460"/>
        <v>1.0293710121349444E-2</v>
      </c>
      <c r="Z232" s="13">
        <f t="shared" si="461"/>
        <v>8.9486674765480514E-2</v>
      </c>
      <c r="AA232" s="13">
        <f t="shared" si="462"/>
        <v>7.1764035806066606E-2</v>
      </c>
      <c r="AB232" s="13">
        <f t="shared" si="463"/>
        <v>2.8775663240763607E-2</v>
      </c>
      <c r="AC232" s="13">
        <f t="shared" si="464"/>
        <v>8.6433672172743839E-4</v>
      </c>
      <c r="AD232" s="13">
        <f t="shared" si="465"/>
        <v>8.2127128424049891E-4</v>
      </c>
      <c r="AE232" s="13">
        <f t="shared" si="466"/>
        <v>1.8411472774025996E-3</v>
      </c>
      <c r="AF232" s="13">
        <f t="shared" si="467"/>
        <v>2.0637658725775792E-3</v>
      </c>
      <c r="AG232" s="13">
        <f t="shared" si="468"/>
        <v>1.542201296293352E-3</v>
      </c>
      <c r="AH232" s="13">
        <f t="shared" si="469"/>
        <v>5.0153387428078205E-2</v>
      </c>
      <c r="AI232" s="13">
        <f t="shared" si="470"/>
        <v>4.0220619445483413E-2</v>
      </c>
      <c r="AJ232" s="13">
        <f t="shared" si="471"/>
        <v>1.6127507148926256E-2</v>
      </c>
      <c r="AK232" s="13">
        <f t="shared" si="472"/>
        <v>4.3111632859726308E-3</v>
      </c>
      <c r="AL232" s="13">
        <f t="shared" si="473"/>
        <v>6.2157470391587384E-5</v>
      </c>
      <c r="AM232" s="13">
        <f t="shared" si="474"/>
        <v>1.3172406283547532E-4</v>
      </c>
      <c r="AN232" s="13">
        <f t="shared" si="475"/>
        <v>2.95302422368544E-4</v>
      </c>
      <c r="AO232" s="13">
        <f t="shared" si="476"/>
        <v>3.310083168541803E-4</v>
      </c>
      <c r="AP232" s="13">
        <f t="shared" si="477"/>
        <v>2.4735434485057261E-4</v>
      </c>
      <c r="AQ232" s="13">
        <f t="shared" si="478"/>
        <v>1.3863134731311653E-4</v>
      </c>
      <c r="AR232" s="13">
        <f t="shared" si="479"/>
        <v>2.2487033088248936E-2</v>
      </c>
      <c r="AS232" s="13">
        <f t="shared" si="480"/>
        <v>1.8033525683533492E-2</v>
      </c>
      <c r="AT232" s="13">
        <f t="shared" si="481"/>
        <v>7.2310128086351773E-3</v>
      </c>
      <c r="AU232" s="13">
        <f t="shared" si="482"/>
        <v>1.9329755462586377E-3</v>
      </c>
      <c r="AV232" s="13">
        <f t="shared" si="483"/>
        <v>3.8753849854600519E-4</v>
      </c>
      <c r="AW232" s="13">
        <f t="shared" si="484"/>
        <v>3.1041393330543583E-6</v>
      </c>
      <c r="AX232" s="13">
        <f t="shared" si="485"/>
        <v>1.7606067023608845E-5</v>
      </c>
      <c r="AY232" s="13">
        <f t="shared" si="486"/>
        <v>3.9469737939592541E-5</v>
      </c>
      <c r="AZ232" s="13">
        <f t="shared" si="487"/>
        <v>4.4242141386009136E-5</v>
      </c>
      <c r="BA232" s="13">
        <f t="shared" si="488"/>
        <v>3.3061060221467631E-5</v>
      </c>
      <c r="BB232" s="13">
        <f t="shared" si="489"/>
        <v>1.8529285688799699E-5</v>
      </c>
      <c r="BC232" s="13">
        <f t="shared" si="490"/>
        <v>8.3078867002388313E-6</v>
      </c>
      <c r="BD232" s="13">
        <f t="shared" si="491"/>
        <v>8.4020023877939588E-3</v>
      </c>
      <c r="BE232" s="13">
        <f t="shared" si="492"/>
        <v>6.738004309362217E-3</v>
      </c>
      <c r="BF232" s="13">
        <f t="shared" si="493"/>
        <v>2.7017786937873203E-3</v>
      </c>
      <c r="BG232" s="13">
        <f t="shared" si="494"/>
        <v>7.2223245687753294E-4</v>
      </c>
      <c r="BH232" s="13">
        <f t="shared" si="495"/>
        <v>1.4479897714239428E-4</v>
      </c>
      <c r="BI232" s="13">
        <f t="shared" si="496"/>
        <v>2.3224371690112404E-5</v>
      </c>
      <c r="BJ232" s="14">
        <f t="shared" si="497"/>
        <v>0.11904125366928345</v>
      </c>
      <c r="BK232" s="14">
        <f t="shared" si="498"/>
        <v>0.18049518843333492</v>
      </c>
      <c r="BL232" s="14">
        <f t="shared" si="499"/>
        <v>0.60277447931980821</v>
      </c>
      <c r="BM232" s="14">
        <f t="shared" si="500"/>
        <v>0.5783073852499041</v>
      </c>
      <c r="BN232" s="14">
        <f t="shared" si="501"/>
        <v>0.41345384533939633</v>
      </c>
    </row>
    <row r="233" spans="1:66" x14ac:dyDescent="0.25">
      <c r="A233" t="s">
        <v>345</v>
      </c>
      <c r="B233" t="s">
        <v>211</v>
      </c>
      <c r="C233" t="s">
        <v>201</v>
      </c>
      <c r="D233" s="11">
        <v>44414</v>
      </c>
      <c r="E233" s="10">
        <f>VLOOKUP(A233,home!$A$2:$E$405,3,FALSE)</f>
        <v>1.3976999999999999</v>
      </c>
      <c r="F233" s="10">
        <f>VLOOKUP(B233,home!$B$2:$E$405,3,FALSE)</f>
        <v>1.1783999999999999</v>
      </c>
      <c r="G233" s="10">
        <f>VLOOKUP(C233,away!$B$2:$E$405,4,FALSE)</f>
        <v>0.85860000000000003</v>
      </c>
      <c r="H233" s="10">
        <f>VLOOKUP(A233,away!$A$2:$E$405,3,FALSE)</f>
        <v>1.0585</v>
      </c>
      <c r="I233" s="10">
        <f>VLOOKUP(C233,away!$B$2:$E$405,3,FALSE)</f>
        <v>1.2282</v>
      </c>
      <c r="J233" s="10">
        <f>VLOOKUP(B233,home!$B$2:$E$405,4,FALSE)</f>
        <v>0.94469999999999998</v>
      </c>
      <c r="K233" s="12">
        <f t="shared" si="446"/>
        <v>1.4141568552479999</v>
      </c>
      <c r="L233" s="12">
        <f t="shared" si="447"/>
        <v>1.2281569515899999</v>
      </c>
      <c r="M233" s="13">
        <f t="shared" si="448"/>
        <v>7.1196344239161588E-2</v>
      </c>
      <c r="N233" s="13">
        <f t="shared" si="449"/>
        <v>0.10068279827440681</v>
      </c>
      <c r="O233" s="13">
        <f t="shared" si="450"/>
        <v>8.744028510512096E-2</v>
      </c>
      <c r="P233" s="13">
        <f t="shared" si="451"/>
        <v>0.12365427860624638</v>
      </c>
      <c r="Q233" s="13">
        <f t="shared" si="452"/>
        <v>7.1190634692651966E-2</v>
      </c>
      <c r="R233" s="13">
        <f t="shared" si="453"/>
        <v>5.3695197000432925E-2</v>
      </c>
      <c r="S233" s="13">
        <f t="shared" si="454"/>
        <v>5.3690890947532398E-2</v>
      </c>
      <c r="T233" s="13">
        <f t="shared" si="455"/>
        <v>8.7433272885884733E-2</v>
      </c>
      <c r="U233" s="13">
        <f t="shared" si="456"/>
        <v>7.5933430932054055E-2</v>
      </c>
      <c r="V233" s="13">
        <f t="shared" si="457"/>
        <v>1.0361188030700286E-2</v>
      </c>
      <c r="W233" s="13">
        <f t="shared" si="458"/>
        <v>3.3558241360023298E-2</v>
      </c>
      <c r="X233" s="13">
        <f t="shared" si="459"/>
        <v>4.1214787409447673E-2</v>
      </c>
      <c r="Y233" s="13">
        <f t="shared" si="460"/>
        <v>2.5309113832608584E-2</v>
      </c>
      <c r="Z233" s="13">
        <f t="shared" si="461"/>
        <v>2.1982043154358737E-2</v>
      </c>
      <c r="AA233" s="13">
        <f t="shared" si="462"/>
        <v>3.1086057019093775E-2</v>
      </c>
      <c r="AB233" s="13">
        <f t="shared" si="463"/>
        <v>2.198028031809084E-2</v>
      </c>
      <c r="AC233" s="13">
        <f t="shared" si="464"/>
        <v>1.1247112168569664E-3</v>
      </c>
      <c r="AD233" s="13">
        <f t="shared" si="465"/>
        <v>1.1864154267335976E-2</v>
      </c>
      <c r="AE233" s="13">
        <f t="shared" si="466"/>
        <v>1.4571043538164843E-2</v>
      </c>
      <c r="AF233" s="13">
        <f t="shared" si="467"/>
        <v>8.9477642066588502E-3</v>
      </c>
      <c r="AG233" s="13">
        <f t="shared" si="468"/>
        <v>3.6630862705320831E-3</v>
      </c>
      <c r="AH233" s="13">
        <f t="shared" si="469"/>
        <v>6.7493497775442642E-3</v>
      </c>
      <c r="AI233" s="13">
        <f t="shared" si="470"/>
        <v>9.5446392563807835E-3</v>
      </c>
      <c r="AJ233" s="13">
        <f t="shared" si="471"/>
        <v>6.7488085176400309E-3</v>
      </c>
      <c r="AK233" s="13">
        <f t="shared" si="472"/>
        <v>3.1812912766589151E-3</v>
      </c>
      <c r="AL233" s="13">
        <f t="shared" si="473"/>
        <v>7.8136233340083839E-5</v>
      </c>
      <c r="AM233" s="13">
        <f t="shared" si="474"/>
        <v>3.3555550177745957E-3</v>
      </c>
      <c r="AN233" s="13">
        <f t="shared" si="475"/>
        <v>4.1211482215225761E-3</v>
      </c>
      <c r="AO233" s="13">
        <f t="shared" si="476"/>
        <v>2.5307084183978585E-3</v>
      </c>
      <c r="AP233" s="13">
        <f t="shared" si="477"/>
        <v>1.0360357121675548E-3</v>
      </c>
      <c r="AQ233" s="13">
        <f t="shared" si="478"/>
        <v>3.1810361549851969E-4</v>
      </c>
      <c r="AR233" s="13">
        <f t="shared" si="479"/>
        <v>1.6578521696006805E-3</v>
      </c>
      <c r="AS233" s="13">
        <f t="shared" si="480"/>
        <v>2.344463010628572E-3</v>
      </c>
      <c r="AT233" s="13">
        <f t="shared" si="481"/>
        <v>1.6577192191778805E-3</v>
      </c>
      <c r="AU233" s="13">
        <f t="shared" si="482"/>
        <v>7.8142499929225405E-4</v>
      </c>
      <c r="AV233" s="13">
        <f t="shared" si="483"/>
        <v>2.7626437990282607E-4</v>
      </c>
      <c r="AW233" s="13">
        <f t="shared" si="484"/>
        <v>3.7696534335704141E-6</v>
      </c>
      <c r="AX233" s="13">
        <f t="shared" si="485"/>
        <v>7.9088018859129481E-4</v>
      </c>
      <c r="AY233" s="13">
        <f t="shared" si="486"/>
        <v>9.7132500149320897E-4</v>
      </c>
      <c r="AZ233" s="13">
        <f t="shared" si="487"/>
        <v>5.9646977641852591E-4</v>
      </c>
      <c r="BA233" s="13">
        <f t="shared" si="488"/>
        <v>2.4418616744058188E-4</v>
      </c>
      <c r="BB233" s="13">
        <f t="shared" si="489"/>
        <v>7.4974734756067598E-5</v>
      </c>
      <c r="BC233" s="13">
        <f t="shared" si="490"/>
        <v>1.8416148336856149E-5</v>
      </c>
      <c r="BD233" s="13">
        <f t="shared" si="491"/>
        <v>3.3935044446727308E-4</v>
      </c>
      <c r="BE233" s="13">
        <f t="shared" si="492"/>
        <v>4.7989475737484993E-4</v>
      </c>
      <c r="BF233" s="13">
        <f t="shared" si="493"/>
        <v>3.3932323046960997E-4</v>
      </c>
      <c r="BG233" s="13">
        <f t="shared" si="494"/>
        <v>1.5995209083783204E-4</v>
      </c>
      <c r="BH233" s="13">
        <f t="shared" si="495"/>
        <v>5.6549336442392727E-5</v>
      </c>
      <c r="BI233" s="13">
        <f t="shared" si="496"/>
        <v>1.5993926357947041E-5</v>
      </c>
      <c r="BJ233" s="14">
        <f t="shared" si="497"/>
        <v>0.41249269974011243</v>
      </c>
      <c r="BK233" s="14">
        <f t="shared" si="498"/>
        <v>0.26107687427533094</v>
      </c>
      <c r="BL233" s="14">
        <f t="shared" si="499"/>
        <v>0.30446812676756863</v>
      </c>
      <c r="BM233" s="14">
        <f t="shared" si="500"/>
        <v>0.49119265067129053</v>
      </c>
      <c r="BN233" s="14">
        <f t="shared" si="501"/>
        <v>0.50785953791802063</v>
      </c>
    </row>
    <row r="234" spans="1:66" x14ac:dyDescent="0.25">
      <c r="A234" t="s">
        <v>347</v>
      </c>
      <c r="B234" t="s">
        <v>323</v>
      </c>
      <c r="C234" t="s">
        <v>243</v>
      </c>
      <c r="D234" s="11">
        <v>44414</v>
      </c>
      <c r="E234" s="10">
        <f>VLOOKUP(A234,home!$A$2:$E$405,3,FALSE)</f>
        <v>1.3042</v>
      </c>
      <c r="F234" s="10" t="e">
        <f>VLOOKUP(B234,home!$B$2:$E$405,3,FALSE)</f>
        <v>#N/A</v>
      </c>
      <c r="G234" s="10">
        <f>VLOOKUP(C234,away!$B$2:$E$405,4,FALSE)</f>
        <v>0.86899999999999999</v>
      </c>
      <c r="H234" s="10">
        <f>VLOOKUP(A234,away!$A$2:$E$405,3,FALSE)</f>
        <v>1.1499999999999999</v>
      </c>
      <c r="I234" s="10">
        <f>VLOOKUP(C234,away!$B$2:$E$405,3,FALSE)</f>
        <v>1.1013999999999999</v>
      </c>
      <c r="J234" s="10" t="e">
        <f>VLOOKUP(B234,home!$B$2:$E$405,4,FALSE)</f>
        <v>#N/A</v>
      </c>
      <c r="K234" s="12" t="e">
        <f t="shared" si="446"/>
        <v>#N/A</v>
      </c>
      <c r="L234" s="12" t="e">
        <f t="shared" si="447"/>
        <v>#N/A</v>
      </c>
      <c r="M234" s="13" t="e">
        <f t="shared" si="448"/>
        <v>#N/A</v>
      </c>
      <c r="N234" s="13" t="e">
        <f t="shared" si="449"/>
        <v>#N/A</v>
      </c>
      <c r="O234" s="13" t="e">
        <f t="shared" si="450"/>
        <v>#N/A</v>
      </c>
      <c r="P234" s="13" t="e">
        <f t="shared" si="451"/>
        <v>#N/A</v>
      </c>
      <c r="Q234" s="13" t="e">
        <f t="shared" si="452"/>
        <v>#N/A</v>
      </c>
      <c r="R234" s="13" t="e">
        <f t="shared" si="453"/>
        <v>#N/A</v>
      </c>
      <c r="S234" s="13" t="e">
        <f t="shared" si="454"/>
        <v>#N/A</v>
      </c>
      <c r="T234" s="13" t="e">
        <f t="shared" si="455"/>
        <v>#N/A</v>
      </c>
      <c r="U234" s="13" t="e">
        <f t="shared" si="456"/>
        <v>#N/A</v>
      </c>
      <c r="V234" s="13" t="e">
        <f t="shared" si="457"/>
        <v>#N/A</v>
      </c>
      <c r="W234" s="13" t="e">
        <f t="shared" si="458"/>
        <v>#N/A</v>
      </c>
      <c r="X234" s="13" t="e">
        <f t="shared" si="459"/>
        <v>#N/A</v>
      </c>
      <c r="Y234" s="13" t="e">
        <f t="shared" si="460"/>
        <v>#N/A</v>
      </c>
      <c r="Z234" s="13" t="e">
        <f t="shared" si="461"/>
        <v>#N/A</v>
      </c>
      <c r="AA234" s="13" t="e">
        <f t="shared" si="462"/>
        <v>#N/A</v>
      </c>
      <c r="AB234" s="13" t="e">
        <f t="shared" si="463"/>
        <v>#N/A</v>
      </c>
      <c r="AC234" s="13" t="e">
        <f t="shared" si="464"/>
        <v>#N/A</v>
      </c>
      <c r="AD234" s="13" t="e">
        <f t="shared" si="465"/>
        <v>#N/A</v>
      </c>
      <c r="AE234" s="13" t="e">
        <f t="shared" si="466"/>
        <v>#N/A</v>
      </c>
      <c r="AF234" s="13" t="e">
        <f t="shared" si="467"/>
        <v>#N/A</v>
      </c>
      <c r="AG234" s="13" t="e">
        <f t="shared" si="468"/>
        <v>#N/A</v>
      </c>
      <c r="AH234" s="13" t="e">
        <f t="shared" si="469"/>
        <v>#N/A</v>
      </c>
      <c r="AI234" s="13" t="e">
        <f t="shared" si="470"/>
        <v>#N/A</v>
      </c>
      <c r="AJ234" s="13" t="e">
        <f t="shared" si="471"/>
        <v>#N/A</v>
      </c>
      <c r="AK234" s="13" t="e">
        <f t="shared" si="472"/>
        <v>#N/A</v>
      </c>
      <c r="AL234" s="13" t="e">
        <f t="shared" si="473"/>
        <v>#N/A</v>
      </c>
      <c r="AM234" s="13" t="e">
        <f t="shared" si="474"/>
        <v>#N/A</v>
      </c>
      <c r="AN234" s="13" t="e">
        <f t="shared" si="475"/>
        <v>#N/A</v>
      </c>
      <c r="AO234" s="13" t="e">
        <f t="shared" si="476"/>
        <v>#N/A</v>
      </c>
      <c r="AP234" s="13" t="e">
        <f t="shared" si="477"/>
        <v>#N/A</v>
      </c>
      <c r="AQ234" s="13" t="e">
        <f t="shared" si="478"/>
        <v>#N/A</v>
      </c>
      <c r="AR234" s="13" t="e">
        <f t="shared" si="479"/>
        <v>#N/A</v>
      </c>
      <c r="AS234" s="13" t="e">
        <f t="shared" si="480"/>
        <v>#N/A</v>
      </c>
      <c r="AT234" s="13" t="e">
        <f t="shared" si="481"/>
        <v>#N/A</v>
      </c>
      <c r="AU234" s="13" t="e">
        <f t="shared" si="482"/>
        <v>#N/A</v>
      </c>
      <c r="AV234" s="13" t="e">
        <f t="shared" si="483"/>
        <v>#N/A</v>
      </c>
      <c r="AW234" s="13" t="e">
        <f t="shared" si="484"/>
        <v>#N/A</v>
      </c>
      <c r="AX234" s="13" t="e">
        <f t="shared" si="485"/>
        <v>#N/A</v>
      </c>
      <c r="AY234" s="13" t="e">
        <f t="shared" si="486"/>
        <v>#N/A</v>
      </c>
      <c r="AZ234" s="13" t="e">
        <f t="shared" si="487"/>
        <v>#N/A</v>
      </c>
      <c r="BA234" s="13" t="e">
        <f t="shared" si="488"/>
        <v>#N/A</v>
      </c>
      <c r="BB234" s="13" t="e">
        <f t="shared" si="489"/>
        <v>#N/A</v>
      </c>
      <c r="BC234" s="13" t="e">
        <f t="shared" si="490"/>
        <v>#N/A</v>
      </c>
      <c r="BD234" s="13" t="e">
        <f t="shared" si="491"/>
        <v>#N/A</v>
      </c>
      <c r="BE234" s="13" t="e">
        <f t="shared" si="492"/>
        <v>#N/A</v>
      </c>
      <c r="BF234" s="13" t="e">
        <f t="shared" si="493"/>
        <v>#N/A</v>
      </c>
      <c r="BG234" s="13" t="e">
        <f t="shared" si="494"/>
        <v>#N/A</v>
      </c>
      <c r="BH234" s="13" t="e">
        <f t="shared" si="495"/>
        <v>#N/A</v>
      </c>
      <c r="BI234" s="13" t="e">
        <f t="shared" si="496"/>
        <v>#N/A</v>
      </c>
      <c r="BJ234" s="14" t="e">
        <f t="shared" si="497"/>
        <v>#N/A</v>
      </c>
      <c r="BK234" s="14" t="e">
        <f t="shared" si="498"/>
        <v>#N/A</v>
      </c>
      <c r="BL234" s="14" t="e">
        <f t="shared" si="499"/>
        <v>#N/A</v>
      </c>
      <c r="BM234" s="14" t="e">
        <f t="shared" si="500"/>
        <v>#N/A</v>
      </c>
      <c r="BN234" s="14" t="e">
        <f t="shared" si="501"/>
        <v>#N/A</v>
      </c>
    </row>
    <row r="235" spans="1:66" x14ac:dyDescent="0.25">
      <c r="A235" t="s">
        <v>347</v>
      </c>
      <c r="B235" t="s">
        <v>235</v>
      </c>
      <c r="C235" t="s">
        <v>232</v>
      </c>
      <c r="D235" s="11">
        <v>44414</v>
      </c>
      <c r="E235" s="10">
        <f>VLOOKUP(A235,home!$A$2:$E$405,3,FALSE)</f>
        <v>1.3042</v>
      </c>
      <c r="F235" s="10">
        <f>VLOOKUP(B235,home!$B$2:$E$405,3,FALSE)</f>
        <v>0.97119999999999995</v>
      </c>
      <c r="G235" s="10">
        <f>VLOOKUP(C235,away!$B$2:$E$405,4,FALSE)</f>
        <v>0.71560000000000001</v>
      </c>
      <c r="H235" s="10">
        <f>VLOOKUP(A235,away!$A$2:$E$405,3,FALSE)</f>
        <v>1.1499999999999999</v>
      </c>
      <c r="I235" s="10">
        <f>VLOOKUP(C235,away!$B$2:$E$405,3,FALSE)</f>
        <v>0.57969999999999999</v>
      </c>
      <c r="J235" s="10">
        <f>VLOOKUP(B235,home!$B$2:$E$405,4,FALSE)</f>
        <v>0.98550000000000004</v>
      </c>
      <c r="K235" s="12">
        <f t="shared" si="446"/>
        <v>0.90640689702400001</v>
      </c>
      <c r="L235" s="12">
        <f t="shared" si="447"/>
        <v>0.65698850249999996</v>
      </c>
      <c r="M235" s="13">
        <f t="shared" si="448"/>
        <v>0.20942378521669314</v>
      </c>
      <c r="N235" s="13">
        <f t="shared" si="449"/>
        <v>0.18982316332128343</v>
      </c>
      <c r="O235" s="13">
        <f t="shared" si="450"/>
        <v>0.13758901903739687</v>
      </c>
      <c r="P235" s="13">
        <f t="shared" si="451"/>
        <v>0.12471163581026294</v>
      </c>
      <c r="Q235" s="13">
        <f t="shared" si="452"/>
        <v>8.6028512224662249E-2</v>
      </c>
      <c r="R235" s="13">
        <f t="shared" si="453"/>
        <v>4.5197201788911671E-2</v>
      </c>
      <c r="S235" s="13">
        <f t="shared" si="454"/>
        <v>1.8566410795195495E-2</v>
      </c>
      <c r="T235" s="13">
        <f t="shared" si="455"/>
        <v>5.651974341878379E-2</v>
      </c>
      <c r="U235" s="13">
        <f t="shared" si="456"/>
        <v>4.0967055427655011E-2</v>
      </c>
      <c r="V235" s="13">
        <f t="shared" si="457"/>
        <v>1.2284752655420876E-3</v>
      </c>
      <c r="W235" s="13">
        <f t="shared" si="458"/>
        <v>2.599227894038246E-2</v>
      </c>
      <c r="X235" s="13">
        <f t="shared" si="459"/>
        <v>1.707662841760416E-2</v>
      </c>
      <c r="Y235" s="13">
        <f t="shared" si="460"/>
        <v>5.6095742659153505E-3</v>
      </c>
      <c r="Z235" s="13">
        <f t="shared" si="461"/>
        <v>9.8980139734958002E-3</v>
      </c>
      <c r="AA235" s="13">
        <f t="shared" si="462"/>
        <v>8.971628132416521E-3</v>
      </c>
      <c r="AB235" s="13">
        <f t="shared" si="463"/>
        <v>4.0659728083784407E-3</v>
      </c>
      <c r="AC235" s="13">
        <f t="shared" si="464"/>
        <v>4.5722230094255336E-5</v>
      </c>
      <c r="AD235" s="13">
        <f t="shared" si="465"/>
        <v>5.8898952252335801E-3</v>
      </c>
      <c r="AE235" s="13">
        <f t="shared" si="466"/>
        <v>3.8695934439081105E-3</v>
      </c>
      <c r="AF235" s="13">
        <f t="shared" si="467"/>
        <v>1.2711392009985036E-3</v>
      </c>
      <c r="AG235" s="13">
        <f t="shared" si="468"/>
        <v>2.7837461337768443E-4</v>
      </c>
      <c r="AH235" s="13">
        <f t="shared" si="469"/>
        <v>1.62572034454277E-3</v>
      </c>
      <c r="AI235" s="13">
        <f t="shared" si="470"/>
        <v>1.4735641329258E-3</v>
      </c>
      <c r="AJ235" s="13">
        <f t="shared" si="471"/>
        <v>6.6782434664556774E-4</v>
      </c>
      <c r="AK235" s="13">
        <f t="shared" si="472"/>
        <v>2.0177353126669647E-4</v>
      </c>
      <c r="AL235" s="13">
        <f t="shared" si="473"/>
        <v>1.0891015272305958E-6</v>
      </c>
      <c r="AM235" s="13">
        <f t="shared" si="474"/>
        <v>1.067728330980089E-3</v>
      </c>
      <c r="AN235" s="13">
        <f t="shared" si="475"/>
        <v>7.0148523724743303E-4</v>
      </c>
      <c r="AO235" s="13">
        <f t="shared" si="476"/>
        <v>2.3043386777252411E-4</v>
      </c>
      <c r="AP235" s="13">
        <f t="shared" si="477"/>
        <v>5.0464133904384539E-5</v>
      </c>
      <c r="AQ235" s="13">
        <f t="shared" si="478"/>
        <v>8.2885889409502692E-6</v>
      </c>
      <c r="AR235" s="13">
        <f t="shared" si="479"/>
        <v>2.1361591492898778E-4</v>
      </c>
      <c r="AS235" s="13">
        <f t="shared" si="480"/>
        <v>1.9362293860572655E-4</v>
      </c>
      <c r="AT235" s="13">
        <f t="shared" si="481"/>
        <v>8.7750583487142519E-5</v>
      </c>
      <c r="AU235" s="13">
        <f t="shared" si="482"/>
        <v>2.6512578030208777E-5</v>
      </c>
      <c r="AV235" s="13">
        <f t="shared" si="483"/>
        <v>6.0077958961170513E-6</v>
      </c>
      <c r="AW235" s="13">
        <f t="shared" si="484"/>
        <v>1.8015521451958831E-8</v>
      </c>
      <c r="AX235" s="13">
        <f t="shared" si="485"/>
        <v>1.6129938722471275E-4</v>
      </c>
      <c r="AY235" s="13">
        <f t="shared" si="486"/>
        <v>1.0597184286693166E-4</v>
      </c>
      <c r="AZ235" s="13">
        <f t="shared" si="487"/>
        <v>3.4811141176155363E-5</v>
      </c>
      <c r="BA235" s="13">
        <f t="shared" si="488"/>
        <v>7.6235065038794679E-6</v>
      </c>
      <c r="BB235" s="13">
        <f t="shared" si="489"/>
        <v>1.2521390304456954E-6</v>
      </c>
      <c r="BC235" s="13">
        <f t="shared" si="490"/>
        <v>1.6452818930686392E-7</v>
      </c>
      <c r="BD235" s="13">
        <f t="shared" si="491"/>
        <v>2.3390533343227165E-5</v>
      </c>
      <c r="BE235" s="13">
        <f t="shared" si="492"/>
        <v>2.1201340747370941E-5</v>
      </c>
      <c r="BF235" s="13">
        <f t="shared" si="493"/>
        <v>9.6085207397864933E-6</v>
      </c>
      <c r="BG235" s="13">
        <f t="shared" si="494"/>
        <v>2.903076489580209E-6</v>
      </c>
      <c r="BH235" s="13">
        <f t="shared" si="495"/>
        <v>6.5784213818593087E-7</v>
      </c>
      <c r="BI235" s="13">
        <f t="shared" si="496"/>
        <v>1.1925453024094864E-7</v>
      </c>
      <c r="BJ235" s="14">
        <f t="shared" si="497"/>
        <v>0.39472842577598627</v>
      </c>
      <c r="BK235" s="14">
        <f t="shared" si="498"/>
        <v>0.3540830902621821</v>
      </c>
      <c r="BL235" s="14">
        <f t="shared" si="499"/>
        <v>0.24134514992907596</v>
      </c>
      <c r="BM235" s="14">
        <f t="shared" si="500"/>
        <v>0.20717540871418413</v>
      </c>
      <c r="BN235" s="14">
        <f t="shared" si="501"/>
        <v>0.7927733173992102</v>
      </c>
    </row>
    <row r="236" spans="1:66" x14ac:dyDescent="0.25">
      <c r="A236" t="s">
        <v>348</v>
      </c>
      <c r="B236" t="s">
        <v>252</v>
      </c>
      <c r="C236" t="s">
        <v>260</v>
      </c>
      <c r="D236" s="11">
        <v>44414</v>
      </c>
      <c r="E236" s="10">
        <f>VLOOKUP(A236,home!$A$2:$E$405,3,FALSE)</f>
        <v>1.1457999999999999</v>
      </c>
      <c r="F236" s="10">
        <f>VLOOKUP(B236,home!$B$2:$E$405,3,FALSE)</f>
        <v>0.58179999999999998</v>
      </c>
      <c r="G236" s="10">
        <f>VLOOKUP(C236,away!$B$2:$E$405,4,FALSE)</f>
        <v>0.87280000000000002</v>
      </c>
      <c r="H236" s="10">
        <f>VLOOKUP(A236,away!$A$2:$E$405,3,FALSE)</f>
        <v>0.77080000000000004</v>
      </c>
      <c r="I236" s="10">
        <f>VLOOKUP(C236,away!$B$2:$E$405,3,FALSE)</f>
        <v>1.2974000000000001</v>
      </c>
      <c r="J236" s="10">
        <f>VLOOKUP(B236,home!$B$2:$E$405,4,FALSE)</f>
        <v>1.2974000000000001</v>
      </c>
      <c r="K236" s="12">
        <f t="shared" si="446"/>
        <v>0.58183155683199994</v>
      </c>
      <c r="L236" s="12">
        <f t="shared" si="447"/>
        <v>1.2974466026080003</v>
      </c>
      <c r="M236" s="13">
        <f t="shared" si="448"/>
        <v>0.15270029124766765</v>
      </c>
      <c r="N236" s="13">
        <f t="shared" si="449"/>
        <v>8.8845848185330284E-2</v>
      </c>
      <c r="O236" s="13">
        <f t="shared" si="450"/>
        <v>0.19812047409653857</v>
      </c>
      <c r="P236" s="13">
        <f t="shared" si="451"/>
        <v>0.11527274388388295</v>
      </c>
      <c r="Q236" s="13">
        <f t="shared" si="452"/>
        <v>2.5846659083865117E-2</v>
      </c>
      <c r="R236" s="13">
        <f t="shared" si="453"/>
        <v>0.12852536801182018</v>
      </c>
      <c r="S236" s="13">
        <f t="shared" si="454"/>
        <v>2.1754715354418544E-2</v>
      </c>
      <c r="T236" s="13">
        <f t="shared" si="455"/>
        <v>3.3534660017128008E-2</v>
      </c>
      <c r="U236" s="13">
        <f t="shared" si="456"/>
        <v>7.4780114962723063E-2</v>
      </c>
      <c r="V236" s="13">
        <f t="shared" si="457"/>
        <v>1.8247260047238065E-3</v>
      </c>
      <c r="W236" s="13">
        <f t="shared" si="458"/>
        <v>5.0128006312237317E-3</v>
      </c>
      <c r="X236" s="13">
        <f t="shared" si="459"/>
        <v>6.50384114853247E-3</v>
      </c>
      <c r="Y236" s="13">
        <f t="shared" si="460"/>
        <v>4.2191933010327851E-3</v>
      </c>
      <c r="Z236" s="13">
        <f t="shared" si="461"/>
        <v>5.5584934025293006E-2</v>
      </c>
      <c r="AA236" s="13">
        <f t="shared" si="462"/>
        <v>3.2341068700340231E-2</v>
      </c>
      <c r="AB236" s="13">
        <f t="shared" si="463"/>
        <v>9.4085271757648106E-3</v>
      </c>
      <c r="AC236" s="13">
        <f t="shared" si="464"/>
        <v>8.6092326544597028E-5</v>
      </c>
      <c r="AD236" s="13">
        <f t="shared" si="465"/>
        <v>7.2915139883833393E-4</v>
      </c>
      <c r="AE236" s="13">
        <f t="shared" si="466"/>
        <v>9.4603500520966735E-4</v>
      </c>
      <c r="AF236" s="13">
        <f t="shared" si="467"/>
        <v>6.1371495172876254E-4</v>
      </c>
      <c r="AG236" s="13">
        <f t="shared" si="468"/>
        <v>2.6542079303007188E-4</v>
      </c>
      <c r="AH236" s="13">
        <f t="shared" si="469"/>
        <v>1.8029620951826569E-2</v>
      </c>
      <c r="AI236" s="13">
        <f t="shared" si="470"/>
        <v>1.0490202427492096E-2</v>
      </c>
      <c r="AJ236" s="13">
        <f t="shared" si="471"/>
        <v>3.0517654049352755E-3</v>
      </c>
      <c r="AK236" s="13">
        <f t="shared" si="472"/>
        <v>5.9187113887984339E-4</v>
      </c>
      <c r="AL236" s="13">
        <f t="shared" si="473"/>
        <v>2.5996279711207212E-6</v>
      </c>
      <c r="AM236" s="13">
        <f t="shared" si="474"/>
        <v>8.4848658710467707E-5</v>
      </c>
      <c r="AN236" s="13">
        <f t="shared" si="475"/>
        <v>1.1008660397974204E-4</v>
      </c>
      <c r="AO236" s="13">
        <f t="shared" si="476"/>
        <v>7.1415745163084347E-5</v>
      </c>
      <c r="AP236" s="13">
        <f t="shared" si="477"/>
        <v>3.0886038644854165E-5</v>
      </c>
      <c r="AQ236" s="13">
        <f t="shared" si="478"/>
        <v>1.0018246476946364E-5</v>
      </c>
      <c r="AR236" s="13">
        <f t="shared" si="479"/>
        <v>4.6784940900514715E-3</v>
      </c>
      <c r="AS236" s="13">
        <f t="shared" si="480"/>
        <v>2.7220955000439588E-3</v>
      </c>
      <c r="AT236" s="13">
        <f t="shared" si="481"/>
        <v>7.9190053131797888E-4</v>
      </c>
      <c r="AU236" s="13">
        <f t="shared" si="482"/>
        <v>1.5358423966427588E-4</v>
      </c>
      <c r="AV236" s="13">
        <f t="shared" si="483"/>
        <v>2.2340039317181156E-5</v>
      </c>
      <c r="AW236" s="13">
        <f t="shared" si="484"/>
        <v>5.4512420459547786E-8</v>
      </c>
      <c r="AX236" s="13">
        <f t="shared" si="485"/>
        <v>8.2279378654364075E-6</v>
      </c>
      <c r="AY236" s="13">
        <f t="shared" si="486"/>
        <v>1.0675310029980187E-5</v>
      </c>
      <c r="AZ236" s="13">
        <f t="shared" si="487"/>
        <v>6.9253223650924538E-6</v>
      </c>
      <c r="BA236" s="13">
        <f t="shared" si="488"/>
        <v>2.9950786581848012E-6</v>
      </c>
      <c r="BB236" s="13">
        <f t="shared" si="489"/>
        <v>9.7148865740139999E-7</v>
      </c>
      <c r="BC236" s="13">
        <f t="shared" si="490"/>
        <v>2.5209093160353037E-7</v>
      </c>
      <c r="BD236" s="13">
        <f t="shared" si="491"/>
        <v>1.0116827104098166E-3</v>
      </c>
      <c r="BE236" s="13">
        <f t="shared" si="492"/>
        <v>5.8862892641776098E-4</v>
      </c>
      <c r="BF236" s="13">
        <f t="shared" si="493"/>
        <v>1.7124144232699728E-4</v>
      </c>
      <c r="BG236" s="13">
        <f t="shared" si="494"/>
        <v>3.3211224994424653E-5</v>
      </c>
      <c r="BH236" s="13">
        <f t="shared" si="495"/>
        <v>4.8308346857009815E-6</v>
      </c>
      <c r="BI236" s="13">
        <f t="shared" si="496"/>
        <v>5.6214641319588558E-7</v>
      </c>
      <c r="BJ236" s="14">
        <f t="shared" si="497"/>
        <v>0.16685462703740206</v>
      </c>
      <c r="BK236" s="14">
        <f t="shared" si="498"/>
        <v>0.29165184375523862</v>
      </c>
      <c r="BL236" s="14">
        <f t="shared" si="499"/>
        <v>0.4855175845559635</v>
      </c>
      <c r="BM236" s="14">
        <f t="shared" si="500"/>
        <v>0.29028698406718295</v>
      </c>
      <c r="BN236" s="14">
        <f t="shared" si="501"/>
        <v>0.7093113845091048</v>
      </c>
    </row>
    <row r="237" spans="1:66" x14ac:dyDescent="0.25">
      <c r="A237" t="s">
        <v>348</v>
      </c>
      <c r="B237" t="s">
        <v>257</v>
      </c>
      <c r="C237" t="s">
        <v>248</v>
      </c>
      <c r="D237" s="11">
        <v>44414</v>
      </c>
      <c r="E237" s="10">
        <f>VLOOKUP(A237,home!$A$2:$E$405,3,FALSE)</f>
        <v>1.1457999999999999</v>
      </c>
      <c r="F237" s="10">
        <f>VLOOKUP(B237,home!$B$2:$E$405,3,FALSE)</f>
        <v>0.29089999999999999</v>
      </c>
      <c r="G237" s="10">
        <f>VLOOKUP(C237,away!$B$2:$E$405,4,FALSE)</f>
        <v>0.29089999999999999</v>
      </c>
      <c r="H237" s="10">
        <f>VLOOKUP(A237,away!$A$2:$E$405,3,FALSE)</f>
        <v>0.77080000000000004</v>
      </c>
      <c r="I237" s="10">
        <f>VLOOKUP(C237,away!$B$2:$E$405,3,FALSE)</f>
        <v>1.7298</v>
      </c>
      <c r="J237" s="10">
        <f>VLOOKUP(B237,home!$B$2:$E$405,4,FALSE)</f>
        <v>1.2974000000000001</v>
      </c>
      <c r="K237" s="12">
        <f t="shared" si="446"/>
        <v>9.6960815697999983E-2</v>
      </c>
      <c r="L237" s="12">
        <f t="shared" si="447"/>
        <v>1.7298621344160001</v>
      </c>
      <c r="M237" s="13">
        <f t="shared" si="448"/>
        <v>0.16092402011930623</v>
      </c>
      <c r="N237" s="13">
        <f t="shared" si="449"/>
        <v>1.5603324256169294E-2</v>
      </c>
      <c r="O237" s="13">
        <f t="shared" si="450"/>
        <v>0.27837636892238643</v>
      </c>
      <c r="P237" s="13">
        <f t="shared" si="451"/>
        <v>2.6991599801761964E-2</v>
      </c>
      <c r="Q237" s="13">
        <f t="shared" si="452"/>
        <v>7.5645552373928193E-4</v>
      </c>
      <c r="R237" s="13">
        <f t="shared" si="453"/>
        <v>0.24077636985752768</v>
      </c>
      <c r="S237" s="13">
        <f t="shared" si="454"/>
        <v>1.1318174554027813E-3</v>
      </c>
      <c r="T237" s="13">
        <f t="shared" si="455"/>
        <v>1.3085637668864075E-3</v>
      </c>
      <c r="U237" s="13">
        <f t="shared" si="456"/>
        <v>2.3345873222189225E-2</v>
      </c>
      <c r="V237" s="13">
        <f t="shared" si="457"/>
        <v>2.1093159217645083E-5</v>
      </c>
      <c r="W237" s="13">
        <f t="shared" si="458"/>
        <v>2.4448848207006182E-5</v>
      </c>
      <c r="X237" s="13">
        <f t="shared" si="459"/>
        <v>4.2293136743384509E-5</v>
      </c>
      <c r="Y237" s="13">
        <f t="shared" si="460"/>
        <v>3.6580647899029456E-5</v>
      </c>
      <c r="Z237" s="13">
        <f t="shared" si="461"/>
        <v>0.138836641692893</v>
      </c>
      <c r="AA237" s="13">
        <f t="shared" si="462"/>
        <v>1.3461714027313863E-2</v>
      </c>
      <c r="AB237" s="13">
        <f t="shared" si="463"/>
        <v>6.5262938639078032E-4</v>
      </c>
      <c r="AC237" s="13">
        <f t="shared" si="464"/>
        <v>2.21120700212834E-7</v>
      </c>
      <c r="AD237" s="13">
        <f t="shared" si="465"/>
        <v>5.9264506625697619E-7</v>
      </c>
      <c r="AE237" s="13">
        <f t="shared" si="466"/>
        <v>1.0251942592664045E-6</v>
      </c>
      <c r="AF237" s="13">
        <f t="shared" si="467"/>
        <v>8.8672236476280668E-7</v>
      </c>
      <c r="AG237" s="13">
        <f t="shared" si="468"/>
        <v>5.1130248084766386E-7</v>
      </c>
      <c r="AH237" s="13">
        <f t="shared" si="469"/>
        <v>6.0042062333504349E-2</v>
      </c>
      <c r="AI237" s="13">
        <f t="shared" si="470"/>
        <v>5.821727340046743E-3</v>
      </c>
      <c r="AJ237" s="13">
        <f t="shared" si="471"/>
        <v>2.8223971583114002E-4</v>
      </c>
      <c r="AK237" s="13">
        <f t="shared" si="472"/>
        <v>9.1220643564530146E-6</v>
      </c>
      <c r="AL237" s="13">
        <f t="shared" si="473"/>
        <v>1.4835327736916668E-9</v>
      </c>
      <c r="AM237" s="13">
        <f t="shared" si="474"/>
        <v>1.1492669808734339E-8</v>
      </c>
      <c r="AN237" s="13">
        <f t="shared" si="475"/>
        <v>1.9880734325475509E-8</v>
      </c>
      <c r="AO237" s="13">
        <f t="shared" si="476"/>
        <v>1.7195464757012256E-8</v>
      </c>
      <c r="AP237" s="13">
        <f t="shared" si="477"/>
        <v>9.9152611222801068E-9</v>
      </c>
      <c r="AQ237" s="13">
        <f t="shared" si="478"/>
        <v>4.2880086920698637E-9</v>
      </c>
      <c r="AR237" s="13">
        <f t="shared" si="479"/>
        <v>2.0772898020594868E-2</v>
      </c>
      <c r="AS237" s="13">
        <f t="shared" si="480"/>
        <v>2.0141571364882477E-3</v>
      </c>
      <c r="AT237" s="13">
        <f t="shared" si="481"/>
        <v>9.7647159448924206E-5</v>
      </c>
      <c r="AU237" s="13">
        <f t="shared" si="482"/>
        <v>3.1559827435867852E-6</v>
      </c>
      <c r="AV237" s="13">
        <f t="shared" si="483"/>
        <v>7.6501665286746681E-8</v>
      </c>
      <c r="AW237" s="13">
        <f t="shared" si="484"/>
        <v>6.9119787936423152E-12</v>
      </c>
      <c r="AX237" s="13">
        <f t="shared" si="485"/>
        <v>1.8572310653377621E-10</v>
      </c>
      <c r="AY237" s="13">
        <f t="shared" si="486"/>
        <v>3.2127536947888832E-10</v>
      </c>
      <c r="AZ237" s="13">
        <f t="shared" si="487"/>
        <v>2.7788104819101943E-10</v>
      </c>
      <c r="BA237" s="13">
        <f t="shared" si="488"/>
        <v>1.6023196771249073E-10</v>
      </c>
      <c r="BB237" s="13">
        <f t="shared" si="489"/>
        <v>6.9294803417201235E-11</v>
      </c>
      <c r="BC237" s="13">
        <f t="shared" si="490"/>
        <v>2.3974091308643364E-11</v>
      </c>
      <c r="BD237" s="13">
        <f t="shared" si="491"/>
        <v>5.989041617985357E-3</v>
      </c>
      <c r="BE237" s="13">
        <f t="shared" si="492"/>
        <v>5.8070236052912999E-4</v>
      </c>
      <c r="BF237" s="13">
        <f t="shared" si="493"/>
        <v>2.8152687277329256E-5</v>
      </c>
      <c r="BG237" s="13">
        <f t="shared" si="494"/>
        <v>9.0990250750018339E-7</v>
      </c>
      <c r="BH237" s="13">
        <f t="shared" si="495"/>
        <v>2.2056222333218341E-8</v>
      </c>
      <c r="BI237" s="13">
        <f t="shared" si="496"/>
        <v>4.2771786172905928E-10</v>
      </c>
      <c r="BJ237" s="14">
        <f t="shared" si="497"/>
        <v>1.7774745854334629E-2</v>
      </c>
      <c r="BK237" s="14">
        <f t="shared" si="498"/>
        <v>0.18906875346119698</v>
      </c>
      <c r="BL237" s="14">
        <f t="shared" si="499"/>
        <v>0.65225487072272692</v>
      </c>
      <c r="BM237" s="14">
        <f t="shared" si="500"/>
        <v>0.27450687293589748</v>
      </c>
      <c r="BN237" s="14">
        <f t="shared" si="501"/>
        <v>0.72342813848089083</v>
      </c>
    </row>
    <row r="238" spans="1:66" x14ac:dyDescent="0.25">
      <c r="A238" t="s">
        <v>349</v>
      </c>
      <c r="B238" t="s">
        <v>272</v>
      </c>
      <c r="C238" t="s">
        <v>268</v>
      </c>
      <c r="D238" s="11">
        <v>44414</v>
      </c>
      <c r="E238" s="10">
        <f>VLOOKUP(A238,home!$A$2:$E$405,3,FALSE)</f>
        <v>1.2749999999999999</v>
      </c>
      <c r="F238" s="10">
        <f>VLOOKUP(B238,home!$B$2:$E$405,3,FALSE)</f>
        <v>1.0458000000000001</v>
      </c>
      <c r="G238" s="10">
        <f>VLOOKUP(C238,away!$B$2:$E$405,4,FALSE)</f>
        <v>0.7843</v>
      </c>
      <c r="H238" s="10">
        <f>VLOOKUP(A238,away!$A$2:$E$405,3,FALSE)</f>
        <v>1.35</v>
      </c>
      <c r="I238" s="10">
        <f>VLOOKUP(C238,away!$B$2:$E$405,3,FALSE)</f>
        <v>1.1111</v>
      </c>
      <c r="J238" s="10">
        <f>VLOOKUP(B238,home!$B$2:$E$405,4,FALSE)</f>
        <v>1.2345999999999999</v>
      </c>
      <c r="K238" s="12">
        <f t="shared" si="446"/>
        <v>1.0457816984999999</v>
      </c>
      <c r="L238" s="12">
        <f t="shared" si="447"/>
        <v>1.8518814809999999</v>
      </c>
      <c r="M238" s="13">
        <f t="shared" si="448"/>
        <v>5.5151949795577929E-2</v>
      </c>
      <c r="N238" s="13">
        <f t="shared" si="449"/>
        <v>5.7676899732806201E-2</v>
      </c>
      <c r="O238" s="13">
        <f t="shared" si="450"/>
        <v>0.10213487446747249</v>
      </c>
      <c r="P238" s="13">
        <f t="shared" si="451"/>
        <v>0.10681078249667765</v>
      </c>
      <c r="Q238" s="13">
        <f t="shared" si="452"/>
        <v>3.0158723083394134E-2</v>
      </c>
      <c r="R238" s="13">
        <f t="shared" si="453"/>
        <v>9.4570841295286034E-2</v>
      </c>
      <c r="S238" s="13">
        <f t="shared" si="454"/>
        <v>5.171414292621853E-2</v>
      </c>
      <c r="T238" s="13">
        <f t="shared" si="455"/>
        <v>5.5850380768744809E-2</v>
      </c>
      <c r="U238" s="13">
        <f t="shared" si="456"/>
        <v>9.8900455038358148E-2</v>
      </c>
      <c r="V238" s="13">
        <f t="shared" si="457"/>
        <v>1.1128100724086203E-2</v>
      </c>
      <c r="W238" s="13">
        <f t="shared" si="458"/>
        <v>1.0513146883581024E-2</v>
      </c>
      <c r="X238" s="13">
        <f t="shared" si="459"/>
        <v>1.946910202073656E-2</v>
      </c>
      <c r="Y238" s="13">
        <f t="shared" si="460"/>
        <v>1.8027234741950858E-2</v>
      </c>
      <c r="Z238" s="13">
        <f t="shared" si="461"/>
        <v>5.8377996545776752E-2</v>
      </c>
      <c r="AA238" s="13">
        <f t="shared" si="462"/>
        <v>6.1050640382669531E-2</v>
      </c>
      <c r="AB238" s="13">
        <f t="shared" si="463"/>
        <v>3.1922821196950411E-2</v>
      </c>
      <c r="AC238" s="13">
        <f t="shared" si="464"/>
        <v>1.3469618373047926E-3</v>
      </c>
      <c r="AD238" s="13">
        <f t="shared" si="465"/>
        <v>2.7486141511228355E-3</v>
      </c>
      <c r="AE238" s="13">
        <f t="shared" si="466"/>
        <v>5.0901076448789141E-3</v>
      </c>
      <c r="AF238" s="13">
        <f t="shared" si="467"/>
        <v>4.7131380419238936E-3</v>
      </c>
      <c r="AG238" s="13">
        <f t="shared" si="468"/>
        <v>2.9093910190784865E-3</v>
      </c>
      <c r="AH238" s="13">
        <f t="shared" si="469"/>
        <v>2.7027282675251504E-2</v>
      </c>
      <c r="AI238" s="13">
        <f t="shared" si="470"/>
        <v>2.8264637581964135E-2</v>
      </c>
      <c r="AJ238" s="13">
        <f t="shared" si="471"/>
        <v>1.4779320348976692E-2</v>
      </c>
      <c r="AK238" s="13">
        <f t="shared" si="472"/>
        <v>5.1519809124094861E-3</v>
      </c>
      <c r="AL238" s="13">
        <f t="shared" si="473"/>
        <v>1.0434448708990003E-4</v>
      </c>
      <c r="AM238" s="13">
        <f t="shared" si="474"/>
        <v>5.7489007509647515E-4</v>
      </c>
      <c r="AN238" s="13">
        <f t="shared" si="475"/>
        <v>1.0646282836818614E-3</v>
      </c>
      <c r="AO238" s="13">
        <f t="shared" si="476"/>
        <v>9.8578270134962696E-4</v>
      </c>
      <c r="AP238" s="13">
        <f t="shared" si="477"/>
        <v>6.0851757630650928E-4</v>
      </c>
      <c r="AQ238" s="13">
        <f t="shared" si="478"/>
        <v>2.8172560760625744E-4</v>
      </c>
      <c r="AR238" s="13">
        <f t="shared" si="479"/>
        <v>1.0010264853610066E-2</v>
      </c>
      <c r="AS238" s="13">
        <f t="shared" si="480"/>
        <v>1.0468551781043186E-2</v>
      </c>
      <c r="AT238" s="13">
        <f t="shared" si="481"/>
        <v>5.4739099312072718E-3</v>
      </c>
      <c r="AU238" s="13">
        <f t="shared" si="482"/>
        <v>1.9081716084313196E-3</v>
      </c>
      <c r="AV238" s="13">
        <f t="shared" si="483"/>
        <v>4.9888273642369543E-4</v>
      </c>
      <c r="AW238" s="13">
        <f t="shared" si="484"/>
        <v>5.6133385213217272E-6</v>
      </c>
      <c r="AX238" s="13">
        <f t="shared" si="485"/>
        <v>1.00201586530864E-4</v>
      </c>
      <c r="AY238" s="13">
        <f t="shared" si="486"/>
        <v>1.8556146246332604E-4</v>
      </c>
      <c r="AZ238" s="13">
        <f t="shared" si="487"/>
        <v>1.7181891796155512E-4</v>
      </c>
      <c r="BA238" s="13">
        <f t="shared" si="488"/>
        <v>1.0606275741948739E-4</v>
      </c>
      <c r="BB238" s="13">
        <f t="shared" si="489"/>
        <v>4.9103914072236041E-5</v>
      </c>
      <c r="BC238" s="13">
        <f t="shared" si="490"/>
        <v>1.8186925822997824E-5</v>
      </c>
      <c r="BD238" s="13">
        <f t="shared" si="491"/>
        <v>3.0896373503842773E-3</v>
      </c>
      <c r="BE238" s="13">
        <f t="shared" si="492"/>
        <v>3.2310861960339085E-3</v>
      </c>
      <c r="BF238" s="13">
        <f t="shared" si="493"/>
        <v>1.6895054050441224E-3</v>
      </c>
      <c r="BG238" s="13">
        <f t="shared" si="494"/>
        <v>5.8895127737065758E-4</v>
      </c>
      <c r="BH238" s="13">
        <f t="shared" si="495"/>
        <v>1.5397861679560768E-4</v>
      </c>
      <c r="BI238" s="13">
        <f t="shared" si="496"/>
        <v>3.2205603881038254E-5</v>
      </c>
      <c r="BJ238" s="14">
        <f t="shared" si="497"/>
        <v>0.21130321789652895</v>
      </c>
      <c r="BK238" s="14">
        <f t="shared" si="498"/>
        <v>0.22644184372941834</v>
      </c>
      <c r="BL238" s="14">
        <f t="shared" si="499"/>
        <v>0.50094799925956346</v>
      </c>
      <c r="BM238" s="14">
        <f t="shared" si="500"/>
        <v>0.55038703843613146</v>
      </c>
      <c r="BN238" s="14">
        <f t="shared" si="501"/>
        <v>0.44650407087121441</v>
      </c>
    </row>
    <row r="239" spans="1:66" x14ac:dyDescent="0.25">
      <c r="A239" t="s">
        <v>339</v>
      </c>
      <c r="B239" t="s">
        <v>86</v>
      </c>
      <c r="C239" t="s">
        <v>88</v>
      </c>
      <c r="D239" s="11">
        <v>44415</v>
      </c>
      <c r="E239" s="10">
        <f>VLOOKUP(A239,home!$A$2:$E$405,3,FALSE)</f>
        <v>1.3068</v>
      </c>
      <c r="F239" s="10">
        <f>VLOOKUP(B239,home!$B$2:$E$405,3,FALSE)</f>
        <v>0.76519999999999999</v>
      </c>
      <c r="G239" s="10">
        <f>VLOOKUP(C239,away!$B$2:$E$405,4,FALSE)</f>
        <v>0.63770000000000004</v>
      </c>
      <c r="H239" s="10">
        <f>VLOOKUP(A239,away!$A$2:$E$405,3,FALSE)</f>
        <v>1.1419999999999999</v>
      </c>
      <c r="I239" s="10">
        <f>VLOOKUP(C239,away!$B$2:$E$405,3,FALSE)</f>
        <v>0.58379999999999999</v>
      </c>
      <c r="J239" s="10">
        <f>VLOOKUP(B239,home!$B$2:$E$405,4,FALSE)</f>
        <v>0.87570000000000003</v>
      </c>
      <c r="K239" s="12">
        <f t="shared" si="446"/>
        <v>0.63767663467199998</v>
      </c>
      <c r="L239" s="12">
        <f t="shared" si="447"/>
        <v>0.58382883971999999</v>
      </c>
      <c r="M239" s="13">
        <f t="shared" si="448"/>
        <v>0.29478603986280572</v>
      </c>
      <c r="N239" s="13">
        <f t="shared" si="449"/>
        <v>0.18797816984799998</v>
      </c>
      <c r="O239" s="13">
        <f t="shared" si="450"/>
        <v>0.17210459161875549</v>
      </c>
      <c r="P239" s="13">
        <f t="shared" si="451"/>
        <v>0.1097470767950469</v>
      </c>
      <c r="Q239" s="13">
        <f t="shared" si="452"/>
        <v>5.9934643370237115E-2</v>
      </c>
      <c r="R239" s="13">
        <f t="shared" si="453"/>
        <v>5.0239812017631232E-2</v>
      </c>
      <c r="S239" s="13">
        <f t="shared" si="454"/>
        <v>1.0214544819238584E-2</v>
      </c>
      <c r="T239" s="13">
        <f t="shared" si="455"/>
        <v>3.4991573297877519E-2</v>
      </c>
      <c r="U239" s="13">
        <f t="shared" si="456"/>
        <v>3.2036754253956988E-2</v>
      </c>
      <c r="V239" s="13">
        <f t="shared" si="457"/>
        <v>4.2253487204374854E-4</v>
      </c>
      <c r="W239" s="13">
        <f t="shared" si="458"/>
        <v>1.2739640561533101E-2</v>
      </c>
      <c r="X239" s="13">
        <f t="shared" si="459"/>
        <v>7.4377695674897196E-3</v>
      </c>
      <c r="Y239" s="13">
        <f t="shared" si="460"/>
        <v>2.1711921883461245E-3</v>
      </c>
      <c r="Z239" s="13">
        <f t="shared" si="461"/>
        <v>9.777150386001519E-3</v>
      </c>
      <c r="AA239" s="13">
        <f t="shared" si="462"/>
        <v>6.2346603548274942E-3</v>
      </c>
      <c r="AB239" s="13">
        <f t="shared" si="463"/>
        <v>1.9878486166946666E-3</v>
      </c>
      <c r="AC239" s="13">
        <f t="shared" si="464"/>
        <v>9.8317001104326856E-6</v>
      </c>
      <c r="AD239" s="13">
        <f t="shared" si="465"/>
        <v>2.0309427800523335E-3</v>
      </c>
      <c r="AE239" s="13">
        <f t="shared" si="466"/>
        <v>1.185722966815665E-3</v>
      </c>
      <c r="AF239" s="13">
        <f t="shared" si="467"/>
        <v>3.461296319726729E-4</v>
      </c>
      <c r="AG239" s="13">
        <f t="shared" si="468"/>
        <v>6.7360153809105418E-5</v>
      </c>
      <c r="AH239" s="13">
        <f t="shared" si="469"/>
        <v>1.427045591406804E-3</v>
      </c>
      <c r="AI239" s="13">
        <f t="shared" si="470"/>
        <v>9.0999363025180474E-4</v>
      </c>
      <c r="AJ239" s="13">
        <f t="shared" si="471"/>
        <v>2.9014083785596352E-4</v>
      </c>
      <c r="AK239" s="13">
        <f t="shared" si="472"/>
        <v>6.167201102163509E-5</v>
      </c>
      <c r="AL239" s="13">
        <f t="shared" si="473"/>
        <v>1.464113222658302E-7</v>
      </c>
      <c r="AM239" s="13">
        <f t="shared" si="474"/>
        <v>2.5901695143903361E-4</v>
      </c>
      <c r="AN239" s="13">
        <f t="shared" si="475"/>
        <v>1.5122156622646258E-4</v>
      </c>
      <c r="AO239" s="13">
        <f t="shared" si="476"/>
        <v>4.4143755775318394E-5</v>
      </c>
      <c r="AP239" s="13">
        <f t="shared" si="477"/>
        <v>8.5907992383957287E-6</v>
      </c>
      <c r="AQ239" s="13">
        <f t="shared" si="478"/>
        <v>1.2538890879050093E-6</v>
      </c>
      <c r="AR239" s="13">
        <f t="shared" si="479"/>
        <v>1.6663007437171519E-4</v>
      </c>
      <c r="AS239" s="13">
        <f t="shared" si="480"/>
        <v>1.0625610506050041E-4</v>
      </c>
      <c r="AT239" s="13">
        <f t="shared" si="481"/>
        <v>3.3878517744167183E-5</v>
      </c>
      <c r="AU239" s="13">
        <f t="shared" si="482"/>
        <v>7.2011797275920561E-6</v>
      </c>
      <c r="AV239" s="13">
        <f t="shared" si="483"/>
        <v>1.1480060135897829E-6</v>
      </c>
      <c r="AW239" s="13">
        <f t="shared" si="484"/>
        <v>1.5141127288127169E-9</v>
      </c>
      <c r="AX239" s="13">
        <f t="shared" si="485"/>
        <v>2.7528176319440627E-5</v>
      </c>
      <c r="AY239" s="13">
        <f t="shared" si="486"/>
        <v>1.6071743240186599E-5</v>
      </c>
      <c r="AZ239" s="13">
        <f t="shared" si="487"/>
        <v>4.691573604097948E-6</v>
      </c>
      <c r="BA239" s="13">
        <f t="shared" si="488"/>
        <v>9.130253245804946E-7</v>
      </c>
      <c r="BB239" s="13">
        <f t="shared" si="489"/>
        <v>1.3326262897120162E-7</v>
      </c>
      <c r="BC239" s="13">
        <f t="shared" si="490"/>
        <v>1.5560513210058708E-8</v>
      </c>
      <c r="BD239" s="13">
        <f t="shared" si="491"/>
        <v>1.6213907163815955E-5</v>
      </c>
      <c r="BE239" s="13">
        <f t="shared" si="492"/>
        <v>1.033922975510639E-5</v>
      </c>
      <c r="BF239" s="13">
        <f t="shared" si="493"/>
        <v>3.2965426176684242E-6</v>
      </c>
      <c r="BG239" s="13">
        <f t="shared" si="494"/>
        <v>7.0070940082920886E-7</v>
      </c>
      <c r="BH239" s="13">
        <f t="shared" si="495"/>
        <v>1.1170650315095083E-7</v>
      </c>
      <c r="BI239" s="13">
        <f t="shared" si="496"/>
        <v>1.4246525400055098E-8</v>
      </c>
      <c r="BJ239" s="14">
        <f t="shared" si="497"/>
        <v>0.30939672466953094</v>
      </c>
      <c r="BK239" s="14">
        <f t="shared" si="498"/>
        <v>0.41519624620380785</v>
      </c>
      <c r="BL239" s="14">
        <f t="shared" si="499"/>
        <v>0.26563830915728565</v>
      </c>
      <c r="BM239" s="14">
        <f t="shared" si="500"/>
        <v>0.12520202667502198</v>
      </c>
      <c r="BN239" s="14">
        <f t="shared" si="501"/>
        <v>0.87479033351247648</v>
      </c>
    </row>
    <row r="240" spans="1:66" x14ac:dyDescent="0.25">
      <c r="A240" t="s">
        <v>339</v>
      </c>
      <c r="B240" t="s">
        <v>75</v>
      </c>
      <c r="C240" t="s">
        <v>94</v>
      </c>
      <c r="D240" s="11">
        <v>44415</v>
      </c>
      <c r="E240" s="10">
        <f>VLOOKUP(A240,home!$A$2:$E$405,3,FALSE)</f>
        <v>1.3068</v>
      </c>
      <c r="F240" s="10">
        <f>VLOOKUP(B240,home!$B$2:$E$405,3,FALSE)</f>
        <v>0.76519999999999999</v>
      </c>
      <c r="G240" s="10">
        <f>VLOOKUP(C240,away!$B$2:$E$405,4,FALSE)</f>
        <v>1.2024999999999999</v>
      </c>
      <c r="H240" s="10">
        <f>VLOOKUP(A240,away!$A$2:$E$405,3,FALSE)</f>
        <v>1.1419999999999999</v>
      </c>
      <c r="I240" s="10">
        <f>VLOOKUP(C240,away!$B$2:$E$405,3,FALSE)</f>
        <v>1.1257999999999999</v>
      </c>
      <c r="J240" s="10">
        <f>VLOOKUP(B240,home!$B$2:$E$405,4,FALSE)</f>
        <v>0.75060000000000004</v>
      </c>
      <c r="K240" s="12">
        <f t="shared" si="446"/>
        <v>1.2024559403999999</v>
      </c>
      <c r="L240" s="12">
        <f t="shared" si="447"/>
        <v>0.96501909815999987</v>
      </c>
      <c r="M240" s="13">
        <f t="shared" si="448"/>
        <v>0.11446627526309176</v>
      </c>
      <c r="N240" s="13">
        <f t="shared" si="449"/>
        <v>0.13764065266556624</v>
      </c>
      <c r="O240" s="13">
        <f t="shared" si="450"/>
        <v>0.11046214172412312</v>
      </c>
      <c r="P240" s="13">
        <f t="shared" si="451"/>
        <v>0.13282585850547854</v>
      </c>
      <c r="Q240" s="13">
        <f t="shared" si="452"/>
        <v>8.2753410219121651E-2</v>
      </c>
      <c r="R240" s="13">
        <f t="shared" si="453"/>
        <v>5.3299038193717681E-2</v>
      </c>
      <c r="S240" s="13">
        <f t="shared" si="454"/>
        <v>3.8532547353285984E-2</v>
      </c>
      <c r="T240" s="13">
        <f t="shared" si="455"/>
        <v>7.9858621299321295E-2</v>
      </c>
      <c r="U240" s="13">
        <f t="shared" si="456"/>
        <v>6.4089745093642306E-2</v>
      </c>
      <c r="V240" s="13">
        <f t="shared" si="457"/>
        <v>4.9680995761896968E-3</v>
      </c>
      <c r="W240" s="13">
        <f t="shared" si="458"/>
        <v>3.3169109902113608E-2</v>
      </c>
      <c r="X240" s="13">
        <f t="shared" si="459"/>
        <v>3.2008824524507602E-2</v>
      </c>
      <c r="Y240" s="13">
        <f t="shared" si="460"/>
        <v>1.5444563487901001E-2</v>
      </c>
      <c r="Z240" s="13">
        <f t="shared" si="461"/>
        <v>1.7144863256832281E-2</v>
      </c>
      <c r="AA240" s="13">
        <f t="shared" si="462"/>
        <v>2.0615942670523666E-2</v>
      </c>
      <c r="AB240" s="13">
        <f t="shared" si="463"/>
        <v>1.2394881365558514E-2</v>
      </c>
      <c r="AC240" s="13">
        <f t="shared" si="464"/>
        <v>3.6030923181925754E-4</v>
      </c>
      <c r="AD240" s="13">
        <f t="shared" si="465"/>
        <v>9.9710983098942434E-3</v>
      </c>
      <c r="AE240" s="13">
        <f t="shared" si="466"/>
        <v>9.6223002986788424E-3</v>
      </c>
      <c r="AF240" s="13">
        <f t="shared" si="467"/>
        <v>4.6428517782278762E-3</v>
      </c>
      <c r="AG240" s="13">
        <f t="shared" si="468"/>
        <v>1.4934802119720059E-3</v>
      </c>
      <c r="AH240" s="13">
        <f t="shared" si="469"/>
        <v>4.1362801195462002E-3</v>
      </c>
      <c r="AI240" s="13">
        <f t="shared" si="470"/>
        <v>4.9736946009067504E-3</v>
      </c>
      <c r="AJ240" s="13">
        <f t="shared" si="471"/>
        <v>2.9903243092978655E-3</v>
      </c>
      <c r="AK240" s="13">
        <f t="shared" si="472"/>
        <v>1.1985777431459143E-3</v>
      </c>
      <c r="AL240" s="13">
        <f t="shared" si="473"/>
        <v>1.6724011656304398E-5</v>
      </c>
      <c r="AM240" s="13">
        <f t="shared" si="474"/>
        <v>2.3979612790089458E-3</v>
      </c>
      <c r="AN240" s="13">
        <f t="shared" si="475"/>
        <v>2.3140784308918125E-3</v>
      </c>
      <c r="AO240" s="13">
        <f t="shared" si="476"/>
        <v>1.116564940225362E-3</v>
      </c>
      <c r="AP240" s="13">
        <f t="shared" si="477"/>
        <v>3.5916883055111778E-4</v>
      </c>
      <c r="AQ240" s="13">
        <f t="shared" si="478"/>
        <v>8.6651195236405352E-5</v>
      </c>
      <c r="AR240" s="13">
        <f t="shared" si="479"/>
        <v>7.9831786214032234E-4</v>
      </c>
      <c r="AS240" s="13">
        <f t="shared" si="480"/>
        <v>9.5994205565805876E-4</v>
      </c>
      <c r="AT240" s="13">
        <f t="shared" si="481"/>
        <v>5.7714401363291037E-4</v>
      </c>
      <c r="AU240" s="13">
        <f t="shared" si="482"/>
        <v>2.3133008255306372E-4</v>
      </c>
      <c r="AV240" s="13">
        <f t="shared" si="483"/>
        <v>6.9541057989788471E-5</v>
      </c>
      <c r="AW240" s="13">
        <f t="shared" si="484"/>
        <v>5.3906736596011644E-7</v>
      </c>
      <c r="AX240" s="13">
        <f t="shared" si="485"/>
        <v>4.805737974655808E-4</v>
      </c>
      <c r="AY240" s="13">
        <f t="shared" si="486"/>
        <v>4.6376289262956125E-4</v>
      </c>
      <c r="AZ240" s="13">
        <f t="shared" si="487"/>
        <v>2.2377002420272599E-4</v>
      </c>
      <c r="BA240" s="13">
        <f t="shared" si="488"/>
        <v>7.1980782317118677E-5</v>
      </c>
      <c r="BB240" s="13">
        <f t="shared" si="489"/>
        <v>1.7365707409129278E-5</v>
      </c>
      <c r="BC240" s="13">
        <f t="shared" si="490"/>
        <v>3.3516478605736736E-6</v>
      </c>
      <c r="BD240" s="13">
        <f t="shared" si="491"/>
        <v>1.2839866389461211E-4</v>
      </c>
      <c r="BE240" s="13">
        <f t="shared" si="492"/>
        <v>1.5439373613949933E-4</v>
      </c>
      <c r="BF240" s="13">
        <f t="shared" si="493"/>
        <v>9.2825832590745595E-5</v>
      </c>
      <c r="BG240" s="13">
        <f t="shared" si="494"/>
        <v>3.7206324607105968E-5</v>
      </c>
      <c r="BH240" s="13">
        <f t="shared" si="495"/>
        <v>1.1184741511066318E-5</v>
      </c>
      <c r="BI240" s="13">
        <f t="shared" si="496"/>
        <v>2.6898317743640318E-6</v>
      </c>
      <c r="BJ240" s="14">
        <f t="shared" si="497"/>
        <v>0.4141401422251027</v>
      </c>
      <c r="BK240" s="14">
        <f t="shared" si="498"/>
        <v>0.29163357683415109</v>
      </c>
      <c r="BL240" s="14">
        <f t="shared" si="499"/>
        <v>0.2772236000229536</v>
      </c>
      <c r="BM240" s="14">
        <f t="shared" si="500"/>
        <v>0.36823158194267708</v>
      </c>
      <c r="BN240" s="14">
        <f t="shared" si="501"/>
        <v>0.63144737657109906</v>
      </c>
    </row>
    <row r="241" spans="1:66" x14ac:dyDescent="0.25">
      <c r="A241" t="s">
        <v>339</v>
      </c>
      <c r="B241" t="s">
        <v>95</v>
      </c>
      <c r="C241" t="s">
        <v>92</v>
      </c>
      <c r="D241" s="11">
        <v>44415</v>
      </c>
      <c r="E241" s="10">
        <f>VLOOKUP(A241,home!$A$2:$E$405,3,FALSE)</f>
        <v>1.3068</v>
      </c>
      <c r="F241" s="10">
        <f>VLOOKUP(B241,home!$B$2:$E$405,3,FALSE)</f>
        <v>0.89280000000000004</v>
      </c>
      <c r="G241" s="10">
        <f>VLOOKUP(C241,away!$B$2:$E$405,4,FALSE)</f>
        <v>0.89280000000000004</v>
      </c>
      <c r="H241" s="10">
        <f>VLOOKUP(A241,away!$A$2:$E$405,3,FALSE)</f>
        <v>1.1419999999999999</v>
      </c>
      <c r="I241" s="10">
        <f>VLOOKUP(C241,away!$B$2:$E$405,3,FALSE)</f>
        <v>1.1675</v>
      </c>
      <c r="J241" s="10">
        <f>VLOOKUP(B241,home!$B$2:$E$405,4,FALSE)</f>
        <v>0.72970000000000002</v>
      </c>
      <c r="K241" s="12">
        <f t="shared" si="446"/>
        <v>1.0416396165120001</v>
      </c>
      <c r="L241" s="12">
        <f t="shared" si="447"/>
        <v>0.97289806449999994</v>
      </c>
      <c r="M241" s="13">
        <f t="shared" si="448"/>
        <v>0.13338205416998386</v>
      </c>
      <c r="N241" s="13">
        <f t="shared" si="449"/>
        <v>0.1389360317552048</v>
      </c>
      <c r="O241" s="13">
        <f t="shared" si="450"/>
        <v>0.12976714234101142</v>
      </c>
      <c r="P241" s="13">
        <f t="shared" si="451"/>
        <v>0.13517059638394927</v>
      </c>
      <c r="Q241" s="13">
        <f t="shared" si="452"/>
        <v>7.2360637418595289E-2</v>
      </c>
      <c r="R241" s="13">
        <f t="shared" si="453"/>
        <v>6.3125100809632989E-2</v>
      </c>
      <c r="S241" s="13">
        <f t="shared" si="454"/>
        <v>3.4245780364702584E-2</v>
      </c>
      <c r="T241" s="13">
        <f t="shared" si="455"/>
        <v>7.039952409053761E-2</v>
      </c>
      <c r="U241" s="13">
        <f t="shared" si="456"/>
        <v>6.5753605799627454E-2</v>
      </c>
      <c r="V241" s="13">
        <f t="shared" si="457"/>
        <v>3.8561097495763744E-3</v>
      </c>
      <c r="W241" s="13">
        <f t="shared" si="458"/>
        <v>2.5124568870423164E-2</v>
      </c>
      <c r="X241" s="13">
        <f t="shared" si="459"/>
        <v>2.4443644425431642E-2</v>
      </c>
      <c r="Y241" s="13">
        <f t="shared" si="460"/>
        <v>1.1890587175414328E-2</v>
      </c>
      <c r="Z241" s="13">
        <f t="shared" si="461"/>
        <v>2.0471429466353112E-2</v>
      </c>
      <c r="AA241" s="13">
        <f t="shared" si="462"/>
        <v>2.1323851938784513E-2</v>
      </c>
      <c r="AB241" s="13">
        <f t="shared" si="463"/>
        <v>1.1105884478037084E-2</v>
      </c>
      <c r="AC241" s="13">
        <f t="shared" si="464"/>
        <v>2.4423856052813425E-4</v>
      </c>
      <c r="AD241" s="13">
        <f t="shared" si="465"/>
        <v>6.5426865708042292E-3</v>
      </c>
      <c r="AE241" s="13">
        <f t="shared" si="466"/>
        <v>6.3653671013655759E-3</v>
      </c>
      <c r="AF241" s="13">
        <f t="shared" si="467"/>
        <v>3.0964266663752716E-3</v>
      </c>
      <c r="AG241" s="13">
        <f t="shared" si="468"/>
        <v>1.0041691701942299E-3</v>
      </c>
      <c r="AH241" s="13">
        <f t="shared" si="469"/>
        <v>4.9791535263408009E-3</v>
      </c>
      <c r="AI241" s="13">
        <f t="shared" si="470"/>
        <v>5.1864835697320042E-3</v>
      </c>
      <c r="AJ241" s="13">
        <f t="shared" si="471"/>
        <v>2.7012233783107169E-3</v>
      </c>
      <c r="AK241" s="13">
        <f t="shared" si="472"/>
        <v>9.3790042796560824E-4</v>
      </c>
      <c r="AL241" s="13">
        <f t="shared" si="473"/>
        <v>9.9005438451178469E-6</v>
      </c>
      <c r="AM241" s="13">
        <f t="shared" si="474"/>
        <v>1.3630243061141464E-3</v>
      </c>
      <c r="AN241" s="13">
        <f t="shared" si="475"/>
        <v>1.3260837092849084E-3</v>
      </c>
      <c r="AO241" s="13">
        <f t="shared" si="476"/>
        <v>6.4507213706413392E-4</v>
      </c>
      <c r="AP241" s="13">
        <f t="shared" si="477"/>
        <v>2.0919647787085823E-4</v>
      </c>
      <c r="AQ241" s="13">
        <f t="shared" si="478"/>
        <v>5.0881712105193744E-5</v>
      </c>
      <c r="AR241" s="13">
        <f t="shared" si="479"/>
        <v>9.6884176572506323E-4</v>
      </c>
      <c r="AS241" s="13">
        <f t="shared" si="480"/>
        <v>1.009183965310664E-3</v>
      </c>
      <c r="AT241" s="13">
        <f t="shared" si="481"/>
        <v>5.2560299930812975E-4</v>
      </c>
      <c r="AU241" s="13">
        <f t="shared" si="482"/>
        <v>1.8249630221229247E-4</v>
      </c>
      <c r="AV241" s="13">
        <f t="shared" si="483"/>
        <v>4.7523844562817595E-5</v>
      </c>
      <c r="AW241" s="13">
        <f t="shared" si="484"/>
        <v>2.7870283025158633E-7</v>
      </c>
      <c r="AX241" s="13">
        <f t="shared" si="485"/>
        <v>2.3663001925287898E-4</v>
      </c>
      <c r="AY241" s="13">
        <f t="shared" si="486"/>
        <v>2.3021688773372366E-4</v>
      </c>
      <c r="AZ241" s="13">
        <f t="shared" si="487"/>
        <v>1.1198878224567675E-4</v>
      </c>
      <c r="BA241" s="13">
        <f t="shared" si="488"/>
        <v>3.631788983084363E-5</v>
      </c>
      <c r="BB241" s="13">
        <f t="shared" si="489"/>
        <v>8.8334011807879969E-6</v>
      </c>
      <c r="BC241" s="13">
        <f t="shared" si="490"/>
        <v>1.718799782348132E-6</v>
      </c>
      <c r="BD241" s="13">
        <f t="shared" si="491"/>
        <v>1.5709737978011266E-4</v>
      </c>
      <c r="BE241" s="13">
        <f t="shared" si="492"/>
        <v>1.6363885442919661E-4</v>
      </c>
      <c r="BF241" s="13">
        <f t="shared" si="493"/>
        <v>8.5226356787045668E-5</v>
      </c>
      <c r="BG241" s="13">
        <f t="shared" si="494"/>
        <v>2.9591716533457718E-5</v>
      </c>
      <c r="BH241" s="13">
        <f t="shared" si="495"/>
        <v>7.7059760654606778E-6</v>
      </c>
      <c r="BI241" s="13">
        <f t="shared" si="496"/>
        <v>1.6053699907354227E-6</v>
      </c>
      <c r="BJ241" s="14">
        <f t="shared" si="497"/>
        <v>0.36438360736681158</v>
      </c>
      <c r="BK241" s="14">
        <f t="shared" si="498"/>
        <v>0.30713889666031913</v>
      </c>
      <c r="BL241" s="14">
        <f t="shared" si="499"/>
        <v>0.30805886080014749</v>
      </c>
      <c r="BM241" s="14">
        <f t="shared" si="500"/>
        <v>0.32708129323035023</v>
      </c>
      <c r="BN241" s="14">
        <f t="shared" si="501"/>
        <v>0.67274156287837761</v>
      </c>
    </row>
    <row r="242" spans="1:66" x14ac:dyDescent="0.25">
      <c r="A242" t="s">
        <v>339</v>
      </c>
      <c r="B242" t="s">
        <v>83</v>
      </c>
      <c r="C242" t="s">
        <v>85</v>
      </c>
      <c r="D242" s="11">
        <v>44415</v>
      </c>
      <c r="E242" s="10">
        <f>VLOOKUP(A242,home!$A$2:$E$405,3,FALSE)</f>
        <v>1.3068</v>
      </c>
      <c r="F242" s="10">
        <f>VLOOKUP(B242,home!$B$2:$E$405,3,FALSE)</f>
        <v>0.76519999999999999</v>
      </c>
      <c r="G242" s="10">
        <f>VLOOKUP(C242,away!$B$2:$E$405,4,FALSE)</f>
        <v>0.9839</v>
      </c>
      <c r="H242" s="10">
        <f>VLOOKUP(A242,away!$A$2:$E$405,3,FALSE)</f>
        <v>1.1419999999999999</v>
      </c>
      <c r="I242" s="10">
        <f>VLOOKUP(C242,away!$B$2:$E$405,3,FALSE)</f>
        <v>0.87570000000000003</v>
      </c>
      <c r="J242" s="10">
        <f>VLOOKUP(B242,home!$B$2:$E$405,4,FALSE)</f>
        <v>1.0216000000000001</v>
      </c>
      <c r="K242" s="12">
        <f t="shared" si="446"/>
        <v>0.98386394990399995</v>
      </c>
      <c r="L242" s="12">
        <f t="shared" si="447"/>
        <v>1.02165046704</v>
      </c>
      <c r="M242" s="13">
        <f t="shared" si="448"/>
        <v>0.13459104197188768</v>
      </c>
      <c r="N242" s="13">
        <f t="shared" si="449"/>
        <v>0.13241927417615645</v>
      </c>
      <c r="O242" s="13">
        <f t="shared" si="450"/>
        <v>0.13750500088997927</v>
      </c>
      <c r="P242" s="13">
        <f t="shared" si="451"/>
        <v>0.13528621330716803</v>
      </c>
      <c r="Q242" s="13">
        <f t="shared" si="452"/>
        <v>6.5141275067187004E-2</v>
      </c>
      <c r="R242" s="13">
        <f t="shared" si="453"/>
        <v>7.0241024189791459E-2</v>
      </c>
      <c r="S242" s="13">
        <f t="shared" si="454"/>
        <v>3.3996243811708168E-2</v>
      </c>
      <c r="T242" s="13">
        <f t="shared" si="455"/>
        <v>6.6551614095972697E-2</v>
      </c>
      <c r="U242" s="13">
        <f t="shared" si="456"/>
        <v>6.9107611504670624E-2</v>
      </c>
      <c r="V242" s="13">
        <f t="shared" si="457"/>
        <v>3.7968707315717476E-3</v>
      </c>
      <c r="W242" s="13">
        <f t="shared" si="458"/>
        <v>2.1363384063128519E-2</v>
      </c>
      <c r="X242" s="13">
        <f t="shared" si="459"/>
        <v>2.1825911305650144E-2</v>
      </c>
      <c r="Y242" s="13">
        <f t="shared" si="460"/>
        <v>1.1149226239495541E-2</v>
      </c>
      <c r="Z242" s="13">
        <f t="shared" si="461"/>
        <v>2.392059172295613E-2</v>
      </c>
      <c r="AA242" s="13">
        <f t="shared" si="462"/>
        <v>2.3534607856588542E-2</v>
      </c>
      <c r="AB242" s="13">
        <f t="shared" si="463"/>
        <v>1.1577426122612455E-2</v>
      </c>
      <c r="AC242" s="13">
        <f t="shared" si="464"/>
        <v>2.3853011322553727E-4</v>
      </c>
      <c r="AD242" s="13">
        <f t="shared" si="465"/>
        <v>5.2546658569164462E-3</v>
      </c>
      <c r="AE242" s="13">
        <f t="shared" si="466"/>
        <v>5.3684318268578286E-3</v>
      </c>
      <c r="AF242" s="13">
        <f t="shared" si="467"/>
        <v>2.7423304415908501E-3</v>
      </c>
      <c r="AG242" s="13">
        <f t="shared" si="468"/>
        <v>9.3390105880976728E-4</v>
      </c>
      <c r="AH242" s="13">
        <f t="shared" si="469"/>
        <v>6.1096209264078207E-3</v>
      </c>
      <c r="AI242" s="13">
        <f t="shared" si="470"/>
        <v>6.0110357770717339E-3</v>
      </c>
      <c r="AJ242" s="13">
        <f t="shared" si="471"/>
        <v>2.9570207013220277E-3</v>
      </c>
      <c r="AK242" s="13">
        <f t="shared" si="472"/>
        <v>9.6976868905019557E-4</v>
      </c>
      <c r="AL242" s="13">
        <f t="shared" si="473"/>
        <v>9.5904854603186065E-6</v>
      </c>
      <c r="AM242" s="13">
        <f t="shared" si="474"/>
        <v>1.0339752610823007E-3</v>
      </c>
      <c r="AN242" s="13">
        <f t="shared" si="475"/>
        <v>1.0563613083925383E-3</v>
      </c>
      <c r="AO242" s="13">
        <f t="shared" si="476"/>
        <v>5.3961601204111098E-4</v>
      </c>
      <c r="AP242" s="13">
        <f t="shared" si="477"/>
        <v>1.8376631690802112E-4</v>
      </c>
      <c r="AQ242" s="13">
        <f t="shared" si="478"/>
        <v>4.6936235873825103E-5</v>
      </c>
      <c r="AR242" s="13">
        <f t="shared" si="479"/>
        <v>1.2483794145803819E-3</v>
      </c>
      <c r="AS242" s="13">
        <f t="shared" si="480"/>
        <v>1.2282355018078976E-3</v>
      </c>
      <c r="AT242" s="13">
        <f t="shared" si="481"/>
        <v>6.0420831611051966E-4</v>
      </c>
      <c r="AU242" s="13">
        <f t="shared" si="482"/>
        <v>1.9815292681778021E-4</v>
      </c>
      <c r="AV242" s="13">
        <f t="shared" si="483"/>
        <v>4.8738880315994857E-5</v>
      </c>
      <c r="AW242" s="13">
        <f t="shared" si="484"/>
        <v>2.677783591882237E-7</v>
      </c>
      <c r="AX242" s="13">
        <f t="shared" si="485"/>
        <v>1.6954849741190862E-4</v>
      </c>
      <c r="AY242" s="13">
        <f t="shared" si="486"/>
        <v>1.7321930156680664E-4</v>
      </c>
      <c r="AZ242" s="13">
        <f t="shared" si="487"/>
        <v>8.8484790173035282E-5</v>
      </c>
      <c r="BA242" s="13">
        <f t="shared" si="488"/>
        <v>3.0133509068739305E-5</v>
      </c>
      <c r="BB242" s="13">
        <f t="shared" si="489"/>
        <v>7.6964784034078959E-6</v>
      </c>
      <c r="BC242" s="13">
        <f t="shared" si="490"/>
        <v>1.5726221510809903E-6</v>
      </c>
      <c r="BD242" s="13">
        <f t="shared" si="491"/>
        <v>2.1256790199152803E-4</v>
      </c>
      <c r="BE242" s="13">
        <f t="shared" si="492"/>
        <v>2.0913789567619109E-4</v>
      </c>
      <c r="BF242" s="13">
        <f t="shared" si="493"/>
        <v>1.0288161805729402E-4</v>
      </c>
      <c r="BG242" s="13">
        <f t="shared" si="494"/>
        <v>3.3740505038121328E-5</v>
      </c>
      <c r="BH242" s="13">
        <f t="shared" si="495"/>
        <v>8.299016639640464E-6</v>
      </c>
      <c r="BI242" s="13">
        <f t="shared" si="496"/>
        <v>1.6330206582791379E-6</v>
      </c>
      <c r="BJ242" s="14">
        <f t="shared" si="497"/>
        <v>0.33608132446483796</v>
      </c>
      <c r="BK242" s="14">
        <f t="shared" si="498"/>
        <v>0.30809170972258837</v>
      </c>
      <c r="BL242" s="14">
        <f t="shared" si="499"/>
        <v>0.33190909165518778</v>
      </c>
      <c r="BM242" s="14">
        <f t="shared" si="500"/>
        <v>0.32464593644019263</v>
      </c>
      <c r="BN242" s="14">
        <f t="shared" si="501"/>
        <v>0.67518382960217005</v>
      </c>
    </row>
    <row r="243" spans="1:66" x14ac:dyDescent="0.25">
      <c r="A243" t="s">
        <v>351</v>
      </c>
      <c r="B243" t="s">
        <v>97</v>
      </c>
      <c r="C243" t="s">
        <v>101</v>
      </c>
      <c r="D243" s="11">
        <v>44415</v>
      </c>
      <c r="E243" s="10">
        <f>VLOOKUP(A243,home!$A$2:$E$405,3,FALSE)</f>
        <v>1.599</v>
      </c>
      <c r="F243" s="10">
        <f>VLOOKUP(B243,home!$B$2:$E$405,3,FALSE)</f>
        <v>2.5015999999999998</v>
      </c>
      <c r="G243" s="10">
        <f>VLOOKUP(C243,away!$B$2:$E$405,4,FALSE)</f>
        <v>1.1726000000000001</v>
      </c>
      <c r="H243" s="10">
        <f>VLOOKUP(A243,away!$A$2:$E$405,3,FALSE)</f>
        <v>1.4569000000000001</v>
      </c>
      <c r="I243" s="10">
        <f>VLOOKUP(C243,away!$B$2:$E$405,3,FALSE)</f>
        <v>0.81510000000000005</v>
      </c>
      <c r="J243" s="10">
        <f>VLOOKUP(B243,home!$B$2:$E$405,4,FALSE)</f>
        <v>0</v>
      </c>
      <c r="K243" s="12">
        <f t="shared" si="446"/>
        <v>4.6904684798399998</v>
      </c>
      <c r="L243" s="12">
        <f t="shared" si="447"/>
        <v>0</v>
      </c>
      <c r="M243" s="13">
        <f t="shared" si="448"/>
        <v>9.1823833869430944E-3</v>
      </c>
      <c r="N243" s="13">
        <f t="shared" si="449"/>
        <v>4.3069679846263045E-2</v>
      </c>
      <c r="O243" s="13">
        <f t="shared" si="450"/>
        <v>0</v>
      </c>
      <c r="P243" s="13">
        <f t="shared" si="451"/>
        <v>0</v>
      </c>
      <c r="Q243" s="13">
        <f t="shared" si="452"/>
        <v>0.10100848787784845</v>
      </c>
      <c r="R243" s="13">
        <f t="shared" si="453"/>
        <v>0</v>
      </c>
      <c r="S243" s="13">
        <f t="shared" si="454"/>
        <v>0</v>
      </c>
      <c r="T243" s="13">
        <f t="shared" si="455"/>
        <v>0</v>
      </c>
      <c r="U243" s="13">
        <f t="shared" si="456"/>
        <v>0</v>
      </c>
      <c r="V243" s="13">
        <f t="shared" si="457"/>
        <v>0</v>
      </c>
      <c r="W243" s="13">
        <f t="shared" si="458"/>
        <v>0.15792570952911633</v>
      </c>
      <c r="X243" s="13">
        <f t="shared" si="459"/>
        <v>0</v>
      </c>
      <c r="Y243" s="13">
        <f t="shared" si="460"/>
        <v>0</v>
      </c>
      <c r="Z243" s="13">
        <f t="shared" si="461"/>
        <v>0</v>
      </c>
      <c r="AA243" s="13">
        <f t="shared" si="462"/>
        <v>0</v>
      </c>
      <c r="AB243" s="13">
        <f t="shared" si="463"/>
        <v>0</v>
      </c>
      <c r="AC243" s="13">
        <f t="shared" si="464"/>
        <v>0</v>
      </c>
      <c r="AD243" s="13">
        <f t="shared" si="465"/>
        <v>0.18518639067567189</v>
      </c>
      <c r="AE243" s="13">
        <f t="shared" si="466"/>
        <v>0</v>
      </c>
      <c r="AF243" s="13">
        <f t="shared" si="467"/>
        <v>0</v>
      </c>
      <c r="AG243" s="13">
        <f t="shared" si="468"/>
        <v>0</v>
      </c>
      <c r="AH243" s="13">
        <f t="shared" si="469"/>
        <v>0</v>
      </c>
      <c r="AI243" s="13">
        <f t="shared" si="470"/>
        <v>0</v>
      </c>
      <c r="AJ243" s="13">
        <f t="shared" si="471"/>
        <v>0</v>
      </c>
      <c r="AK243" s="13">
        <f t="shared" si="472"/>
        <v>0</v>
      </c>
      <c r="AL243" s="13">
        <f t="shared" si="473"/>
        <v>0</v>
      </c>
      <c r="AM243" s="13">
        <f t="shared" si="474"/>
        <v>0.173722185671915</v>
      </c>
      <c r="AN243" s="13">
        <f t="shared" si="475"/>
        <v>0</v>
      </c>
      <c r="AO243" s="13">
        <f t="shared" si="476"/>
        <v>0</v>
      </c>
      <c r="AP243" s="13">
        <f t="shared" si="477"/>
        <v>0</v>
      </c>
      <c r="AQ243" s="13">
        <f t="shared" si="478"/>
        <v>0</v>
      </c>
      <c r="AR243" s="13">
        <f t="shared" si="479"/>
        <v>0</v>
      </c>
      <c r="AS243" s="13">
        <f t="shared" si="480"/>
        <v>0</v>
      </c>
      <c r="AT243" s="13">
        <f t="shared" si="481"/>
        <v>0</v>
      </c>
      <c r="AU243" s="13">
        <f t="shared" si="482"/>
        <v>0</v>
      </c>
      <c r="AV243" s="13">
        <f t="shared" si="483"/>
        <v>0</v>
      </c>
      <c r="AW243" s="13">
        <f t="shared" si="484"/>
        <v>0</v>
      </c>
      <c r="AX243" s="13">
        <f t="shared" si="485"/>
        <v>0.1358064060238382</v>
      </c>
      <c r="AY243" s="13">
        <f t="shared" si="486"/>
        <v>0</v>
      </c>
      <c r="AZ243" s="13">
        <f t="shared" si="487"/>
        <v>0</v>
      </c>
      <c r="BA243" s="13">
        <f t="shared" si="488"/>
        <v>0</v>
      </c>
      <c r="BB243" s="13">
        <f t="shared" si="489"/>
        <v>0</v>
      </c>
      <c r="BC243" s="13">
        <f t="shared" si="490"/>
        <v>0</v>
      </c>
      <c r="BD243" s="13">
        <f t="shared" si="491"/>
        <v>0</v>
      </c>
      <c r="BE243" s="13">
        <f t="shared" si="492"/>
        <v>0</v>
      </c>
      <c r="BF243" s="13">
        <f t="shared" si="493"/>
        <v>0</v>
      </c>
      <c r="BG243" s="13">
        <f t="shared" si="494"/>
        <v>0</v>
      </c>
      <c r="BH243" s="13">
        <f t="shared" si="495"/>
        <v>0</v>
      </c>
      <c r="BI243" s="13">
        <f t="shared" si="496"/>
        <v>0</v>
      </c>
      <c r="BJ243" s="14">
        <f t="shared" si="497"/>
        <v>0.79671885962465294</v>
      </c>
      <c r="BK243" s="14">
        <f t="shared" si="498"/>
        <v>9.1823833869430944E-3</v>
      </c>
      <c r="BL243" s="14">
        <f t="shared" si="499"/>
        <v>0</v>
      </c>
      <c r="BM243" s="14">
        <f t="shared" si="500"/>
        <v>0.65264069190054141</v>
      </c>
      <c r="BN243" s="14">
        <f t="shared" si="501"/>
        <v>0.15326055111105458</v>
      </c>
    </row>
    <row r="244" spans="1:66" x14ac:dyDescent="0.25">
      <c r="A244" t="s">
        <v>351</v>
      </c>
      <c r="B244" t="s">
        <v>104</v>
      </c>
      <c r="C244" t="s">
        <v>98</v>
      </c>
      <c r="D244" s="11">
        <v>44415</v>
      </c>
      <c r="E244" s="10">
        <f>VLOOKUP(A244,home!$A$2:$E$405,3,FALSE)</f>
        <v>1.599</v>
      </c>
      <c r="F244" s="10">
        <f>VLOOKUP(B244,home!$B$2:$E$405,3,FALSE)</f>
        <v>0.78169999999999995</v>
      </c>
      <c r="G244" s="10">
        <f>VLOOKUP(C244,away!$B$2:$E$405,4,FALSE)</f>
        <v>1.2117</v>
      </c>
      <c r="H244" s="10">
        <f>VLOOKUP(A244,away!$A$2:$E$405,3,FALSE)</f>
        <v>1.4569000000000001</v>
      </c>
      <c r="I244" s="10">
        <f>VLOOKUP(C244,away!$B$2:$E$405,3,FALSE)</f>
        <v>0.51480000000000004</v>
      </c>
      <c r="J244" s="10">
        <f>VLOOKUP(B244,home!$B$2:$E$405,4,FALSE)</f>
        <v>1.2012</v>
      </c>
      <c r="K244" s="12">
        <f t="shared" si="446"/>
        <v>1.51455023811</v>
      </c>
      <c r="L244" s="12">
        <f t="shared" si="447"/>
        <v>0.90091455854400015</v>
      </c>
      <c r="M244" s="13">
        <f t="shared" si="448"/>
        <v>8.9325810933428104E-2</v>
      </c>
      <c r="N244" s="13">
        <f t="shared" si="449"/>
        <v>0.13528842821859238</v>
      </c>
      <c r="O244" s="13">
        <f t="shared" si="450"/>
        <v>8.0474923523674191E-2</v>
      </c>
      <c r="P244" s="13">
        <f t="shared" si="451"/>
        <v>0.12188331458466481</v>
      </c>
      <c r="Q244" s="13">
        <f t="shared" si="452"/>
        <v>0.10245056058599836</v>
      </c>
      <c r="R244" s="13">
        <f t="shared" si="453"/>
        <v>3.6250515100096553E-2</v>
      </c>
      <c r="S244" s="13">
        <f t="shared" si="454"/>
        <v>4.1576847215010898E-2</v>
      </c>
      <c r="T244" s="13">
        <f t="shared" si="455"/>
        <v>9.2299201562920041E-2</v>
      </c>
      <c r="U244" s="13">
        <f t="shared" si="456"/>
        <v>5.4903226276461388E-2</v>
      </c>
      <c r="V244" s="13">
        <f t="shared" si="457"/>
        <v>6.3034212689623455E-3</v>
      </c>
      <c r="W244" s="13">
        <f t="shared" si="458"/>
        <v>5.1722173643342272E-2</v>
      </c>
      <c r="X244" s="13">
        <f t="shared" si="459"/>
        <v>4.6597259234827819E-2</v>
      </c>
      <c r="Y244" s="13">
        <f t="shared" si="460"/>
        <v>2.0990074616452616E-2</v>
      </c>
      <c r="Z244" s="13">
        <f t="shared" si="461"/>
        <v>1.0886205602798699E-2</v>
      </c>
      <c r="AA244" s="13">
        <f t="shared" si="462"/>
        <v>1.648770528783319E-2</v>
      </c>
      <c r="AB244" s="13">
        <f t="shared" si="463"/>
        <v>1.248572898478763E-2</v>
      </c>
      <c r="AC244" s="13">
        <f t="shared" si="464"/>
        <v>5.3755590731299253E-4</v>
      </c>
      <c r="AD244" s="13">
        <f t="shared" si="465"/>
        <v>1.9583957601772704E-2</v>
      </c>
      <c r="AE244" s="13">
        <f t="shared" si="466"/>
        <v>1.7643472517345469E-2</v>
      </c>
      <c r="AF244" s="13">
        <f t="shared" si="467"/>
        <v>7.947630627073746E-3</v>
      </c>
      <c r="AG244" s="13">
        <f t="shared" si="468"/>
        <v>2.3867120459536398E-3</v>
      </c>
      <c r="AH244" s="13">
        <f t="shared" si="469"/>
        <v>2.4518852787161522E-3</v>
      </c>
      <c r="AI244" s="13">
        <f t="shared" si="470"/>
        <v>3.7135034326979525E-3</v>
      </c>
      <c r="AJ244" s="13">
        <f t="shared" si="471"/>
        <v>2.8121437541074926E-3</v>
      </c>
      <c r="AK244" s="13">
        <f t="shared" si="472"/>
        <v>1.4197109974610177E-3</v>
      </c>
      <c r="AL244" s="13">
        <f t="shared" si="473"/>
        <v>2.9339379099151486E-5</v>
      </c>
      <c r="AM244" s="13">
        <f t="shared" si="474"/>
        <v>5.9321775297802009E-3</v>
      </c>
      <c r="AN244" s="13">
        <f t="shared" si="475"/>
        <v>5.3443851004465661E-3</v>
      </c>
      <c r="AO244" s="13">
        <f t="shared" si="476"/>
        <v>2.407417171728975E-3</v>
      </c>
      <c r="AP244" s="13">
        <f t="shared" si="477"/>
        <v>7.2295905949981839E-4</v>
      </c>
      <c r="AQ244" s="13">
        <f t="shared" si="478"/>
        <v>1.6283108548366604E-4</v>
      </c>
      <c r="AR244" s="13">
        <f t="shared" si="479"/>
        <v>4.4178782869501925E-4</v>
      </c>
      <c r="AS244" s="13">
        <f t="shared" si="480"/>
        <v>6.6910986114414133E-4</v>
      </c>
      <c r="AT244" s="13">
        <f t="shared" si="481"/>
        <v>5.0670024975880414E-4</v>
      </c>
      <c r="AU244" s="13">
        <f t="shared" si="482"/>
        <v>2.5580766130753113E-4</v>
      </c>
      <c r="AV244" s="13">
        <f t="shared" si="483"/>
        <v>9.6858388585920887E-5</v>
      </c>
      <c r="AW244" s="13">
        <f t="shared" si="484"/>
        <v>1.1120279591869239E-6</v>
      </c>
      <c r="AX244" s="13">
        <f t="shared" si="485"/>
        <v>1.4974301483732307E-3</v>
      </c>
      <c r="AY244" s="13">
        <f t="shared" si="486"/>
        <v>1.3490566210721455E-3</v>
      </c>
      <c r="AZ244" s="13">
        <f t="shared" si="487"/>
        <v>6.0769237511203622E-4</v>
      </c>
      <c r="BA244" s="13">
        <f t="shared" si="488"/>
        <v>1.8249296928487171E-4</v>
      </c>
      <c r="BB244" s="13">
        <f t="shared" si="489"/>
        <v>4.1102643215165979E-5</v>
      </c>
      <c r="BC244" s="13">
        <f t="shared" si="490"/>
        <v>7.4059939334365648E-6</v>
      </c>
      <c r="BD244" s="13">
        <f t="shared" si="491"/>
        <v>6.6335514443147567E-5</v>
      </c>
      <c r="BE244" s="13">
        <f t="shared" si="492"/>
        <v>1.0046846919501852E-4</v>
      </c>
      <c r="BF244" s="13">
        <f t="shared" si="493"/>
        <v>7.608227197093123E-5</v>
      </c>
      <c r="BG244" s="13">
        <f t="shared" si="494"/>
        <v>3.8410141043174562E-5</v>
      </c>
      <c r="BH244" s="13">
        <f t="shared" si="495"/>
        <v>1.4543522065694682E-5</v>
      </c>
      <c r="BI244" s="13">
        <f t="shared" si="496"/>
        <v>4.4053789615111857E-6</v>
      </c>
      <c r="BJ244" s="14">
        <f t="shared" si="497"/>
        <v>0.51516442135220919</v>
      </c>
      <c r="BK244" s="14">
        <f t="shared" si="498"/>
        <v>0.26100534590955038</v>
      </c>
      <c r="BL244" s="14">
        <f t="shared" si="499"/>
        <v>0.21326985192300643</v>
      </c>
      <c r="BM244" s="14">
        <f t="shared" si="500"/>
        <v>0.43330432724799733</v>
      </c>
      <c r="BN244" s="14">
        <f t="shared" si="501"/>
        <v>0.56567355294645438</v>
      </c>
    </row>
    <row r="245" spans="1:66" x14ac:dyDescent="0.25">
      <c r="A245" t="s">
        <v>351</v>
      </c>
      <c r="B245" t="s">
        <v>107</v>
      </c>
      <c r="C245" t="s">
        <v>99</v>
      </c>
      <c r="D245" s="11">
        <v>44415</v>
      </c>
      <c r="E245" s="10">
        <f>VLOOKUP(A245,home!$A$2:$E$405,3,FALSE)</f>
        <v>1.599</v>
      </c>
      <c r="F245" s="10">
        <f>VLOOKUP(B245,home!$B$2:$E$405,3,FALSE)</f>
        <v>1.2507999999999999</v>
      </c>
      <c r="G245" s="10">
        <f>VLOOKUP(C245,away!$B$2:$E$405,4,FALSE)</f>
        <v>1.3680000000000001</v>
      </c>
      <c r="H245" s="10">
        <f>VLOOKUP(A245,away!$A$2:$E$405,3,FALSE)</f>
        <v>1.4569000000000001</v>
      </c>
      <c r="I245" s="10">
        <f>VLOOKUP(C245,away!$B$2:$E$405,3,FALSE)</f>
        <v>0.68640000000000001</v>
      </c>
      <c r="J245" s="10">
        <f>VLOOKUP(B245,home!$B$2:$E$405,4,FALSE)</f>
        <v>0.72929999999999995</v>
      </c>
      <c r="K245" s="12">
        <f t="shared" si="446"/>
        <v>2.7360399456</v>
      </c>
      <c r="L245" s="12">
        <f t="shared" si="447"/>
        <v>0.72931178548800002</v>
      </c>
      <c r="M245" s="13">
        <f t="shared" si="448"/>
        <v>3.126200767234779E-2</v>
      </c>
      <c r="N245" s="13">
        <f t="shared" si="449"/>
        <v>8.5534101771197232E-2</v>
      </c>
      <c r="O245" s="13">
        <f t="shared" si="450"/>
        <v>2.2799750633459525E-2</v>
      </c>
      <c r="P245" s="13">
        <f t="shared" si="451"/>
        <v>6.2381028482864163E-2</v>
      </c>
      <c r="Q245" s="13">
        <f t="shared" si="452"/>
        <v>0.1170123595785057</v>
      </c>
      <c r="R245" s="13">
        <f t="shared" si="453"/>
        <v>8.3140634215847619E-3</v>
      </c>
      <c r="S245" s="13">
        <f t="shared" si="454"/>
        <v>3.111918430963382E-2</v>
      </c>
      <c r="T245" s="13">
        <f t="shared" si="455"/>
        <v>8.5338492888363884E-2</v>
      </c>
      <c r="U245" s="13">
        <f t="shared" si="456"/>
        <v>2.2747609631707719E-2</v>
      </c>
      <c r="V245" s="13">
        <f t="shared" si="457"/>
        <v>6.8995594451211261E-3</v>
      </c>
      <c r="W245" s="13">
        <f t="shared" si="458"/>
        <v>0.10671682997856745</v>
      </c>
      <c r="X245" s="13">
        <f t="shared" si="459"/>
        <v>7.7829841813288364E-2</v>
      </c>
      <c r="Y245" s="13">
        <f t="shared" si="460"/>
        <v>2.8381110448548963E-2</v>
      </c>
      <c r="Z245" s="13">
        <f t="shared" si="461"/>
        <v>2.021181479552151E-3</v>
      </c>
      <c r="AA245" s="13">
        <f t="shared" si="462"/>
        <v>5.5300332653615948E-3</v>
      </c>
      <c r="AB245" s="13">
        <f t="shared" si="463"/>
        <v>7.5651959572630659E-3</v>
      </c>
      <c r="AC245" s="13">
        <f t="shared" si="464"/>
        <v>8.6047259579480491E-4</v>
      </c>
      <c r="AD245" s="13">
        <f t="shared" si="465"/>
        <v>7.2995377422291036E-2</v>
      </c>
      <c r="AE245" s="13">
        <f t="shared" si="466"/>
        <v>5.323638904022153E-2</v>
      </c>
      <c r="AF245" s="13">
        <f t="shared" si="467"/>
        <v>1.9412962971928873E-2</v>
      </c>
      <c r="AG245" s="13">
        <f t="shared" si="468"/>
        <v>4.7193675622232934E-3</v>
      </c>
      <c r="AH245" s="13">
        <f t="shared" si="469"/>
        <v>3.6851786841186424E-4</v>
      </c>
      <c r="AI245" s="13">
        <f t="shared" si="470"/>
        <v>1.0082796086422249E-3</v>
      </c>
      <c r="AJ245" s="13">
        <f t="shared" si="471"/>
        <v>1.3793466427895315E-3</v>
      </c>
      <c r="AK245" s="13">
        <f t="shared" si="472"/>
        <v>1.2579825045004706E-3</v>
      </c>
      <c r="AL245" s="13">
        <f t="shared" si="473"/>
        <v>6.8680381720306324E-5</v>
      </c>
      <c r="AM245" s="13">
        <f t="shared" si="474"/>
        <v>3.9943653694307309E-2</v>
      </c>
      <c r="AN245" s="13">
        <f t="shared" si="475"/>
        <v>2.9131377394709612E-2</v>
      </c>
      <c r="AO245" s="13">
        <f t="shared" si="476"/>
        <v>1.0622928430730212E-2</v>
      </c>
      <c r="AP245" s="13">
        <f t="shared" si="477"/>
        <v>2.5824756336423633E-3</v>
      </c>
      <c r="AQ245" s="13">
        <f t="shared" si="478"/>
        <v>4.7085747883774152E-4</v>
      </c>
      <c r="AR245" s="13">
        <f t="shared" si="479"/>
        <v>5.3752884919137733E-5</v>
      </c>
      <c r="AS245" s="13">
        <f t="shared" si="480"/>
        <v>1.4707004033000064E-4</v>
      </c>
      <c r="AT245" s="13">
        <f t="shared" si="481"/>
        <v>2.0119475257194243E-4</v>
      </c>
      <c r="AU245" s="13">
        <f t="shared" si="482"/>
        <v>1.8349229329398095E-4</v>
      </c>
      <c r="AV245" s="13">
        <f t="shared" si="483"/>
        <v>1.2551056104052072E-4</v>
      </c>
      <c r="AW245" s="13">
        <f t="shared" si="484"/>
        <v>3.8068508775643403E-6</v>
      </c>
      <c r="AX245" s="13">
        <f t="shared" si="485"/>
        <v>1.8214572013472978E-2</v>
      </c>
      <c r="AY245" s="13">
        <f t="shared" si="486"/>
        <v>1.3284102037045735E-2</v>
      </c>
      <c r="AZ245" s="13">
        <f t="shared" si="487"/>
        <v>4.8441260876213007E-3</v>
      </c>
      <c r="BA245" s="13">
        <f t="shared" si="488"/>
        <v>1.1776260820306969E-3</v>
      </c>
      <c r="BB245" s="13">
        <f t="shared" si="489"/>
        <v>2.1471414513076138E-4</v>
      </c>
      <c r="BC245" s="13">
        <f t="shared" si="490"/>
        <v>3.1318711310969043E-5</v>
      </c>
      <c r="BD245" s="13">
        <f t="shared" si="491"/>
        <v>6.5337687459178843E-6</v>
      </c>
      <c r="BE245" s="13">
        <f t="shared" si="492"/>
        <v>1.7876652284144148E-5</v>
      </c>
      <c r="BF245" s="13">
        <f t="shared" si="493"/>
        <v>2.4455617371509938E-5</v>
      </c>
      <c r="BG245" s="13">
        <f t="shared" si="494"/>
        <v>2.2303848674253489E-5</v>
      </c>
      <c r="BH245" s="13">
        <f t="shared" si="495"/>
        <v>1.5256055228343787E-5</v>
      </c>
      <c r="BI245" s="13">
        <f t="shared" si="496"/>
        <v>8.3482353034056617E-6</v>
      </c>
      <c r="BJ245" s="14">
        <f t="shared" si="497"/>
        <v>0.77169458518397593</v>
      </c>
      <c r="BK245" s="14">
        <f t="shared" si="498"/>
        <v>0.14587503492452777</v>
      </c>
      <c r="BL245" s="14">
        <f t="shared" si="499"/>
        <v>7.1776574243483923E-2</v>
      </c>
      <c r="BM245" s="14">
        <f t="shared" si="500"/>
        <v>0.65078376908541236</v>
      </c>
      <c r="BN245" s="14">
        <f t="shared" si="501"/>
        <v>0.32730331155995912</v>
      </c>
    </row>
    <row r="246" spans="1:66" x14ac:dyDescent="0.25">
      <c r="A246" t="s">
        <v>340</v>
      </c>
      <c r="B246" t="s">
        <v>111</v>
      </c>
      <c r="C246" t="s">
        <v>128</v>
      </c>
      <c r="D246" s="11">
        <v>44415</v>
      </c>
      <c r="E246" s="10">
        <f>VLOOKUP(A246,home!$A$2:$E$405,3,FALSE)</f>
        <v>1.1801999999999999</v>
      </c>
      <c r="F246" s="10">
        <f>VLOOKUP(B246,home!$B$2:$E$405,3,FALSE)</f>
        <v>1.2709999999999999</v>
      </c>
      <c r="G246" s="10">
        <f>VLOOKUP(C246,away!$B$2:$E$405,4,FALSE)</f>
        <v>1.1861999999999999</v>
      </c>
      <c r="H246" s="10">
        <f>VLOOKUP(A246,away!$A$2:$E$405,3,FALSE)</f>
        <v>1.0640000000000001</v>
      </c>
      <c r="I246" s="10">
        <f>VLOOKUP(C246,away!$B$2:$E$405,3,FALSE)</f>
        <v>0.75190000000000001</v>
      </c>
      <c r="J246" s="10">
        <f>VLOOKUP(B246,home!$B$2:$E$405,4,FALSE)</f>
        <v>1.1748000000000001</v>
      </c>
      <c r="K246" s="12">
        <f t="shared" si="446"/>
        <v>1.7793405680399996</v>
      </c>
      <c r="L246" s="12">
        <f t="shared" si="447"/>
        <v>0.93986537568000017</v>
      </c>
      <c r="M246" s="13">
        <f t="shared" si="448"/>
        <v>6.5927083462198902E-2</v>
      </c>
      <c r="N246" s="13">
        <f t="shared" si="449"/>
        <v>0.11730673413684947</v>
      </c>
      <c r="O246" s="13">
        <f t="shared" si="450"/>
        <v>6.1962583065686291E-2</v>
      </c>
      <c r="P246" s="13">
        <f t="shared" si="451"/>
        <v>0.11025253774932391</v>
      </c>
      <c r="Q246" s="13">
        <f t="shared" si="452"/>
        <v>0.10436431547698949</v>
      </c>
      <c r="R246" s="13">
        <f t="shared" si="453"/>
        <v>2.9118243205567232E-2</v>
      </c>
      <c r="S246" s="13">
        <f t="shared" si="454"/>
        <v>4.6094948546964977E-2</v>
      </c>
      <c r="T246" s="13">
        <f t="shared" si="455"/>
        <v>9.808840657336676E-2</v>
      </c>
      <c r="U246" s="13">
        <f t="shared" si="456"/>
        <v>5.1811271405720859E-2</v>
      </c>
      <c r="V246" s="13">
        <f t="shared" si="457"/>
        <v>8.5651615017325287E-3</v>
      </c>
      <c r="W246" s="13">
        <f t="shared" si="458"/>
        <v>6.1899886794644067E-2</v>
      </c>
      <c r="X246" s="13">
        <f t="shared" si="459"/>
        <v>5.8177560356797622E-2</v>
      </c>
      <c r="Y246" s="13">
        <f t="shared" si="460"/>
        <v>2.7339537310443741E-2</v>
      </c>
      <c r="Z246" s="13">
        <f t="shared" si="461"/>
        <v>9.1224095298473532E-3</v>
      </c>
      <c r="AA246" s="13">
        <f t="shared" si="462"/>
        <v>1.6231873354732095E-2</v>
      </c>
      <c r="AB246" s="13">
        <f t="shared" si="463"/>
        <v>1.4441015377681173E-2</v>
      </c>
      <c r="AC246" s="13">
        <f t="shared" si="464"/>
        <v>8.952417032260725E-4</v>
      </c>
      <c r="AD246" s="13">
        <f t="shared" si="465"/>
        <v>2.7535244932698433E-2</v>
      </c>
      <c r="AE246" s="13">
        <f t="shared" si="466"/>
        <v>2.5879423323111429E-2</v>
      </c>
      <c r="AF246" s="13">
        <f t="shared" si="467"/>
        <v>1.2161586961978941E-2</v>
      </c>
      <c r="AG246" s="13">
        <f t="shared" si="468"/>
        <v>3.8100848329617764E-3</v>
      </c>
      <c r="AH246" s="13">
        <f t="shared" si="469"/>
        <v>2.1434592149691986E-3</v>
      </c>
      <c r="AI246" s="13">
        <f t="shared" si="470"/>
        <v>3.8139439371338655E-3</v>
      </c>
      <c r="AJ246" s="13">
        <f t="shared" si="471"/>
        <v>3.3931525857862428E-3</v>
      </c>
      <c r="AK246" s="13">
        <f t="shared" si="472"/>
        <v>2.0125246831464291E-3</v>
      </c>
      <c r="AL246" s="13">
        <f t="shared" si="473"/>
        <v>5.988596157832185E-5</v>
      </c>
      <c r="AM246" s="13">
        <f t="shared" si="474"/>
        <v>9.7989156719336216E-3</v>
      </c>
      <c r="AN246" s="13">
        <f t="shared" si="475"/>
        <v>9.2096615592585328E-3</v>
      </c>
      <c r="AO246" s="13">
        <f t="shared" si="476"/>
        <v>4.3279210106390888E-3</v>
      </c>
      <c r="AP246" s="13">
        <f t="shared" si="477"/>
        <v>1.3558877021925576E-3</v>
      </c>
      <c r="AQ246" s="13">
        <f t="shared" si="478"/>
        <v>3.1858797615027504E-4</v>
      </c>
      <c r="AR246" s="13">
        <f t="shared" si="479"/>
        <v>4.0291262006635688E-4</v>
      </c>
      <c r="AS246" s="13">
        <f t="shared" si="480"/>
        <v>7.1691877025935606E-4</v>
      </c>
      <c r="AT246" s="13">
        <f t="shared" si="481"/>
        <v>6.3782132595591038E-4</v>
      </c>
      <c r="AU246" s="13">
        <f t="shared" si="482"/>
        <v>3.7830045347813848E-4</v>
      </c>
      <c r="AV246" s="13">
        <f t="shared" si="483"/>
        <v>1.682813359453952E-4</v>
      </c>
      <c r="AW246" s="13">
        <f t="shared" si="484"/>
        <v>2.7819367890293941E-6</v>
      </c>
      <c r="AX246" s="13">
        <f t="shared" si="485"/>
        <v>2.9059346963124038E-3</v>
      </c>
      <c r="AY246" s="13">
        <f t="shared" si="486"/>
        <v>2.7311874050512043E-3</v>
      </c>
      <c r="AZ246" s="13">
        <f t="shared" si="487"/>
        <v>1.2834742382504673E-3</v>
      </c>
      <c r="BA246" s="13">
        <f t="shared" si="488"/>
        <v>4.020976657029592E-4</v>
      </c>
      <c r="BB246" s="13">
        <f t="shared" si="489"/>
        <v>9.4479418408990697E-5</v>
      </c>
      <c r="BC246" s="13">
        <f t="shared" si="490"/>
        <v>1.7759586815398798E-5</v>
      </c>
      <c r="BD246" s="13">
        <f t="shared" si="491"/>
        <v>6.3113936837479938E-5</v>
      </c>
      <c r="BE246" s="13">
        <f t="shared" si="492"/>
        <v>1.1230118822364222E-4</v>
      </c>
      <c r="BF246" s="13">
        <f t="shared" si="493"/>
        <v>9.9911030022711245E-5</v>
      </c>
      <c r="BG246" s="13">
        <f t="shared" si="494"/>
        <v>5.9258582971357495E-5</v>
      </c>
      <c r="BH246" s="13">
        <f t="shared" si="495"/>
        <v>2.6360300171375195E-5</v>
      </c>
      <c r="BI246" s="13">
        <f t="shared" si="496"/>
        <v>9.3807902961279185E-6</v>
      </c>
      <c r="BJ246" s="14">
        <f t="shared" si="497"/>
        <v>0.56900868763055701</v>
      </c>
      <c r="BK246" s="14">
        <f t="shared" si="498"/>
        <v>0.23452604633007593</v>
      </c>
      <c r="BL246" s="14">
        <f t="shared" si="499"/>
        <v>0.1876026271646512</v>
      </c>
      <c r="BM246" s="14">
        <f t="shared" si="500"/>
        <v>0.50859986809025426</v>
      </c>
      <c r="BN246" s="14">
        <f t="shared" si="501"/>
        <v>0.48893149709661532</v>
      </c>
    </row>
    <row r="247" spans="1:66" x14ac:dyDescent="0.25">
      <c r="A247" t="s">
        <v>352</v>
      </c>
      <c r="B247" t="s">
        <v>156</v>
      </c>
      <c r="C247" t="s">
        <v>166</v>
      </c>
      <c r="D247" s="11">
        <v>44415</v>
      </c>
      <c r="E247" s="10">
        <f>VLOOKUP(A247,home!$A$2:$E$405,3,FALSE)</f>
        <v>1.2061999999999999</v>
      </c>
      <c r="F247" s="10">
        <f>VLOOKUP(B247,home!$B$2:$E$405,3,FALSE)</f>
        <v>0.64480000000000004</v>
      </c>
      <c r="G247" s="10">
        <f>VLOOKUP(C247,away!$B$2:$E$405,4,FALSE)</f>
        <v>1.2436</v>
      </c>
      <c r="H247" s="10">
        <f>VLOOKUP(A247,away!$A$2:$E$405,3,FALSE)</f>
        <v>1.1546000000000001</v>
      </c>
      <c r="I247" s="10">
        <f>VLOOKUP(C247,away!$B$2:$E$405,3,FALSE)</f>
        <v>0.64959999999999996</v>
      </c>
      <c r="J247" s="10">
        <f>VLOOKUP(B247,home!$B$2:$E$405,4,FALSE)</f>
        <v>1.1548</v>
      </c>
      <c r="K247" s="12">
        <f t="shared" si="446"/>
        <v>0.96721955033599993</v>
      </c>
      <c r="L247" s="12">
        <f t="shared" si="447"/>
        <v>0.86613251916799994</v>
      </c>
      <c r="M247" s="13">
        <f t="shared" si="448"/>
        <v>0.15987675057354747</v>
      </c>
      <c r="N247" s="13">
        <f t="shared" si="449"/>
        <v>0.15463591879892741</v>
      </c>
      <c r="O247" s="13">
        <f t="shared" si="450"/>
        <v>0.13847445273066064</v>
      </c>
      <c r="P247" s="13">
        <f t="shared" si="451"/>
        <v>0.13393519790317326</v>
      </c>
      <c r="Q247" s="13">
        <f t="shared" si="452"/>
        <v>7.4783441923246374E-2</v>
      </c>
      <c r="R247" s="13">
        <f t="shared" si="453"/>
        <v>5.9968613292008623E-2</v>
      </c>
      <c r="S247" s="13">
        <f t="shared" si="454"/>
        <v>2.8050728409553752E-2</v>
      </c>
      <c r="T247" s="13">
        <f t="shared" si="455"/>
        <v>6.4772370945035199E-2</v>
      </c>
      <c r="U247" s="13">
        <f t="shared" si="456"/>
        <v>5.8002815182570042E-2</v>
      </c>
      <c r="V247" s="13">
        <f t="shared" si="457"/>
        <v>2.6110250881686645E-3</v>
      </c>
      <c r="W247" s="13">
        <f t="shared" si="458"/>
        <v>2.4110669023193577E-2</v>
      </c>
      <c r="X247" s="13">
        <f t="shared" si="459"/>
        <v>2.0883034499884514E-2</v>
      </c>
      <c r="Y247" s="13">
        <f t="shared" si="460"/>
        <v>9.0437376396286136E-3</v>
      </c>
      <c r="Z247" s="13">
        <f t="shared" si="461"/>
        <v>1.7313588700539676E-2</v>
      </c>
      <c r="AA247" s="13">
        <f t="shared" si="462"/>
        <v>1.6746041477638435E-2</v>
      </c>
      <c r="AB247" s="13">
        <f t="shared" si="463"/>
        <v>8.0985493539547249E-3</v>
      </c>
      <c r="AC247" s="13">
        <f t="shared" si="464"/>
        <v>1.3671005972548585E-4</v>
      </c>
      <c r="AD247" s="13">
        <f t="shared" si="465"/>
        <v>5.8300776127283536E-3</v>
      </c>
      <c r="AE247" s="13">
        <f t="shared" si="466"/>
        <v>5.049619809657368E-3</v>
      </c>
      <c r="AF247" s="13">
        <f t="shared" si="467"/>
        <v>2.1868199632895861E-3</v>
      </c>
      <c r="AG247" s="13">
        <f t="shared" si="468"/>
        <v>6.3135862792362742E-4</v>
      </c>
      <c r="AH247" s="13">
        <f t="shared" si="469"/>
        <v>3.7489655492592621E-3</v>
      </c>
      <c r="AI247" s="13">
        <f t="shared" si="470"/>
        <v>3.626072772779698E-3</v>
      </c>
      <c r="AJ247" s="13">
        <f t="shared" si="471"/>
        <v>1.753604238386796E-3</v>
      </c>
      <c r="AK247" s="13">
        <f t="shared" si="472"/>
        <v>5.653734343065936E-4</v>
      </c>
      <c r="AL247" s="13">
        <f t="shared" si="473"/>
        <v>4.581101089182916E-6</v>
      </c>
      <c r="AM247" s="13">
        <f t="shared" si="474"/>
        <v>1.1277930094014199E-3</v>
      </c>
      <c r="AN247" s="13">
        <f t="shared" si="475"/>
        <v>9.7681820033291167E-4</v>
      </c>
      <c r="AO247" s="13">
        <f t="shared" si="476"/>
        <v>4.2302700431174841E-4</v>
      </c>
      <c r="AP247" s="13">
        <f t="shared" si="477"/>
        <v>1.2213248164020903E-4</v>
      </c>
      <c r="AQ247" s="13">
        <f t="shared" si="478"/>
        <v>2.6445728498818431E-5</v>
      </c>
      <c r="AR247" s="13">
        <f t="shared" si="479"/>
        <v>6.4942019509079394E-4</v>
      </c>
      <c r="AS247" s="13">
        <f t="shared" si="480"/>
        <v>6.2813190907483503E-4</v>
      </c>
      <c r="AT247" s="13">
        <f t="shared" si="481"/>
        <v>3.0377073132352753E-4</v>
      </c>
      <c r="AU247" s="13">
        <f t="shared" si="482"/>
        <v>9.7937663385326727E-5</v>
      </c>
      <c r="AV247" s="13">
        <f t="shared" si="483"/>
        <v>2.368180568512856E-5</v>
      </c>
      <c r="AW247" s="13">
        <f t="shared" si="484"/>
        <v>1.0660480630531036E-7</v>
      </c>
      <c r="AX247" s="13">
        <f t="shared" si="485"/>
        <v>1.8180390790422085E-4</v>
      </c>
      <c r="AY247" s="13">
        <f t="shared" si="486"/>
        <v>1.5746627674766985E-4</v>
      </c>
      <c r="AZ247" s="13">
        <f t="shared" si="487"/>
        <v>6.8193331481732379E-5</v>
      </c>
      <c r="BA247" s="13">
        <f t="shared" si="488"/>
        <v>1.9688153995577112E-5</v>
      </c>
      <c r="BB247" s="13">
        <f t="shared" si="489"/>
        <v>4.2631376044891814E-6</v>
      </c>
      <c r="BC247" s="13">
        <f t="shared" si="490"/>
        <v>7.3848842258720965E-7</v>
      </c>
      <c r="BD247" s="13">
        <f t="shared" si="491"/>
        <v>9.3747324928760515E-5</v>
      </c>
      <c r="BE247" s="13">
        <f t="shared" si="492"/>
        <v>9.0674245462798626E-5</v>
      </c>
      <c r="BF247" s="13">
        <f t="shared" si="493"/>
        <v>4.385095146179208E-5</v>
      </c>
      <c r="BG247" s="13">
        <f t="shared" si="494"/>
        <v>1.4137832518226768E-5</v>
      </c>
      <c r="BH247" s="13">
        <f t="shared" si="495"/>
        <v>3.4185970027512425E-6</v>
      </c>
      <c r="BI247" s="13">
        <f t="shared" si="496"/>
        <v>6.61306771156211E-7</v>
      </c>
      <c r="BJ247" s="14">
        <f t="shared" si="497"/>
        <v>0.36503541856385591</v>
      </c>
      <c r="BK247" s="14">
        <f t="shared" si="498"/>
        <v>0.32477245941200555</v>
      </c>
      <c r="BL247" s="14">
        <f t="shared" si="499"/>
        <v>0.29293392059426993</v>
      </c>
      <c r="BM247" s="14">
        <f t="shared" si="500"/>
        <v>0.27822365237716595</v>
      </c>
      <c r="BN247" s="14">
        <f t="shared" si="501"/>
        <v>0.72167437522156375</v>
      </c>
    </row>
    <row r="248" spans="1:66" x14ac:dyDescent="0.25">
      <c r="A248" t="s">
        <v>352</v>
      </c>
      <c r="B248" t="s">
        <v>163</v>
      </c>
      <c r="C248" t="s">
        <v>159</v>
      </c>
      <c r="D248" s="11">
        <v>44415</v>
      </c>
      <c r="E248" s="10">
        <f>VLOOKUP(A248,home!$A$2:$E$405,3,FALSE)</f>
        <v>1.2061999999999999</v>
      </c>
      <c r="F248" s="10">
        <f>VLOOKUP(B248,home!$B$2:$E$405,3,FALSE)</f>
        <v>0.47370000000000001</v>
      </c>
      <c r="G248" s="10">
        <f>VLOOKUP(C248,away!$B$2:$E$405,4,FALSE)</f>
        <v>0.27629999999999999</v>
      </c>
      <c r="H248" s="10">
        <f>VLOOKUP(A248,away!$A$2:$E$405,3,FALSE)</f>
        <v>1.1546000000000001</v>
      </c>
      <c r="I248" s="10">
        <f>VLOOKUP(C248,away!$B$2:$E$405,3,FALSE)</f>
        <v>1.1548</v>
      </c>
      <c r="J248" s="10">
        <f>VLOOKUP(B248,home!$B$2:$E$405,4,FALSE)</f>
        <v>1.6085</v>
      </c>
      <c r="K248" s="12">
        <f t="shared" si="446"/>
        <v>0.15787144852199997</v>
      </c>
      <c r="L248" s="12">
        <f t="shared" si="447"/>
        <v>2.1446646506800002</v>
      </c>
      <c r="M248" s="13">
        <f t="shared" si="448"/>
        <v>0.1000048994992261</v>
      </c>
      <c r="N248" s="13">
        <f t="shared" si="449"/>
        <v>1.5787918343239851E-2</v>
      </c>
      <c r="O248" s="13">
        <f t="shared" si="450"/>
        <v>0.21447697285079625</v>
      </c>
      <c r="P248" s="13">
        <f t="shared" si="451"/>
        <v>3.3859790378568864E-2</v>
      </c>
      <c r="Q248" s="13">
        <f t="shared" si="452"/>
        <v>1.2462307689971646E-3</v>
      </c>
      <c r="R248" s="13">
        <f t="shared" si="453"/>
        <v>0.22999059102897845</v>
      </c>
      <c r="S248" s="13">
        <f t="shared" si="454"/>
        <v>2.8660730879727972E-3</v>
      </c>
      <c r="T248" s="13">
        <f t="shared" si="455"/>
        <v>2.6727470768579719E-3</v>
      </c>
      <c r="U248" s="13">
        <f t="shared" si="456"/>
        <v>3.6308947752175719E-2</v>
      </c>
      <c r="V248" s="13">
        <f t="shared" si="457"/>
        <v>1.0782208833363489E-4</v>
      </c>
      <c r="W248" s="13">
        <f t="shared" si="458"/>
        <v>6.5581418898089442E-5</v>
      </c>
      <c r="X248" s="13">
        <f t="shared" si="459"/>
        <v>1.4065015085216973E-4</v>
      </c>
      <c r="Y248" s="13">
        <f t="shared" si="460"/>
        <v>1.5082370332272901E-4</v>
      </c>
      <c r="Z248" s="13">
        <f t="shared" si="461"/>
        <v>0.16441756352295031</v>
      </c>
      <c r="AA248" s="13">
        <f t="shared" si="462"/>
        <v>2.5956838915826109E-2</v>
      </c>
      <c r="AB248" s="13">
        <f t="shared" si="463"/>
        <v>2.0489218793468432E-3</v>
      </c>
      <c r="AC248" s="13">
        <f t="shared" si="464"/>
        <v>2.2816590283563215E-6</v>
      </c>
      <c r="AD248" s="13">
        <f t="shared" si="465"/>
        <v>2.5883583993923609E-6</v>
      </c>
      <c r="AE248" s="13">
        <f t="shared" si="466"/>
        <v>5.5511607624674623E-6</v>
      </c>
      <c r="AF248" s="13">
        <f t="shared" si="467"/>
        <v>5.9526891287529032E-6</v>
      </c>
      <c r="AG248" s="13">
        <f t="shared" si="468"/>
        <v>4.2555073169744936E-6</v>
      </c>
      <c r="AH248" s="13">
        <f t="shared" si="469"/>
        <v>8.8155134109651229E-2</v>
      </c>
      <c r="AI248" s="13">
        <f t="shared" si="470"/>
        <v>1.3917178716541807E-2</v>
      </c>
      <c r="AJ248" s="13">
        <f t="shared" si="471"/>
        <v>1.0985625816600016E-3</v>
      </c>
      <c r="AK248" s="13">
        <f t="shared" si="472"/>
        <v>5.7810555352910784E-5</v>
      </c>
      <c r="AL248" s="13">
        <f t="shared" si="473"/>
        <v>3.0901084567806432E-8</v>
      </c>
      <c r="AM248" s="13">
        <f t="shared" si="474"/>
        <v>8.1725577961231505E-8</v>
      </c>
      <c r="AN248" s="13">
        <f t="shared" si="475"/>
        <v>1.7527395810984569E-7</v>
      </c>
      <c r="AO248" s="13">
        <f t="shared" si="476"/>
        <v>1.8795193107147661E-7</v>
      </c>
      <c r="AP248" s="13">
        <f t="shared" si="477"/>
        <v>1.3436462086534667E-7</v>
      </c>
      <c r="AQ248" s="13">
        <f t="shared" si="478"/>
        <v>7.2041763167982321E-8</v>
      </c>
      <c r="AR248" s="13">
        <f t="shared" si="479"/>
        <v>3.7812639980184755E-2</v>
      </c>
      <c r="AS248" s="13">
        <f t="shared" si="480"/>
        <v>5.9695362461126547E-3</v>
      </c>
      <c r="AT248" s="13">
        <f t="shared" si="481"/>
        <v>4.7120966708919345E-4</v>
      </c>
      <c r="AU248" s="13">
        <f t="shared" si="482"/>
        <v>2.479685090031345E-5</v>
      </c>
      <c r="AV248" s="13">
        <f t="shared" si="483"/>
        <v>9.7867869260413592E-7</v>
      </c>
      <c r="AW248" s="13">
        <f t="shared" si="484"/>
        <v>2.9062582910540607E-10</v>
      </c>
      <c r="AX248" s="13">
        <f t="shared" si="485"/>
        <v>2.1503558956728742E-9</v>
      </c>
      <c r="AY248" s="13">
        <f t="shared" si="486"/>
        <v>4.6117922758309432E-9</v>
      </c>
      <c r="AZ248" s="13">
        <f t="shared" si="487"/>
        <v>4.9453739351268474E-9</v>
      </c>
      <c r="BA248" s="13">
        <f t="shared" si="488"/>
        <v>3.5353895543536E-9</v>
      </c>
      <c r="BB248" s="13">
        <f t="shared" si="489"/>
        <v>1.8955562509013709E-9</v>
      </c>
      <c r="BC248" s="13">
        <f t="shared" si="490"/>
        <v>8.1306649693673604E-10</v>
      </c>
      <c r="BD248" s="13">
        <f t="shared" si="491"/>
        <v>1.3515905385731922E-2</v>
      </c>
      <c r="BE248" s="13">
        <f t="shared" si="492"/>
        <v>2.1337755613317993E-3</v>
      </c>
      <c r="BF248" s="13">
        <f t="shared" si="493"/>
        <v>1.6843111934414733E-4</v>
      </c>
      <c r="BG248" s="13">
        <f t="shared" si="494"/>
        <v>8.8634882623474655E-6</v>
      </c>
      <c r="BH248" s="13">
        <f t="shared" si="495"/>
        <v>3.498229327336347E-7</v>
      </c>
      <c r="BI248" s="13">
        <f t="shared" si="496"/>
        <v>1.1045410623374619E-8</v>
      </c>
      <c r="BJ248" s="14">
        <f t="shared" si="497"/>
        <v>2.0082968487161151E-2</v>
      </c>
      <c r="BK248" s="14">
        <f t="shared" si="498"/>
        <v>0.13684090222600659</v>
      </c>
      <c r="BL248" s="14">
        <f t="shared" si="499"/>
        <v>0.67211745623632246</v>
      </c>
      <c r="BM248" s="14">
        <f t="shared" si="500"/>
        <v>0.39809248328146746</v>
      </c>
      <c r="BN248" s="14">
        <f t="shared" si="501"/>
        <v>0.59536640286980669</v>
      </c>
    </row>
    <row r="249" spans="1:66" x14ac:dyDescent="0.25">
      <c r="A249" t="s">
        <v>343</v>
      </c>
      <c r="B249" t="s">
        <v>177</v>
      </c>
      <c r="C249" t="s">
        <v>356</v>
      </c>
      <c r="D249" s="11">
        <v>44415</v>
      </c>
      <c r="E249" s="10">
        <f>VLOOKUP(A249,home!$A$2:$E$405,3,FALSE)</f>
        <v>1.3167</v>
      </c>
      <c r="F249" s="10">
        <f>VLOOKUP(B249,home!$B$2:$E$405,3,FALSE)</f>
        <v>0.69620000000000004</v>
      </c>
      <c r="G249" s="10" t="e">
        <f>VLOOKUP(C249,away!$B$2:$E$405,4,FALSE)</f>
        <v>#N/A</v>
      </c>
      <c r="H249" s="10">
        <f>VLOOKUP(A249,away!$A$2:$E$405,3,FALSE)</f>
        <v>1.2082999999999999</v>
      </c>
      <c r="I249" s="10" t="e">
        <f>VLOOKUP(C249,away!$B$2:$E$405,3,FALSE)</f>
        <v>#N/A</v>
      </c>
      <c r="J249" s="10">
        <f>VLOOKUP(B249,home!$B$2:$E$405,4,FALSE)</f>
        <v>1.5173000000000001</v>
      </c>
      <c r="K249" s="12" t="e">
        <f t="shared" si="446"/>
        <v>#N/A</v>
      </c>
      <c r="L249" s="12" t="e">
        <f t="shared" si="447"/>
        <v>#N/A</v>
      </c>
      <c r="M249" s="13" t="e">
        <f t="shared" si="448"/>
        <v>#N/A</v>
      </c>
      <c r="N249" s="13" t="e">
        <f t="shared" si="449"/>
        <v>#N/A</v>
      </c>
      <c r="O249" s="13" t="e">
        <f t="shared" si="450"/>
        <v>#N/A</v>
      </c>
      <c r="P249" s="13" t="e">
        <f t="shared" si="451"/>
        <v>#N/A</v>
      </c>
      <c r="Q249" s="13" t="e">
        <f t="shared" si="452"/>
        <v>#N/A</v>
      </c>
      <c r="R249" s="13" t="e">
        <f t="shared" si="453"/>
        <v>#N/A</v>
      </c>
      <c r="S249" s="13" t="e">
        <f t="shared" si="454"/>
        <v>#N/A</v>
      </c>
      <c r="T249" s="13" t="e">
        <f t="shared" si="455"/>
        <v>#N/A</v>
      </c>
      <c r="U249" s="13" t="e">
        <f t="shared" si="456"/>
        <v>#N/A</v>
      </c>
      <c r="V249" s="13" t="e">
        <f t="shared" si="457"/>
        <v>#N/A</v>
      </c>
      <c r="W249" s="13" t="e">
        <f t="shared" si="458"/>
        <v>#N/A</v>
      </c>
      <c r="X249" s="13" t="e">
        <f t="shared" si="459"/>
        <v>#N/A</v>
      </c>
      <c r="Y249" s="13" t="e">
        <f t="shared" si="460"/>
        <v>#N/A</v>
      </c>
      <c r="Z249" s="13" t="e">
        <f t="shared" si="461"/>
        <v>#N/A</v>
      </c>
      <c r="AA249" s="13" t="e">
        <f t="shared" si="462"/>
        <v>#N/A</v>
      </c>
      <c r="AB249" s="13" t="e">
        <f t="shared" si="463"/>
        <v>#N/A</v>
      </c>
      <c r="AC249" s="13" t="e">
        <f t="shared" si="464"/>
        <v>#N/A</v>
      </c>
      <c r="AD249" s="13" t="e">
        <f t="shared" si="465"/>
        <v>#N/A</v>
      </c>
      <c r="AE249" s="13" t="e">
        <f t="shared" si="466"/>
        <v>#N/A</v>
      </c>
      <c r="AF249" s="13" t="e">
        <f t="shared" si="467"/>
        <v>#N/A</v>
      </c>
      <c r="AG249" s="13" t="e">
        <f t="shared" si="468"/>
        <v>#N/A</v>
      </c>
      <c r="AH249" s="13" t="e">
        <f t="shared" si="469"/>
        <v>#N/A</v>
      </c>
      <c r="AI249" s="13" t="e">
        <f t="shared" si="470"/>
        <v>#N/A</v>
      </c>
      <c r="AJ249" s="13" t="e">
        <f t="shared" si="471"/>
        <v>#N/A</v>
      </c>
      <c r="AK249" s="13" t="e">
        <f t="shared" si="472"/>
        <v>#N/A</v>
      </c>
      <c r="AL249" s="13" t="e">
        <f t="shared" si="473"/>
        <v>#N/A</v>
      </c>
      <c r="AM249" s="13" t="e">
        <f t="shared" si="474"/>
        <v>#N/A</v>
      </c>
      <c r="AN249" s="13" t="e">
        <f t="shared" si="475"/>
        <v>#N/A</v>
      </c>
      <c r="AO249" s="13" t="e">
        <f t="shared" si="476"/>
        <v>#N/A</v>
      </c>
      <c r="AP249" s="13" t="e">
        <f t="shared" si="477"/>
        <v>#N/A</v>
      </c>
      <c r="AQ249" s="13" t="e">
        <f t="shared" si="478"/>
        <v>#N/A</v>
      </c>
      <c r="AR249" s="13" t="e">
        <f t="shared" si="479"/>
        <v>#N/A</v>
      </c>
      <c r="AS249" s="13" t="e">
        <f t="shared" si="480"/>
        <v>#N/A</v>
      </c>
      <c r="AT249" s="13" t="e">
        <f t="shared" si="481"/>
        <v>#N/A</v>
      </c>
      <c r="AU249" s="13" t="e">
        <f t="shared" si="482"/>
        <v>#N/A</v>
      </c>
      <c r="AV249" s="13" t="e">
        <f t="shared" si="483"/>
        <v>#N/A</v>
      </c>
      <c r="AW249" s="13" t="e">
        <f t="shared" si="484"/>
        <v>#N/A</v>
      </c>
      <c r="AX249" s="13" t="e">
        <f t="shared" si="485"/>
        <v>#N/A</v>
      </c>
      <c r="AY249" s="13" t="e">
        <f t="shared" si="486"/>
        <v>#N/A</v>
      </c>
      <c r="AZ249" s="13" t="e">
        <f t="shared" si="487"/>
        <v>#N/A</v>
      </c>
      <c r="BA249" s="13" t="e">
        <f t="shared" si="488"/>
        <v>#N/A</v>
      </c>
      <c r="BB249" s="13" t="e">
        <f t="shared" si="489"/>
        <v>#N/A</v>
      </c>
      <c r="BC249" s="13" t="e">
        <f t="shared" si="490"/>
        <v>#N/A</v>
      </c>
      <c r="BD249" s="13" t="e">
        <f t="shared" si="491"/>
        <v>#N/A</v>
      </c>
      <c r="BE249" s="13" t="e">
        <f t="shared" si="492"/>
        <v>#N/A</v>
      </c>
      <c r="BF249" s="13" t="e">
        <f t="shared" si="493"/>
        <v>#N/A</v>
      </c>
      <c r="BG249" s="13" t="e">
        <f t="shared" si="494"/>
        <v>#N/A</v>
      </c>
      <c r="BH249" s="13" t="e">
        <f t="shared" si="495"/>
        <v>#N/A</v>
      </c>
      <c r="BI249" s="13" t="e">
        <f t="shared" si="496"/>
        <v>#N/A</v>
      </c>
      <c r="BJ249" s="14" t="e">
        <f t="shared" si="497"/>
        <v>#N/A</v>
      </c>
      <c r="BK249" s="14" t="e">
        <f t="shared" si="498"/>
        <v>#N/A</v>
      </c>
      <c r="BL249" s="14" t="e">
        <f t="shared" si="499"/>
        <v>#N/A</v>
      </c>
      <c r="BM249" s="14" t="e">
        <f t="shared" si="500"/>
        <v>#N/A</v>
      </c>
      <c r="BN249" s="14" t="e">
        <f t="shared" si="501"/>
        <v>#N/A</v>
      </c>
    </row>
    <row r="250" spans="1:66" x14ac:dyDescent="0.25">
      <c r="A250" t="s">
        <v>343</v>
      </c>
      <c r="B250" t="s">
        <v>175</v>
      </c>
      <c r="C250" t="s">
        <v>172</v>
      </c>
      <c r="D250" s="11">
        <v>44415</v>
      </c>
      <c r="E250" s="10">
        <f>VLOOKUP(A250,home!$A$2:$E$405,3,FALSE)</f>
        <v>1.3167</v>
      </c>
      <c r="F250" s="10">
        <f>VLOOKUP(B250,home!$B$2:$E$405,3,FALSE)</f>
        <v>1.0356000000000001</v>
      </c>
      <c r="G250" s="10">
        <f>VLOOKUP(C250,away!$B$2:$E$405,4,FALSE)</f>
        <v>1.0516000000000001</v>
      </c>
      <c r="H250" s="10">
        <f>VLOOKUP(A250,away!$A$2:$E$405,3,FALSE)</f>
        <v>1.2082999999999999</v>
      </c>
      <c r="I250" s="10">
        <f>VLOOKUP(C250,away!$B$2:$E$405,3,FALSE)</f>
        <v>0.89129999999999998</v>
      </c>
      <c r="J250" s="10">
        <f>VLOOKUP(B250,home!$B$2:$E$405,4,FALSE)</f>
        <v>0.67710000000000004</v>
      </c>
      <c r="K250" s="12">
        <f t="shared" si="446"/>
        <v>1.4339349652320001</v>
      </c>
      <c r="L250" s="12">
        <f t="shared" si="447"/>
        <v>0.72920811960899989</v>
      </c>
      <c r="M250" s="13">
        <f t="shared" si="448"/>
        <v>0.114963213449409</v>
      </c>
      <c r="N250" s="13">
        <f t="shared" si="449"/>
        <v>0.16484977148053734</v>
      </c>
      <c r="O250" s="13">
        <f t="shared" si="450"/>
        <v>8.3832108703651612E-2</v>
      </c>
      <c r="P250" s="13">
        <f t="shared" si="451"/>
        <v>0.12020979187929595</v>
      </c>
      <c r="Q250" s="13">
        <f t="shared" si="452"/>
        <v>0.11819192566822374</v>
      </c>
      <c r="R250" s="13">
        <f t="shared" si="453"/>
        <v>3.0565527175323536E-2</v>
      </c>
      <c r="S250" s="13">
        <f t="shared" si="454"/>
        <v>3.1423952128005549E-2</v>
      </c>
      <c r="T250" s="13">
        <f t="shared" si="455"/>
        <v>8.6186511869492111E-2</v>
      </c>
      <c r="U250" s="13">
        <f t="shared" si="456"/>
        <v>4.3828978147445317E-2</v>
      </c>
      <c r="V250" s="13">
        <f t="shared" si="457"/>
        <v>3.6508941831542479E-3</v>
      </c>
      <c r="W250" s="13">
        <f t="shared" si="458"/>
        <v>5.6493178274589204E-2</v>
      </c>
      <c r="X250" s="13">
        <f t="shared" si="459"/>
        <v>4.1195284300349196E-2</v>
      </c>
      <c r="Y250" s="13">
        <f t="shared" si="460"/>
        <v>1.5019967900707896E-2</v>
      </c>
      <c r="Z250" s="13">
        <f t="shared" si="461"/>
        <v>7.4295435321251541E-3</v>
      </c>
      <c r="AA250" s="13">
        <f t="shared" si="462"/>
        <v>1.0653482246427516E-2</v>
      </c>
      <c r="AB250" s="13">
        <f t="shared" si="463"/>
        <v>7.638200347315386E-3</v>
      </c>
      <c r="AC250" s="13">
        <f t="shared" si="464"/>
        <v>2.3859438204304153E-4</v>
      </c>
      <c r="AD250" s="13">
        <f t="shared" si="465"/>
        <v>2.0251885906254569E-2</v>
      </c>
      <c r="AE250" s="13">
        <f t="shared" si="466"/>
        <v>1.4767839640235899E-2</v>
      </c>
      <c r="AF250" s="13">
        <f t="shared" si="467"/>
        <v>5.3844142873718352E-3</v>
      </c>
      <c r="AG250" s="13">
        <f t="shared" si="468"/>
        <v>1.3087862058967499E-3</v>
      </c>
      <c r="AH250" s="13">
        <f t="shared" si="469"/>
        <v>1.3544208671535476E-3</v>
      </c>
      <c r="AI250" s="13">
        <f t="shared" si="470"/>
        <v>1.9421514390513179E-3</v>
      </c>
      <c r="AJ250" s="13">
        <f t="shared" si="471"/>
        <v>1.3924594281156655E-3</v>
      </c>
      <c r="AK250" s="13">
        <f t="shared" si="472"/>
        <v>6.6556542054733612E-4</v>
      </c>
      <c r="AL250" s="13">
        <f t="shared" si="473"/>
        <v>9.9793247416782813E-6</v>
      </c>
      <c r="AM250" s="13">
        <f t="shared" si="474"/>
        <v>5.8079774625735079E-3</v>
      </c>
      <c r="AN250" s="13">
        <f t="shared" si="475"/>
        <v>4.2352243242146778E-3</v>
      </c>
      <c r="AO250" s="13">
        <f t="shared" si="476"/>
        <v>1.5441799827914415E-3</v>
      </c>
      <c r="AP250" s="13">
        <f t="shared" si="477"/>
        <v>3.7534286052973495E-4</v>
      </c>
      <c r="AQ250" s="13">
        <f t="shared" si="478"/>
        <v>6.8425765383887775E-5</v>
      </c>
      <c r="AR250" s="13">
        <f t="shared" si="479"/>
        <v>1.9753093873924594E-4</v>
      </c>
      <c r="AS250" s="13">
        <f t="shared" si="480"/>
        <v>2.8324651977330498E-4</v>
      </c>
      <c r="AT250" s="13">
        <f t="shared" si="481"/>
        <v>2.0307854424160958E-4</v>
      </c>
      <c r="AU250" s="13">
        <f t="shared" si="482"/>
        <v>9.7067141758819253E-5</v>
      </c>
      <c r="AV250" s="13">
        <f t="shared" si="483"/>
        <v>3.4796992135775536E-5</v>
      </c>
      <c r="AW250" s="13">
        <f t="shared" si="484"/>
        <v>2.8985420502479051E-7</v>
      </c>
      <c r="AX250" s="13">
        <f t="shared" si="485"/>
        <v>1.3880436601439311E-3</v>
      </c>
      <c r="AY250" s="13">
        <f t="shared" si="486"/>
        <v>1.0121727073487497E-3</v>
      </c>
      <c r="AZ250" s="13">
        <f t="shared" si="487"/>
        <v>3.6904227832266616E-4</v>
      </c>
      <c r="BA250" s="13">
        <f t="shared" si="488"/>
        <v>8.9702875277297529E-5</v>
      </c>
      <c r="BB250" s="13">
        <f t="shared" si="489"/>
        <v>1.6353016251119693E-5</v>
      </c>
      <c r="BC250" s="13">
        <f t="shared" si="490"/>
        <v>2.3849504460828818E-6</v>
      </c>
      <c r="BD250" s="13">
        <f t="shared" si="491"/>
        <v>2.4006860733774338E-5</v>
      </c>
      <c r="BE250" s="13">
        <f t="shared" si="492"/>
        <v>3.4424277011614176E-5</v>
      </c>
      <c r="BF250" s="13">
        <f t="shared" si="493"/>
        <v>2.4681087229892861E-5</v>
      </c>
      <c r="BG250" s="13">
        <f t="shared" si="494"/>
        <v>1.1797024652961464E-5</v>
      </c>
      <c r="BH250" s="13">
        <f t="shared" si="495"/>
        <v>4.2290415338963373E-6</v>
      </c>
      <c r="BI250" s="13">
        <f t="shared" si="496"/>
        <v>1.2128341049744643E-6</v>
      </c>
      <c r="BJ250" s="14">
        <f t="shared" si="497"/>
        <v>0.53855841541694172</v>
      </c>
      <c r="BK250" s="14">
        <f t="shared" si="498"/>
        <v>0.27150859805399818</v>
      </c>
      <c r="BL250" s="14">
        <f t="shared" si="499"/>
        <v>0.18278896503694708</v>
      </c>
      <c r="BM250" s="14">
        <f t="shared" si="500"/>
        <v>0.36666130083042747</v>
      </c>
      <c r="BN250" s="14">
        <f t="shared" si="501"/>
        <v>0.63261233835644126</v>
      </c>
    </row>
    <row r="251" spans="1:66" x14ac:dyDescent="0.25">
      <c r="A251" t="s">
        <v>345</v>
      </c>
      <c r="B251" t="s">
        <v>206</v>
      </c>
      <c r="C251" t="s">
        <v>207</v>
      </c>
      <c r="D251" s="11">
        <v>44415</v>
      </c>
      <c r="E251" s="10">
        <f>VLOOKUP(A251,home!$A$2:$E$405,3,FALSE)</f>
        <v>1.3976999999999999</v>
      </c>
      <c r="F251" s="10">
        <f>VLOOKUP(B251,home!$B$2:$E$405,3,FALSE)</f>
        <v>0.96799999999999997</v>
      </c>
      <c r="G251" s="10">
        <f>VLOOKUP(C251,away!$B$2:$E$405,4,FALSE)</f>
        <v>0.8347</v>
      </c>
      <c r="H251" s="10">
        <f>VLOOKUP(A251,away!$A$2:$E$405,3,FALSE)</f>
        <v>1.0585</v>
      </c>
      <c r="I251" s="10">
        <f>VLOOKUP(C251,away!$B$2:$E$405,3,FALSE)</f>
        <v>1.3646</v>
      </c>
      <c r="J251" s="10">
        <f>VLOOKUP(B251,home!$B$2:$E$405,4,FALSE)</f>
        <v>1.2782</v>
      </c>
      <c r="K251" s="12">
        <f t="shared" si="446"/>
        <v>1.1293270639199999</v>
      </c>
      <c r="L251" s="12">
        <f t="shared" si="447"/>
        <v>1.8462692756200001</v>
      </c>
      <c r="M251" s="13">
        <f t="shared" si="448"/>
        <v>5.1017001475804027E-2</v>
      </c>
      <c r="N251" s="13">
        <f t="shared" si="449"/>
        <v>5.7614880486672071E-2</v>
      </c>
      <c r="O251" s="13">
        <f t="shared" si="450"/>
        <v>9.4191122359037177E-2</v>
      </c>
      <c r="P251" s="13">
        <f t="shared" si="451"/>
        <v>0.10637258366106092</v>
      </c>
      <c r="Q251" s="13">
        <f t="shared" si="452"/>
        <v>3.2533021909057533E-2</v>
      </c>
      <c r="R251" s="13">
        <f t="shared" si="453"/>
        <v>8.6951087623827208E-2</v>
      </c>
      <c r="S251" s="13">
        <f t="shared" si="454"/>
        <v>5.5447822428841997E-2</v>
      </c>
      <c r="T251" s="13">
        <f t="shared" si="455"/>
        <v>6.0064718793765244E-2</v>
      </c>
      <c r="U251" s="13">
        <f t="shared" si="456"/>
        <v>9.8196216490867433E-2</v>
      </c>
      <c r="V251" s="13">
        <f t="shared" si="457"/>
        <v>1.2845670091486756E-2</v>
      </c>
      <c r="W251" s="13">
        <f t="shared" si="458"/>
        <v>1.2246807371000324E-2</v>
      </c>
      <c r="X251" s="13">
        <f t="shared" si="459"/>
        <v>2.2610904173514444E-2</v>
      </c>
      <c r="Y251" s="13">
        <f t="shared" si="460"/>
        <v>2.0872908834773881E-2</v>
      </c>
      <c r="Z251" s="13">
        <f t="shared" si="461"/>
        <v>5.3511707187204861E-2</v>
      </c>
      <c r="AA251" s="13">
        <f t="shared" si="462"/>
        <v>6.0432219163072828E-2</v>
      </c>
      <c r="AB251" s="13">
        <f t="shared" si="463"/>
        <v>3.4123870316801495E-2</v>
      </c>
      <c r="AC251" s="13">
        <f t="shared" si="464"/>
        <v>1.6739849914752477E-3</v>
      </c>
      <c r="AD251" s="13">
        <f t="shared" si="465"/>
        <v>3.4576627526714046E-3</v>
      </c>
      <c r="AE251" s="13">
        <f t="shared" si="466"/>
        <v>6.383776505712889E-3</v>
      </c>
      <c r="AF251" s="13">
        <f t="shared" si="467"/>
        <v>5.893085212461258E-3</v>
      </c>
      <c r="AG251" s="13">
        <f t="shared" si="468"/>
        <v>3.6267407221259262E-3</v>
      </c>
      <c r="AH251" s="13">
        <f t="shared" si="469"/>
        <v>2.469925521642757E-2</v>
      </c>
      <c r="AI251" s="13">
        <f t="shared" si="470"/>
        <v>2.7893537374578892E-2</v>
      </c>
      <c r="AJ251" s="13">
        <f t="shared" si="471"/>
        <v>1.5750463332787984E-2</v>
      </c>
      <c r="AK251" s="13">
        <f t="shared" si="472"/>
        <v>5.9291415036656888E-3</v>
      </c>
      <c r="AL251" s="13">
        <f t="shared" si="473"/>
        <v>1.3961315122568534E-4</v>
      </c>
      <c r="AM251" s="13">
        <f t="shared" si="474"/>
        <v>7.8096642489998772E-4</v>
      </c>
      <c r="AN251" s="13">
        <f t="shared" si="475"/>
        <v>1.4418743155836414E-3</v>
      </c>
      <c r="AO251" s="13">
        <f t="shared" si="476"/>
        <v>1.3310441240838469E-3</v>
      </c>
      <c r="AP251" s="13">
        <f t="shared" si="477"/>
        <v>8.1915529026351365E-4</v>
      </c>
      <c r="AQ251" s="13">
        <f t="shared" si="478"/>
        <v>3.7809531109377715E-4</v>
      </c>
      <c r="AR251" s="13">
        <f t="shared" si="479"/>
        <v>9.1202952073574511E-3</v>
      </c>
      <c r="AS251" s="13">
        <f t="shared" si="480"/>
        <v>1.0299796208608637E-2</v>
      </c>
      <c r="AT251" s="13">
        <f t="shared" si="481"/>
        <v>5.81591930562117E-3</v>
      </c>
      <c r="AU251" s="13">
        <f t="shared" si="482"/>
        <v>2.1893583578042664E-3</v>
      </c>
      <c r="AV251" s="13">
        <f t="shared" si="483"/>
        <v>6.1812541152195168E-4</v>
      </c>
      <c r="AW251" s="13">
        <f t="shared" si="484"/>
        <v>8.0860906818277866E-6</v>
      </c>
      <c r="AX251" s="13">
        <f t="shared" si="485"/>
        <v>1.4699441994206716E-4</v>
      </c>
      <c r="AY251" s="13">
        <f t="shared" si="486"/>
        <v>2.713912812266224E-4</v>
      </c>
      <c r="AZ251" s="13">
        <f t="shared" si="487"/>
        <v>2.5053069209993005E-4</v>
      </c>
      <c r="BA251" s="13">
        <f t="shared" si="488"/>
        <v>1.5418237314130501E-4</v>
      </c>
      <c r="BB251" s="13">
        <f t="shared" si="489"/>
        <v>7.1165544593242451E-5</v>
      </c>
      <c r="BC251" s="13">
        <f t="shared" si="490"/>
        <v>2.6278151693053719E-5</v>
      </c>
      <c r="BD251" s="13">
        <f t="shared" si="491"/>
        <v>2.8064201376547305E-3</v>
      </c>
      <c r="BE251" s="13">
        <f t="shared" si="492"/>
        <v>3.1693662141835791E-3</v>
      </c>
      <c r="BF251" s="13">
        <f t="shared" si="493"/>
        <v>1.7896255205755935E-3</v>
      </c>
      <c r="BG251" s="13">
        <f t="shared" si="494"/>
        <v>6.7369084488931206E-4</v>
      </c>
      <c r="BH251" s="13">
        <f t="shared" si="495"/>
        <v>1.9020432596215787E-4</v>
      </c>
      <c r="BI251" s="13">
        <f t="shared" si="496"/>
        <v>4.2960578596745224E-5</v>
      </c>
      <c r="BJ251" s="14">
        <f t="shared" si="497"/>
        <v>0.23097618469037604</v>
      </c>
      <c r="BK251" s="14">
        <f t="shared" si="498"/>
        <v>0.22776806708112129</v>
      </c>
      <c r="BL251" s="14">
        <f t="shared" si="499"/>
        <v>0.48488267549384201</v>
      </c>
      <c r="BM251" s="14">
        <f t="shared" si="500"/>
        <v>0.56819563174654031</v>
      </c>
      <c r="BN251" s="14">
        <f t="shared" si="501"/>
        <v>0.42867969751545892</v>
      </c>
    </row>
    <row r="252" spans="1:66" x14ac:dyDescent="0.25">
      <c r="A252" t="s">
        <v>345</v>
      </c>
      <c r="B252" t="s">
        <v>208</v>
      </c>
      <c r="C252" t="s">
        <v>203</v>
      </c>
      <c r="D252" s="11">
        <v>44415</v>
      </c>
      <c r="E252" s="10">
        <f>VLOOKUP(A252,home!$A$2:$E$405,3,FALSE)</f>
        <v>1.3976999999999999</v>
      </c>
      <c r="F252" s="10">
        <f>VLOOKUP(B252,home!$B$2:$E$405,3,FALSE)</f>
        <v>0.6734</v>
      </c>
      <c r="G252" s="10">
        <f>VLOOKUP(C252,away!$B$2:$E$405,4,FALSE)</f>
        <v>0.6179</v>
      </c>
      <c r="H252" s="10">
        <f>VLOOKUP(A252,away!$A$2:$E$405,3,FALSE)</f>
        <v>1.0585</v>
      </c>
      <c r="I252" s="10">
        <f>VLOOKUP(C252,away!$B$2:$E$405,3,FALSE)</f>
        <v>1.0736000000000001</v>
      </c>
      <c r="J252" s="10">
        <f>VLOOKUP(B252,home!$B$2:$E$405,4,FALSE)</f>
        <v>1.2782</v>
      </c>
      <c r="K252" s="12">
        <f t="shared" si="446"/>
        <v>0.58157438812199991</v>
      </c>
      <c r="L252" s="12">
        <f t="shared" si="447"/>
        <v>1.4525536379199999</v>
      </c>
      <c r="M252" s="13">
        <f t="shared" si="448"/>
        <v>0.1307944821767372</v>
      </c>
      <c r="N252" s="13">
        <f t="shared" si="449"/>
        <v>7.6066720941669747E-2</v>
      </c>
      <c r="O252" s="13">
        <f t="shared" si="450"/>
        <v>0.18998600090568221</v>
      </c>
      <c r="P252" s="13">
        <f t="shared" si="451"/>
        <v>0.11049099222846784</v>
      </c>
      <c r="Q252" s="13">
        <f t="shared" si="452"/>
        <v>2.2119228344049249E-2</v>
      </c>
      <c r="R252" s="13">
        <f t="shared" si="453"/>
        <v>0.13798242838471056</v>
      </c>
      <c r="S252" s="13">
        <f t="shared" si="454"/>
        <v>2.3334813442540386E-2</v>
      </c>
      <c r="T252" s="13">
        <f t="shared" si="455"/>
        <v>3.2129365599131918E-2</v>
      </c>
      <c r="U252" s="13">
        <f t="shared" si="456"/>
        <v>8.0247046359425714E-2</v>
      </c>
      <c r="V252" s="13">
        <f t="shared" si="457"/>
        <v>2.1902781692516014E-3</v>
      </c>
      <c r="W252" s="13">
        <f t="shared" si="458"/>
        <v>4.2879922299737467E-3</v>
      </c>
      <c r="X252" s="13">
        <f t="shared" si="459"/>
        <v>6.2285387130210585E-3</v>
      </c>
      <c r="Y252" s="13">
        <f t="shared" si="460"/>
        <v>4.5236432832621472E-3</v>
      </c>
      <c r="Z252" s="13">
        <f t="shared" si="461"/>
        <v>6.6808959439749058E-2</v>
      </c>
      <c r="AA252" s="13">
        <f t="shared" si="462"/>
        <v>3.885437970723956E-2</v>
      </c>
      <c r="AB252" s="13">
        <f t="shared" si="463"/>
        <v>1.1298356052048849E-2</v>
      </c>
      <c r="AC252" s="13">
        <f t="shared" si="464"/>
        <v>1.1564230584759527E-4</v>
      </c>
      <c r="AD252" s="13">
        <f t="shared" si="465"/>
        <v>6.2344661435471786E-4</v>
      </c>
      <c r="AE252" s="13">
        <f t="shared" si="466"/>
        <v>9.0558964772985277E-4</v>
      </c>
      <c r="AF252" s="13">
        <f t="shared" si="467"/>
        <v>6.5770876863634458E-4</v>
      </c>
      <c r="AG252" s="13">
        <f t="shared" si="468"/>
        <v>3.1845242152486855E-4</v>
      </c>
      <c r="AH252" s="13">
        <f t="shared" si="469"/>
        <v>2.4260899269964303E-2</v>
      </c>
      <c r="AI252" s="13">
        <f t="shared" si="470"/>
        <v>1.4109517648218961E-2</v>
      </c>
      <c r="AJ252" s="13">
        <f t="shared" si="471"/>
        <v>4.1028670464797511E-3</v>
      </c>
      <c r="AK252" s="13">
        <f t="shared" si="472"/>
        <v>7.953741307007927E-4</v>
      </c>
      <c r="AL252" s="13">
        <f t="shared" si="473"/>
        <v>3.9076367455388937E-6</v>
      </c>
      <c r="AM252" s="13">
        <f t="shared" si="474"/>
        <v>7.251611665401553E-5</v>
      </c>
      <c r="AN252" s="13">
        <f t="shared" si="475"/>
        <v>1.0533354905362136E-4</v>
      </c>
      <c r="AO252" s="13">
        <f t="shared" si="476"/>
        <v>7.6501314936431255E-5</v>
      </c>
      <c r="AP252" s="13">
        <f t="shared" si="477"/>
        <v>3.7040754438858944E-5</v>
      </c>
      <c r="AQ252" s="13">
        <f t="shared" si="478"/>
        <v>1.3450920652866485E-5</v>
      </c>
      <c r="AR252" s="13">
        <f t="shared" si="479"/>
        <v>7.0480514987594622E-3</v>
      </c>
      <c r="AS252" s="13">
        <f t="shared" si="480"/>
        <v>4.0989662378433777E-3</v>
      </c>
      <c r="AT252" s="13">
        <f t="shared" si="481"/>
        <v>1.1919268908532493E-3</v>
      </c>
      <c r="AU252" s="13">
        <f t="shared" si="482"/>
        <v>2.3106471741137874E-4</v>
      </c>
      <c r="AV252" s="13">
        <f t="shared" si="483"/>
        <v>3.3595330411276355E-5</v>
      </c>
      <c r="AW252" s="13">
        <f t="shared" si="484"/>
        <v>9.1695734767651167E-8</v>
      </c>
      <c r="AX252" s="13">
        <f t="shared" si="485"/>
        <v>7.0289193620071035E-6</v>
      </c>
      <c r="AY252" s="13">
        <f t="shared" si="486"/>
        <v>1.0209882389929743E-5</v>
      </c>
      <c r="AZ252" s="13">
        <f t="shared" si="487"/>
        <v>7.4152009041138976E-6</v>
      </c>
      <c r="BA252" s="13">
        <f t="shared" si="488"/>
        <v>3.5903256830594378E-6</v>
      </c>
      <c r="BB252" s="13">
        <f t="shared" si="489"/>
        <v>1.3037851580613987E-6</v>
      </c>
      <c r="BC252" s="13">
        <f t="shared" si="490"/>
        <v>3.7876357488163729E-7</v>
      </c>
      <c r="BD252" s="13">
        <f t="shared" si="491"/>
        <v>1.7062788074617623E-3</v>
      </c>
      <c r="BE252" s="13">
        <f t="shared" si="492"/>
        <v>9.923280534151098E-4</v>
      </c>
      <c r="BF252" s="13">
        <f t="shared" si="493"/>
        <v>2.8855629024059391E-4</v>
      </c>
      <c r="BG252" s="13">
        <f t="shared" si="494"/>
        <v>5.5938982645142534E-5</v>
      </c>
      <c r="BH252" s="13">
        <f t="shared" si="495"/>
        <v>8.1331699010039864E-6</v>
      </c>
      <c r="BI252" s="13">
        <f t="shared" si="496"/>
        <v>9.4600866173373234E-7</v>
      </c>
      <c r="BJ252" s="14">
        <f t="shared" si="497"/>
        <v>0.14819545609616153</v>
      </c>
      <c r="BK252" s="14">
        <f t="shared" si="498"/>
        <v>0.26694032584198008</v>
      </c>
      <c r="BL252" s="14">
        <f t="shared" si="499"/>
        <v>0.51729265549207459</v>
      </c>
      <c r="BM252" s="14">
        <f t="shared" si="500"/>
        <v>0.33178742570199354</v>
      </c>
      <c r="BN252" s="14">
        <f t="shared" si="501"/>
        <v>0.66743985298131669</v>
      </c>
    </row>
    <row r="253" spans="1:66" x14ac:dyDescent="0.25">
      <c r="A253" t="s">
        <v>345</v>
      </c>
      <c r="B253" t="s">
        <v>202</v>
      </c>
      <c r="C253" t="s">
        <v>213</v>
      </c>
      <c r="D253" s="11">
        <v>44415</v>
      </c>
      <c r="E253" s="10">
        <f>VLOOKUP(A253,home!$A$2:$E$405,3,FALSE)</f>
        <v>1.3976999999999999</v>
      </c>
      <c r="F253" s="10">
        <f>VLOOKUP(B253,home!$B$2:$E$405,3,FALSE)</f>
        <v>0.8417</v>
      </c>
      <c r="G253" s="10">
        <f>VLOOKUP(C253,away!$B$2:$E$405,4,FALSE)</f>
        <v>1.3951</v>
      </c>
      <c r="H253" s="10">
        <f>VLOOKUP(A253,away!$A$2:$E$405,3,FALSE)</f>
        <v>1.0585</v>
      </c>
      <c r="I253" s="10">
        <f>VLOOKUP(C253,away!$B$2:$E$405,3,FALSE)</f>
        <v>0.99199999999999999</v>
      </c>
      <c r="J253" s="10">
        <f>VLOOKUP(B253,home!$B$2:$E$405,4,FALSE)</f>
        <v>1.0003</v>
      </c>
      <c r="K253" s="12">
        <f t="shared" si="446"/>
        <v>1.6412571499589999</v>
      </c>
      <c r="L253" s="12">
        <f t="shared" si="447"/>
        <v>1.0503470096</v>
      </c>
      <c r="M253" s="13">
        <f t="shared" si="448"/>
        <v>6.7772134807267917E-2</v>
      </c>
      <c r="N253" s="13">
        <f t="shared" si="449"/>
        <v>0.11123150082041366</v>
      </c>
      <c r="O253" s="13">
        <f t="shared" si="450"/>
        <v>7.1184259129021932E-2</v>
      </c>
      <c r="P253" s="13">
        <f t="shared" si="451"/>
        <v>0.11683167426004144</v>
      </c>
      <c r="Q253" s="13">
        <f t="shared" si="452"/>
        <v>9.1279748011087167E-2</v>
      </c>
      <c r="R253" s="13">
        <f t="shared" si="453"/>
        <v>3.7384086853379836E-2</v>
      </c>
      <c r="S253" s="13">
        <f t="shared" si="454"/>
        <v>5.0351225283155158E-2</v>
      </c>
      <c r="T253" s="13">
        <f t="shared" si="455"/>
        <v>9.5875410360486954E-2</v>
      </c>
      <c r="U253" s="13">
        <f t="shared" si="456"/>
        <v>6.13568998427979E-2</v>
      </c>
      <c r="V253" s="13">
        <f t="shared" si="457"/>
        <v>9.6444389515357963E-3</v>
      </c>
      <c r="W253" s="13">
        <f t="shared" si="458"/>
        <v>4.9937846356550866E-2</v>
      </c>
      <c r="X253" s="13">
        <f t="shared" si="459"/>
        <v>5.2452067586467463E-2</v>
      </c>
      <c r="Y253" s="13">
        <f t="shared" si="460"/>
        <v>2.7546436168391589E-2</v>
      </c>
      <c r="Z253" s="13">
        <f t="shared" si="461"/>
        <v>1.308875461102473E-2</v>
      </c>
      <c r="AA253" s="13">
        <f t="shared" si="462"/>
        <v>2.1482012089403164E-2</v>
      </c>
      <c r="AB253" s="13">
        <f t="shared" si="463"/>
        <v>1.7628752968619314E-2</v>
      </c>
      <c r="AC253" s="13">
        <f t="shared" si="464"/>
        <v>1.039121713897459E-3</v>
      </c>
      <c r="AD253" s="13">
        <f t="shared" si="465"/>
        <v>2.0490211846560778E-2</v>
      </c>
      <c r="AE253" s="13">
        <f t="shared" si="466"/>
        <v>2.1521832739105608E-2</v>
      </c>
      <c r="AF253" s="13">
        <f t="shared" si="467"/>
        <v>1.1302696329315473E-2</v>
      </c>
      <c r="AG253" s="13">
        <f t="shared" si="468"/>
        <v>3.9572510966378021E-3</v>
      </c>
      <c r="AH253" s="13">
        <f t="shared" si="469"/>
        <v>3.4369335662695092E-3</v>
      </c>
      <c r="AI253" s="13">
        <f t="shared" si="470"/>
        <v>5.6408917895739152E-3</v>
      </c>
      <c r="AJ253" s="13">
        <f t="shared" si="471"/>
        <v>4.6290769908916051E-3</v>
      </c>
      <c r="AK253" s="13">
        <f t="shared" si="472"/>
        <v>2.5325019030038461E-3</v>
      </c>
      <c r="AL253" s="13">
        <f t="shared" si="473"/>
        <v>7.1653242111880254E-5</v>
      </c>
      <c r="AM253" s="13">
        <f t="shared" si="474"/>
        <v>6.7259413394684915E-3</v>
      </c>
      <c r="AN253" s="13">
        <f t="shared" si="475"/>
        <v>7.064572372655749E-3</v>
      </c>
      <c r="AO253" s="13">
        <f t="shared" si="476"/>
        <v>3.7101262328608706E-3</v>
      </c>
      <c r="AP253" s="13">
        <f t="shared" si="477"/>
        <v>1.2989733313079764E-3</v>
      </c>
      <c r="AQ253" s="13">
        <f t="shared" si="478"/>
        <v>3.4109318852237078E-4</v>
      </c>
      <c r="AR253" s="13">
        <f t="shared" si="479"/>
        <v>7.2199457870500872E-4</v>
      </c>
      <c r="AS253" s="13">
        <f t="shared" si="480"/>
        <v>1.1849787645312312E-3</v>
      </c>
      <c r="AT253" s="13">
        <f t="shared" si="481"/>
        <v>9.7242743491823304E-4</v>
      </c>
      <c r="AU253" s="13">
        <f t="shared" si="482"/>
        <v>5.3200116012527994E-4</v>
      </c>
      <c r="AV253" s="13">
        <f t="shared" si="483"/>
        <v>2.1828767696052462E-4</v>
      </c>
      <c r="AW253" s="13">
        <f t="shared" si="484"/>
        <v>3.4311742928867378E-6</v>
      </c>
      <c r="AX253" s="13">
        <f t="shared" si="485"/>
        <v>1.8398332189345796E-3</v>
      </c>
      <c r="AY253" s="13">
        <f t="shared" si="486"/>
        <v>1.9324633196706779E-3</v>
      </c>
      <c r="AZ253" s="13">
        <f t="shared" si="487"/>
        <v>1.0148785344888925E-3</v>
      </c>
      <c r="BA253" s="13">
        <f t="shared" si="488"/>
        <v>3.5532487793587961E-4</v>
      </c>
      <c r="BB253" s="13">
        <f t="shared" si="489"/>
        <v>9.3303605744109045E-5</v>
      </c>
      <c r="BC253" s="13">
        <f t="shared" si="490"/>
        <v>1.960023265564447E-5</v>
      </c>
      <c r="BD253" s="13">
        <f t="shared" si="491"/>
        <v>1.263908077817029E-4</v>
      </c>
      <c r="BE253" s="13">
        <f t="shared" si="492"/>
        <v>2.074398169608135E-4</v>
      </c>
      <c r="BF253" s="13">
        <f t="shared" si="493"/>
        <v>1.7023104138656073E-4</v>
      </c>
      <c r="BG253" s="13">
        <f t="shared" si="494"/>
        <v>9.3130971273553052E-5</v>
      </c>
      <c r="BH253" s="13">
        <f t="shared" si="495"/>
        <v>3.8212968121336298E-5</v>
      </c>
      <c r="BI253" s="13">
        <f t="shared" si="496"/>
        <v>1.2543461430059698E-5</v>
      </c>
      <c r="BJ253" s="14">
        <f t="shared" si="497"/>
        <v>0.50999111156926269</v>
      </c>
      <c r="BK253" s="14">
        <f t="shared" si="498"/>
        <v>0.24764271157768036</v>
      </c>
      <c r="BL253" s="14">
        <f t="shared" si="499"/>
        <v>0.22955305381515534</v>
      </c>
      <c r="BM253" s="14">
        <f t="shared" si="500"/>
        <v>0.50266319554653338</v>
      </c>
      <c r="BN253" s="14">
        <f t="shared" si="501"/>
        <v>0.49568340388121196</v>
      </c>
    </row>
    <row r="254" spans="1:66" x14ac:dyDescent="0.25">
      <c r="A254" t="s">
        <v>345</v>
      </c>
      <c r="B254" t="s">
        <v>204</v>
      </c>
      <c r="C254" t="s">
        <v>205</v>
      </c>
      <c r="D254" s="11">
        <v>44415</v>
      </c>
      <c r="E254" s="10">
        <f>VLOOKUP(A254,home!$A$2:$E$405,3,FALSE)</f>
        <v>1.3976999999999999</v>
      </c>
      <c r="F254" s="10">
        <f>VLOOKUP(B254,home!$B$2:$E$405,3,FALSE)</f>
        <v>0.82279999999999998</v>
      </c>
      <c r="G254" s="10">
        <f>VLOOKUP(C254,away!$B$2:$E$405,4,FALSE)</f>
        <v>1.2625999999999999</v>
      </c>
      <c r="H254" s="10">
        <f>VLOOKUP(A254,away!$A$2:$E$405,3,FALSE)</f>
        <v>1.0585</v>
      </c>
      <c r="I254" s="10">
        <f>VLOOKUP(C254,away!$B$2:$E$405,3,FALSE)</f>
        <v>0.83360000000000001</v>
      </c>
      <c r="J254" s="10">
        <f>VLOOKUP(B254,home!$B$2:$E$405,4,FALSE)</f>
        <v>0.94469999999999998</v>
      </c>
      <c r="K254" s="12">
        <f t="shared" si="446"/>
        <v>1.4520247972559996</v>
      </c>
      <c r="L254" s="12">
        <f t="shared" si="447"/>
        <v>0.83357078231999993</v>
      </c>
      <c r="M254" s="13">
        <f t="shared" si="448"/>
        <v>0.10171346560033859</v>
      </c>
      <c r="N254" s="13">
        <f t="shared" si="449"/>
        <v>0.1476904742665367</v>
      </c>
      <c r="O254" s="13">
        <f t="shared" si="450"/>
        <v>8.4785373092952643E-2</v>
      </c>
      <c r="P254" s="13">
        <f t="shared" si="451"/>
        <v>0.12311046417556883</v>
      </c>
      <c r="Q254" s="13">
        <f t="shared" si="452"/>
        <v>0.10722511547675523</v>
      </c>
      <c r="R254" s="13">
        <f t="shared" si="453"/>
        <v>3.5337304889192796E-2</v>
      </c>
      <c r="S254" s="13">
        <f t="shared" si="454"/>
        <v>3.7252162975837014E-2</v>
      </c>
      <c r="T254" s="13">
        <f t="shared" si="455"/>
        <v>8.9379723392311192E-2</v>
      </c>
      <c r="U254" s="13">
        <f t="shared" si="456"/>
        <v>5.1310642967303609E-2</v>
      </c>
      <c r="V254" s="13">
        <f t="shared" si="457"/>
        <v>5.0098589846713348E-3</v>
      </c>
      <c r="W254" s="13">
        <f t="shared" si="458"/>
        <v>5.1897842186962223E-2</v>
      </c>
      <c r="X254" s="13">
        <f t="shared" si="459"/>
        <v>4.3260524912506003E-2</v>
      </c>
      <c r="Y254" s="13">
        <f t="shared" si="460"/>
        <v>1.8030354797445733E-2</v>
      </c>
      <c r="Z254" s="13">
        <f t="shared" si="461"/>
        <v>9.8187149605216007E-3</v>
      </c>
      <c r="AA254" s="13">
        <f t="shared" si="462"/>
        <v>1.4257017599865824E-2</v>
      </c>
      <c r="AB254" s="13">
        <f t="shared" si="463"/>
        <v>1.03507715449602E-2</v>
      </c>
      <c r="AC254" s="13">
        <f t="shared" si="464"/>
        <v>3.7898501283527395E-4</v>
      </c>
      <c r="AD254" s="13">
        <f t="shared" si="465"/>
        <v>1.8839238444886931E-2</v>
      </c>
      <c r="AE254" s="13">
        <f t="shared" si="466"/>
        <v>1.5703838728817421E-2</v>
      </c>
      <c r="AF254" s="13">
        <f t="shared" si="467"/>
        <v>6.5451305673037237E-3</v>
      </c>
      <c r="AG254" s="13">
        <f t="shared" si="468"/>
        <v>1.818609869124637E-3</v>
      </c>
      <c r="AH254" s="13">
        <f t="shared" si="469"/>
        <v>2.0461484777547687E-3</v>
      </c>
      <c r="AI254" s="13">
        <f t="shared" si="470"/>
        <v>2.9710583285675403E-3</v>
      </c>
      <c r="AJ254" s="13">
        <f t="shared" si="471"/>
        <v>2.1570251835870166E-3</v>
      </c>
      <c r="AK254" s="13">
        <f t="shared" si="472"/>
        <v>1.0440180182913412E-3</v>
      </c>
      <c r="AL254" s="13">
        <f t="shared" si="473"/>
        <v>1.8348414566489476E-5</v>
      </c>
      <c r="AM254" s="13">
        <f t="shared" si="474"/>
        <v>5.4710082766788719E-3</v>
      </c>
      <c r="AN254" s="13">
        <f t="shared" si="475"/>
        <v>4.5604726492704025E-3</v>
      </c>
      <c r="AO254" s="13">
        <f t="shared" si="476"/>
        <v>1.9007383770006457E-3</v>
      </c>
      <c r="AP254" s="13">
        <f t="shared" si="477"/>
        <v>5.2813332530069173E-4</v>
      </c>
      <c r="AQ254" s="13">
        <f t="shared" si="478"/>
        <v>1.1005912728504013E-4</v>
      </c>
      <c r="AR254" s="13">
        <f t="shared" si="479"/>
        <v>3.4112191746898403E-4</v>
      </c>
      <c r="AS254" s="13">
        <f t="shared" si="480"/>
        <v>4.9531748305247931E-4</v>
      </c>
      <c r="AT254" s="13">
        <f t="shared" si="481"/>
        <v>3.5960663395331427E-4</v>
      </c>
      <c r="AU254" s="13">
        <f t="shared" si="482"/>
        <v>1.7405258325265787E-4</v>
      </c>
      <c r="AV254" s="13">
        <f t="shared" si="483"/>
        <v>6.3182166727330922E-5</v>
      </c>
      <c r="AW254" s="13">
        <f t="shared" si="484"/>
        <v>6.1689686066031874E-7</v>
      </c>
      <c r="AX254" s="13">
        <f t="shared" si="485"/>
        <v>1.3240066139550886E-3</v>
      </c>
      <c r="AY254" s="13">
        <f t="shared" si="486"/>
        <v>1.1036532289913975E-3</v>
      </c>
      <c r="AZ254" s="13">
        <f t="shared" si="487"/>
        <v>4.5998654275017652E-4</v>
      </c>
      <c r="BA254" s="13">
        <f t="shared" si="488"/>
        <v>1.2781044743231224E-4</v>
      </c>
      <c r="BB254" s="13">
        <f t="shared" si="489"/>
        <v>2.6634763663705432E-5</v>
      </c>
      <c r="BC254" s="13">
        <f t="shared" si="490"/>
        <v>4.44039215681265E-6</v>
      </c>
      <c r="BD254" s="13">
        <f t="shared" si="491"/>
        <v>4.7391543935186573E-5</v>
      </c>
      <c r="BE254" s="13">
        <f t="shared" si="492"/>
        <v>6.8813696974138078E-5</v>
      </c>
      <c r="BF254" s="13">
        <f t="shared" si="493"/>
        <v>4.9959597198654326E-5</v>
      </c>
      <c r="BG254" s="13">
        <f t="shared" si="494"/>
        <v>2.4180857997789155E-5</v>
      </c>
      <c r="BH254" s="13">
        <f t="shared" si="495"/>
        <v>8.7778013579289832E-6</v>
      </c>
      <c r="BI254" s="13">
        <f t="shared" si="496"/>
        <v>2.5491170474200521E-6</v>
      </c>
      <c r="BJ254" s="14">
        <f t="shared" si="497"/>
        <v>0.5160077963871349</v>
      </c>
      <c r="BK254" s="14">
        <f t="shared" si="498"/>
        <v>0.26858693839280895</v>
      </c>
      <c r="BL254" s="14">
        <f t="shared" si="499"/>
        <v>0.20589431350144166</v>
      </c>
      <c r="BM254" s="14">
        <f t="shared" si="500"/>
        <v>0.39934252940843168</v>
      </c>
      <c r="BN254" s="14">
        <f t="shared" si="501"/>
        <v>0.59986219750134484</v>
      </c>
    </row>
    <row r="255" spans="1:66" x14ac:dyDescent="0.25">
      <c r="A255" t="s">
        <v>347</v>
      </c>
      <c r="B255" t="s">
        <v>234</v>
      </c>
      <c r="C255" t="s">
        <v>321</v>
      </c>
      <c r="D255" s="11">
        <v>44415</v>
      </c>
      <c r="E255" s="10">
        <f>VLOOKUP(A255,home!$A$2:$E$405,3,FALSE)</f>
        <v>1.3042</v>
      </c>
      <c r="F255" s="10">
        <f>VLOOKUP(B255,home!$B$2:$E$405,3,FALSE)</f>
        <v>1.1757</v>
      </c>
      <c r="G255" s="10" t="e">
        <f>VLOOKUP(C255,away!$B$2:$E$405,4,FALSE)</f>
        <v>#N/A</v>
      </c>
      <c r="H255" s="10">
        <f>VLOOKUP(A255,away!$A$2:$E$405,3,FALSE)</f>
        <v>1.1499999999999999</v>
      </c>
      <c r="I255" s="10" t="e">
        <f>VLOOKUP(C255,away!$B$2:$E$405,3,FALSE)</f>
        <v>#N/A</v>
      </c>
      <c r="J255" s="10">
        <f>VLOOKUP(B255,home!$B$2:$E$405,4,FALSE)</f>
        <v>1.1013999999999999</v>
      </c>
      <c r="K255" s="12" t="e">
        <f t="shared" si="446"/>
        <v>#N/A</v>
      </c>
      <c r="L255" s="12" t="e">
        <f t="shared" si="447"/>
        <v>#N/A</v>
      </c>
      <c r="M255" s="13" t="e">
        <f t="shared" si="448"/>
        <v>#N/A</v>
      </c>
      <c r="N255" s="13" t="e">
        <f t="shared" si="449"/>
        <v>#N/A</v>
      </c>
      <c r="O255" s="13" t="e">
        <f t="shared" si="450"/>
        <v>#N/A</v>
      </c>
      <c r="P255" s="13" t="e">
        <f t="shared" si="451"/>
        <v>#N/A</v>
      </c>
      <c r="Q255" s="13" t="e">
        <f t="shared" si="452"/>
        <v>#N/A</v>
      </c>
      <c r="R255" s="13" t="e">
        <f t="shared" si="453"/>
        <v>#N/A</v>
      </c>
      <c r="S255" s="13" t="e">
        <f t="shared" si="454"/>
        <v>#N/A</v>
      </c>
      <c r="T255" s="13" t="e">
        <f t="shared" si="455"/>
        <v>#N/A</v>
      </c>
      <c r="U255" s="13" t="e">
        <f t="shared" si="456"/>
        <v>#N/A</v>
      </c>
      <c r="V255" s="13" t="e">
        <f t="shared" si="457"/>
        <v>#N/A</v>
      </c>
      <c r="W255" s="13" t="e">
        <f t="shared" si="458"/>
        <v>#N/A</v>
      </c>
      <c r="X255" s="13" t="e">
        <f t="shared" si="459"/>
        <v>#N/A</v>
      </c>
      <c r="Y255" s="13" t="e">
        <f t="shared" si="460"/>
        <v>#N/A</v>
      </c>
      <c r="Z255" s="13" t="e">
        <f t="shared" si="461"/>
        <v>#N/A</v>
      </c>
      <c r="AA255" s="13" t="e">
        <f t="shared" si="462"/>
        <v>#N/A</v>
      </c>
      <c r="AB255" s="13" t="e">
        <f t="shared" si="463"/>
        <v>#N/A</v>
      </c>
      <c r="AC255" s="13" t="e">
        <f t="shared" si="464"/>
        <v>#N/A</v>
      </c>
      <c r="AD255" s="13" t="e">
        <f t="shared" si="465"/>
        <v>#N/A</v>
      </c>
      <c r="AE255" s="13" t="e">
        <f t="shared" si="466"/>
        <v>#N/A</v>
      </c>
      <c r="AF255" s="13" t="e">
        <f t="shared" si="467"/>
        <v>#N/A</v>
      </c>
      <c r="AG255" s="13" t="e">
        <f t="shared" si="468"/>
        <v>#N/A</v>
      </c>
      <c r="AH255" s="13" t="e">
        <f t="shared" si="469"/>
        <v>#N/A</v>
      </c>
      <c r="AI255" s="13" t="e">
        <f t="shared" si="470"/>
        <v>#N/A</v>
      </c>
      <c r="AJ255" s="13" t="e">
        <f t="shared" si="471"/>
        <v>#N/A</v>
      </c>
      <c r="AK255" s="13" t="e">
        <f t="shared" si="472"/>
        <v>#N/A</v>
      </c>
      <c r="AL255" s="13" t="e">
        <f t="shared" si="473"/>
        <v>#N/A</v>
      </c>
      <c r="AM255" s="13" t="e">
        <f t="shared" si="474"/>
        <v>#N/A</v>
      </c>
      <c r="AN255" s="13" t="e">
        <f t="shared" si="475"/>
        <v>#N/A</v>
      </c>
      <c r="AO255" s="13" t="e">
        <f t="shared" si="476"/>
        <v>#N/A</v>
      </c>
      <c r="AP255" s="13" t="e">
        <f t="shared" si="477"/>
        <v>#N/A</v>
      </c>
      <c r="AQ255" s="13" t="e">
        <f t="shared" si="478"/>
        <v>#N/A</v>
      </c>
      <c r="AR255" s="13" t="e">
        <f t="shared" si="479"/>
        <v>#N/A</v>
      </c>
      <c r="AS255" s="13" t="e">
        <f t="shared" si="480"/>
        <v>#N/A</v>
      </c>
      <c r="AT255" s="13" t="e">
        <f t="shared" si="481"/>
        <v>#N/A</v>
      </c>
      <c r="AU255" s="13" t="e">
        <f t="shared" si="482"/>
        <v>#N/A</v>
      </c>
      <c r="AV255" s="13" t="e">
        <f t="shared" si="483"/>
        <v>#N/A</v>
      </c>
      <c r="AW255" s="13" t="e">
        <f t="shared" si="484"/>
        <v>#N/A</v>
      </c>
      <c r="AX255" s="13" t="e">
        <f t="shared" si="485"/>
        <v>#N/A</v>
      </c>
      <c r="AY255" s="13" t="e">
        <f t="shared" si="486"/>
        <v>#N/A</v>
      </c>
      <c r="AZ255" s="13" t="e">
        <f t="shared" si="487"/>
        <v>#N/A</v>
      </c>
      <c r="BA255" s="13" t="e">
        <f t="shared" si="488"/>
        <v>#N/A</v>
      </c>
      <c r="BB255" s="13" t="e">
        <f t="shared" si="489"/>
        <v>#N/A</v>
      </c>
      <c r="BC255" s="13" t="e">
        <f t="shared" si="490"/>
        <v>#N/A</v>
      </c>
      <c r="BD255" s="13" t="e">
        <f t="shared" si="491"/>
        <v>#N/A</v>
      </c>
      <c r="BE255" s="13" t="e">
        <f t="shared" si="492"/>
        <v>#N/A</v>
      </c>
      <c r="BF255" s="13" t="e">
        <f t="shared" si="493"/>
        <v>#N/A</v>
      </c>
      <c r="BG255" s="13" t="e">
        <f t="shared" si="494"/>
        <v>#N/A</v>
      </c>
      <c r="BH255" s="13" t="e">
        <f t="shared" si="495"/>
        <v>#N/A</v>
      </c>
      <c r="BI255" s="13" t="e">
        <f t="shared" si="496"/>
        <v>#N/A</v>
      </c>
      <c r="BJ255" s="14" t="e">
        <f t="shared" si="497"/>
        <v>#N/A</v>
      </c>
      <c r="BK255" s="14" t="e">
        <f t="shared" si="498"/>
        <v>#N/A</v>
      </c>
      <c r="BL255" s="14" t="e">
        <f t="shared" si="499"/>
        <v>#N/A</v>
      </c>
      <c r="BM255" s="14" t="e">
        <f t="shared" si="500"/>
        <v>#N/A</v>
      </c>
      <c r="BN255" s="14" t="e">
        <f t="shared" si="501"/>
        <v>#N/A</v>
      </c>
    </row>
    <row r="256" spans="1:66" x14ac:dyDescent="0.25">
      <c r="A256" t="s">
        <v>347</v>
      </c>
      <c r="B256" t="s">
        <v>233</v>
      </c>
      <c r="C256" t="s">
        <v>242</v>
      </c>
      <c r="D256" s="11">
        <v>44415</v>
      </c>
      <c r="E256" s="10">
        <f>VLOOKUP(A256,home!$A$2:$E$405,3,FALSE)</f>
        <v>1.3042</v>
      </c>
      <c r="F256" s="10">
        <f>VLOOKUP(B256,home!$B$2:$E$405,3,FALSE)</f>
        <v>1.1246</v>
      </c>
      <c r="G256" s="10">
        <f>VLOOKUP(C256,away!$B$2:$E$405,4,FALSE)</f>
        <v>1.3802000000000001</v>
      </c>
      <c r="H256" s="10">
        <f>VLOOKUP(A256,away!$A$2:$E$405,3,FALSE)</f>
        <v>1.1499999999999999</v>
      </c>
      <c r="I256" s="10">
        <f>VLOOKUP(C256,away!$B$2:$E$405,3,FALSE)</f>
        <v>1.1013999999999999</v>
      </c>
      <c r="J256" s="10">
        <f>VLOOKUP(B256,home!$B$2:$E$405,4,FALSE)</f>
        <v>1.1594</v>
      </c>
      <c r="K256" s="12">
        <f t="shared" si="446"/>
        <v>2.0243439222640003</v>
      </c>
      <c r="L256" s="12">
        <f t="shared" si="447"/>
        <v>1.4685076339999998</v>
      </c>
      <c r="M256" s="13">
        <f t="shared" si="448"/>
        <v>3.0414021107319354E-2</v>
      </c>
      <c r="N256" s="13">
        <f t="shared" si="449"/>
        <v>6.1568438780210961E-2</v>
      </c>
      <c r="O256" s="13">
        <f t="shared" si="450"/>
        <v>4.4663222176735601E-2</v>
      </c>
      <c r="P256" s="13">
        <f t="shared" si="451"/>
        <v>9.0413722362201437E-2</v>
      </c>
      <c r="Q256" s="13">
        <f t="shared" si="452"/>
        <v>6.2317847424001628E-2</v>
      </c>
      <c r="R256" s="13">
        <f t="shared" si="453"/>
        <v>3.2794141362787167E-2</v>
      </c>
      <c r="S256" s="13">
        <f t="shared" si="454"/>
        <v>6.7194676121122635E-2</v>
      </c>
      <c r="T256" s="13">
        <f t="shared" si="455"/>
        <v>9.1514234676593628E-2</v>
      </c>
      <c r="U256" s="13">
        <f t="shared" si="456"/>
        <v>6.6386620753624656E-2</v>
      </c>
      <c r="V256" s="13">
        <f t="shared" si="457"/>
        <v>2.2194883112173689E-2</v>
      </c>
      <c r="W256" s="13">
        <f t="shared" si="458"/>
        <v>4.2050918560450991E-2</v>
      </c>
      <c r="X256" s="13">
        <f t="shared" si="459"/>
        <v>6.175209492273457E-2</v>
      </c>
      <c r="Y256" s="13">
        <f t="shared" si="460"/>
        <v>4.534171140476418E-2</v>
      </c>
      <c r="Z256" s="13">
        <f t="shared" si="461"/>
        <v>1.6052815647242709E-2</v>
      </c>
      <c r="AA256" s="13">
        <f t="shared" si="462"/>
        <v>3.2496419790720217E-2</v>
      </c>
      <c r="AB256" s="13">
        <f t="shared" si="463"/>
        <v>3.2891964949342031E-2</v>
      </c>
      <c r="AC256" s="13">
        <f t="shared" si="464"/>
        <v>4.1237600424583725E-3</v>
      </c>
      <c r="AD256" s="13">
        <f t="shared" si="465"/>
        <v>2.1281380353366856E-2</v>
      </c>
      <c r="AE256" s="13">
        <f t="shared" si="466"/>
        <v>3.1251869510976846E-2</v>
      </c>
      <c r="AF256" s="13">
        <f t="shared" si="467"/>
        <v>2.2946804476820671E-2</v>
      </c>
      <c r="AG256" s="13">
        <f t="shared" si="468"/>
        <v>1.1232519183372178E-2</v>
      </c>
      <c r="AH256" s="13">
        <f t="shared" si="469"/>
        <v>5.8934205812926415E-3</v>
      </c>
      <c r="AI256" s="13">
        <f t="shared" si="470"/>
        <v>1.1930310135085331E-2</v>
      </c>
      <c r="AJ256" s="13">
        <f t="shared" si="471"/>
        <v>1.20755254063423E-2</v>
      </c>
      <c r="AK256" s="13">
        <f t="shared" si="472"/>
        <v>8.1483388214911856E-3</v>
      </c>
      <c r="AL256" s="13">
        <f t="shared" si="473"/>
        <v>4.9035869903758724E-4</v>
      </c>
      <c r="AM256" s="13">
        <f t="shared" si="474"/>
        <v>8.6161665951453355E-3</v>
      </c>
      <c r="AN256" s="13">
        <f t="shared" si="475"/>
        <v>1.2652906420786711E-2</v>
      </c>
      <c r="AO256" s="13">
        <f t="shared" si="476"/>
        <v>9.2904448356064522E-3</v>
      </c>
      <c r="AP256" s="13">
        <f t="shared" si="477"/>
        <v>4.5476963881146502E-3</v>
      </c>
      <c r="AQ256" s="13">
        <f t="shared" si="478"/>
        <v>1.6695817157651477E-3</v>
      </c>
      <c r="AR256" s="13">
        <f t="shared" si="479"/>
        <v>1.7309066228001913E-3</v>
      </c>
      <c r="AS256" s="13">
        <f t="shared" si="480"/>
        <v>3.5039503018720742E-3</v>
      </c>
      <c r="AT256" s="13">
        <f t="shared" si="481"/>
        <v>3.5466002487549221E-3</v>
      </c>
      <c r="AU256" s="13">
        <f t="shared" si="482"/>
        <v>2.3931795527556724E-3</v>
      </c>
      <c r="AV256" s="13">
        <f t="shared" si="483"/>
        <v>1.2111546206268562E-3</v>
      </c>
      <c r="AW256" s="13">
        <f t="shared" si="484"/>
        <v>4.0492248182574363E-5</v>
      </c>
      <c r="AX256" s="13">
        <f t="shared" si="485"/>
        <v>2.9070140800160947E-3</v>
      </c>
      <c r="AY256" s="13">
        <f t="shared" si="486"/>
        <v>4.268972368649121E-3</v>
      </c>
      <c r="AZ256" s="13">
        <f t="shared" si="487"/>
        <v>3.1345092563481486E-3</v>
      </c>
      <c r="BA256" s="13">
        <f t="shared" si="488"/>
        <v>1.5343502572636399E-3</v>
      </c>
      <c r="BB256" s="13">
        <f t="shared" si="489"/>
        <v>5.6330126650537982E-4</v>
      </c>
      <c r="BC256" s="13">
        <f t="shared" si="490"/>
        <v>1.6544244202100364E-4</v>
      </c>
      <c r="BD256" s="13">
        <f t="shared" si="491"/>
        <v>4.2364159822053983E-4</v>
      </c>
      <c r="BE256" s="13">
        <f t="shared" si="492"/>
        <v>8.5759629457595734E-4</v>
      </c>
      <c r="BF256" s="13">
        <f t="shared" si="493"/>
        <v>8.6803492334048345E-4</v>
      </c>
      <c r="BG256" s="13">
        <f t="shared" si="494"/>
        <v>5.8573374045906837E-4</v>
      </c>
      <c r="BH256" s="13">
        <f t="shared" si="495"/>
        <v>2.9643163439081863E-4</v>
      </c>
      <c r="BI256" s="13">
        <f t="shared" si="496"/>
        <v>1.2001591548916753E-4</v>
      </c>
      <c r="BJ256" s="14">
        <f t="shared" si="497"/>
        <v>0.50060820491951419</v>
      </c>
      <c r="BK256" s="14">
        <f t="shared" si="498"/>
        <v>0.21910039381296217</v>
      </c>
      <c r="BL256" s="14">
        <f t="shared" si="499"/>
        <v>0.26281720943070691</v>
      </c>
      <c r="BM256" s="14">
        <f t="shared" si="500"/>
        <v>0.67217875047670339</v>
      </c>
      <c r="BN256" s="14">
        <f t="shared" si="501"/>
        <v>0.32217139321325616</v>
      </c>
    </row>
    <row r="257" spans="1:66" s="15" customFormat="1" x14ac:dyDescent="0.25">
      <c r="A257" t="s">
        <v>348</v>
      </c>
      <c r="B257" t="s">
        <v>247</v>
      </c>
      <c r="C257" t="s">
        <v>326</v>
      </c>
      <c r="D257" s="11">
        <v>44415</v>
      </c>
      <c r="E257" s="10">
        <f>VLOOKUP(A257,home!$A$2:$E$405,3,FALSE)</f>
        <v>1.1457999999999999</v>
      </c>
      <c r="F257" s="10">
        <f>VLOOKUP(B257,home!$B$2:$E$405,3,FALSE)</f>
        <v>0.87280000000000002</v>
      </c>
      <c r="G257" s="10">
        <f>VLOOKUP(C257,away!$B$2:$E$405,4,FALSE)</f>
        <v>1.5273000000000001</v>
      </c>
      <c r="H257" s="10">
        <f>VLOOKUP(A257,away!$A$2:$E$405,3,FALSE)</f>
        <v>0.77080000000000004</v>
      </c>
      <c r="I257" s="10">
        <f>VLOOKUP(C257,away!$B$2:$E$405,3,FALSE)</f>
        <v>1.6216999999999999</v>
      </c>
      <c r="J257" s="10">
        <f>VLOOKUP(B257,home!$B$2:$E$405,4,FALSE)</f>
        <v>2.5947</v>
      </c>
      <c r="K257" s="12">
        <f t="shared" si="446"/>
        <v>1.5273828407519998</v>
      </c>
      <c r="L257" s="12">
        <f t="shared" si="447"/>
        <v>3.2433915022919999</v>
      </c>
      <c r="M257" s="13">
        <f t="shared" si="448"/>
        <v>8.4738159783581037E-3</v>
      </c>
      <c r="N257" s="13">
        <f t="shared" si="449"/>
        <v>1.2942761121034289E-2</v>
      </c>
      <c r="O257" s="13">
        <f t="shared" si="450"/>
        <v>2.7483902736192847E-2</v>
      </c>
      <c r="P257" s="13">
        <f t="shared" si="451"/>
        <v>4.19784414361579E-2</v>
      </c>
      <c r="Q257" s="13">
        <f t="shared" si="452"/>
        <v>9.8842756241099439E-3</v>
      </c>
      <c r="R257" s="13">
        <f t="shared" si="453"/>
        <v>4.4570528292193878E-2</v>
      </c>
      <c r="S257" s="13">
        <f t="shared" si="454"/>
        <v>5.1989255782445669E-2</v>
      </c>
      <c r="T257" s="13">
        <f t="shared" si="455"/>
        <v>3.2058575565550154E-2</v>
      </c>
      <c r="U257" s="13">
        <f t="shared" si="456"/>
        <v>6.8076260116748472E-2</v>
      </c>
      <c r="V257" s="13">
        <f t="shared" si="457"/>
        <v>2.8616622398885259E-2</v>
      </c>
      <c r="W257" s="13">
        <f t="shared" si="458"/>
        <v>5.0323576605096005E-3</v>
      </c>
      <c r="X257" s="13">
        <f t="shared" si="459"/>
        <v>1.6321906072590889E-2</v>
      </c>
      <c r="Y257" s="13">
        <f t="shared" si="460"/>
        <v>2.6469165728524747E-2</v>
      </c>
      <c r="Z257" s="13">
        <f t="shared" si="461"/>
        <v>4.8186557571855589E-2</v>
      </c>
      <c r="AA257" s="13">
        <f t="shared" si="462"/>
        <v>7.3599321190160577E-2</v>
      </c>
      <c r="AB257" s="13">
        <f t="shared" si="463"/>
        <v>5.6207170138423156E-2</v>
      </c>
      <c r="AC257" s="13">
        <f t="shared" si="464"/>
        <v>8.8602437979262202E-3</v>
      </c>
      <c r="AD257" s="13">
        <f t="shared" si="465"/>
        <v>1.9215841847973086E-3</v>
      </c>
      <c r="AE257" s="13">
        <f t="shared" si="466"/>
        <v>6.2324498159102917E-3</v>
      </c>
      <c r="AF257" s="13">
        <f t="shared" si="467"/>
        <v>1.0107137385692392E-2</v>
      </c>
      <c r="AG257" s="13">
        <f t="shared" si="468"/>
        <v>1.0927134503084159E-2</v>
      </c>
      <c r="AH257" s="13">
        <f t="shared" si="469"/>
        <v>3.9071967838315159E-2</v>
      </c>
      <c r="AI257" s="13">
        <f t="shared" si="470"/>
        <v>5.9677853230656587E-2</v>
      </c>
      <c r="AJ257" s="13">
        <f t="shared" si="471"/>
        <v>4.5575464498710583E-2</v>
      </c>
      <c r="AK257" s="13">
        <f t="shared" si="472"/>
        <v>2.3203727478210839E-2</v>
      </c>
      <c r="AL257" s="13">
        <f t="shared" si="473"/>
        <v>1.755710656597922E-3</v>
      </c>
      <c r="AM257" s="13">
        <f t="shared" si="474"/>
        <v>5.8699894218396586E-4</v>
      </c>
      <c r="AN257" s="13">
        <f t="shared" si="475"/>
        <v>1.9038673809338681E-3</v>
      </c>
      <c r="AO257" s="13">
        <f t="shared" si="476"/>
        <v>3.0874936424059177E-3</v>
      </c>
      <c r="AP257" s="13">
        <f t="shared" si="477"/>
        <v>3.3379835477199754E-3</v>
      </c>
      <c r="AQ257" s="13">
        <f t="shared" si="478"/>
        <v>2.7065968683663679E-3</v>
      </c>
      <c r="AR257" s="13">
        <f t="shared" si="479"/>
        <v>2.5345137692923524E-2</v>
      </c>
      <c r="AS257" s="13">
        <f t="shared" si="480"/>
        <v>3.8711728408668121E-2</v>
      </c>
      <c r="AT257" s="13">
        <f t="shared" si="481"/>
        <v>2.9563814853625706E-2</v>
      </c>
      <c r="AU257" s="13">
        <f t="shared" si="482"/>
        <v>1.5051754504865672E-2</v>
      </c>
      <c r="AV257" s="13">
        <f t="shared" si="483"/>
        <v>5.7474478884858553E-3</v>
      </c>
      <c r="AW257" s="13">
        <f t="shared" si="484"/>
        <v>2.4160044294443546E-4</v>
      </c>
      <c r="AX257" s="13">
        <f t="shared" si="485"/>
        <v>1.4942868530522764E-4</v>
      </c>
      <c r="AY257" s="13">
        <f t="shared" si="486"/>
        <v>4.8465572811764085E-4</v>
      </c>
      <c r="AZ257" s="13">
        <f t="shared" si="487"/>
        <v>7.8596413505694935E-4</v>
      </c>
      <c r="BA257" s="13">
        <f t="shared" si="488"/>
        <v>8.4972979891666353E-4</v>
      </c>
      <c r="BB257" s="13">
        <f t="shared" si="489"/>
        <v>6.8900160226264922E-4</v>
      </c>
      <c r="BC257" s="13">
        <f t="shared" si="490"/>
        <v>4.4694038836884945E-4</v>
      </c>
      <c r="BD257" s="13">
        <f t="shared" si="491"/>
        <v>1.3700700702941474E-2</v>
      </c>
      <c r="BE257" s="13">
        <f t="shared" si="492"/>
        <v>2.0926215159951671E-2</v>
      </c>
      <c r="BF257" s="13">
        <f t="shared" si="493"/>
        <v>1.5981170978597272E-2</v>
      </c>
      <c r="BG257" s="13">
        <f t="shared" si="494"/>
        <v>8.13645544261111E-3</v>
      </c>
      <c r="BH257" s="13">
        <f t="shared" si="495"/>
        <v>3.1068706068968542E-3</v>
      </c>
      <c r="BI257" s="13">
        <f t="shared" si="496"/>
        <v>9.4907617068220142E-4</v>
      </c>
      <c r="BJ257" s="14">
        <f t="shared" si="497"/>
        <v>0.14692600838144185</v>
      </c>
      <c r="BK257" s="14">
        <f t="shared" si="498"/>
        <v>0.14215874577848872</v>
      </c>
      <c r="BL257" s="14">
        <f t="shared" si="499"/>
        <v>0.61468656792986154</v>
      </c>
      <c r="BM257" s="14">
        <f t="shared" si="500"/>
        <v>0.80638109918842737</v>
      </c>
      <c r="BN257" s="14">
        <f t="shared" si="501"/>
        <v>0.14533372518804694</v>
      </c>
    </row>
    <row r="258" spans="1:66" x14ac:dyDescent="0.25">
      <c r="A258" t="s">
        <v>348</v>
      </c>
      <c r="B258" t="s">
        <v>251</v>
      </c>
      <c r="C258" t="s">
        <v>324</v>
      </c>
      <c r="D258" s="11">
        <v>44415</v>
      </c>
      <c r="E258" s="10">
        <f>VLOOKUP(A258,home!$A$2:$E$405,3,FALSE)</f>
        <v>1.1457999999999999</v>
      </c>
      <c r="F258" s="10">
        <f>VLOOKUP(B258,home!$B$2:$E$405,3,FALSE)</f>
        <v>0</v>
      </c>
      <c r="G258" s="10">
        <f>VLOOKUP(C258,away!$B$2:$E$405,4,FALSE)</f>
        <v>0</v>
      </c>
      <c r="H258" s="10">
        <f>VLOOKUP(A258,away!$A$2:$E$405,3,FALSE)</f>
        <v>0.77080000000000004</v>
      </c>
      <c r="I258" s="10">
        <f>VLOOKUP(C258,away!$B$2:$E$405,3,FALSE)</f>
        <v>2.1623000000000001</v>
      </c>
      <c r="J258" s="10">
        <f>VLOOKUP(B258,home!$B$2:$E$405,4,FALSE)</f>
        <v>1.2974000000000001</v>
      </c>
      <c r="K258" s="12">
        <f t="shared" si="446"/>
        <v>0</v>
      </c>
      <c r="L258" s="12">
        <f t="shared" si="447"/>
        <v>2.1623776698160002</v>
      </c>
      <c r="M258" s="13">
        <f t="shared" si="448"/>
        <v>0.11505124170508252</v>
      </c>
      <c r="N258" s="13">
        <f t="shared" si="449"/>
        <v>0</v>
      </c>
      <c r="O258" s="13">
        <f t="shared" si="450"/>
        <v>0.24878423594767374</v>
      </c>
      <c r="P258" s="13">
        <f t="shared" si="451"/>
        <v>0</v>
      </c>
      <c r="Q258" s="13">
        <f t="shared" si="452"/>
        <v>0</v>
      </c>
      <c r="R258" s="13">
        <f t="shared" si="453"/>
        <v>0.26898273820774243</v>
      </c>
      <c r="S258" s="13">
        <f t="shared" si="454"/>
        <v>0</v>
      </c>
      <c r="T258" s="13">
        <f t="shared" si="455"/>
        <v>0</v>
      </c>
      <c r="U258" s="13">
        <f t="shared" si="456"/>
        <v>0</v>
      </c>
      <c r="V258" s="13">
        <f t="shared" si="457"/>
        <v>0</v>
      </c>
      <c r="W258" s="13">
        <f t="shared" si="458"/>
        <v>0</v>
      </c>
      <c r="X258" s="13">
        <f t="shared" si="459"/>
        <v>0</v>
      </c>
      <c r="Y258" s="13">
        <f t="shared" si="460"/>
        <v>0</v>
      </c>
      <c r="Z258" s="13">
        <f t="shared" si="461"/>
        <v>0.19388075555546178</v>
      </c>
      <c r="AA258" s="13">
        <f t="shared" si="462"/>
        <v>0</v>
      </c>
      <c r="AB258" s="13">
        <f t="shared" si="463"/>
        <v>0</v>
      </c>
      <c r="AC258" s="13">
        <f t="shared" si="464"/>
        <v>0</v>
      </c>
      <c r="AD258" s="13">
        <f t="shared" si="465"/>
        <v>0</v>
      </c>
      <c r="AE258" s="13">
        <f t="shared" si="466"/>
        <v>0</v>
      </c>
      <c r="AF258" s="13">
        <f t="shared" si="467"/>
        <v>0</v>
      </c>
      <c r="AG258" s="13">
        <f t="shared" si="468"/>
        <v>0</v>
      </c>
      <c r="AH258" s="13">
        <f t="shared" si="469"/>
        <v>0.10481085410504626</v>
      </c>
      <c r="AI258" s="13">
        <f t="shared" si="470"/>
        <v>0</v>
      </c>
      <c r="AJ258" s="13">
        <f t="shared" si="471"/>
        <v>0</v>
      </c>
      <c r="AK258" s="13">
        <f t="shared" si="472"/>
        <v>0</v>
      </c>
      <c r="AL258" s="13">
        <f t="shared" si="473"/>
        <v>0</v>
      </c>
      <c r="AM258" s="13">
        <f t="shared" si="474"/>
        <v>0</v>
      </c>
      <c r="AN258" s="13">
        <f t="shared" si="475"/>
        <v>0</v>
      </c>
      <c r="AO258" s="13">
        <f t="shared" si="476"/>
        <v>0</v>
      </c>
      <c r="AP258" s="13">
        <f t="shared" si="477"/>
        <v>0</v>
      </c>
      <c r="AQ258" s="13">
        <f t="shared" si="478"/>
        <v>0</v>
      </c>
      <c r="AR258" s="13">
        <f t="shared" si="479"/>
        <v>4.5328130094218926E-2</v>
      </c>
      <c r="AS258" s="13">
        <f t="shared" si="480"/>
        <v>0</v>
      </c>
      <c r="AT258" s="13">
        <f t="shared" si="481"/>
        <v>0</v>
      </c>
      <c r="AU258" s="13">
        <f t="shared" si="482"/>
        <v>0</v>
      </c>
      <c r="AV258" s="13">
        <f t="shared" si="483"/>
        <v>0</v>
      </c>
      <c r="AW258" s="13">
        <f t="shared" si="484"/>
        <v>0</v>
      </c>
      <c r="AX258" s="13">
        <f t="shared" si="485"/>
        <v>0</v>
      </c>
      <c r="AY258" s="13">
        <f t="shared" si="486"/>
        <v>0</v>
      </c>
      <c r="AZ258" s="13">
        <f t="shared" si="487"/>
        <v>0</v>
      </c>
      <c r="BA258" s="13">
        <f t="shared" si="488"/>
        <v>0</v>
      </c>
      <c r="BB258" s="13">
        <f t="shared" si="489"/>
        <v>0</v>
      </c>
      <c r="BC258" s="13">
        <f t="shared" si="490"/>
        <v>0</v>
      </c>
      <c r="BD258" s="13">
        <f t="shared" si="491"/>
        <v>1.6336089388375597E-2</v>
      </c>
      <c r="BE258" s="13">
        <f t="shared" si="492"/>
        <v>0</v>
      </c>
      <c r="BF258" s="13">
        <f t="shared" si="493"/>
        <v>0</v>
      </c>
      <c r="BG258" s="13">
        <f t="shared" si="494"/>
        <v>0</v>
      </c>
      <c r="BH258" s="13">
        <f t="shared" si="495"/>
        <v>0</v>
      </c>
      <c r="BI258" s="13">
        <f t="shared" si="496"/>
        <v>0</v>
      </c>
      <c r="BJ258" s="14">
        <f t="shared" si="497"/>
        <v>0</v>
      </c>
      <c r="BK258" s="14">
        <f t="shared" si="498"/>
        <v>0.11505124170508252</v>
      </c>
      <c r="BL258" s="14">
        <f t="shared" si="499"/>
        <v>0.68424204774305686</v>
      </c>
      <c r="BM258" s="14">
        <f t="shared" si="500"/>
        <v>0.36035582914310255</v>
      </c>
      <c r="BN258" s="14">
        <f t="shared" si="501"/>
        <v>0.63281821586049869</v>
      </c>
    </row>
    <row r="259" spans="1:66" x14ac:dyDescent="0.25">
      <c r="A259" t="s">
        <v>349</v>
      </c>
      <c r="B259" t="s">
        <v>274</v>
      </c>
      <c r="C259" t="s">
        <v>267</v>
      </c>
      <c r="D259" s="11">
        <v>44415</v>
      </c>
      <c r="E259" s="10">
        <f>VLOOKUP(A259,home!$A$2:$E$405,3,FALSE)</f>
        <v>1.2749999999999999</v>
      </c>
      <c r="F259" s="10">
        <f>VLOOKUP(B259,home!$B$2:$E$405,3,FALSE)</f>
        <v>2.3529</v>
      </c>
      <c r="G259" s="10">
        <f>VLOOKUP(C259,away!$B$2:$E$405,4,FALSE)</f>
        <v>1.3071999999999999</v>
      </c>
      <c r="H259" s="10">
        <f>VLOOKUP(A259,away!$A$2:$E$405,3,FALSE)</f>
        <v>1.35</v>
      </c>
      <c r="I259" s="10">
        <f>VLOOKUP(C259,away!$B$2:$E$405,3,FALSE)</f>
        <v>1.4815</v>
      </c>
      <c r="J259" s="10">
        <f>VLOOKUP(B259,home!$B$2:$E$405,4,FALSE)</f>
        <v>1.4815</v>
      </c>
      <c r="K259" s="12">
        <f t="shared" si="446"/>
        <v>3.9215313719999996</v>
      </c>
      <c r="L259" s="12">
        <f t="shared" si="447"/>
        <v>2.9630370375000008</v>
      </c>
      <c r="M259" s="13">
        <f t="shared" si="448"/>
        <v>1.0234577747030014E-3</v>
      </c>
      <c r="N259" s="13">
        <f t="shared" si="449"/>
        <v>4.013521771415127E-3</v>
      </c>
      <c r="O259" s="13">
        <f t="shared" si="450"/>
        <v>3.0325432927623239E-3</v>
      </c>
      <c r="P259" s="13">
        <f t="shared" si="451"/>
        <v>1.1892213659515632E-2</v>
      </c>
      <c r="Q259" s="13">
        <f t="shared" si="452"/>
        <v>7.8695757694047172E-3</v>
      </c>
      <c r="R259" s="13">
        <f t="shared" si="453"/>
        <v>4.4927690471384882E-3</v>
      </c>
      <c r="S259" s="13">
        <f t="shared" si="454"/>
        <v>3.4545818405798547E-2</v>
      </c>
      <c r="T259" s="13">
        <f t="shared" si="455"/>
        <v>2.3317844474158741E-2</v>
      </c>
      <c r="U259" s="13">
        <f t="shared" si="456"/>
        <v>1.7618534765504127E-2</v>
      </c>
      <c r="V259" s="13">
        <f t="shared" si="457"/>
        <v>4.4601118513148269E-2</v>
      </c>
      <c r="W259" s="13">
        <f t="shared" si="458"/>
        <v>1.0286929421350543E-2</v>
      </c>
      <c r="X259" s="13">
        <f t="shared" si="459"/>
        <v>3.0480552877610111E-2</v>
      </c>
      <c r="Y259" s="13">
        <f t="shared" si="460"/>
        <v>4.5157503549918002E-2</v>
      </c>
      <c r="Z259" s="13">
        <f t="shared" si="461"/>
        <v>4.4374136958683086E-3</v>
      </c>
      <c r="AA259" s="13">
        <f t="shared" si="462"/>
        <v>1.7401457018890037E-2</v>
      </c>
      <c r="AB259" s="13">
        <f t="shared" si="463"/>
        <v>3.4120179809043437E-2</v>
      </c>
      <c r="AC259" s="13">
        <f t="shared" si="464"/>
        <v>3.2390566318530878E-2</v>
      </c>
      <c r="AD259" s="13">
        <f t="shared" si="465"/>
        <v>1.0085129111843991E-2</v>
      </c>
      <c r="AE259" s="13">
        <f t="shared" si="466"/>
        <v>2.9882611086363229E-2</v>
      </c>
      <c r="AF259" s="13">
        <f t="shared" si="467"/>
        <v>4.4271641713051202E-2</v>
      </c>
      <c r="AG259" s="13">
        <f t="shared" si="468"/>
        <v>4.3726171368900224E-2</v>
      </c>
      <c r="AH259" s="13">
        <f t="shared" si="469"/>
        <v>3.287055282891891E-3</v>
      </c>
      <c r="AI259" s="13">
        <f t="shared" si="470"/>
        <v>1.2890290413358884E-2</v>
      </c>
      <c r="AJ259" s="13">
        <f t="shared" si="471"/>
        <v>2.5274839125088856E-2</v>
      </c>
      <c r="AK259" s="13">
        <f t="shared" si="472"/>
        <v>3.3038691517096326E-2</v>
      </c>
      <c r="AL259" s="13">
        <f t="shared" si="473"/>
        <v>1.5054672297524345E-2</v>
      </c>
      <c r="AM259" s="13">
        <f t="shared" si="474"/>
        <v>7.9098300405533398E-3</v>
      </c>
      <c r="AN259" s="13">
        <f t="shared" si="475"/>
        <v>2.3437119370489676E-2</v>
      </c>
      <c r="AO259" s="13">
        <f t="shared" si="476"/>
        <v>3.4722526373534818E-2</v>
      </c>
      <c r="AP259" s="13">
        <f t="shared" si="477"/>
        <v>3.4294710560118083E-2</v>
      </c>
      <c r="AQ259" s="13">
        <f t="shared" si="478"/>
        <v>2.540412439499307E-2</v>
      </c>
      <c r="AR259" s="13">
        <f t="shared" si="479"/>
        <v>1.9479333095037423E-3</v>
      </c>
      <c r="AS259" s="13">
        <f t="shared" si="480"/>
        <v>7.6388815837827098E-3</v>
      </c>
      <c r="AT259" s="13">
        <f t="shared" si="481"/>
        <v>1.4978056888898472E-2</v>
      </c>
      <c r="AU259" s="13">
        <f t="shared" si="482"/>
        <v>1.9578973327138691E-2</v>
      </c>
      <c r="AV259" s="13">
        <f t="shared" si="483"/>
        <v>1.9194889533481394E-2</v>
      </c>
      <c r="AW259" s="13">
        <f t="shared" si="484"/>
        <v>4.85916425130769E-3</v>
      </c>
      <c r="AX259" s="13">
        <f t="shared" si="485"/>
        <v>5.1697744418696583E-3</v>
      </c>
      <c r="AY259" s="13">
        <f t="shared" si="486"/>
        <v>1.5318233146780692E-2</v>
      </c>
      <c r="AZ259" s="13">
        <f t="shared" si="487"/>
        <v>2.2694246081485694E-2</v>
      </c>
      <c r="BA259" s="13">
        <f t="shared" si="488"/>
        <v>2.241463055919379E-2</v>
      </c>
      <c r="BB259" s="13">
        <f t="shared" si="489"/>
        <v>1.6603845132192638E-2</v>
      </c>
      <c r="BC259" s="13">
        <f t="shared" si="490"/>
        <v>9.839561618320173E-3</v>
      </c>
      <c r="BD259" s="13">
        <f t="shared" si="491"/>
        <v>9.6196642377325745E-4</v>
      </c>
      <c r="BE259" s="13">
        <f t="shared" si="492"/>
        <v>3.772381509637475E-3</v>
      </c>
      <c r="BF259" s="13">
        <f t="shared" si="493"/>
        <v>7.3967562185980398E-3</v>
      </c>
      <c r="BG259" s="13">
        <f t="shared" si="494"/>
        <v>9.6688705207560992E-3</v>
      </c>
      <c r="BH259" s="13">
        <f t="shared" si="495"/>
        <v>9.4791947697377543E-3</v>
      </c>
      <c r="BI259" s="13">
        <f t="shared" si="496"/>
        <v>7.434591934164984E-3</v>
      </c>
      <c r="BJ259" s="14">
        <f t="shared" si="497"/>
        <v>0.46690008286354751</v>
      </c>
      <c r="BK259" s="14">
        <f t="shared" si="498"/>
        <v>0.15482608011600135</v>
      </c>
      <c r="BL259" s="14">
        <f t="shared" si="499"/>
        <v>0.25320885629124695</v>
      </c>
      <c r="BM259" s="14">
        <f t="shared" si="500"/>
        <v>0.83658928275625177</v>
      </c>
      <c r="BN259" s="14">
        <f t="shared" si="501"/>
        <v>3.2324081314939287E-2</v>
      </c>
    </row>
    <row r="260" spans="1:66" x14ac:dyDescent="0.25">
      <c r="A260" t="s">
        <v>349</v>
      </c>
      <c r="B260" t="s">
        <v>262</v>
      </c>
      <c r="C260" t="s">
        <v>327</v>
      </c>
      <c r="D260" s="11">
        <v>44415</v>
      </c>
      <c r="E260" s="10">
        <f>VLOOKUP(A260,home!$A$2:$E$405,3,FALSE)</f>
        <v>1.2749999999999999</v>
      </c>
      <c r="F260" s="10">
        <f>VLOOKUP(B260,home!$B$2:$E$405,3,FALSE)</f>
        <v>0.7843</v>
      </c>
      <c r="G260" s="10">
        <f>VLOOKUP(C260,away!$B$2:$E$405,4,FALSE)</f>
        <v>1.1765000000000001</v>
      </c>
      <c r="H260" s="10">
        <f>VLOOKUP(A260,away!$A$2:$E$405,3,FALSE)</f>
        <v>1.35</v>
      </c>
      <c r="I260" s="10">
        <f>VLOOKUP(C260,away!$B$2:$E$405,3,FALSE)</f>
        <v>0.74070000000000003</v>
      </c>
      <c r="J260" s="10">
        <f>VLOOKUP(B260,home!$B$2:$E$405,4,FALSE)</f>
        <v>1.2345999999999999</v>
      </c>
      <c r="K260" s="12">
        <f t="shared" si="446"/>
        <v>1.1764794112499999</v>
      </c>
      <c r="L260" s="12">
        <f t="shared" si="447"/>
        <v>1.234532097</v>
      </c>
      <c r="M260" s="13">
        <f t="shared" si="448"/>
        <v>8.9724491592535274E-2</v>
      </c>
      <c r="N260" s="13">
        <f t="shared" si="449"/>
        <v>0.10555901704349147</v>
      </c>
      <c r="O260" s="13">
        <f t="shared" si="450"/>
        <v>0.11076776475799142</v>
      </c>
      <c r="P260" s="13">
        <f t="shared" si="451"/>
        <v>0.13031599466796023</v>
      </c>
      <c r="Q260" s="13">
        <f t="shared" si="452"/>
        <v>6.2094005111727801E-2</v>
      </c>
      <c r="R260" s="13">
        <f t="shared" si="453"/>
        <v>6.8373180453342938E-2</v>
      </c>
      <c r="S260" s="13">
        <f t="shared" si="454"/>
        <v>4.7317789615964542E-2</v>
      </c>
      <c r="T260" s="13">
        <f t="shared" si="455"/>
        <v>7.665704234171003E-2</v>
      </c>
      <c r="U260" s="13">
        <f t="shared" si="456"/>
        <v>8.0439639085038886E-2</v>
      </c>
      <c r="V260" s="13">
        <f t="shared" si="457"/>
        <v>7.6360481214928257E-3</v>
      </c>
      <c r="W260" s="13">
        <f t="shared" si="458"/>
        <v>2.4350772858666655E-2</v>
      </c>
      <c r="X260" s="13">
        <f t="shared" si="459"/>
        <v>3.0061810680780426E-2</v>
      </c>
      <c r="Y260" s="13">
        <f t="shared" si="460"/>
        <v>1.8556135089680431E-2</v>
      </c>
      <c r="Z260" s="13">
        <f t="shared" si="461"/>
        <v>2.8136295281208302E-2</v>
      </c>
      <c r="AA260" s="13">
        <f t="shared" si="462"/>
        <v>3.310177210719209E-2</v>
      </c>
      <c r="AB260" s="13">
        <f t="shared" si="463"/>
        <v>1.9471776680000517E-2</v>
      </c>
      <c r="AC260" s="13">
        <f t="shared" si="464"/>
        <v>6.9316302927896435E-4</v>
      </c>
      <c r="AD260" s="13">
        <f t="shared" si="465"/>
        <v>7.1620457290616614E-3</v>
      </c>
      <c r="AE260" s="13">
        <f t="shared" si="466"/>
        <v>8.8417753327083865E-3</v>
      </c>
      <c r="AF260" s="13">
        <f t="shared" si="467"/>
        <v>5.4577277213456784E-3</v>
      </c>
      <c r="AG260" s="13">
        <f t="shared" si="468"/>
        <v>2.2459133495626384E-3</v>
      </c>
      <c r="AH260" s="13">
        <f t="shared" si="469"/>
        <v>8.6837899038303204E-3</v>
      </c>
      <c r="AI260" s="13">
        <f t="shared" si="470"/>
        <v>1.0216300033476988E-2</v>
      </c>
      <c r="AJ260" s="13">
        <f t="shared" si="471"/>
        <v>6.009633324269183E-3</v>
      </c>
      <c r="AK260" s="13">
        <f t="shared" si="472"/>
        <v>2.3567366250548615E-3</v>
      </c>
      <c r="AL260" s="13">
        <f t="shared" si="473"/>
        <v>4.027004356302632E-5</v>
      </c>
      <c r="AM260" s="13">
        <f t="shared" si="474"/>
        <v>1.6851998685344066E-3</v>
      </c>
      <c r="AN260" s="13">
        <f t="shared" si="475"/>
        <v>2.080433327565905E-3</v>
      </c>
      <c r="AO260" s="13">
        <f t="shared" si="476"/>
        <v>1.2841808592743123E-3</v>
      </c>
      <c r="AP260" s="13">
        <f t="shared" si="477"/>
        <v>5.284541630423932E-4</v>
      </c>
      <c r="AQ260" s="13">
        <f t="shared" si="478"/>
        <v>1.6309840651727633E-4</v>
      </c>
      <c r="AR260" s="13">
        <f t="shared" si="479"/>
        <v>2.1440834719766142E-3</v>
      </c>
      <c r="AS260" s="13">
        <f t="shared" si="480"/>
        <v>2.5224700607819027E-3</v>
      </c>
      <c r="AT260" s="13">
        <f t="shared" si="481"/>
        <v>1.4838170460022228E-3</v>
      </c>
      <c r="AU260" s="13">
        <f t="shared" si="482"/>
        <v>5.8189340156113612E-4</v>
      </c>
      <c r="AV260" s="13">
        <f t="shared" si="483"/>
        <v>1.7114640161972641E-4</v>
      </c>
      <c r="AW260" s="13">
        <f t="shared" si="484"/>
        <v>1.6246743190965347E-6</v>
      </c>
      <c r="AX260" s="13">
        <f t="shared" si="485"/>
        <v>3.3043382486198903E-4</v>
      </c>
      <c r="AY260" s="13">
        <f t="shared" si="486"/>
        <v>4.0793116272660199E-4</v>
      </c>
      <c r="AZ260" s="13">
        <f t="shared" si="487"/>
        <v>2.5180205687626013E-4</v>
      </c>
      <c r="BA260" s="13">
        <f t="shared" si="488"/>
        <v>1.0361924043478761E-4</v>
      </c>
      <c r="BB260" s="13">
        <f t="shared" si="489"/>
        <v>3.1980319545876374E-5</v>
      </c>
      <c r="BC260" s="13">
        <f t="shared" si="490"/>
        <v>7.8961461903401682E-6</v>
      </c>
      <c r="BD260" s="13">
        <f t="shared" si="491"/>
        <v>4.4115664413372168E-4</v>
      </c>
      <c r="BE260" s="13">
        <f t="shared" si="492"/>
        <v>5.1901170895946654E-4</v>
      </c>
      <c r="BF260" s="13">
        <f t="shared" si="493"/>
        <v>3.0530329489424492E-4</v>
      </c>
      <c r="BG260" s="13">
        <f t="shared" si="494"/>
        <v>1.1972768020995539E-4</v>
      </c>
      <c r="BH260" s="13">
        <f t="shared" si="495"/>
        <v>3.5214287680934174E-5</v>
      </c>
      <c r="BI260" s="13">
        <f t="shared" si="496"/>
        <v>8.2857768876907038E-6</v>
      </c>
      <c r="BJ260" s="14">
        <f t="shared" si="497"/>
        <v>0.34786127463430527</v>
      </c>
      <c r="BK260" s="14">
        <f t="shared" si="498"/>
        <v>0.27613568823352147</v>
      </c>
      <c r="BL260" s="14">
        <f t="shared" si="499"/>
        <v>0.34775270274490483</v>
      </c>
      <c r="BM260" s="14">
        <f t="shared" si="500"/>
        <v>0.43264520077848329</v>
      </c>
      <c r="BN260" s="14">
        <f t="shared" si="501"/>
        <v>0.5668344536270491</v>
      </c>
    </row>
    <row r="261" spans="1:66" x14ac:dyDescent="0.25">
      <c r="A261" t="s">
        <v>349</v>
      </c>
      <c r="B261" t="s">
        <v>271</v>
      </c>
      <c r="C261" t="s">
        <v>328</v>
      </c>
      <c r="D261" s="11">
        <v>44415</v>
      </c>
      <c r="E261" s="10">
        <f>VLOOKUP(A261,home!$A$2:$E$405,3,FALSE)</f>
        <v>1.2749999999999999</v>
      </c>
      <c r="F261" s="10">
        <f>VLOOKUP(B261,home!$B$2:$E$405,3,FALSE)</f>
        <v>0.7843</v>
      </c>
      <c r="G261" s="10">
        <f>VLOOKUP(C261,away!$B$2:$E$405,4,FALSE)</f>
        <v>0.7843</v>
      </c>
      <c r="H261" s="10">
        <f>VLOOKUP(A261,away!$A$2:$E$405,3,FALSE)</f>
        <v>1.35</v>
      </c>
      <c r="I261" s="10">
        <f>VLOOKUP(C261,away!$B$2:$E$405,3,FALSE)</f>
        <v>1.1111</v>
      </c>
      <c r="J261" s="10">
        <f>VLOOKUP(B261,home!$B$2:$E$405,4,FALSE)</f>
        <v>0.74070000000000003</v>
      </c>
      <c r="K261" s="12">
        <f t="shared" si="446"/>
        <v>0.7842862747499999</v>
      </c>
      <c r="L261" s="12">
        <f t="shared" si="447"/>
        <v>1.1110388895000001</v>
      </c>
      <c r="M261" s="13">
        <f t="shared" si="448"/>
        <v>0.15026946484357573</v>
      </c>
      <c r="N261" s="13">
        <f t="shared" si="449"/>
        <v>0.11785427879084409</v>
      </c>
      <c r="O261" s="13">
        <f t="shared" si="450"/>
        <v>0.16695521934556568</v>
      </c>
      <c r="P261" s="13">
        <f t="shared" si="451"/>
        <v>0.1309406870306028</v>
      </c>
      <c r="Q261" s="13">
        <f t="shared" si="452"/>
        <v>4.6215746638109512E-2</v>
      </c>
      <c r="R261" s="13">
        <f t="shared" si="453"/>
        <v>9.2746870748963123E-2</v>
      </c>
      <c r="S261" s="13">
        <f t="shared" si="454"/>
        <v>2.8524530146384022E-2</v>
      </c>
      <c r="T261" s="13">
        <f t="shared" si="455"/>
        <v>5.1347491822218552E-2</v>
      </c>
      <c r="U261" s="13">
        <f t="shared" si="456"/>
        <v>7.2740097754424027E-2</v>
      </c>
      <c r="V261" s="13">
        <f t="shared" si="457"/>
        <v>2.7617214023418738E-3</v>
      </c>
      <c r="W261" s="13">
        <f t="shared" si="458"/>
        <v>1.2082125255197583E-2</v>
      </c>
      <c r="X261" s="13">
        <f t="shared" si="459"/>
        <v>1.3423711026334625E-2</v>
      </c>
      <c r="Y261" s="13">
        <f t="shared" si="460"/>
        <v>7.4571324958338653E-3</v>
      </c>
      <c r="Z261" s="13">
        <f t="shared" si="461"/>
        <v>3.4348460093842674E-2</v>
      </c>
      <c r="AA261" s="13">
        <f t="shared" si="462"/>
        <v>2.6939025810398903E-2</v>
      </c>
      <c r="AB261" s="13">
        <f t="shared" si="463"/>
        <v>1.0563954099115926E-2</v>
      </c>
      <c r="AC261" s="13">
        <f t="shared" si="464"/>
        <v>1.5040551409853874E-4</v>
      </c>
      <c r="AD261" s="13">
        <f t="shared" si="465"/>
        <v>2.3689612518654501E-3</v>
      </c>
      <c r="AE261" s="13">
        <f t="shared" si="466"/>
        <v>2.6320080785411197E-3</v>
      </c>
      <c r="AF261" s="13">
        <f t="shared" si="467"/>
        <v>1.4621316663686774E-3</v>
      </c>
      <c r="AG261" s="13">
        <f t="shared" si="468"/>
        <v>5.4149504763501336E-4</v>
      </c>
      <c r="AH261" s="13">
        <f t="shared" si="469"/>
        <v>9.5406187396745099E-3</v>
      </c>
      <c r="AI261" s="13">
        <f t="shared" si="470"/>
        <v>7.4825763301493604E-3</v>
      </c>
      <c r="AJ261" s="13">
        <f t="shared" si="471"/>
        <v>2.9342409577526834E-3</v>
      </c>
      <c r="AK261" s="13">
        <f t="shared" si="472"/>
        <v>7.6709496999157476E-4</v>
      </c>
      <c r="AL261" s="13">
        <f t="shared" si="473"/>
        <v>5.2423694646825342E-6</v>
      </c>
      <c r="AM261" s="13">
        <f t="shared" si="474"/>
        <v>3.7158875905053017E-4</v>
      </c>
      <c r="AN261" s="13">
        <f t="shared" si="475"/>
        <v>4.1284956220618408E-4</v>
      </c>
      <c r="AO261" s="13">
        <f t="shared" si="476"/>
        <v>2.2934595956206004E-4</v>
      </c>
      <c r="AP261" s="13">
        <f t="shared" si="477"/>
        <v>8.4937426741047694E-5</v>
      </c>
      <c r="AQ261" s="13">
        <f t="shared" si="478"/>
        <v>2.3592196070840313E-5</v>
      </c>
      <c r="AR261" s="13">
        <f t="shared" si="479"/>
        <v>2.1199996899341701E-3</v>
      </c>
      <c r="AS261" s="13">
        <f t="shared" si="480"/>
        <v>1.6626866592896251E-3</v>
      </c>
      <c r="AT261" s="13">
        <f t="shared" si="481"/>
        <v>6.5201116304539118E-4</v>
      </c>
      <c r="AU261" s="13">
        <f t="shared" si="482"/>
        <v>1.7045446872009489E-4</v>
      </c>
      <c r="AV261" s="13">
        <f t="shared" si="483"/>
        <v>3.3421275071743395E-5</v>
      </c>
      <c r="AW261" s="13">
        <f t="shared" si="484"/>
        <v>1.2689046826799873E-7</v>
      </c>
      <c r="AX261" s="13">
        <f t="shared" si="485"/>
        <v>4.8571993929119252E-5</v>
      </c>
      <c r="AY261" s="13">
        <f t="shared" si="486"/>
        <v>5.3965374195809391E-5</v>
      </c>
      <c r="AZ261" s="13">
        <f t="shared" si="487"/>
        <v>2.997881470898202E-5</v>
      </c>
      <c r="BA261" s="13">
        <f t="shared" si="488"/>
        <v>1.1102543000931216E-5</v>
      </c>
      <c r="BB261" s="13">
        <f t="shared" si="489"/>
        <v>3.0838392615951546E-6</v>
      </c>
      <c r="BC261" s="13">
        <f t="shared" si="490"/>
        <v>6.8525306971983574E-7</v>
      </c>
      <c r="BD261" s="13">
        <f t="shared" si="491"/>
        <v>3.9256701687413417E-4</v>
      </c>
      <c r="BE261" s="13">
        <f t="shared" si="492"/>
        <v>3.0788492325393502E-4</v>
      </c>
      <c r="BF261" s="13">
        <f t="shared" si="493"/>
        <v>1.2073495975525915E-4</v>
      </c>
      <c r="BG261" s="13">
        <f t="shared" si="494"/>
        <v>3.1563590606181124E-5</v>
      </c>
      <c r="BH261" s="13">
        <f t="shared" si="495"/>
        <v>6.1887227235639699E-6</v>
      </c>
      <c r="BI261" s="13">
        <f t="shared" si="496"/>
        <v>9.7074605806493214E-7</v>
      </c>
      <c r="BJ261" s="14">
        <f t="shared" si="497"/>
        <v>0.25665478379474532</v>
      </c>
      <c r="BK261" s="14">
        <f t="shared" si="498"/>
        <v>0.3127060166806635</v>
      </c>
      <c r="BL261" s="14">
        <f t="shared" si="499"/>
        <v>0.39616818197136799</v>
      </c>
      <c r="BM261" s="14">
        <f t="shared" si="500"/>
        <v>0.29484133665923096</v>
      </c>
      <c r="BN261" s="14">
        <f t="shared" si="501"/>
        <v>0.7049822673976609</v>
      </c>
    </row>
    <row r="262" spans="1:66" x14ac:dyDescent="0.25">
      <c r="A262" t="s">
        <v>350</v>
      </c>
      <c r="B262" t="s">
        <v>281</v>
      </c>
      <c r="C262" t="s">
        <v>284</v>
      </c>
      <c r="D262" s="11">
        <v>44415</v>
      </c>
      <c r="E262" s="10">
        <f>VLOOKUP(A262,home!$A$2:$E$405,3,FALSE)</f>
        <v>1.4531000000000001</v>
      </c>
      <c r="F262" s="10">
        <f>VLOOKUP(B262,home!$B$2:$E$405,3,FALSE)</f>
        <v>0.5161</v>
      </c>
      <c r="G262" s="10">
        <f>VLOOKUP(C262,away!$B$2:$E$405,4,FALSE)</f>
        <v>0.7742</v>
      </c>
      <c r="H262" s="10">
        <f>VLOOKUP(A262,away!$A$2:$E$405,3,FALSE)</f>
        <v>1.0703</v>
      </c>
      <c r="I262" s="10">
        <f>VLOOKUP(C262,away!$B$2:$E$405,3,FALSE)</f>
        <v>1.7518</v>
      </c>
      <c r="J262" s="10">
        <f>VLOOKUP(B262,home!$B$2:$E$405,4,FALSE)</f>
        <v>0.4672</v>
      </c>
      <c r="K262" s="12">
        <f t="shared" si="446"/>
        <v>0.58060734932200009</v>
      </c>
      <c r="L262" s="12">
        <f t="shared" si="447"/>
        <v>0.87597735948800004</v>
      </c>
      <c r="M262" s="13">
        <f t="shared" si="448"/>
        <v>0.23303078520287318</v>
      </c>
      <c r="N262" s="13">
        <f t="shared" si="449"/>
        <v>0.13529938650706452</v>
      </c>
      <c r="O262" s="13">
        <f t="shared" si="450"/>
        <v>0.20412969190142816</v>
      </c>
      <c r="P262" s="13">
        <f t="shared" si="451"/>
        <v>0.11851919933280473</v>
      </c>
      <c r="Q262" s="13">
        <f t="shared" si="452"/>
        <v>3.9277909082379756E-2</v>
      </c>
      <c r="R262" s="13">
        <f t="shared" si="453"/>
        <v>8.9406494252456017E-2</v>
      </c>
      <c r="S262" s="13">
        <f t="shared" si="454"/>
        <v>1.5069683387819515E-2</v>
      </c>
      <c r="T262" s="13">
        <f t="shared" si="455"/>
        <v>3.4406559084192753E-2</v>
      </c>
      <c r="U262" s="13">
        <f t="shared" si="456"/>
        <v>5.1910067640091116E-2</v>
      </c>
      <c r="V262" s="13">
        <f t="shared" si="457"/>
        <v>8.5160269836276109E-4</v>
      </c>
      <c r="W262" s="13">
        <f t="shared" si="458"/>
        <v>7.6016808930770095E-3</v>
      </c>
      <c r="X262" s="13">
        <f t="shared" si="459"/>
        <v>6.6589003563879805E-3</v>
      </c>
      <c r="Y262" s="13">
        <f t="shared" si="460"/>
        <v>2.9165229756412231E-3</v>
      </c>
      <c r="Z262" s="13">
        <f t="shared" si="461"/>
        <v>2.6106021585448492E-2</v>
      </c>
      <c r="AA262" s="13">
        <f t="shared" si="462"/>
        <v>1.5157347994070165E-2</v>
      </c>
      <c r="AB262" s="13">
        <f t="shared" si="463"/>
        <v>4.4002338207941062E-3</v>
      </c>
      <c r="AC262" s="13">
        <f t="shared" si="464"/>
        <v>2.7070261841086024E-5</v>
      </c>
      <c r="AD262" s="13">
        <f t="shared" si="465"/>
        <v>1.1033979484302838E-3</v>
      </c>
      <c r="AE262" s="13">
        <f t="shared" si="466"/>
        <v>9.6655162133043649E-4</v>
      </c>
      <c r="AF262" s="13">
        <f t="shared" si="467"/>
        <v>4.233386685309405E-4</v>
      </c>
      <c r="AG262" s="13">
        <f t="shared" si="468"/>
        <v>1.2361169634296634E-4</v>
      </c>
      <c r="AH262" s="13">
        <f t="shared" si="469"/>
        <v>5.7170709637894748E-3</v>
      </c>
      <c r="AI262" s="13">
        <f t="shared" si="470"/>
        <v>3.3193734181715786E-3</v>
      </c>
      <c r="AJ262" s="13">
        <f t="shared" si="471"/>
        <v>9.6362630086725351E-4</v>
      </c>
      <c r="AK262" s="13">
        <f t="shared" si="472"/>
        <v>1.8649617076116679E-4</v>
      </c>
      <c r="AL262" s="13">
        <f t="shared" si="473"/>
        <v>5.507162079622667E-7</v>
      </c>
      <c r="AM262" s="13">
        <f t="shared" si="474"/>
        <v>1.2812819161708809E-4</v>
      </c>
      <c r="AN262" s="13">
        <f t="shared" si="475"/>
        <v>1.1223739496870931E-4</v>
      </c>
      <c r="AO262" s="13">
        <f t="shared" si="476"/>
        <v>4.9158708440250866E-5</v>
      </c>
      <c r="AP262" s="13">
        <f t="shared" si="477"/>
        <v>1.4353971871777139E-5</v>
      </c>
      <c r="AQ262" s="13">
        <f t="shared" si="478"/>
        <v>3.1434385946010904E-6</v>
      </c>
      <c r="AR262" s="13">
        <f t="shared" si="479"/>
        <v>1.001604945373164E-3</v>
      </c>
      <c r="AS262" s="13">
        <f t="shared" si="480"/>
        <v>5.8153919240091936E-4</v>
      </c>
      <c r="AT262" s="13">
        <f t="shared" si="481"/>
        <v>1.6882296451337718E-4</v>
      </c>
      <c r="AU262" s="13">
        <f t="shared" si="482"/>
        <v>3.2673284643598016E-5</v>
      </c>
      <c r="AV262" s="13">
        <f t="shared" si="483"/>
        <v>4.7425872976406611E-6</v>
      </c>
      <c r="AW262" s="13">
        <f t="shared" si="484"/>
        <v>7.7803792664922296E-9</v>
      </c>
      <c r="AX262" s="13">
        <f t="shared" si="485"/>
        <v>1.2398694951369797E-5</v>
      </c>
      <c r="AY262" s="13">
        <f t="shared" si="486"/>
        <v>1.0860976064598111E-5</v>
      </c>
      <c r="AZ262" s="13">
        <f t="shared" si="487"/>
        <v>4.7569845672645123E-6</v>
      </c>
      <c r="BA262" s="13">
        <f t="shared" si="488"/>
        <v>1.3890035934525114E-6</v>
      </c>
      <c r="BB262" s="13">
        <f t="shared" si="489"/>
        <v>3.0418392502796856E-7</v>
      </c>
      <c r="BC262" s="13">
        <f t="shared" si="490"/>
        <v>5.3291646288939142E-8</v>
      </c>
      <c r="BD262" s="13">
        <f t="shared" si="491"/>
        <v>1.4623054254968442E-4</v>
      </c>
      <c r="BE262" s="13">
        <f t="shared" si="492"/>
        <v>8.4902527699690214E-5</v>
      </c>
      <c r="BF262" s="13">
        <f t="shared" si="493"/>
        <v>2.4647515779227409E-5</v>
      </c>
      <c r="BG262" s="13">
        <f t="shared" si="494"/>
        <v>4.7701762679831334E-6</v>
      </c>
      <c r="BH262" s="13">
        <f t="shared" si="495"/>
        <v>6.9239984968809919E-7</v>
      </c>
      <c r="BI262" s="13">
        <f t="shared" si="496"/>
        <v>8.0402488279671768E-8</v>
      </c>
      <c r="BJ262" s="14">
        <f t="shared" si="497"/>
        <v>0.22911464367361828</v>
      </c>
      <c r="BK262" s="14">
        <f t="shared" si="498"/>
        <v>0.36750975257597385</v>
      </c>
      <c r="BL262" s="14">
        <f t="shared" si="499"/>
        <v>0.37724110900129232</v>
      </c>
      <c r="BM262" s="14">
        <f t="shared" si="500"/>
        <v>0.18029720736164118</v>
      </c>
      <c r="BN262" s="14">
        <f t="shared" si="501"/>
        <v>0.81966346627900633</v>
      </c>
    </row>
    <row r="263" spans="1:66" x14ac:dyDescent="0.25">
      <c r="A263" t="s">
        <v>350</v>
      </c>
      <c r="B263" t="s">
        <v>287</v>
      </c>
      <c r="C263" t="s">
        <v>285</v>
      </c>
      <c r="D263" s="11">
        <v>44415</v>
      </c>
      <c r="E263" s="10">
        <f>VLOOKUP(A263,home!$A$2:$E$405,3,FALSE)</f>
        <v>1.4531000000000001</v>
      </c>
      <c r="F263" s="10">
        <f>VLOOKUP(B263,home!$B$2:$E$405,3,FALSE)</f>
        <v>0.5161</v>
      </c>
      <c r="G263" s="10">
        <f>VLOOKUP(C263,away!$B$2:$E$405,4,FALSE)</f>
        <v>1.0705</v>
      </c>
      <c r="H263" s="10">
        <f>VLOOKUP(A263,away!$A$2:$E$405,3,FALSE)</f>
        <v>1.0703</v>
      </c>
      <c r="I263" s="10">
        <f>VLOOKUP(C263,away!$B$2:$E$405,3,FALSE)</f>
        <v>0.83050000000000002</v>
      </c>
      <c r="J263" s="10">
        <f>VLOOKUP(B263,home!$B$2:$E$405,4,FALSE)</f>
        <v>1.2847</v>
      </c>
      <c r="K263" s="12">
        <f t="shared" si="446"/>
        <v>0.80281602615500014</v>
      </c>
      <c r="L263" s="12">
        <f t="shared" si="447"/>
        <v>1.1419494675050001</v>
      </c>
      <c r="M263" s="13">
        <f t="shared" si="448"/>
        <v>0.14302075868047615</v>
      </c>
      <c r="N263" s="13">
        <f t="shared" si="449"/>
        <v>0.11481935714153309</v>
      </c>
      <c r="O263" s="13">
        <f t="shared" si="450"/>
        <v>0.16332247921733087</v>
      </c>
      <c r="P263" s="13">
        <f t="shared" si="451"/>
        <v>0.13111790374704016</v>
      </c>
      <c r="Q263" s="13">
        <f t="shared" si="452"/>
        <v>4.6089410013018667E-2</v>
      </c>
      <c r="R263" s="13">
        <f t="shared" si="453"/>
        <v>9.3253009086913724E-2</v>
      </c>
      <c r="S263" s="13">
        <f t="shared" si="454"/>
        <v>3.0051414986244522E-2</v>
      </c>
      <c r="T263" s="13">
        <f t="shared" si="455"/>
        <v>5.2631777221986288E-2</v>
      </c>
      <c r="U263" s="13">
        <f t="shared" si="456"/>
        <v>7.4865010182152192E-2</v>
      </c>
      <c r="V263" s="13">
        <f t="shared" si="457"/>
        <v>3.061155110925601E-3</v>
      </c>
      <c r="W263" s="13">
        <f t="shared" si="458"/>
        <v>1.2333772331493372E-2</v>
      </c>
      <c r="X263" s="13">
        <f t="shared" si="459"/>
        <v>1.4084544746276762E-2</v>
      </c>
      <c r="Y263" s="13">
        <f t="shared" si="460"/>
        <v>8.0419191865305478E-3</v>
      </c>
      <c r="Z263" s="13">
        <f t="shared" si="461"/>
        <v>3.5496741356680017E-2</v>
      </c>
      <c r="AA263" s="13">
        <f t="shared" si="462"/>
        <v>2.8497352837421698E-2</v>
      </c>
      <c r="AB263" s="13">
        <f t="shared" si="463"/>
        <v>1.1439065780437902E-2</v>
      </c>
      <c r="AC263" s="13">
        <f t="shared" si="464"/>
        <v>1.7539946862093816E-4</v>
      </c>
      <c r="AD263" s="13">
        <f t="shared" si="465"/>
        <v>2.4754375226674996E-3</v>
      </c>
      <c r="AE263" s="13">
        <f t="shared" si="466"/>
        <v>2.8268245608520479E-3</v>
      </c>
      <c r="AF263" s="13">
        <f t="shared" si="467"/>
        <v>1.6140454009975263E-3</v>
      </c>
      <c r="AG263" s="13">
        <f t="shared" si="468"/>
        <v>6.1438609539933976E-4</v>
      </c>
      <c r="AH263" s="13">
        <f t="shared" si="469"/>
        <v>1.0133871222605872E-2</v>
      </c>
      <c r="AI263" s="13">
        <f t="shared" si="470"/>
        <v>8.1356342244989586E-3</v>
      </c>
      <c r="AJ263" s="13">
        <f t="shared" si="471"/>
        <v>3.2657087691814351E-3</v>
      </c>
      <c r="AK263" s="13">
        <f t="shared" si="472"/>
        <v>8.7392111221792543E-4</v>
      </c>
      <c r="AL263" s="13">
        <f t="shared" si="473"/>
        <v>6.4320762541337603E-6</v>
      </c>
      <c r="AM263" s="13">
        <f t="shared" si="474"/>
        <v>3.9746418298858017E-4</v>
      </c>
      <c r="AN263" s="13">
        <f t="shared" si="475"/>
        <v>4.5388401211611908E-4</v>
      </c>
      <c r="AO263" s="13">
        <f t="shared" si="476"/>
        <v>2.5915630297251765E-4</v>
      </c>
      <c r="AP263" s="13">
        <f t="shared" si="477"/>
        <v>9.8647800726676986E-5</v>
      </c>
      <c r="AQ263" s="13">
        <f t="shared" si="478"/>
        <v>2.8162700877592057E-5</v>
      </c>
      <c r="AR263" s="13">
        <f t="shared" si="479"/>
        <v>2.3144737692838008E-3</v>
      </c>
      <c r="AS263" s="13">
        <f t="shared" si="480"/>
        <v>1.8580966340964054E-3</v>
      </c>
      <c r="AT263" s="13">
        <f t="shared" si="481"/>
        <v>7.4585487799862867E-4</v>
      </c>
      <c r="AU263" s="13">
        <f t="shared" si="482"/>
        <v>1.9959474974772719E-4</v>
      </c>
      <c r="AV263" s="13">
        <f t="shared" si="483"/>
        <v>4.0059465958468008E-5</v>
      </c>
      <c r="AW263" s="13">
        <f t="shared" si="484"/>
        <v>1.6379913481792205E-7</v>
      </c>
      <c r="AX263" s="13">
        <f t="shared" si="485"/>
        <v>5.31817693209726E-5</v>
      </c>
      <c r="AY263" s="13">
        <f t="shared" si="486"/>
        <v>6.0730893157058413E-5</v>
      </c>
      <c r="AZ263" s="13">
        <f t="shared" si="487"/>
        <v>3.4675805550902963E-5</v>
      </c>
      <c r="BA263" s="13">
        <f t="shared" si="488"/>
        <v>1.319933922805352E-5</v>
      </c>
      <c r="BB263" s="13">
        <f t="shared" si="489"/>
        <v>3.7682446007233964E-6</v>
      </c>
      <c r="BC263" s="13">
        <f t="shared" si="490"/>
        <v>8.6062898304493368E-7</v>
      </c>
      <c r="BD263" s="13">
        <f t="shared" si="491"/>
        <v>4.4050201473132137E-4</v>
      </c>
      <c r="BE263" s="13">
        <f t="shared" si="492"/>
        <v>3.5364207697987071E-4</v>
      </c>
      <c r="BF263" s="13">
        <f t="shared" si="493"/>
        <v>1.4195476346109024E-4</v>
      </c>
      <c r="BG263" s="13">
        <f t="shared" si="494"/>
        <v>3.7987853031868491E-5</v>
      </c>
      <c r="BH263" s="13">
        <f t="shared" si="495"/>
        <v>7.6243143033012074E-6</v>
      </c>
      <c r="BI263" s="13">
        <f t="shared" si="496"/>
        <v>1.2241843422266012E-6</v>
      </c>
      <c r="BJ263" s="14">
        <f t="shared" si="497"/>
        <v>0.25693520590127727</v>
      </c>
      <c r="BK263" s="14">
        <f t="shared" si="498"/>
        <v>0.3074937949627185</v>
      </c>
      <c r="BL263" s="14">
        <f t="shared" si="499"/>
        <v>0.39992706713669529</v>
      </c>
      <c r="BM263" s="14">
        <f t="shared" si="500"/>
        <v>0.3081693243770362</v>
      </c>
      <c r="BN263" s="14">
        <f t="shared" si="501"/>
        <v>0.69162291788631258</v>
      </c>
    </row>
    <row r="264" spans="1:66" x14ac:dyDescent="0.25">
      <c r="A264" t="s">
        <v>358</v>
      </c>
      <c r="B264" t="s">
        <v>337</v>
      </c>
      <c r="C264" t="s">
        <v>330</v>
      </c>
      <c r="D264" s="11">
        <v>44415</v>
      </c>
      <c r="E264" s="10">
        <f>VLOOKUP(A264,home!$A$2:$E$405,3,FALSE)</f>
        <v>1.9474</v>
      </c>
      <c r="F264" s="10">
        <f>VLOOKUP(B264,home!$B$2:$E$405,3,FALSE)</f>
        <v>0.51349999999999996</v>
      </c>
      <c r="G264" s="10">
        <f>VLOOKUP(C264,away!$B$2:$E$405,4,FALSE)</f>
        <v>1.0269999999999999</v>
      </c>
      <c r="H264" s="10">
        <f>VLOOKUP(A264,away!$A$2:$E$405,3,FALSE)</f>
        <v>1.5263</v>
      </c>
      <c r="I264" s="10">
        <f>VLOOKUP(C264,away!$B$2:$E$405,3,FALSE)</f>
        <v>1.3104</v>
      </c>
      <c r="J264" s="10">
        <f>VLOOKUP(B264,home!$B$2:$E$405,4,FALSE)</f>
        <v>0.6552</v>
      </c>
      <c r="K264" s="12">
        <f t="shared" si="446"/>
        <v>1.0269896272999999</v>
      </c>
      <c r="L264" s="12">
        <f t="shared" si="447"/>
        <v>1.310441618304</v>
      </c>
      <c r="M264" s="13">
        <f t="shared" si="448"/>
        <v>9.6575398355872449E-2</v>
      </c>
      <c r="N264" s="13">
        <f t="shared" si="449"/>
        <v>9.9181932363846467E-2</v>
      </c>
      <c r="O264" s="13">
        <f t="shared" si="450"/>
        <v>0.12655642130982298</v>
      </c>
      <c r="P264" s="13">
        <f t="shared" si="451"/>
        <v>0.12997213195339685</v>
      </c>
      <c r="Q264" s="13">
        <f t="shared" si="452"/>
        <v>5.0929407876620231E-2</v>
      </c>
      <c r="R264" s="13">
        <f t="shared" si="453"/>
        <v>8.2922400774003632E-2</v>
      </c>
      <c r="S264" s="13">
        <f t="shared" si="454"/>
        <v>4.3729447074768397E-2</v>
      </c>
      <c r="T264" s="13">
        <f t="shared" si="455"/>
        <v>6.6740015677102707E-2</v>
      </c>
      <c r="U264" s="13">
        <f t="shared" si="456"/>
        <v>8.5160445465715204E-2</v>
      </c>
      <c r="V264" s="13">
        <f t="shared" si="457"/>
        <v>6.539058327264727E-3</v>
      </c>
      <c r="W264" s="13">
        <f t="shared" si="458"/>
        <v>1.7434657871273299E-2</v>
      </c>
      <c r="X264" s="13">
        <f t="shared" si="459"/>
        <v>2.2847101275407955E-2</v>
      </c>
      <c r="Y264" s="13">
        <f t="shared" si="460"/>
        <v>1.4969896184450493E-2</v>
      </c>
      <c r="Z264" s="13">
        <f t="shared" si="461"/>
        <v>3.6221655021312728E-2</v>
      </c>
      <c r="AA264" s="13">
        <f t="shared" si="462"/>
        <v>3.7199263990527129E-2</v>
      </c>
      <c r="AB264" s="13">
        <f t="shared" si="463"/>
        <v>1.9101629130732878E-2</v>
      </c>
      <c r="AC264" s="13">
        <f t="shared" si="464"/>
        <v>5.5002060969400212E-4</v>
      </c>
      <c r="AD264" s="13">
        <f t="shared" si="465"/>
        <v>4.4763031973304931E-3</v>
      </c>
      <c r="AE264" s="13">
        <f t="shared" si="466"/>
        <v>5.8659340059291406E-3</v>
      </c>
      <c r="AF264" s="13">
        <f t="shared" si="467"/>
        <v>3.8434820257971249E-3</v>
      </c>
      <c r="AG264" s="13">
        <f t="shared" si="468"/>
        <v>1.6788862686026404E-3</v>
      </c>
      <c r="AH264" s="13">
        <f t="shared" si="469"/>
        <v>1.1866591055944568E-2</v>
      </c>
      <c r="AI264" s="13">
        <f t="shared" si="470"/>
        <v>1.2186865925866023E-2</v>
      </c>
      <c r="AJ264" s="13">
        <f t="shared" si="471"/>
        <v>6.2578924475801059E-3</v>
      </c>
      <c r="AK264" s="13">
        <f t="shared" si="472"/>
        <v>2.1422635441412595E-3</v>
      </c>
      <c r="AL264" s="13">
        <f t="shared" si="473"/>
        <v>2.9608928351219037E-5</v>
      </c>
      <c r="AM264" s="13">
        <f t="shared" si="474"/>
        <v>9.1942339046164852E-4</v>
      </c>
      <c r="AN264" s="13">
        <f t="shared" si="475"/>
        <v>1.2048506757031132E-3</v>
      </c>
      <c r="AO264" s="13">
        <f t="shared" si="476"/>
        <v>7.894432346415278E-4</v>
      </c>
      <c r="AP264" s="13">
        <f t="shared" si="477"/>
        <v>3.4483975665426273E-4</v>
      </c>
      <c r="AQ264" s="13">
        <f t="shared" si="478"/>
        <v>1.1297309219139244E-4</v>
      </c>
      <c r="AR264" s="13">
        <f t="shared" si="479"/>
        <v>3.1100949574207524E-3</v>
      </c>
      <c r="AS264" s="13">
        <f t="shared" si="480"/>
        <v>3.1940352611891471E-3</v>
      </c>
      <c r="AT264" s="13">
        <f t="shared" si="481"/>
        <v>1.6401205412358497E-3</v>
      </c>
      <c r="AU264" s="13">
        <f t="shared" si="482"/>
        <v>5.6146226112362661E-4</v>
      </c>
      <c r="AV264" s="13">
        <f t="shared" si="483"/>
        <v>1.4415397957359208E-4</v>
      </c>
      <c r="AW264" s="13">
        <f t="shared" si="484"/>
        <v>1.1068886211011434E-6</v>
      </c>
      <c r="AX264" s="13">
        <f t="shared" si="485"/>
        <v>1.5737304751685171E-4</v>
      </c>
      <c r="AY264" s="13">
        <f t="shared" si="486"/>
        <v>2.0622819106541547E-4</v>
      </c>
      <c r="AZ264" s="13">
        <f t="shared" si="487"/>
        <v>1.3512500221983479E-4</v>
      </c>
      <c r="BA264" s="13">
        <f t="shared" si="488"/>
        <v>5.902447552743064E-5</v>
      </c>
      <c r="BB264" s="13">
        <f t="shared" si="489"/>
        <v>1.9337032307427768E-5</v>
      </c>
      <c r="BC264" s="13">
        <f t="shared" si="490"/>
        <v>5.0680103820284715E-6</v>
      </c>
      <c r="BD264" s="13">
        <f t="shared" si="491"/>
        <v>6.7926631151359312E-4</v>
      </c>
      <c r="BE264" s="13">
        <f t="shared" si="492"/>
        <v>6.9759945609879049E-4</v>
      </c>
      <c r="BF264" s="13">
        <f t="shared" si="493"/>
        <v>3.5821370271178971E-4</v>
      </c>
      <c r="BG264" s="13">
        <f t="shared" si="494"/>
        <v>1.2262725234724465E-4</v>
      </c>
      <c r="BH264" s="13">
        <f t="shared" si="495"/>
        <v>3.1484229046229945E-5</v>
      </c>
      <c r="BI264" s="13">
        <f t="shared" si="496"/>
        <v>6.4667953308031069E-6</v>
      </c>
      <c r="BJ264" s="14">
        <f t="shared" si="497"/>
        <v>0.29192130265503152</v>
      </c>
      <c r="BK264" s="14">
        <f t="shared" si="498"/>
        <v>0.27760189344041308</v>
      </c>
      <c r="BL264" s="14">
        <f t="shared" si="499"/>
        <v>0.39393929839192526</v>
      </c>
      <c r="BM264" s="14">
        <f t="shared" si="500"/>
        <v>0.41334133557267572</v>
      </c>
      <c r="BN264" s="14">
        <f t="shared" si="501"/>
        <v>0.58613769263356252</v>
      </c>
    </row>
    <row r="265" spans="1:66" x14ac:dyDescent="0.25">
      <c r="A265" t="s">
        <v>358</v>
      </c>
      <c r="B265" t="s">
        <v>335</v>
      </c>
      <c r="C265" t="s">
        <v>331</v>
      </c>
      <c r="D265" s="11">
        <v>44415</v>
      </c>
      <c r="E265" s="10">
        <f>VLOOKUP(A265,home!$A$2:$E$405,3,FALSE)</f>
        <v>1.9474</v>
      </c>
      <c r="F265" s="10">
        <f>VLOOKUP(B265,home!$B$2:$E$405,3,FALSE)</f>
        <v>0.77029999999999998</v>
      </c>
      <c r="G265" s="10">
        <f>VLOOKUP(C265,away!$B$2:$E$405,4,FALSE)</f>
        <v>1.5405</v>
      </c>
      <c r="H265" s="10">
        <f>VLOOKUP(A265,away!$A$2:$E$405,3,FALSE)</f>
        <v>1.5263</v>
      </c>
      <c r="I265" s="10">
        <f>VLOOKUP(C265,away!$B$2:$E$405,3,FALSE)</f>
        <v>0.6552</v>
      </c>
      <c r="J265" s="10">
        <f>VLOOKUP(B265,home!$B$2:$E$405,4,FALSE)</f>
        <v>0.98280000000000001</v>
      </c>
      <c r="K265" s="12">
        <f t="shared" si="446"/>
        <v>2.3108766599099999</v>
      </c>
      <c r="L265" s="12">
        <f t="shared" si="447"/>
        <v>0.98283121372799997</v>
      </c>
      <c r="M265" s="13">
        <f t="shared" si="448"/>
        <v>3.7115972602953642E-2</v>
      </c>
      <c r="N265" s="13">
        <f t="shared" si="449"/>
        <v>8.5770434798024583E-2</v>
      </c>
      <c r="O265" s="13">
        <f t="shared" si="450"/>
        <v>3.6478736402056122E-2</v>
      </c>
      <c r="P265" s="13">
        <f t="shared" si="451"/>
        <v>8.4297860534520777E-2</v>
      </c>
      <c r="Q265" s="13">
        <f t="shared" si="452"/>
        <v>9.9102447942543748E-2</v>
      </c>
      <c r="R265" s="13">
        <f t="shared" si="453"/>
        <v>1.7926220386648296E-2</v>
      </c>
      <c r="S265" s="13">
        <f t="shared" si="454"/>
        <v>4.7864361300153695E-2</v>
      </c>
      <c r="T265" s="13">
        <f t="shared" si="455"/>
        <v>9.7400979194786186E-2</v>
      </c>
      <c r="U265" s="13">
        <f t="shared" si="456"/>
        <v>4.1425284291908358E-2</v>
      </c>
      <c r="V265" s="13">
        <f t="shared" si="457"/>
        <v>1.2078846594391009E-2</v>
      </c>
      <c r="W265" s="13">
        <f t="shared" si="458"/>
        <v>7.6337844630123372E-2</v>
      </c>
      <c r="X265" s="13">
        <f t="shared" si="459"/>
        <v>7.5027216491203627E-2</v>
      </c>
      <c r="Y265" s="13">
        <f t="shared" si="460"/>
        <v>3.6869545123341542E-2</v>
      </c>
      <c r="Z265" s="13">
        <f t="shared" si="461"/>
        <v>5.8728163133883876E-3</v>
      </c>
      <c r="AA265" s="13">
        <f t="shared" si="462"/>
        <v>1.3571354146547915E-2</v>
      </c>
      <c r="AB265" s="13">
        <f t="shared" si="463"/>
        <v>1.568086277031519E-2</v>
      </c>
      <c r="AC265" s="13">
        <f t="shared" si="464"/>
        <v>1.7145935668388221E-3</v>
      </c>
      <c r="AD265" s="13">
        <f t="shared" si="465"/>
        <v>4.4101835855897012E-2</v>
      </c>
      <c r="AE265" s="13">
        <f t="shared" si="466"/>
        <v>4.3344660861884286E-2</v>
      </c>
      <c r="AF265" s="13">
        <f t="shared" si="467"/>
        <v>2.1300242821757135E-2</v>
      </c>
      <c r="AG265" s="13">
        <f t="shared" si="468"/>
        <v>6.9781811684028949E-3</v>
      </c>
      <c r="AH265" s="13">
        <f t="shared" si="469"/>
        <v>1.4429967963222766E-3</v>
      </c>
      <c r="AI265" s="13">
        <f t="shared" si="470"/>
        <v>3.3345876169460528E-3</v>
      </c>
      <c r="AJ265" s="13">
        <f t="shared" si="471"/>
        <v>3.8529103472127704E-3</v>
      </c>
      <c r="AK265" s="13">
        <f t="shared" si="472"/>
        <v>2.967866864699908E-3</v>
      </c>
      <c r="AL265" s="13">
        <f t="shared" si="473"/>
        <v>1.5576751380537817E-4</v>
      </c>
      <c r="AM265" s="13">
        <f t="shared" si="474"/>
        <v>2.0382780627714855E-2</v>
      </c>
      <c r="AN265" s="13">
        <f t="shared" si="475"/>
        <v>2.0032833023488551E-2</v>
      </c>
      <c r="AO265" s="13">
        <f t="shared" si="476"/>
        <v>9.8444467974428077E-3</v>
      </c>
      <c r="AP265" s="13">
        <f t="shared" si="477"/>
        <v>3.2251431981371458E-3</v>
      </c>
      <c r="AQ265" s="13">
        <f t="shared" si="478"/>
        <v>7.9244285096793346E-4</v>
      </c>
      <c r="AR265" s="13">
        <f t="shared" si="479"/>
        <v>2.8364445854700782E-4</v>
      </c>
      <c r="AS265" s="13">
        <f t="shared" si="480"/>
        <v>6.5546735896908977E-4</v>
      </c>
      <c r="AT265" s="13">
        <f t="shared" si="481"/>
        <v>7.5735211058725971E-4</v>
      </c>
      <c r="AU265" s="13">
        <f t="shared" si="482"/>
        <v>5.8338243856322514E-4</v>
      </c>
      <c r="AV265" s="13">
        <f t="shared" si="483"/>
        <v>3.3703121526928418E-4</v>
      </c>
      <c r="AW265" s="13">
        <f t="shared" si="484"/>
        <v>9.8272067804590454E-6</v>
      </c>
      <c r="AX265" s="13">
        <f t="shared" si="485"/>
        <v>7.8503486694419984E-3</v>
      </c>
      <c r="AY265" s="13">
        <f t="shared" si="486"/>
        <v>7.7155677109756677E-3</v>
      </c>
      <c r="AZ265" s="13">
        <f t="shared" si="487"/>
        <v>3.7915503889893913E-3</v>
      </c>
      <c r="BA265" s="13">
        <f t="shared" si="488"/>
        <v>1.2421513569071047E-3</v>
      </c>
      <c r="BB265" s="13">
        <f t="shared" si="489"/>
        <v>3.0520628143572285E-4</v>
      </c>
      <c r="BC265" s="13">
        <f t="shared" si="490"/>
        <v>5.9993252004176227E-5</v>
      </c>
      <c r="BD265" s="13">
        <f t="shared" si="491"/>
        <v>4.6462437910162827E-5</v>
      </c>
      <c r="BE265" s="13">
        <f t="shared" si="492"/>
        <v>1.0736896332911283E-4</v>
      </c>
      <c r="BF265" s="13">
        <f t="shared" si="493"/>
        <v>1.2405821567798976E-4</v>
      </c>
      <c r="BG265" s="13">
        <f t="shared" si="494"/>
        <v>9.5561078360115789E-5</v>
      </c>
      <c r="BH265" s="13">
        <f t="shared" si="495"/>
        <v>5.5207466394555546E-5</v>
      </c>
      <c r="BI265" s="13">
        <f t="shared" si="496"/>
        <v>2.5515529108788794E-5</v>
      </c>
      <c r="BJ265" s="14">
        <f t="shared" si="497"/>
        <v>0.66147585304546974</v>
      </c>
      <c r="BK265" s="14">
        <f t="shared" si="498"/>
        <v>0.19094296982363901</v>
      </c>
      <c r="BL265" s="14">
        <f t="shared" si="499"/>
        <v>0.1397518708953735</v>
      </c>
      <c r="BM265" s="14">
        <f t="shared" si="500"/>
        <v>0.62964609690692819</v>
      </c>
      <c r="BN265" s="14">
        <f t="shared" si="501"/>
        <v>0.36069167266674718</v>
      </c>
    </row>
    <row r="266" spans="1:66" x14ac:dyDescent="0.25">
      <c r="A266" t="s">
        <v>339</v>
      </c>
      <c r="B266" t="s">
        <v>82</v>
      </c>
      <c r="C266" t="s">
        <v>90</v>
      </c>
      <c r="D266" s="11">
        <v>44416</v>
      </c>
      <c r="E266" s="10">
        <f>VLOOKUP(A266,home!$A$2:$E$405,3,FALSE)</f>
        <v>1.3068</v>
      </c>
      <c r="F266" s="10">
        <f>VLOOKUP(B266,home!$B$2:$E$405,3,FALSE)</f>
        <v>0.89280000000000004</v>
      </c>
      <c r="G266" s="10">
        <f>VLOOKUP(C266,away!$B$2:$E$405,4,FALSE)</f>
        <v>0.57389999999999997</v>
      </c>
      <c r="H266" s="10">
        <f>VLOOKUP(A266,away!$A$2:$E$405,3,FALSE)</f>
        <v>1.1419999999999999</v>
      </c>
      <c r="I266" s="10">
        <f>VLOOKUP(C266,away!$B$2:$E$405,3,FALSE)</f>
        <v>1.6418999999999999</v>
      </c>
      <c r="J266" s="10">
        <f>VLOOKUP(B266,home!$B$2:$E$405,4,FALSE)</f>
        <v>1.8973</v>
      </c>
      <c r="K266" s="12">
        <f t="shared" si="446"/>
        <v>0.66957546585600003</v>
      </c>
      <c r="L266" s="12">
        <f t="shared" si="447"/>
        <v>3.5575319855399994</v>
      </c>
      <c r="M266" s="13">
        <f t="shared" si="448"/>
        <v>1.4594544982865477E-2</v>
      </c>
      <c r="N266" s="13">
        <f t="shared" si="449"/>
        <v>9.7721492558584984E-3</v>
      </c>
      <c r="O266" s="13">
        <f t="shared" si="450"/>
        <v>5.1920560590946255E-2</v>
      </c>
      <c r="P266" s="13">
        <f t="shared" si="451"/>
        <v>3.4764733545187512E-2</v>
      </c>
      <c r="Q266" s="13">
        <f t="shared" si="452"/>
        <v>3.2715956952029087E-3</v>
      </c>
      <c r="R266" s="13">
        <f t="shared" si="453"/>
        <v>9.2354527504729458E-2</v>
      </c>
      <c r="S266" s="13">
        <f t="shared" si="454"/>
        <v>2.0702712895242888E-2</v>
      </c>
      <c r="T266" s="13">
        <f t="shared" si="455"/>
        <v>1.1638806329439318E-2</v>
      </c>
      <c r="U266" s="13">
        <f t="shared" si="456"/>
        <v>6.1838325777889981E-2</v>
      </c>
      <c r="V266" s="13">
        <f t="shared" si="457"/>
        <v>5.4794011378194851E-3</v>
      </c>
      <c r="W266" s="13">
        <f t="shared" si="458"/>
        <v>7.3019340390265738E-4</v>
      </c>
      <c r="X266" s="13">
        <f t="shared" si="459"/>
        <v>2.5976863900140311E-3</v>
      </c>
      <c r="Y266" s="13">
        <f t="shared" si="460"/>
        <v>4.620676210438426E-3</v>
      </c>
      <c r="Z266" s="13">
        <f t="shared" si="461"/>
        <v>0.10951806186916957</v>
      </c>
      <c r="AA266" s="13">
        <f t="shared" si="462"/>
        <v>7.3330607295695432E-2</v>
      </c>
      <c r="AB266" s="13">
        <f t="shared" si="463"/>
        <v>2.4550187770759329E-2</v>
      </c>
      <c r="AC266" s="13">
        <f t="shared" si="464"/>
        <v>8.1575821979690743E-4</v>
      </c>
      <c r="AD266" s="13">
        <f t="shared" si="465"/>
        <v>1.2222989714577503E-4</v>
      </c>
      <c r="AE266" s="13">
        <f t="shared" si="466"/>
        <v>4.3483676868535893E-4</v>
      </c>
      <c r="AF266" s="13">
        <f t="shared" si="467"/>
        <v>7.7347285654351134E-4</v>
      </c>
      <c r="AG266" s="13">
        <f t="shared" si="468"/>
        <v>9.1721814236684436E-4</v>
      </c>
      <c r="AH266" s="13">
        <f t="shared" si="469"/>
        <v>9.7403502023479832E-2</v>
      </c>
      <c r="AI266" s="13">
        <f t="shared" si="470"/>
        <v>6.5218995243377334E-2</v>
      </c>
      <c r="AJ266" s="13">
        <f t="shared" si="471"/>
        <v>2.1834519561372313E-2</v>
      </c>
      <c r="AK266" s="13">
        <f t="shared" si="472"/>
        <v>4.8732862023492711E-3</v>
      </c>
      <c r="AL266" s="13">
        <f t="shared" si="473"/>
        <v>7.7726622328633661E-5</v>
      </c>
      <c r="AM266" s="13">
        <f t="shared" si="474"/>
        <v>1.6368428064582661E-5</v>
      </c>
      <c r="AN266" s="13">
        <f t="shared" si="475"/>
        <v>5.82312063927634E-5</v>
      </c>
      <c r="AO266" s="13">
        <f t="shared" si="476"/>
        <v>1.0357968964941857E-4</v>
      </c>
      <c r="AP266" s="13">
        <f t="shared" si="477"/>
        <v>1.22829352993371E-4</v>
      </c>
      <c r="AQ266" s="13">
        <f t="shared" si="478"/>
        <v>1.0924233800927515E-4</v>
      </c>
      <c r="AR266" s="13">
        <f t="shared" si="479"/>
        <v>6.9303214790427906E-2</v>
      </c>
      <c r="AS266" s="13">
        <f t="shared" si="480"/>
        <v>4.6403732328619191E-2</v>
      </c>
      <c r="AT266" s="13">
        <f t="shared" si="481"/>
        <v>1.5535400345696159E-2</v>
      </c>
      <c r="AU266" s="13">
        <f t="shared" si="482"/>
        <v>3.467374307909657E-3</v>
      </c>
      <c r="AV266" s="13">
        <f t="shared" si="483"/>
        <v>5.8041719187893349E-4</v>
      </c>
      <c r="AW266" s="13">
        <f t="shared" si="484"/>
        <v>5.1429895321139703E-6</v>
      </c>
      <c r="AX266" s="13">
        <f t="shared" si="485"/>
        <v>1.8266496411122261E-6</v>
      </c>
      <c r="AY266" s="13">
        <f t="shared" si="486"/>
        <v>6.4983645246319043E-6</v>
      </c>
      <c r="AZ266" s="13">
        <f t="shared" si="487"/>
        <v>1.1559069825038218E-5</v>
      </c>
      <c r="BA266" s="13">
        <f t="shared" si="488"/>
        <v>1.3707253541887905E-5</v>
      </c>
      <c r="BB266" s="13">
        <f t="shared" si="489"/>
        <v>1.2190998227293167E-5</v>
      </c>
      <c r="BC266" s="13">
        <f t="shared" si="490"/>
        <v>8.673973225851374E-6</v>
      </c>
      <c r="BD266" s="13">
        <f t="shared" si="491"/>
        <v>4.1091400552949325E-2</v>
      </c>
      <c r="BE266" s="13">
        <f t="shared" si="492"/>
        <v>2.751379366791654E-2</v>
      </c>
      <c r="BF266" s="13">
        <f t="shared" si="493"/>
        <v>9.2112806063305384E-3</v>
      </c>
      <c r="BG266" s="13">
        <f t="shared" si="494"/>
        <v>2.0558825010380363E-3</v>
      </c>
      <c r="BH266" s="13">
        <f t="shared" si="495"/>
        <v>3.441421208444354E-4</v>
      </c>
      <c r="BI266" s="13">
        <f t="shared" si="496"/>
        <v>4.6085824177016947E-5</v>
      </c>
      <c r="BJ266" s="14">
        <f t="shared" si="497"/>
        <v>3.5343572273692565E-2</v>
      </c>
      <c r="BK266" s="14">
        <f t="shared" si="498"/>
        <v>7.6441375767765524E-2</v>
      </c>
      <c r="BL266" s="14">
        <f t="shared" si="499"/>
        <v>0.70887723620838694</v>
      </c>
      <c r="BM266" s="14">
        <f t="shared" si="500"/>
        <v>0.72350077916923206</v>
      </c>
      <c r="BN266" s="14">
        <f t="shared" si="501"/>
        <v>0.2066781115747901</v>
      </c>
    </row>
    <row r="267" spans="1:66" x14ac:dyDescent="0.25">
      <c r="A267" t="s">
        <v>339</v>
      </c>
      <c r="B267" t="s">
        <v>81</v>
      </c>
      <c r="C267" t="s">
        <v>74</v>
      </c>
      <c r="D267" s="11">
        <v>44416</v>
      </c>
      <c r="E267" s="10">
        <f>VLOOKUP(A267,home!$A$2:$E$405,3,FALSE)</f>
        <v>1.3068</v>
      </c>
      <c r="F267" s="10">
        <f>VLOOKUP(B267,home!$B$2:$E$405,3,FALSE)</f>
        <v>1.2754000000000001</v>
      </c>
      <c r="G267" s="10">
        <f>VLOOKUP(C267,away!$B$2:$E$405,4,FALSE)</f>
        <v>1.2754000000000001</v>
      </c>
      <c r="H267" s="10">
        <f>VLOOKUP(A267,away!$A$2:$E$405,3,FALSE)</f>
        <v>1.1419999999999999</v>
      </c>
      <c r="I267" s="10">
        <f>VLOOKUP(C267,away!$B$2:$E$405,3,FALSE)</f>
        <v>1.0216000000000001</v>
      </c>
      <c r="J267" s="10">
        <f>VLOOKUP(B267,home!$B$2:$E$405,4,FALSE)</f>
        <v>1.6053999999999999</v>
      </c>
      <c r="K267" s="12">
        <f t="shared" si="446"/>
        <v>2.1256998950880002</v>
      </c>
      <c r="L267" s="12">
        <f t="shared" si="447"/>
        <v>1.87296752288</v>
      </c>
      <c r="M267" s="13">
        <f t="shared" si="448"/>
        <v>1.8340062249473547E-2</v>
      </c>
      <c r="N267" s="13">
        <f t="shared" si="449"/>
        <v>3.898546839961331E-2</v>
      </c>
      <c r="O267" s="13">
        <f t="shared" si="450"/>
        <v>3.4350340960861467E-2</v>
      </c>
      <c r="P267" s="13">
        <f t="shared" si="451"/>
        <v>7.3018516176740253E-2</v>
      </c>
      <c r="Q267" s="13">
        <f t="shared" si="452"/>
        <v>4.1435703043507285E-2</v>
      </c>
      <c r="R267" s="13">
        <f t="shared" si="453"/>
        <v>3.2168536509774061E-2</v>
      </c>
      <c r="S267" s="13">
        <f t="shared" si="454"/>
        <v>7.2678375243872578E-2</v>
      </c>
      <c r="T267" s="13">
        <f t="shared" si="455"/>
        <v>7.7607726088189111E-2</v>
      </c>
      <c r="U267" s="13">
        <f t="shared" si="456"/>
        <v>6.838065468396122E-2</v>
      </c>
      <c r="V267" s="13">
        <f t="shared" si="457"/>
        <v>3.2151030570588671E-2</v>
      </c>
      <c r="W267" s="13">
        <f t="shared" si="458"/>
        <v>2.9359956537493657E-2</v>
      </c>
      <c r="X267" s="13">
        <f t="shared" si="459"/>
        <v>5.4990245067893954E-2</v>
      </c>
      <c r="Y267" s="13">
        <f t="shared" si="460"/>
        <v>5.149747154368875E-2</v>
      </c>
      <c r="Z267" s="13">
        <f t="shared" si="461"/>
        <v>2.008354138046212E-2</v>
      </c>
      <c r="AA267" s="13">
        <f t="shared" si="462"/>
        <v>4.2691581805443836E-2</v>
      </c>
      <c r="AB267" s="13">
        <f t="shared" si="463"/>
        <v>4.5374745482486378E-2</v>
      </c>
      <c r="AC267" s="13">
        <f t="shared" si="464"/>
        <v>8.0003154906303185E-3</v>
      </c>
      <c r="AD267" s="13">
        <f t="shared" si="465"/>
        <v>1.5602614132884628E-2</v>
      </c>
      <c r="AE267" s="13">
        <f t="shared" si="466"/>
        <v>2.9223189542921395E-2</v>
      </c>
      <c r="AF267" s="13">
        <f t="shared" si="467"/>
        <v>2.7367042464429111E-2</v>
      </c>
      <c r="AG267" s="13">
        <f t="shared" si="468"/>
        <v>1.7085860577717854E-2</v>
      </c>
      <c r="AH267" s="13">
        <f t="shared" si="469"/>
        <v>9.403955187505534E-3</v>
      </c>
      <c r="AI267" s="13">
        <f t="shared" si="470"/>
        <v>1.9989986555492768E-2</v>
      </c>
      <c r="AJ267" s="13">
        <f t="shared" si="471"/>
        <v>2.1246356161910757E-2</v>
      </c>
      <c r="AK267" s="13">
        <f t="shared" si="472"/>
        <v>1.5054459021458662E-2</v>
      </c>
      <c r="AL267" s="13">
        <f t="shared" si="473"/>
        <v>1.2740876407622539E-3</v>
      </c>
      <c r="AM267" s="13">
        <f t="shared" si="474"/>
        <v>6.633295045074282E-3</v>
      </c>
      <c r="AN267" s="13">
        <f t="shared" si="475"/>
        <v>1.2423946189104954E-2</v>
      </c>
      <c r="AO267" s="13">
        <f t="shared" si="476"/>
        <v>1.1634823859101162E-2</v>
      </c>
      <c r="AP267" s="13">
        <f t="shared" si="477"/>
        <v>7.2638824075086095E-3</v>
      </c>
      <c r="AQ267" s="13">
        <f t="shared" si="478"/>
        <v>3.4012539598207545E-3</v>
      </c>
      <c r="AR267" s="13">
        <f t="shared" si="479"/>
        <v>3.5226605305633532E-3</v>
      </c>
      <c r="AS267" s="13">
        <f t="shared" si="480"/>
        <v>7.4881191202491584E-3</v>
      </c>
      <c r="AT267" s="13">
        <f t="shared" si="481"/>
        <v>7.9587470141600433E-3</v>
      </c>
      <c r="AU267" s="13">
        <f t="shared" si="482"/>
        <v>5.6393025643439792E-3</v>
      </c>
      <c r="AV267" s="13">
        <f t="shared" si="483"/>
        <v>2.9968662173488719E-3</v>
      </c>
      <c r="AW267" s="13">
        <f t="shared" si="484"/>
        <v>1.4090584217899785E-4</v>
      </c>
      <c r="AX267" s="13">
        <f t="shared" si="485"/>
        <v>2.3500657635670227E-3</v>
      </c>
      <c r="AY267" s="13">
        <f t="shared" si="486"/>
        <v>4.4015968517932217E-3</v>
      </c>
      <c r="AZ267" s="13">
        <f t="shared" si="487"/>
        <v>4.1220239761097796E-3</v>
      </c>
      <c r="BA267" s="13">
        <f t="shared" si="488"/>
        <v>2.5734723452621009E-3</v>
      </c>
      <c r="BB267" s="13">
        <f t="shared" si="489"/>
        <v>1.205007530926436E-3</v>
      </c>
      <c r="BC267" s="13">
        <f t="shared" si="490"/>
        <v>4.5138799405020633E-4</v>
      </c>
      <c r="BD267" s="13">
        <f t="shared" si="491"/>
        <v>1.0996381279793984E-3</v>
      </c>
      <c r="BE267" s="13">
        <f t="shared" si="492"/>
        <v>2.3375006532805717E-3</v>
      </c>
      <c r="BF267" s="13">
        <f t="shared" si="493"/>
        <v>2.484412446723322E-3</v>
      </c>
      <c r="BG267" s="13">
        <f t="shared" si="494"/>
        <v>1.7603717591183625E-3</v>
      </c>
      <c r="BH267" s="13">
        <f t="shared" si="495"/>
        <v>9.3550551591844522E-4</v>
      </c>
      <c r="BI267" s="13">
        <f t="shared" si="496"/>
        <v>3.9772079540841698E-4</v>
      </c>
      <c r="BJ267" s="14">
        <f t="shared" si="497"/>
        <v>0.43961603332065763</v>
      </c>
      <c r="BK267" s="14">
        <f t="shared" si="498"/>
        <v>0.20986398422386082</v>
      </c>
      <c r="BL267" s="14">
        <f t="shared" si="499"/>
        <v>0.32528146111398853</v>
      </c>
      <c r="BM267" s="14">
        <f t="shared" si="500"/>
        <v>0.75228570168938502</v>
      </c>
      <c r="BN267" s="14">
        <f t="shared" si="501"/>
        <v>0.2382986273399699</v>
      </c>
    </row>
    <row r="268" spans="1:66" x14ac:dyDescent="0.25">
      <c r="A268" t="s">
        <v>339</v>
      </c>
      <c r="B268" t="s">
        <v>96</v>
      </c>
      <c r="C268" t="s">
        <v>78</v>
      </c>
      <c r="D268" s="11">
        <v>44416</v>
      </c>
      <c r="E268" s="10">
        <f>VLOOKUP(A268,home!$A$2:$E$405,3,FALSE)</f>
        <v>1.3068</v>
      </c>
      <c r="F268" s="10">
        <f>VLOOKUP(B268,home!$B$2:$E$405,3,FALSE)</f>
        <v>1.0931999999999999</v>
      </c>
      <c r="G268" s="10">
        <f>VLOOKUP(C268,away!$B$2:$E$405,4,FALSE)</f>
        <v>0.65590000000000004</v>
      </c>
      <c r="H268" s="10">
        <f>VLOOKUP(A268,away!$A$2:$E$405,3,FALSE)</f>
        <v>1.1419999999999999</v>
      </c>
      <c r="I268" s="10">
        <f>VLOOKUP(C268,away!$B$2:$E$405,3,FALSE)</f>
        <v>2.0015000000000001</v>
      </c>
      <c r="J268" s="10">
        <f>VLOOKUP(B268,home!$B$2:$E$405,4,FALSE)</f>
        <v>1.0007999999999999</v>
      </c>
      <c r="K268" s="12">
        <f t="shared" si="446"/>
        <v>0.93701464718399996</v>
      </c>
      <c r="L268" s="12">
        <f t="shared" si="447"/>
        <v>2.2875415703999997</v>
      </c>
      <c r="M268" s="13">
        <f t="shared" si="448"/>
        <v>3.9773428408406468E-2</v>
      </c>
      <c r="N268" s="13">
        <f t="shared" si="449"/>
        <v>3.7268284987401069E-2</v>
      </c>
      <c r="O268" s="13">
        <f t="shared" si="450"/>
        <v>9.0983370881558112E-2</v>
      </c>
      <c r="P268" s="13">
        <f t="shared" si="451"/>
        <v>8.5252751166194185E-2</v>
      </c>
      <c r="Q268" s="13">
        <f t="shared" si="452"/>
        <v>1.7460464454311188E-2</v>
      </c>
      <c r="R268" s="13">
        <f t="shared" si="453"/>
        <v>0.10406412155334253</v>
      </c>
      <c r="S268" s="13">
        <f t="shared" si="454"/>
        <v>4.5683964598013257E-2</v>
      </c>
      <c r="T268" s="13">
        <f t="shared" si="455"/>
        <v>3.9941538277728394E-2</v>
      </c>
      <c r="U268" s="13">
        <f t="shared" si="456"/>
        <v>9.7509606141818139E-2</v>
      </c>
      <c r="V268" s="13">
        <f t="shared" si="457"/>
        <v>1.0880194312890319E-2</v>
      </c>
      <c r="W268" s="13">
        <f t="shared" si="458"/>
        <v>5.4535703134417236E-3</v>
      </c>
      <c r="X268" s="13">
        <f t="shared" si="459"/>
        <v>1.2475268799097302E-2</v>
      </c>
      <c r="Y268" s="13">
        <f t="shared" si="460"/>
        <v>1.4268847989924583E-2</v>
      </c>
      <c r="Z268" s="13">
        <f t="shared" si="461"/>
        <v>7.9350334680143214E-2</v>
      </c>
      <c r="AA268" s="13">
        <f t="shared" si="462"/>
        <v>7.4352425854246701E-2</v>
      </c>
      <c r="AB268" s="13">
        <f t="shared" si="463"/>
        <v>3.4834656039545747E-2</v>
      </c>
      <c r="AC268" s="13">
        <f t="shared" si="464"/>
        <v>1.4575788024735476E-3</v>
      </c>
      <c r="AD268" s="13">
        <f t="shared" si="465"/>
        <v>1.2775188157856832E-3</v>
      </c>
      <c r="AE268" s="13">
        <f t="shared" si="466"/>
        <v>2.9223773980779299E-3</v>
      </c>
      <c r="AF268" s="13">
        <f t="shared" si="467"/>
        <v>3.3425298912503269E-3</v>
      </c>
      <c r="AG268" s="13">
        <f t="shared" si="468"/>
        <v>2.5487253588465709E-3</v>
      </c>
      <c r="AH268" s="13">
        <f t="shared" si="469"/>
        <v>4.5379297301495113E-2</v>
      </c>
      <c r="AI268" s="13">
        <f t="shared" si="470"/>
        <v>4.2521066250418287E-2</v>
      </c>
      <c r="AJ268" s="13">
        <f t="shared" si="471"/>
        <v>1.9921430945261588E-2</v>
      </c>
      <c r="AK268" s="13">
        <f t="shared" si="472"/>
        <v>6.2222241961915692E-3</v>
      </c>
      <c r="AL268" s="13">
        <f t="shared" si="473"/>
        <v>1.2497047192052725E-4</v>
      </c>
      <c r="AM268" s="13">
        <f t="shared" si="474"/>
        <v>2.3941076848886872E-4</v>
      </c>
      <c r="AN268" s="13">
        <f t="shared" si="475"/>
        <v>5.4766208531969757E-4</v>
      </c>
      <c r="AO268" s="13">
        <f t="shared" si="476"/>
        <v>6.2639989335037992E-4</v>
      </c>
      <c r="AP268" s="13">
        <f t="shared" si="477"/>
        <v>4.7763859857770678E-4</v>
      </c>
      <c r="AQ268" s="13">
        <f t="shared" si="478"/>
        <v>2.7315453746852575E-4</v>
      </c>
      <c r="AR268" s="13">
        <f t="shared" si="479"/>
        <v>2.0761405802542095E-2</v>
      </c>
      <c r="AS268" s="13">
        <f t="shared" si="480"/>
        <v>1.9453741333112833E-2</v>
      </c>
      <c r="AT268" s="13">
        <f t="shared" si="481"/>
        <v>9.1142202858277583E-3</v>
      </c>
      <c r="AU268" s="13">
        <f t="shared" si="482"/>
        <v>2.8467193018273844E-3</v>
      </c>
      <c r="AV268" s="13">
        <f t="shared" si="483"/>
        <v>6.6685442055841734E-4</v>
      </c>
      <c r="AW268" s="13">
        <f t="shared" si="484"/>
        <v>7.440811178678174E-6</v>
      </c>
      <c r="AX268" s="13">
        <f t="shared" si="485"/>
        <v>3.7388566127941254E-5</v>
      </c>
      <c r="AY268" s="13">
        <f t="shared" si="486"/>
        <v>8.5527899275314977E-5</v>
      </c>
      <c r="AZ268" s="13">
        <f t="shared" si="487"/>
        <v>9.7824312510633532E-5</v>
      </c>
      <c r="BA268" s="13">
        <f t="shared" si="488"/>
        <v>7.4592393821291652E-5</v>
      </c>
      <c r="BB268" s="13">
        <f t="shared" si="489"/>
        <v>4.2658300425463204E-5</v>
      </c>
      <c r="BC268" s="13">
        <f t="shared" si="490"/>
        <v>1.9516527109171792E-5</v>
      </c>
      <c r="BD268" s="13">
        <f t="shared" si="491"/>
        <v>7.9154298055431407E-3</v>
      </c>
      <c r="BE268" s="13">
        <f t="shared" si="492"/>
        <v>7.4168736665507235E-3</v>
      </c>
      <c r="BF268" s="13">
        <f t="shared" si="493"/>
        <v>3.4748596309356634E-3</v>
      </c>
      <c r="BG268" s="13">
        <f t="shared" si="494"/>
        <v>1.0853314570317017E-3</v>
      </c>
      <c r="BH268" s="13">
        <f t="shared" si="495"/>
        <v>2.5424286807206416E-4</v>
      </c>
      <c r="BI268" s="13">
        <f t="shared" si="496"/>
        <v>4.7645858265118699E-5</v>
      </c>
      <c r="BJ268" s="14">
        <f t="shared" si="497"/>
        <v>0.13948090016833983</v>
      </c>
      <c r="BK268" s="14">
        <f t="shared" si="498"/>
        <v>0.18325841565917364</v>
      </c>
      <c r="BL268" s="14">
        <f t="shared" si="499"/>
        <v>0.58882552359414464</v>
      </c>
      <c r="BM268" s="14">
        <f t="shared" si="500"/>
        <v>0.61603466556249087</v>
      </c>
      <c r="BN268" s="14">
        <f t="shared" si="501"/>
        <v>0.37480242145121362</v>
      </c>
    </row>
    <row r="269" spans="1:66" x14ac:dyDescent="0.25">
      <c r="A269" t="s">
        <v>339</v>
      </c>
      <c r="B269" t="s">
        <v>76</v>
      </c>
      <c r="C269" t="s">
        <v>72</v>
      </c>
      <c r="D269" s="11">
        <v>44416</v>
      </c>
      <c r="E269" s="10">
        <f>VLOOKUP(A269,home!$A$2:$E$405,3,FALSE)</f>
        <v>1.3068</v>
      </c>
      <c r="F269" s="10">
        <f>VLOOKUP(B269,home!$B$2:$E$405,3,FALSE)</f>
        <v>1.1477999999999999</v>
      </c>
      <c r="G269" s="10">
        <f>VLOOKUP(C269,away!$B$2:$E$405,4,FALSE)</f>
        <v>0.63770000000000004</v>
      </c>
      <c r="H269" s="10">
        <f>VLOOKUP(A269,away!$A$2:$E$405,3,FALSE)</f>
        <v>1.1419999999999999</v>
      </c>
      <c r="I269" s="10">
        <f>VLOOKUP(C269,away!$B$2:$E$405,3,FALSE)</f>
        <v>0.87570000000000003</v>
      </c>
      <c r="J269" s="10">
        <f>VLOOKUP(B269,home!$B$2:$E$405,4,FALSE)</f>
        <v>0.98509999999999998</v>
      </c>
      <c r="K269" s="12">
        <f t="shared" si="446"/>
        <v>0.95651495200799996</v>
      </c>
      <c r="L269" s="12">
        <f t="shared" si="447"/>
        <v>0.98514866394</v>
      </c>
      <c r="M269" s="13">
        <f t="shared" si="448"/>
        <v>0.14346508034365374</v>
      </c>
      <c r="N269" s="13">
        <f t="shared" si="449"/>
        <v>0.13722649443973381</v>
      </c>
      <c r="O269" s="13">
        <f t="shared" si="450"/>
        <v>0.14133443222259523</v>
      </c>
      <c r="P269" s="13">
        <f t="shared" si="451"/>
        <v>0.13518849765447361</v>
      </c>
      <c r="Q269" s="13">
        <f t="shared" si="452"/>
        <v>6.5629596871624021E-2</v>
      </c>
      <c r="R269" s="13">
        <f t="shared" si="453"/>
        <v>6.9617713536404072E-2</v>
      </c>
      <c r="S269" s="13">
        <f t="shared" si="454"/>
        <v>3.184734894075926E-2</v>
      </c>
      <c r="T269" s="13">
        <f t="shared" si="455"/>
        <v>6.4654909673001221E-2</v>
      </c>
      <c r="U269" s="13">
        <f t="shared" si="456"/>
        <v>6.6590383922180238E-2</v>
      </c>
      <c r="V269" s="13">
        <f t="shared" si="457"/>
        <v>3.3344507924591735E-3</v>
      </c>
      <c r="W269" s="13">
        <f t="shared" si="458"/>
        <v>2.0925230233988616E-2</v>
      </c>
      <c r="X269" s="13">
        <f t="shared" si="459"/>
        <v>2.0614462607650777E-2</v>
      </c>
      <c r="Y269" s="13">
        <f t="shared" si="460"/>
        <v>1.0154155147884125E-2</v>
      </c>
      <c r="Z269" s="13">
        <f t="shared" si="461"/>
        <v>2.2861265825648715E-2</v>
      </c>
      <c r="AA269" s="13">
        <f t="shared" si="462"/>
        <v>2.1867142584062509E-2</v>
      </c>
      <c r="AB269" s="13">
        <f t="shared" si="463"/>
        <v>1.0458124419673321E-2</v>
      </c>
      <c r="AC269" s="13">
        <f t="shared" si="464"/>
        <v>1.9638027597705982E-4</v>
      </c>
      <c r="AD269" s="13">
        <f t="shared" si="465"/>
        <v>5.0038238982549922E-3</v>
      </c>
      <c r="AE269" s="13">
        <f t="shared" si="466"/>
        <v>4.9295104279569475E-3</v>
      </c>
      <c r="AF269" s="13">
        <f t="shared" si="467"/>
        <v>2.4281503059900419E-3</v>
      </c>
      <c r="AG269" s="13">
        <f t="shared" si="468"/>
        <v>7.9736300993053083E-4</v>
      </c>
      <c r="AH269" s="13">
        <f t="shared" si="469"/>
        <v>5.6304363710287519E-3</v>
      </c>
      <c r="AI269" s="13">
        <f t="shared" si="470"/>
        <v>5.3855965752186638E-3</v>
      </c>
      <c r="AJ269" s="13">
        <f t="shared" si="471"/>
        <v>2.5757018248398645E-3</v>
      </c>
      <c r="AK269" s="13">
        <f t="shared" si="472"/>
        <v>8.2123243579120702E-4</v>
      </c>
      <c r="AL269" s="13">
        <f t="shared" si="473"/>
        <v>7.4020394132749759E-6</v>
      </c>
      <c r="AM269" s="13">
        <f t="shared" si="474"/>
        <v>9.5724647517917165E-4</v>
      </c>
      <c r="AN269" s="13">
        <f t="shared" si="475"/>
        <v>9.4303008608403527E-4</v>
      </c>
      <c r="AO269" s="13">
        <f t="shared" si="476"/>
        <v>4.6451241468045522E-4</v>
      </c>
      <c r="AP269" s="13">
        <f t="shared" si="477"/>
        <v>1.5253792823533127E-4</v>
      </c>
      <c r="AQ269" s="13">
        <f t="shared" si="478"/>
        <v>3.756813405030304E-5</v>
      </c>
      <c r="AR269" s="13">
        <f t="shared" si="479"/>
        <v>1.1093633736636319E-3</v>
      </c>
      <c r="AS269" s="13">
        <f t="shared" si="480"/>
        <v>1.0611226541193018E-3</v>
      </c>
      <c r="AT269" s="13">
        <f t="shared" si="481"/>
        <v>5.0748984228976275E-4</v>
      </c>
      <c r="AU269" s="13">
        <f t="shared" si="482"/>
        <v>1.6180720738077998E-4</v>
      </c>
      <c r="AV269" s="13">
        <f t="shared" si="483"/>
        <v>3.8692753300593807E-5</v>
      </c>
      <c r="AW269" s="13">
        <f t="shared" si="484"/>
        <v>1.9375031995065273E-7</v>
      </c>
      <c r="AX269" s="13">
        <f t="shared" si="485"/>
        <v>1.5260342771097204E-4</v>
      </c>
      <c r="AY269" s="13">
        <f t="shared" si="486"/>
        <v>1.5033706292212848E-4</v>
      </c>
      <c r="AZ269" s="13">
        <f t="shared" si="487"/>
        <v>7.4052178339199272E-5</v>
      </c>
      <c r="BA269" s="13">
        <f t="shared" si="488"/>
        <v>2.4317468184236264E-5</v>
      </c>
      <c r="BB269" s="13">
        <f t="shared" si="489"/>
        <v>5.9890803230259521E-6</v>
      </c>
      <c r="BC269" s="13">
        <f t="shared" si="490"/>
        <v>1.1800268956916725E-6</v>
      </c>
      <c r="BD269" s="13">
        <f t="shared" si="491"/>
        <v>1.8214797423144957E-4</v>
      </c>
      <c r="BE269" s="13">
        <f t="shared" si="492"/>
        <v>1.742272608303494E-4</v>
      </c>
      <c r="BF269" s="13">
        <f t="shared" si="493"/>
        <v>8.3325490015813468E-5</v>
      </c>
      <c r="BG269" s="13">
        <f t="shared" si="494"/>
        <v>2.6567359027839635E-5</v>
      </c>
      <c r="BH269" s="13">
        <f t="shared" si="495"/>
        <v>6.3530190363733332E-6</v>
      </c>
      <c r="BI269" s="13">
        <f t="shared" si="496"/>
        <v>1.2153515397365101E-6</v>
      </c>
      <c r="BJ269" s="14">
        <f t="shared" si="497"/>
        <v>0.33532707089861968</v>
      </c>
      <c r="BK269" s="14">
        <f t="shared" si="498"/>
        <v>0.31418949710965827</v>
      </c>
      <c r="BL269" s="14">
        <f t="shared" si="499"/>
        <v>0.32763307617722948</v>
      </c>
      <c r="BM269" s="14">
        <f t="shared" si="500"/>
        <v>0.30739895163006942</v>
      </c>
      <c r="BN269" s="14">
        <f t="shared" si="501"/>
        <v>0.69246181506848459</v>
      </c>
    </row>
    <row r="270" spans="1:66" s="10" customFormat="1" x14ac:dyDescent="0.25">
      <c r="A270" t="s">
        <v>351</v>
      </c>
      <c r="B270" t="s">
        <v>103</v>
      </c>
      <c r="C270" t="s">
        <v>109</v>
      </c>
      <c r="D270" s="11">
        <v>44416</v>
      </c>
      <c r="E270" s="10">
        <f>VLOOKUP(A270,home!$A$2:$E$405,3,FALSE)</f>
        <v>1.599</v>
      </c>
      <c r="F270" s="10">
        <f>VLOOKUP(B270,home!$B$2:$E$405,3,FALSE)</f>
        <v>1.2507999999999999</v>
      </c>
      <c r="G270" s="10">
        <f>VLOOKUP(C270,away!$B$2:$E$405,4,FALSE)</f>
        <v>0.88290000000000002</v>
      </c>
      <c r="H270" s="10">
        <f>VLOOKUP(A270,away!$A$2:$E$405,3,FALSE)</f>
        <v>1.4569000000000001</v>
      </c>
      <c r="I270" s="10">
        <f>VLOOKUP(C270,away!$B$2:$E$405,3,FALSE)</f>
        <v>1.292</v>
      </c>
      <c r="J270" s="10">
        <f>VLOOKUP(B270,home!$B$2:$E$405,4,FALSE)</f>
        <v>0.60060000000000002</v>
      </c>
      <c r="K270" s="12">
        <f t="shared" si="446"/>
        <v>1.7658257806799997</v>
      </c>
      <c r="L270" s="12">
        <f t="shared" si="447"/>
        <v>1.1305182688800002</v>
      </c>
      <c r="M270" s="13">
        <f t="shared" si="448"/>
        <v>5.522475038996779E-2</v>
      </c>
      <c r="N270" s="13">
        <f t="shared" si="449"/>
        <v>9.7517287970222993E-2</v>
      </c>
      <c r="O270" s="13">
        <f t="shared" si="450"/>
        <v>6.2432589210196503E-2</v>
      </c>
      <c r="P270" s="13">
        <f t="shared" si="451"/>
        <v>0.11024507558196897</v>
      </c>
      <c r="Q270" s="13">
        <f t="shared" si="452"/>
        <v>8.6099270579907711E-2</v>
      </c>
      <c r="R270" s="13">
        <f t="shared" si="453"/>
        <v>3.529059133780376E-2</v>
      </c>
      <c r="S270" s="13">
        <f t="shared" si="454"/>
        <v>5.5020514371948895E-2</v>
      </c>
      <c r="T270" s="13">
        <f t="shared" si="455"/>
        <v>9.7336798327827989E-2</v>
      </c>
      <c r="U270" s="13">
        <f t="shared" si="456"/>
        <v>6.2317035999736169E-2</v>
      </c>
      <c r="V270" s="13">
        <f t="shared" si="457"/>
        <v>1.2204151062826164E-2</v>
      </c>
      <c r="W270" s="13">
        <f t="shared" si="458"/>
        <v>5.0678770562581341E-2</v>
      </c>
      <c r="X270" s="13">
        <f t="shared" si="459"/>
        <v>5.7293275965376166E-2</v>
      </c>
      <c r="Y270" s="13">
        <f t="shared" si="460"/>
        <v>3.2385547581420593E-2</v>
      </c>
      <c r="Z270" s="13">
        <f t="shared" si="461"/>
        <v>1.329888607565515E-2</v>
      </c>
      <c r="AA270" s="13">
        <f t="shared" si="462"/>
        <v>2.3483515886718133E-2</v>
      </c>
      <c r="AB270" s="13">
        <f t="shared" si="463"/>
        <v>2.0733898886887616E-2</v>
      </c>
      <c r="AC270" s="13">
        <f t="shared" si="464"/>
        <v>1.522695379827661E-3</v>
      </c>
      <c r="AD270" s="13">
        <f t="shared" si="465"/>
        <v>2.2372469898143198E-2</v>
      </c>
      <c r="AE270" s="13">
        <f t="shared" si="466"/>
        <v>2.5292485939818761E-2</v>
      </c>
      <c r="AF270" s="13">
        <f t="shared" si="467"/>
        <v>1.4296808710177824E-2</v>
      </c>
      <c r="AG270" s="13">
        <f t="shared" si="468"/>
        <v>5.3876011445129152E-3</v>
      </c>
      <c r="AH270" s="13">
        <f t="shared" si="469"/>
        <v>3.7586584160704969E-3</v>
      </c>
      <c r="AI270" s="13">
        <f t="shared" si="470"/>
        <v>6.6371359318671361E-3</v>
      </c>
      <c r="AJ270" s="13">
        <f t="shared" si="471"/>
        <v>5.8600128691842831E-3</v>
      </c>
      <c r="AK270" s="13">
        <f t="shared" si="472"/>
        <v>3.4492539331740595E-3</v>
      </c>
      <c r="AL270" s="13">
        <f t="shared" si="473"/>
        <v>1.2159016821407741E-4</v>
      </c>
      <c r="AM270" s="13">
        <f t="shared" si="474"/>
        <v>7.9011768247257107E-3</v>
      </c>
      <c r="AN270" s="13">
        <f t="shared" si="475"/>
        <v>8.9324247460036872E-3</v>
      </c>
      <c r="AO270" s="13">
        <f t="shared" si="476"/>
        <v>5.0491346803764811E-3</v>
      </c>
      <c r="AP270" s="13">
        <f t="shared" si="477"/>
        <v>1.9027129994003979E-3</v>
      </c>
      <c r="AQ270" s="13">
        <f t="shared" si="478"/>
        <v>5.3776295156440226E-4</v>
      </c>
      <c r="AR270" s="13">
        <f t="shared" si="479"/>
        <v>8.4984640116945174E-4</v>
      </c>
      <c r="AS270" s="13">
        <f t="shared" si="480"/>
        <v>1.5006806848031355E-3</v>
      </c>
      <c r="AT270" s="13">
        <f t="shared" si="481"/>
        <v>1.324970320896947E-3</v>
      </c>
      <c r="AU270" s="13">
        <f t="shared" si="482"/>
        <v>7.7988891709189349E-4</v>
      </c>
      <c r="AV270" s="13">
        <f t="shared" si="483"/>
        <v>3.4428698896686811E-4</v>
      </c>
      <c r="AW270" s="13">
        <f t="shared" si="484"/>
        <v>6.7425068521150585E-6</v>
      </c>
      <c r="AX270" s="13">
        <f t="shared" si="485"/>
        <v>2.3253502891353271E-3</v>
      </c>
      <c r="AY270" s="13">
        <f t="shared" si="486"/>
        <v>2.6288509834128779E-3</v>
      </c>
      <c r="AZ270" s="13">
        <f t="shared" si="487"/>
        <v>1.4859820314557064E-3</v>
      </c>
      <c r="BA270" s="13">
        <f t="shared" si="488"/>
        <v>5.5997661126269715E-4</v>
      </c>
      <c r="BB270" s="13">
        <f t="shared" si="489"/>
        <v>1.5826594729449818E-4</v>
      </c>
      <c r="BC270" s="13">
        <f t="shared" si="490"/>
        <v>3.5784508951605864E-5</v>
      </c>
      <c r="BD270" s="13">
        <f t="shared" si="491"/>
        <v>1.6012781371066456E-4</v>
      </c>
      <c r="BE270" s="13">
        <f t="shared" si="492"/>
        <v>2.8275782165421577E-4</v>
      </c>
      <c r="BF270" s="13">
        <f t="shared" si="493"/>
        <v>2.4965052558296595E-4</v>
      </c>
      <c r="BG270" s="13">
        <f t="shared" si="494"/>
        <v>1.469464447449043E-4</v>
      </c>
      <c r="BH270" s="13">
        <f t="shared" si="495"/>
        <v>6.4870455127455276E-5</v>
      </c>
      <c r="BI270" s="13">
        <f t="shared" si="496"/>
        <v>2.2909984413701149E-5</v>
      </c>
      <c r="BJ270" s="14">
        <f t="shared" si="497"/>
        <v>0.52017773925357269</v>
      </c>
      <c r="BK270" s="14">
        <f t="shared" si="498"/>
        <v>0.23696762793816642</v>
      </c>
      <c r="BL270" s="14">
        <f t="shared" si="499"/>
        <v>0.22968962882980035</v>
      </c>
      <c r="BM270" s="14">
        <f t="shared" si="500"/>
        <v>0.55070220855056617</v>
      </c>
      <c r="BN270" s="14">
        <f t="shared" si="501"/>
        <v>0.44680956507006775</v>
      </c>
    </row>
    <row r="271" spans="1:66" x14ac:dyDescent="0.25">
      <c r="A271" t="s">
        <v>351</v>
      </c>
      <c r="B271" t="s">
        <v>105</v>
      </c>
      <c r="C271" t="s">
        <v>100</v>
      </c>
      <c r="D271" s="11">
        <v>44416</v>
      </c>
      <c r="E271" s="10">
        <f>VLOOKUP(A271,home!$A$2:$E$405,3,FALSE)</f>
        <v>1.599</v>
      </c>
      <c r="F271" s="10">
        <f>VLOOKUP(B271,home!$B$2:$E$405,3,FALSE)</f>
        <v>1.9934000000000001</v>
      </c>
      <c r="G271" s="10">
        <f>VLOOKUP(C271,away!$B$2:$E$405,4,FALSE)</f>
        <v>0.69489999999999996</v>
      </c>
      <c r="H271" s="10">
        <f>VLOOKUP(A271,away!$A$2:$E$405,3,FALSE)</f>
        <v>1.4569000000000001</v>
      </c>
      <c r="I271" s="10">
        <f>VLOOKUP(C271,away!$B$2:$E$405,3,FALSE)</f>
        <v>1.0296000000000001</v>
      </c>
      <c r="J271" s="10">
        <f>VLOOKUP(B271,home!$B$2:$E$405,4,FALSE)</f>
        <v>0.68640000000000001</v>
      </c>
      <c r="K271" s="12">
        <f t="shared" si="446"/>
        <v>2.2149566423399998</v>
      </c>
      <c r="L271" s="12">
        <f t="shared" si="447"/>
        <v>1.0296166383360001</v>
      </c>
      <c r="M271" s="13">
        <f t="shared" si="448"/>
        <v>3.8985196545110658E-2</v>
      </c>
      <c r="N271" s="13">
        <f t="shared" si="449"/>
        <v>8.6350520040523265E-2</v>
      </c>
      <c r="O271" s="13">
        <f t="shared" si="450"/>
        <v>4.013980701164508E-2</v>
      </c>
      <c r="P271" s="13">
        <f t="shared" si="451"/>
        <v>8.8907932162688968E-2</v>
      </c>
      <c r="Q271" s="13">
        <f t="shared" si="452"/>
        <v>9.5631328966635148E-2</v>
      </c>
      <c r="R271" s="13">
        <f t="shared" si="453"/>
        <v>2.0664306579392906E-2</v>
      </c>
      <c r="S271" s="13">
        <f t="shared" si="454"/>
        <v>5.0689884250671204E-2</v>
      </c>
      <c r="T271" s="13">
        <f t="shared" si="455"/>
        <v>9.8463607450231042E-2</v>
      </c>
      <c r="U271" s="13">
        <f t="shared" si="456"/>
        <v>4.577054311737648E-2</v>
      </c>
      <c r="V271" s="13">
        <f t="shared" si="457"/>
        <v>1.2844570046759471E-2</v>
      </c>
      <c r="W271" s="13">
        <f t="shared" si="458"/>
        <v>7.0606415770150061E-2</v>
      </c>
      <c r="X271" s="13">
        <f t="shared" si="459"/>
        <v>7.2697540450215842E-2</v>
      </c>
      <c r="Y271" s="13">
        <f t="shared" si="460"/>
        <v>3.742529860682331E-2</v>
      </c>
      <c r="Z271" s="13">
        <f t="shared" si="461"/>
        <v>7.092104624606339E-3</v>
      </c>
      <c r="AA271" s="13">
        <f t="shared" si="462"/>
        <v>1.5708704246442041E-2</v>
      </c>
      <c r="AB271" s="13">
        <f t="shared" si="463"/>
        <v>1.7397049406605684E-2</v>
      </c>
      <c r="AC271" s="13">
        <f t="shared" si="464"/>
        <v>1.8307977507801938E-3</v>
      </c>
      <c r="AD271" s="13">
        <f t="shared" si="465"/>
        <v>3.9097537400478409E-2</v>
      </c>
      <c r="AE271" s="13">
        <f t="shared" si="466"/>
        <v>4.0255475025496618E-2</v>
      </c>
      <c r="AF271" s="13">
        <f t="shared" si="467"/>
        <v>2.0723853435185315E-2</v>
      </c>
      <c r="AG271" s="13">
        <f t="shared" si="468"/>
        <v>7.1125414357678255E-3</v>
      </c>
      <c r="AH271" s="13">
        <f t="shared" si="469"/>
        <v>1.8255372305785943E-3</v>
      </c>
      <c r="AI271" s="13">
        <f t="shared" si="470"/>
        <v>4.0434858147090254E-3</v>
      </c>
      <c r="AJ271" s="13">
        <f t="shared" si="471"/>
        <v>4.4780728817486615E-3</v>
      </c>
      <c r="AK271" s="13">
        <f t="shared" si="472"/>
        <v>3.3062457581039409E-3</v>
      </c>
      <c r="AL271" s="13">
        <f t="shared" si="473"/>
        <v>1.6700948734899528E-4</v>
      </c>
      <c r="AM271" s="13">
        <f t="shared" si="474"/>
        <v>1.7319870032865219E-2</v>
      </c>
      <c r="AN271" s="13">
        <f t="shared" si="475"/>
        <v>1.7832826359655114E-2</v>
      </c>
      <c r="AO271" s="13">
        <f t="shared" si="476"/>
        <v>9.180487364228853E-3</v>
      </c>
      <c r="AP271" s="13">
        <f t="shared" si="477"/>
        <v>3.15079417941448E-3</v>
      </c>
      <c r="AQ271" s="13">
        <f t="shared" si="478"/>
        <v>8.1102752777434308E-4</v>
      </c>
      <c r="AR271" s="13">
        <f t="shared" si="479"/>
        <v>3.7592070130110895E-4</v>
      </c>
      <c r="AS271" s="13">
        <f t="shared" si="480"/>
        <v>8.3264805434000229E-4</v>
      </c>
      <c r="AT271" s="13">
        <f t="shared" si="481"/>
        <v>9.2213966934593262E-4</v>
      </c>
      <c r="AU271" s="13">
        <f t="shared" si="482"/>
        <v>6.8083312859432827E-4</v>
      </c>
      <c r="AV271" s="13">
        <f t="shared" si="483"/>
        <v>3.7700396512628282E-4</v>
      </c>
      <c r="AW271" s="13">
        <f t="shared" si="484"/>
        <v>1.0579847885030207E-5</v>
      </c>
      <c r="AX271" s="13">
        <f t="shared" si="485"/>
        <v>6.3937935289600572E-3</v>
      </c>
      <c r="AY271" s="13">
        <f t="shared" si="486"/>
        <v>6.583156199502325E-3</v>
      </c>
      <c r="AZ271" s="13">
        <f t="shared" si="487"/>
        <v>3.3890635778861906E-3</v>
      </c>
      <c r="BA271" s="13">
        <f t="shared" si="488"/>
        <v>1.1631454160567192E-3</v>
      </c>
      <c r="BB271" s="13">
        <f t="shared" si="489"/>
        <v>2.9939846829406177E-4</v>
      </c>
      <c r="BC271" s="13">
        <f t="shared" si="490"/>
        <v>6.1653128889575906E-5</v>
      </c>
      <c r="BD271" s="13">
        <f t="shared" si="491"/>
        <v>6.4509034792426537E-5</v>
      </c>
      <c r="BE271" s="13">
        <f t="shared" si="492"/>
        <v>1.428847151044273E-4</v>
      </c>
      <c r="BF271" s="13">
        <f t="shared" si="493"/>
        <v>1.5824172440470489E-4</v>
      </c>
      <c r="BG271" s="13">
        <f t="shared" si="494"/>
        <v>1.1683285285517892E-4</v>
      </c>
      <c r="BH271" s="13">
        <f t="shared" si="495"/>
        <v>6.4694925868777616E-5</v>
      </c>
      <c r="BI271" s="13">
        <f t="shared" si="496"/>
        <v>2.8659291155748526E-5</v>
      </c>
      <c r="BJ271" s="14">
        <f t="shared" si="497"/>
        <v>0.63454933436503358</v>
      </c>
      <c r="BK271" s="14">
        <f t="shared" si="498"/>
        <v>0.20000854644286178</v>
      </c>
      <c r="BL271" s="14">
        <f t="shared" si="499"/>
        <v>0.15709812010949137</v>
      </c>
      <c r="BM271" s="14">
        <f t="shared" si="500"/>
        <v>0.62149643788437958</v>
      </c>
      <c r="BN271" s="14">
        <f t="shared" si="501"/>
        <v>0.37067909130599597</v>
      </c>
    </row>
    <row r="272" spans="1:66" s="10" customFormat="1" x14ac:dyDescent="0.25">
      <c r="A272" t="s">
        <v>351</v>
      </c>
      <c r="B272" t="s">
        <v>108</v>
      </c>
      <c r="C272" t="s">
        <v>102</v>
      </c>
      <c r="D272" s="11">
        <v>44416</v>
      </c>
      <c r="E272" s="10">
        <f>VLOOKUP(A272,home!$A$2:$E$405,3,FALSE)</f>
        <v>1.599</v>
      </c>
      <c r="F272" s="10">
        <f>VLOOKUP(B272,home!$B$2:$E$405,3,FALSE)</f>
        <v>1.0944</v>
      </c>
      <c r="G272" s="10">
        <f>VLOOKUP(C272,away!$B$2:$E$405,4,FALSE)</f>
        <v>0.82079999999999997</v>
      </c>
      <c r="H272" s="10">
        <f>VLOOKUP(A272,away!$A$2:$E$405,3,FALSE)</f>
        <v>1.4569000000000001</v>
      </c>
      <c r="I272" s="10">
        <f>VLOOKUP(C272,away!$B$2:$E$405,3,FALSE)</f>
        <v>0.98670000000000002</v>
      </c>
      <c r="J272" s="10">
        <f>VLOOKUP(B272,home!$B$2:$E$405,4,FALSE)</f>
        <v>1.1153999999999999</v>
      </c>
      <c r="K272" s="12">
        <f t="shared" si="446"/>
        <v>1.43635534848</v>
      </c>
      <c r="L272" s="12">
        <f t="shared" si="447"/>
        <v>1.6034134107419999</v>
      </c>
      <c r="M272" s="13">
        <f t="shared" si="448"/>
        <v>4.7845952150279862E-2</v>
      </c>
      <c r="N272" s="13">
        <f t="shared" si="449"/>
        <v>6.8723789274172623E-2</v>
      </c>
      <c r="O272" s="13">
        <f t="shared" si="450"/>
        <v>7.671684132747876E-2</v>
      </c>
      <c r="P272" s="13">
        <f t="shared" si="451"/>
        <v>0.11019264535921559</v>
      </c>
      <c r="Q272" s="13">
        <f t="shared" si="452"/>
        <v>4.9355891145885171E-2</v>
      </c>
      <c r="R272" s="13">
        <f t="shared" si="453"/>
        <v>6.1504406107122774E-2</v>
      </c>
      <c r="S272" s="13">
        <f t="shared" si="454"/>
        <v>6.34453832851085E-2</v>
      </c>
      <c r="T272" s="13">
        <f t="shared" si="455"/>
        <v>7.9137897762434614E-2</v>
      </c>
      <c r="U272" s="13">
        <f t="shared" si="456"/>
        <v>8.8342182667051766E-2</v>
      </c>
      <c r="V272" s="13">
        <f t="shared" si="457"/>
        <v>1.6235472167139615E-2</v>
      </c>
      <c r="W272" s="13">
        <f t="shared" si="458"/>
        <v>2.3630866075462942E-2</v>
      </c>
      <c r="X272" s="13">
        <f t="shared" si="459"/>
        <v>3.7890047572845455E-2</v>
      </c>
      <c r="Y272" s="13">
        <f t="shared" si="460"/>
        <v>3.0376705205976386E-2</v>
      </c>
      <c r="Z272" s="13">
        <f t="shared" si="461"/>
        <v>3.2872329857294262E-2</v>
      </c>
      <c r="AA272" s="13">
        <f t="shared" si="462"/>
        <v>4.7216346807523402E-2</v>
      </c>
      <c r="AB272" s="13">
        <f t="shared" si="463"/>
        <v>3.3909726136336416E-2</v>
      </c>
      <c r="AC272" s="13">
        <f t="shared" si="464"/>
        <v>2.336965754613173E-3</v>
      </c>
      <c r="AD272" s="13">
        <f t="shared" si="465"/>
        <v>8.4855802191764508E-3</v>
      </c>
      <c r="AE272" s="13">
        <f t="shared" si="466"/>
        <v>1.3605893121354559E-2</v>
      </c>
      <c r="AF272" s="13">
        <f t="shared" si="467"/>
        <v>1.0907935747951117E-2</v>
      </c>
      <c r="AG272" s="13">
        <f t="shared" si="468"/>
        <v>5.8299768205922935E-3</v>
      </c>
      <c r="AH272" s="13">
        <f t="shared" si="469"/>
        <v>1.3176983633880068E-2</v>
      </c>
      <c r="AI272" s="13">
        <f t="shared" si="470"/>
        <v>1.8926830919357061E-2</v>
      </c>
      <c r="AJ272" s="13">
        <f t="shared" si="471"/>
        <v>1.3592827410397581E-2</v>
      </c>
      <c r="AK272" s="13">
        <f t="shared" si="472"/>
        <v>6.5080434506300348E-3</v>
      </c>
      <c r="AL272" s="13">
        <f t="shared" si="473"/>
        <v>2.152879623387028E-4</v>
      </c>
      <c r="AM272" s="13">
        <f t="shared" si="474"/>
        <v>2.4376617065540356E-3</v>
      </c>
      <c r="AN272" s="13">
        <f t="shared" si="475"/>
        <v>3.9085794711409697E-3</v>
      </c>
      <c r="AO272" s="13">
        <f t="shared" si="476"/>
        <v>3.1335343704891531E-3</v>
      </c>
      <c r="AP272" s="13">
        <f t="shared" si="477"/>
        <v>1.6747836775544323E-3</v>
      </c>
      <c r="AQ272" s="13">
        <f t="shared" si="478"/>
        <v>6.7134265217064551E-4</v>
      </c>
      <c r="AR272" s="13">
        <f t="shared" si="479"/>
        <v>4.2256304543382269E-3</v>
      </c>
      <c r="AS272" s="13">
        <f t="shared" si="480"/>
        <v>6.0695069037886842E-3</v>
      </c>
      <c r="AT272" s="13">
        <f t="shared" si="481"/>
        <v>4.3589843519465819E-3</v>
      </c>
      <c r="AU272" s="13">
        <f t="shared" si="482"/>
        <v>2.0870168292863658E-3</v>
      </c>
      <c r="AV272" s="13">
        <f t="shared" si="483"/>
        <v>7.4942444627831123E-4</v>
      </c>
      <c r="AW272" s="13">
        <f t="shared" si="484"/>
        <v>1.3772876525795249E-5</v>
      </c>
      <c r="AX272" s="13">
        <f t="shared" si="485"/>
        <v>5.8355807166562805E-4</v>
      </c>
      <c r="AY272" s="13">
        <f t="shared" si="486"/>
        <v>9.3568483805540914E-4</v>
      </c>
      <c r="AZ272" s="13">
        <f t="shared" si="487"/>
        <v>7.5014480878299978E-4</v>
      </c>
      <c r="BA272" s="13">
        <f t="shared" si="488"/>
        <v>4.0093074880038484E-4</v>
      </c>
      <c r="BB272" s="13">
        <f t="shared" si="489"/>
        <v>1.6071443485134228E-4</v>
      </c>
      <c r="BC272" s="13">
        <f t="shared" si="490"/>
        <v>5.1538336028092694E-5</v>
      </c>
      <c r="BD272" s="13">
        <f t="shared" si="491"/>
        <v>1.1292387565542885E-3</v>
      </c>
      <c r="BE272" s="13">
        <f t="shared" si="492"/>
        <v>1.6219881276876567E-3</v>
      </c>
      <c r="BF272" s="13">
        <f t="shared" si="493"/>
        <v>1.1648756611876139E-3</v>
      </c>
      <c r="BG272" s="13">
        <f t="shared" si="494"/>
        <v>5.5772512875366833E-4</v>
      </c>
      <c r="BH272" s="13">
        <f t="shared" si="495"/>
        <v>2.0027286791675716E-4</v>
      </c>
      <c r="BI272" s="13">
        <f t="shared" si="496"/>
        <v>5.7532600997532506E-5</v>
      </c>
      <c r="BJ272" s="14">
        <f t="shared" si="497"/>
        <v>0.34265305606194468</v>
      </c>
      <c r="BK272" s="14">
        <f t="shared" si="498"/>
        <v>0.24120739151675086</v>
      </c>
      <c r="BL272" s="14">
        <f t="shared" si="499"/>
        <v>0.38211638458851355</v>
      </c>
      <c r="BM272" s="14">
        <f t="shared" si="500"/>
        <v>0.58358772469881914</v>
      </c>
      <c r="BN272" s="14">
        <f t="shared" si="501"/>
        <v>0.41433952536415475</v>
      </c>
    </row>
    <row r="273" spans="1:66" x14ac:dyDescent="0.25">
      <c r="A273" t="s">
        <v>340</v>
      </c>
      <c r="B273" t="s">
        <v>119</v>
      </c>
      <c r="C273" t="s">
        <v>114</v>
      </c>
      <c r="D273" s="11">
        <v>44416</v>
      </c>
      <c r="E273" s="10">
        <f>VLOOKUP(A273,home!$A$2:$E$405,3,FALSE)</f>
        <v>1.1801999999999999</v>
      </c>
      <c r="F273" s="10">
        <f>VLOOKUP(B273,home!$B$2:$E$405,3,FALSE)</f>
        <v>0.84730000000000005</v>
      </c>
      <c r="G273" s="10">
        <f>VLOOKUP(C273,away!$B$2:$E$405,4,FALSE)</f>
        <v>1.4827999999999999</v>
      </c>
      <c r="H273" s="10">
        <f>VLOOKUP(A273,away!$A$2:$E$405,3,FALSE)</f>
        <v>1.0640000000000001</v>
      </c>
      <c r="I273" s="10">
        <f>VLOOKUP(C273,away!$B$2:$E$405,3,FALSE)</f>
        <v>1.1748000000000001</v>
      </c>
      <c r="J273" s="10">
        <f>VLOOKUP(B273,home!$B$2:$E$405,4,FALSE)</f>
        <v>1.2531000000000001</v>
      </c>
      <c r="K273" s="12">
        <f t="shared" si="446"/>
        <v>1.482775474488</v>
      </c>
      <c r="L273" s="12">
        <f t="shared" si="447"/>
        <v>1.5663589603200003</v>
      </c>
      <c r="M273" s="13">
        <f t="shared" si="448"/>
        <v>4.7399934373470655E-2</v>
      </c>
      <c r="N273" s="13">
        <f t="shared" si="449"/>
        <v>7.0283460181323004E-2</v>
      </c>
      <c r="O273" s="13">
        <f t="shared" si="450"/>
        <v>7.4245311924465734E-2</v>
      </c>
      <c r="P273" s="13">
        <f t="shared" si="451"/>
        <v>0.11008912761730924</v>
      </c>
      <c r="Q273" s="13">
        <f t="shared" si="452"/>
        <v>5.2107295509509842E-2</v>
      </c>
      <c r="R273" s="13">
        <f t="shared" si="453"/>
        <v>5.8147404797320147E-2</v>
      </c>
      <c r="S273" s="13">
        <f t="shared" si="454"/>
        <v>6.3922113921340437E-2</v>
      </c>
      <c r="T273" s="13">
        <f t="shared" si="455"/>
        <v>8.1618729219362862E-2</v>
      </c>
      <c r="U273" s="13">
        <f t="shared" si="456"/>
        <v>8.6219545738592182E-2</v>
      </c>
      <c r="V273" s="13">
        <f t="shared" si="457"/>
        <v>1.6495873183677408E-2</v>
      </c>
      <c r="W273" s="13">
        <f t="shared" si="458"/>
        <v>2.5754473274466647E-2</v>
      </c>
      <c r="X273" s="13">
        <f t="shared" si="459"/>
        <v>4.034074998178281E-2</v>
      </c>
      <c r="Y273" s="13">
        <f t="shared" si="460"/>
        <v>3.1594047599997205E-2</v>
      </c>
      <c r="Z273" s="13">
        <f t="shared" si="461"/>
        <v>3.0359902841212195E-2</v>
      </c>
      <c r="AA273" s="13">
        <f t="shared" si="462"/>
        <v>4.5016919340787991E-2</v>
      </c>
      <c r="AB273" s="13">
        <f t="shared" si="463"/>
        <v>3.3374991967762474E-2</v>
      </c>
      <c r="AC273" s="13">
        <f t="shared" si="464"/>
        <v>2.3945395601291412E-3</v>
      </c>
      <c r="AD273" s="13">
        <f t="shared" si="465"/>
        <v>9.5470253324339421E-3</v>
      </c>
      <c r="AE273" s="13">
        <f t="shared" si="466"/>
        <v>1.4954068673859934E-2</v>
      </c>
      <c r="AF273" s="13">
        <f t="shared" si="467"/>
        <v>1.1711719730270569E-2</v>
      </c>
      <c r="AG273" s="13">
        <f t="shared" si="468"/>
        <v>6.114919046755281E-3</v>
      </c>
      <c r="AH273" s="13">
        <f t="shared" si="469"/>
        <v>1.1888626462444334E-2</v>
      </c>
      <c r="AI273" s="13">
        <f t="shared" si="470"/>
        <v>1.7628163743861489E-2</v>
      </c>
      <c r="AJ273" s="13">
        <f t="shared" si="471"/>
        <v>1.3069304429828191E-2</v>
      </c>
      <c r="AK273" s="13">
        <f t="shared" si="472"/>
        <v>6.4596146923888761E-3</v>
      </c>
      <c r="AL273" s="13">
        <f t="shared" si="473"/>
        <v>2.224583427839466E-4</v>
      </c>
      <c r="AM273" s="13">
        <f t="shared" si="474"/>
        <v>2.8312190034497386E-3</v>
      </c>
      <c r="AN273" s="13">
        <f t="shared" si="475"/>
        <v>4.4347052546817598E-3</v>
      </c>
      <c r="AO273" s="13">
        <f t="shared" si="476"/>
        <v>3.4731701560244822E-3</v>
      </c>
      <c r="AP273" s="13">
        <f t="shared" si="477"/>
        <v>1.8134103982016538E-3</v>
      </c>
      <c r="AQ273" s="13">
        <f t="shared" si="478"/>
        <v>7.1011290649015469E-4</v>
      </c>
      <c r="AR273" s="13">
        <f t="shared" si="479"/>
        <v>3.7243713170694321E-3</v>
      </c>
      <c r="AS273" s="13">
        <f t="shared" si="480"/>
        <v>5.5224064468371243E-3</v>
      </c>
      <c r="AT273" s="13">
        <f t="shared" si="481"/>
        <v>4.094244419762254E-3</v>
      </c>
      <c r="AU273" s="13">
        <f t="shared" si="482"/>
        <v>2.023615070727609E-3</v>
      </c>
      <c r="AV273" s="13">
        <f t="shared" si="483"/>
        <v>7.5014169916979895E-4</v>
      </c>
      <c r="AW273" s="13">
        <f t="shared" si="484"/>
        <v>1.435201523423769E-5</v>
      </c>
      <c r="AX273" s="13">
        <f t="shared" si="485"/>
        <v>6.9967701686993839E-4</v>
      </c>
      <c r="AY273" s="13">
        <f t="shared" si="486"/>
        <v>1.095945364704196E-3</v>
      </c>
      <c r="AZ273" s="13">
        <f t="shared" si="487"/>
        <v>8.5832192101279413E-4</v>
      </c>
      <c r="BA273" s="13">
        <f t="shared" si="488"/>
        <v>4.4814674393915525E-4</v>
      </c>
      <c r="BB273" s="13">
        <f t="shared" si="489"/>
        <v>1.7548966697683205E-4</v>
      </c>
      <c r="BC273" s="13">
        <f t="shared" si="490"/>
        <v>5.4975962462546782E-5</v>
      </c>
      <c r="BD273" s="13">
        <f t="shared" si="491"/>
        <v>9.7228373067508424E-4</v>
      </c>
      <c r="BE273" s="13">
        <f t="shared" si="492"/>
        <v>1.4416784700887109E-3</v>
      </c>
      <c r="BF273" s="13">
        <f t="shared" si="493"/>
        <v>1.0688427387724611E-3</v>
      </c>
      <c r="BG273" s="13">
        <f t="shared" si="494"/>
        <v>5.2828459971213017E-4</v>
      </c>
      <c r="BH273" s="13">
        <f t="shared" si="495"/>
        <v>1.958318620007141E-4</v>
      </c>
      <c r="BI273" s="13">
        <f t="shared" si="496"/>
        <v>5.807493641959547E-5</v>
      </c>
      <c r="BJ273" s="14">
        <f t="shared" si="497"/>
        <v>0.36062166294457543</v>
      </c>
      <c r="BK273" s="14">
        <f t="shared" si="498"/>
        <v>0.24161999236341503</v>
      </c>
      <c r="BL273" s="14">
        <f t="shared" si="499"/>
        <v>0.36642965838868624</v>
      </c>
      <c r="BM273" s="14">
        <f t="shared" si="500"/>
        <v>0.58567708878502001</v>
      </c>
      <c r="BN273" s="14">
        <f t="shared" si="501"/>
        <v>0.41227253440339862</v>
      </c>
    </row>
    <row r="274" spans="1:66" x14ac:dyDescent="0.25">
      <c r="A274" t="s">
        <v>340</v>
      </c>
      <c r="B274" t="s">
        <v>126</v>
      </c>
      <c r="C274" t="s">
        <v>122</v>
      </c>
      <c r="D274" s="11">
        <v>44416</v>
      </c>
      <c r="E274" s="10">
        <f>VLOOKUP(A274,home!$A$2:$E$405,3,FALSE)</f>
        <v>1.1801999999999999</v>
      </c>
      <c r="F274" s="10">
        <f>VLOOKUP(B274,home!$B$2:$E$405,3,FALSE)</f>
        <v>1.6005</v>
      </c>
      <c r="G274" s="10">
        <f>VLOOKUP(C274,away!$B$2:$E$405,4,FALSE)</f>
        <v>1.1014999999999999</v>
      </c>
      <c r="H274" s="10">
        <f>VLOOKUP(A274,away!$A$2:$E$405,3,FALSE)</f>
        <v>1.0640000000000001</v>
      </c>
      <c r="I274" s="10">
        <f>VLOOKUP(C274,away!$B$2:$E$405,3,FALSE)</f>
        <v>0.93979999999999997</v>
      </c>
      <c r="J274" s="10">
        <f>VLOOKUP(B274,home!$B$2:$E$405,4,FALSE)</f>
        <v>1.2531000000000001</v>
      </c>
      <c r="K274" s="12">
        <f t="shared" si="446"/>
        <v>2.0806344751499997</v>
      </c>
      <c r="L274" s="12">
        <f t="shared" si="447"/>
        <v>1.2530338363200002</v>
      </c>
      <c r="M274" s="13">
        <f t="shared" si="448"/>
        <v>3.5662045340705689E-2</v>
      </c>
      <c r="N274" s="13">
        <f t="shared" si="449"/>
        <v>7.4199680990234662E-2</v>
      </c>
      <c r="O274" s="13">
        <f t="shared" si="450"/>
        <v>4.4685749484282243E-2</v>
      </c>
      <c r="P274" s="13">
        <f t="shared" si="451"/>
        <v>9.2974710924913939E-2</v>
      </c>
      <c r="Q274" s="13">
        <f t="shared" si="452"/>
        <v>7.7191207156707173E-2</v>
      </c>
      <c r="R274" s="13">
        <f t="shared" si="453"/>
        <v>2.7996378052562328E-2</v>
      </c>
      <c r="S274" s="13">
        <f t="shared" si="454"/>
        <v>6.0598717691217684E-2</v>
      </c>
      <c r="T274" s="13">
        <f t="shared" si="455"/>
        <v>9.6723194433740653E-2</v>
      </c>
      <c r="U274" s="13">
        <f t="shared" si="456"/>
        <v>5.8250229355493989E-2</v>
      </c>
      <c r="V274" s="13">
        <f t="shared" si="457"/>
        <v>1.755413822527651E-2</v>
      </c>
      <c r="W274" s="13">
        <f t="shared" si="458"/>
        <v>5.3535562262896783E-2</v>
      </c>
      <c r="X274" s="13">
        <f t="shared" si="459"/>
        <v>6.7081870961825801E-2</v>
      </c>
      <c r="Y274" s="13">
        <f t="shared" si="460"/>
        <v>4.2027927059409907E-2</v>
      </c>
      <c r="Z274" s="13">
        <f t="shared" si="461"/>
        <v>1.1693469664755742E-2</v>
      </c>
      <c r="AA274" s="13">
        <f t="shared" si="462"/>
        <v>2.4329836118611503E-2</v>
      </c>
      <c r="AB274" s="13">
        <f t="shared" si="463"/>
        <v>2.5310747901566382E-2</v>
      </c>
      <c r="AC274" s="13">
        <f t="shared" si="464"/>
        <v>2.8603430331857423E-3</v>
      </c>
      <c r="AD274" s="13">
        <f t="shared" si="465"/>
        <v>2.7846984122680586E-2</v>
      </c>
      <c r="AE274" s="13">
        <f t="shared" si="466"/>
        <v>3.4893213345184595E-2</v>
      </c>
      <c r="AF274" s="13">
        <f t="shared" si="467"/>
        <v>2.1861188489724445E-2</v>
      </c>
      <c r="AG274" s="13">
        <f t="shared" si="468"/>
        <v>9.1309362932646826E-3</v>
      </c>
      <c r="AH274" s="13">
        <f t="shared" si="469"/>
        <v>3.6630782884801093E-3</v>
      </c>
      <c r="AI274" s="13">
        <f t="shared" si="470"/>
        <v>7.6215269721851718E-3</v>
      </c>
      <c r="AJ274" s="13">
        <f t="shared" si="471"/>
        <v>7.9288058858070325E-3</v>
      </c>
      <c r="AK274" s="13">
        <f t="shared" si="472"/>
        <v>5.4989822909274483E-3</v>
      </c>
      <c r="AL274" s="13">
        <f t="shared" si="473"/>
        <v>2.9828863052112686E-4</v>
      </c>
      <c r="AM274" s="13">
        <f t="shared" si="474"/>
        <v>1.1587879038920773E-2</v>
      </c>
      <c r="AN274" s="13">
        <f t="shared" si="475"/>
        <v>1.4520004526951015E-2</v>
      </c>
      <c r="AO274" s="13">
        <f t="shared" si="476"/>
        <v>9.0970284878946015E-3</v>
      </c>
      <c r="AP274" s="13">
        <f t="shared" si="477"/>
        <v>3.799628168432967E-3</v>
      </c>
      <c r="AQ274" s="13">
        <f t="shared" si="478"/>
        <v>1.1902656651202744E-3</v>
      </c>
      <c r="AR274" s="13">
        <f t="shared" si="479"/>
        <v>9.1799220811094651E-4</v>
      </c>
      <c r="AS274" s="13">
        <f t="shared" si="480"/>
        <v>1.9100062361147084E-3</v>
      </c>
      <c r="AT274" s="13">
        <f t="shared" si="481"/>
        <v>1.9870124113058768E-3</v>
      </c>
      <c r="AU274" s="13">
        <f t="shared" si="482"/>
        <v>1.3780821751713129E-3</v>
      </c>
      <c r="AV274" s="13">
        <f t="shared" si="483"/>
        <v>7.1682132081278343E-4</v>
      </c>
      <c r="AW274" s="13">
        <f t="shared" si="484"/>
        <v>2.1601941636279691E-5</v>
      </c>
      <c r="AX274" s="13">
        <f t="shared" si="485"/>
        <v>4.0183567703744377E-3</v>
      </c>
      <c r="AY274" s="13">
        <f t="shared" si="486"/>
        <v>5.0351369996847282E-3</v>
      </c>
      <c r="AZ274" s="13">
        <f t="shared" si="487"/>
        <v>3.154598515555866E-3</v>
      </c>
      <c r="BA274" s="13">
        <f t="shared" si="488"/>
        <v>1.3176062266654479E-3</v>
      </c>
      <c r="BB274" s="13">
        <f t="shared" si="489"/>
        <v>4.1275129623943163E-4</v>
      </c>
      <c r="BC274" s="13">
        <f t="shared" si="490"/>
        <v>1.0343826803458959E-4</v>
      </c>
      <c r="BD274" s="13">
        <f t="shared" si="491"/>
        <v>1.9171254970685441E-4</v>
      </c>
      <c r="BE274" s="13">
        <f t="shared" si="492"/>
        <v>3.9888374023898924E-4</v>
      </c>
      <c r="BF274" s="13">
        <f t="shared" si="493"/>
        <v>4.149656307590092E-4</v>
      </c>
      <c r="BG274" s="13">
        <f t="shared" si="494"/>
        <v>2.8779726578651992E-4</v>
      </c>
      <c r="BH274" s="13">
        <f t="shared" si="495"/>
        <v>1.4970022826233515E-4</v>
      </c>
      <c r="BI274" s="13">
        <f t="shared" si="496"/>
        <v>6.229429117208774E-5</v>
      </c>
      <c r="BJ274" s="14">
        <f t="shared" si="497"/>
        <v>0.55872845907954338</v>
      </c>
      <c r="BK274" s="14">
        <f t="shared" si="498"/>
        <v>0.21498338084550542</v>
      </c>
      <c r="BL274" s="14">
        <f t="shared" si="499"/>
        <v>0.21370060240735761</v>
      </c>
      <c r="BM274" s="14">
        <f t="shared" si="500"/>
        <v>0.64138260498970767</v>
      </c>
      <c r="BN274" s="14">
        <f t="shared" si="501"/>
        <v>0.35270977194940606</v>
      </c>
    </row>
    <row r="275" spans="1:66" x14ac:dyDescent="0.25">
      <c r="A275" t="s">
        <v>340</v>
      </c>
      <c r="B275" t="s">
        <v>110</v>
      </c>
      <c r="C275" t="s">
        <v>121</v>
      </c>
      <c r="D275" s="11">
        <v>44416</v>
      </c>
      <c r="E275" s="10">
        <f>VLOOKUP(A275,home!$A$2:$E$405,3,FALSE)</f>
        <v>1.1801999999999999</v>
      </c>
      <c r="F275" s="10">
        <f>VLOOKUP(B275,home!$B$2:$E$405,3,FALSE)</f>
        <v>0.47070000000000001</v>
      </c>
      <c r="G275" s="10">
        <f>VLOOKUP(C275,away!$B$2:$E$405,4,FALSE)</f>
        <v>1.0356000000000001</v>
      </c>
      <c r="H275" s="10">
        <f>VLOOKUP(A275,away!$A$2:$E$405,3,FALSE)</f>
        <v>1.0640000000000001</v>
      </c>
      <c r="I275" s="10">
        <f>VLOOKUP(C275,away!$B$2:$E$405,3,FALSE)</f>
        <v>0.83540000000000003</v>
      </c>
      <c r="J275" s="10">
        <f>VLOOKUP(B275,home!$B$2:$E$405,4,FALSE)</f>
        <v>0.73099999999999998</v>
      </c>
      <c r="K275" s="12">
        <f t="shared" si="446"/>
        <v>0.57529665698400001</v>
      </c>
      <c r="L275" s="12">
        <f t="shared" si="447"/>
        <v>0.64976075359999996</v>
      </c>
      <c r="M275" s="13">
        <f t="shared" si="448"/>
        <v>0.29374083600650247</v>
      </c>
      <c r="N275" s="13">
        <f t="shared" si="449"/>
        <v>0.16898812097422627</v>
      </c>
      <c r="O275" s="13">
        <f t="shared" si="450"/>
        <v>0.19086126696667907</v>
      </c>
      <c r="P275" s="13">
        <f t="shared" si="451"/>
        <v>0.10980184883366123</v>
      </c>
      <c r="Q275" s="13">
        <f t="shared" si="452"/>
        <v>4.8609150533240067E-2</v>
      </c>
      <c r="R275" s="13">
        <f t="shared" si="453"/>
        <v>6.2007080328660071E-2</v>
      </c>
      <c r="S275" s="13">
        <f t="shared" si="454"/>
        <v>1.0261125224535766E-2</v>
      </c>
      <c r="T275" s="13">
        <f t="shared" si="455"/>
        <v>3.1584318282333913E-2</v>
      </c>
      <c r="U275" s="13">
        <f t="shared" si="456"/>
        <v>3.5672466022416492E-2</v>
      </c>
      <c r="V275" s="13">
        <f t="shared" si="457"/>
        <v>4.2618465087397399E-4</v>
      </c>
      <c r="W275" s="13">
        <f t="shared" si="458"/>
        <v>9.3215606002016779E-3</v>
      </c>
      <c r="X275" s="13">
        <f t="shared" si="459"/>
        <v>6.0567842403151106E-3</v>
      </c>
      <c r="Y275" s="13">
        <f t="shared" si="460"/>
        <v>1.9677303461898745E-3</v>
      </c>
      <c r="Z275" s="13">
        <f t="shared" si="461"/>
        <v>1.3429922414295307E-2</v>
      </c>
      <c r="AA275" s="13">
        <f t="shared" si="462"/>
        <v>7.7261894684985798E-3</v>
      </c>
      <c r="AB275" s="13">
        <f t="shared" si="463"/>
        <v>2.2224254862261103E-3</v>
      </c>
      <c r="AC275" s="13">
        <f t="shared" si="464"/>
        <v>9.9568771333207751E-6</v>
      </c>
      <c r="AD275" s="13">
        <f t="shared" si="465"/>
        <v>1.3406656627924485E-3</v>
      </c>
      <c r="AE275" s="13">
        <f t="shared" si="466"/>
        <v>8.7111193138166487E-4</v>
      </c>
      <c r="AF275" s="13">
        <f t="shared" si="467"/>
        <v>2.8300717250225092E-4</v>
      </c>
      <c r="AG275" s="13">
        <f t="shared" si="468"/>
        <v>6.1295651226422602E-5</v>
      </c>
      <c r="AH275" s="13">
        <f t="shared" si="469"/>
        <v>2.1815591271755115E-3</v>
      </c>
      <c r="AI275" s="13">
        <f t="shared" si="470"/>
        <v>1.2550436728770047E-3</v>
      </c>
      <c r="AJ275" s="13">
        <f t="shared" si="471"/>
        <v>3.6101121468753083E-4</v>
      </c>
      <c r="AK275" s="13">
        <f t="shared" si="472"/>
        <v>6.9229514981156539E-5</v>
      </c>
      <c r="AL275" s="13">
        <f t="shared" si="473"/>
        <v>1.4887729370035897E-7</v>
      </c>
      <c r="AM275" s="13">
        <f t="shared" si="474"/>
        <v>1.5425609478754692E-4</v>
      </c>
      <c r="AN275" s="13">
        <f t="shared" si="475"/>
        <v>1.0022955639654953E-4</v>
      </c>
      <c r="AO275" s="13">
        <f t="shared" si="476"/>
        <v>3.2562616048607849E-5</v>
      </c>
      <c r="AP275" s="13">
        <f t="shared" si="477"/>
        <v>7.0526366476436321E-6</v>
      </c>
      <c r="AQ275" s="13">
        <f t="shared" si="478"/>
        <v>1.1456316257599757E-6</v>
      </c>
      <c r="AR275" s="13">
        <f t="shared" si="479"/>
        <v>2.8349830049930369E-4</v>
      </c>
      <c r="AS275" s="13">
        <f t="shared" si="480"/>
        <v>1.6309562453789488E-4</v>
      </c>
      <c r="AT275" s="13">
        <f t="shared" si="481"/>
        <v>4.691418378268428E-5</v>
      </c>
      <c r="AU275" s="13">
        <f t="shared" si="482"/>
        <v>8.9965243651037517E-6</v>
      </c>
      <c r="AV275" s="13">
        <f t="shared" si="483"/>
        <v>1.293917597929823E-6</v>
      </c>
      <c r="AW275" s="13">
        <f t="shared" si="484"/>
        <v>1.5458640268572514E-9</v>
      </c>
      <c r="AX275" s="13">
        <f t="shared" si="485"/>
        <v>1.4790502608447118E-5</v>
      </c>
      <c r="AY275" s="13">
        <f t="shared" si="486"/>
        <v>9.6102881209873662E-6</v>
      </c>
      <c r="AZ275" s="13">
        <f t="shared" si="487"/>
        <v>3.1221940259029382E-6</v>
      </c>
      <c r="BA275" s="13">
        <f t="shared" si="488"/>
        <v>6.7622638105203722E-7</v>
      </c>
      <c r="BB275" s="13">
        <f t="shared" si="489"/>
        <v>1.0984634073914308E-7</v>
      </c>
      <c r="BC275" s="13">
        <f t="shared" si="490"/>
        <v>1.4274768227773598E-8</v>
      </c>
      <c r="BD275" s="13">
        <f t="shared" si="491"/>
        <v>3.070101156279114E-5</v>
      </c>
      <c r="BE275" s="13">
        <f t="shared" si="492"/>
        <v>1.7662189318100874E-5</v>
      </c>
      <c r="BF275" s="13">
        <f t="shared" si="493"/>
        <v>5.0804992348609729E-6</v>
      </c>
      <c r="BG275" s="13">
        <f t="shared" si="494"/>
        <v>9.7426474187509582E-7</v>
      </c>
      <c r="BH275" s="13">
        <f t="shared" si="495"/>
        <v>1.4012281225453059E-7</v>
      </c>
      <c r="BI275" s="13">
        <f t="shared" si="496"/>
        <v>1.6122437091445628E-8</v>
      </c>
      <c r="BJ275" s="14">
        <f t="shared" si="497"/>
        <v>0.26940731526216111</v>
      </c>
      <c r="BK275" s="14">
        <f t="shared" si="498"/>
        <v>0.41424971075812145</v>
      </c>
      <c r="BL275" s="14">
        <f t="shared" si="499"/>
        <v>0.30291464456309125</v>
      </c>
      <c r="BM275" s="14">
        <f t="shared" si="500"/>
        <v>0.12598368061244314</v>
      </c>
      <c r="BN275" s="14">
        <f t="shared" si="501"/>
        <v>0.87400830364296922</v>
      </c>
    </row>
    <row r="276" spans="1:66" x14ac:dyDescent="0.25">
      <c r="A276" t="s">
        <v>340</v>
      </c>
      <c r="B276" t="s">
        <v>125</v>
      </c>
      <c r="C276" t="s">
        <v>112</v>
      </c>
      <c r="D276" s="11">
        <v>44416</v>
      </c>
      <c r="E276" s="10">
        <f>VLOOKUP(A276,home!$A$2:$E$405,3,FALSE)</f>
        <v>1.1801999999999999</v>
      </c>
      <c r="F276" s="10">
        <f>VLOOKUP(B276,home!$B$2:$E$405,3,FALSE)</f>
        <v>0.75319999999999998</v>
      </c>
      <c r="G276" s="10">
        <f>VLOOKUP(C276,away!$B$2:$E$405,4,FALSE)</f>
        <v>0.65900000000000003</v>
      </c>
      <c r="H276" s="10">
        <f>VLOOKUP(A276,away!$A$2:$E$405,3,FALSE)</f>
        <v>1.0640000000000001</v>
      </c>
      <c r="I276" s="10">
        <f>VLOOKUP(C276,away!$B$2:$E$405,3,FALSE)</f>
        <v>1.0443</v>
      </c>
      <c r="J276" s="10">
        <f>VLOOKUP(B276,home!$B$2:$E$405,4,FALSE)</f>
        <v>1.0443</v>
      </c>
      <c r="K276" s="12">
        <f t="shared" si="446"/>
        <v>0.5858026557599999</v>
      </c>
      <c r="L276" s="12">
        <f t="shared" si="447"/>
        <v>1.1603584893600001</v>
      </c>
      <c r="M276" s="13">
        <f t="shared" si="448"/>
        <v>0.17444231847783523</v>
      </c>
      <c r="N276" s="13">
        <f t="shared" si="449"/>
        <v>0.10218877344124756</v>
      </c>
      <c r="O276" s="13">
        <f t="shared" si="450"/>
        <v>0.20241562514939695</v>
      </c>
      <c r="P276" s="13">
        <f t="shared" si="451"/>
        <v>0.11857561077983733</v>
      </c>
      <c r="Q276" s="13">
        <f t="shared" si="452"/>
        <v>2.993122743536988E-2</v>
      </c>
      <c r="R276" s="13">
        <f t="shared" si="453"/>
        <v>0.11743734451060714</v>
      </c>
      <c r="S276" s="13">
        <f t="shared" si="454"/>
        <v>2.0150178572635132E-2</v>
      </c>
      <c r="T276" s="13">
        <f t="shared" si="455"/>
        <v>3.4730953851596393E-2</v>
      </c>
      <c r="U276" s="13">
        <f t="shared" si="456"/>
        <v>6.879510829971569E-2</v>
      </c>
      <c r="V276" s="13">
        <f t="shared" si="457"/>
        <v>1.5218782488752008E-3</v>
      </c>
      <c r="W276" s="13">
        <f t="shared" si="458"/>
        <v>5.8445975072654163E-3</v>
      </c>
      <c r="X276" s="13">
        <f t="shared" si="459"/>
        <v>6.7818283344477223E-3</v>
      </c>
      <c r="Y276" s="13">
        <f t="shared" si="460"/>
        <v>3.9346760406293018E-3</v>
      </c>
      <c r="Z276" s="13">
        <f t="shared" si="461"/>
        <v>4.5423139890259333E-2</v>
      </c>
      <c r="AA276" s="13">
        <f t="shared" si="462"/>
        <v>2.6608995980671901E-2</v>
      </c>
      <c r="AB276" s="13">
        <f t="shared" si="463"/>
        <v>7.7938102562923814E-3</v>
      </c>
      <c r="AC276" s="13">
        <f t="shared" si="464"/>
        <v>6.4655198229556627E-5</v>
      </c>
      <c r="AD276" s="13">
        <f t="shared" si="465"/>
        <v>8.559451854010889E-4</v>
      </c>
      <c r="AE276" s="13">
        <f t="shared" si="466"/>
        <v>9.9320326230697303E-4</v>
      </c>
      <c r="AF276" s="13">
        <f t="shared" si="467"/>
        <v>5.7623591853897147E-4</v>
      </c>
      <c r="AG276" s="13">
        <f t="shared" si="468"/>
        <v>2.2288007998361766E-4</v>
      </c>
      <c r="AH276" s="13">
        <f t="shared" si="469"/>
        <v>1.3176781496262316E-2</v>
      </c>
      <c r="AI276" s="13">
        <f t="shared" si="470"/>
        <v>7.7189935948796884E-3</v>
      </c>
      <c r="AJ276" s="13">
        <f t="shared" si="471"/>
        <v>2.2609034738374752E-3</v>
      </c>
      <c r="AK276" s="13">
        <f t="shared" si="472"/>
        <v>4.4148108646366747E-4</v>
      </c>
      <c r="AL276" s="13">
        <f t="shared" si="473"/>
        <v>1.7579517830440331E-6</v>
      </c>
      <c r="AM276" s="13">
        <f t="shared" si="474"/>
        <v>1.002829925585887E-4</v>
      </c>
      <c r="AN276" s="13">
        <f t="shared" si="475"/>
        <v>1.1636422175378414E-4</v>
      </c>
      <c r="AO276" s="13">
        <f t="shared" si="476"/>
        <v>6.7512106284886504E-5</v>
      </c>
      <c r="AP276" s="13">
        <f t="shared" si="477"/>
        <v>2.611274855408089E-5</v>
      </c>
      <c r="AQ276" s="13">
        <f t="shared" si="478"/>
        <v>7.5750373663127056E-6</v>
      </c>
      <c r="AR276" s="13">
        <f t="shared" si="479"/>
        <v>3.0579580543259486E-3</v>
      </c>
      <c r="AS276" s="13">
        <f t="shared" si="480"/>
        <v>1.7913599494268225E-3</v>
      </c>
      <c r="AT276" s="13">
        <f t="shared" si="481"/>
        <v>5.2469170789816585E-4</v>
      </c>
      <c r="AU276" s="13">
        <f t="shared" si="482"/>
        <v>1.0245526531399856E-4</v>
      </c>
      <c r="AV276" s="13">
        <f t="shared" si="483"/>
        <v>1.5004641629383938E-5</v>
      </c>
      <c r="AW276" s="13">
        <f t="shared" si="484"/>
        <v>3.319311255161017E-8</v>
      </c>
      <c r="AX276" s="13">
        <f t="shared" si="485"/>
        <v>9.7910072280635913E-6</v>
      </c>
      <c r="AY276" s="13">
        <f t="shared" si="486"/>
        <v>1.1361078356468712E-5</v>
      </c>
      <c r="AZ276" s="13">
        <f t="shared" si="487"/>
        <v>6.5914618596063131E-6</v>
      </c>
      <c r="BA276" s="13">
        <f t="shared" si="488"/>
        <v>2.5494862420289458E-6</v>
      </c>
      <c r="BB276" s="13">
        <f t="shared" si="489"/>
        <v>7.3957950111120267E-7</v>
      </c>
      <c r="BC276" s="13">
        <f t="shared" si="490"/>
        <v>1.7163547053420354E-7</v>
      </c>
      <c r="BD276" s="13">
        <f t="shared" si="491"/>
        <v>5.9138793140731658E-4</v>
      </c>
      <c r="BE276" s="13">
        <f t="shared" si="492"/>
        <v>3.4643662080281864E-4</v>
      </c>
      <c r="BF276" s="13">
        <f t="shared" si="493"/>
        <v>1.0147174625940559E-4</v>
      </c>
      <c r="BG276" s="13">
        <f t="shared" si="494"/>
        <v>1.9814139481121545E-5</v>
      </c>
      <c r="BH276" s="13">
        <f t="shared" si="495"/>
        <v>2.9017938824100164E-6</v>
      </c>
      <c r="BI276" s="13">
        <f t="shared" si="496"/>
        <v>3.3997571255678182E-7</v>
      </c>
      <c r="BJ276" s="14">
        <f t="shared" si="497"/>
        <v>0.18640937241196237</v>
      </c>
      <c r="BK276" s="14">
        <f t="shared" si="498"/>
        <v>0.31476776030755194</v>
      </c>
      <c r="BL276" s="14">
        <f t="shared" si="499"/>
        <v>0.45320286567426721</v>
      </c>
      <c r="BM276" s="14">
        <f t="shared" si="500"/>
        <v>0.25480091060450277</v>
      </c>
      <c r="BN276" s="14">
        <f t="shared" si="501"/>
        <v>0.74499089979429423</v>
      </c>
    </row>
    <row r="277" spans="1:66" x14ac:dyDescent="0.25">
      <c r="A277" t="s">
        <v>340</v>
      </c>
      <c r="B277" t="s">
        <v>127</v>
      </c>
      <c r="C277" t="s">
        <v>118</v>
      </c>
      <c r="D277" s="11">
        <v>44416</v>
      </c>
      <c r="E277" s="10">
        <f>VLOOKUP(A277,home!$A$2:$E$405,3,FALSE)</f>
        <v>1.1801999999999999</v>
      </c>
      <c r="F277" s="10">
        <f>VLOOKUP(B277,home!$B$2:$E$405,3,FALSE)</f>
        <v>1.0356000000000001</v>
      </c>
      <c r="G277" s="10">
        <f>VLOOKUP(C277,away!$B$2:$E$405,4,FALSE)</f>
        <v>0.37659999999999999</v>
      </c>
      <c r="H277" s="10">
        <f>VLOOKUP(A277,away!$A$2:$E$405,3,FALSE)</f>
        <v>1.0640000000000001</v>
      </c>
      <c r="I277" s="10">
        <f>VLOOKUP(C277,away!$B$2:$E$405,3,FALSE)</f>
        <v>0.73099999999999998</v>
      </c>
      <c r="J277" s="10">
        <f>VLOOKUP(B277,home!$B$2:$E$405,4,FALSE)</f>
        <v>0.52210000000000001</v>
      </c>
      <c r="K277" s="12">
        <f t="shared" si="446"/>
        <v>0.460286214192</v>
      </c>
      <c r="L277" s="12">
        <f t="shared" si="447"/>
        <v>0.40608102640000004</v>
      </c>
      <c r="M277" s="13">
        <f t="shared" si="448"/>
        <v>0.42047626721964243</v>
      </c>
      <c r="N277" s="13">
        <f t="shared" si="449"/>
        <v>0.19353942919611297</v>
      </c>
      <c r="O277" s="13">
        <f t="shared" si="450"/>
        <v>0.17074743416939309</v>
      </c>
      <c r="P277" s="13">
        <f t="shared" si="451"/>
        <v>7.8592690056827688E-2</v>
      </c>
      <c r="Q277" s="13">
        <f t="shared" si="452"/>
        <v>4.454176558077972E-2</v>
      </c>
      <c r="R277" s="13">
        <f t="shared" si="453"/>
        <v>3.4668646661336788E-2</v>
      </c>
      <c r="S277" s="13">
        <f t="shared" si="454"/>
        <v>3.6725086597705786E-3</v>
      </c>
      <c r="T277" s="13">
        <f t="shared" si="455"/>
        <v>1.8087565884711224E-2</v>
      </c>
      <c r="U277" s="13">
        <f t="shared" si="456"/>
        <v>1.595750012290683E-2</v>
      </c>
      <c r="V277" s="13">
        <f t="shared" si="457"/>
        <v>7.6271271235913682E-5</v>
      </c>
      <c r="W277" s="13">
        <f t="shared" si="458"/>
        <v>6.8339868842015438E-3</v>
      </c>
      <c r="X277" s="13">
        <f t="shared" si="459"/>
        <v>2.7751524083407014E-3</v>
      </c>
      <c r="Y277" s="13">
        <f t="shared" si="460"/>
        <v>5.6346836919771192E-4</v>
      </c>
      <c r="Z277" s="13">
        <f t="shared" si="461"/>
        <v>4.692759873378193E-3</v>
      </c>
      <c r="AA277" s="13">
        <f t="shared" si="462"/>
        <v>2.1600126762293778E-3</v>
      </c>
      <c r="AB277" s="13">
        <f t="shared" si="463"/>
        <v>4.9711202867417509E-4</v>
      </c>
      <c r="AC277" s="13">
        <f t="shared" si="464"/>
        <v>8.9100813289081935E-7</v>
      </c>
      <c r="AD277" s="13">
        <f t="shared" si="465"/>
        <v>7.8639748769172727E-4</v>
      </c>
      <c r="AE277" s="13">
        <f t="shared" si="466"/>
        <v>3.1934109896023807E-4</v>
      </c>
      <c r="AF277" s="13">
        <f t="shared" si="467"/>
        <v>6.4839180618738723E-5</v>
      </c>
      <c r="AG277" s="13">
        <f t="shared" si="468"/>
        <v>8.7766536721974695E-6</v>
      </c>
      <c r="AH277" s="13">
        <f t="shared" si="469"/>
        <v>4.7641018650753763E-4</v>
      </c>
      <c r="AI277" s="13">
        <f t="shared" si="470"/>
        <v>2.1928504115005913E-4</v>
      </c>
      <c r="AJ277" s="13">
        <f t="shared" si="471"/>
        <v>5.0466940709948809E-5</v>
      </c>
      <c r="AK277" s="13">
        <f t="shared" si="472"/>
        <v>7.7430790270781556E-6</v>
      </c>
      <c r="AL277" s="13">
        <f t="shared" si="473"/>
        <v>6.6616578851829805E-9</v>
      </c>
      <c r="AM277" s="13">
        <f t="shared" si="474"/>
        <v>7.2393584491945034E-5</v>
      </c>
      <c r="AN277" s="13">
        <f t="shared" si="475"/>
        <v>2.9397661095264171E-5</v>
      </c>
      <c r="AO277" s="13">
        <f t="shared" si="476"/>
        <v>5.9689161956621105E-6</v>
      </c>
      <c r="AP277" s="13">
        <f t="shared" si="477"/>
        <v>8.0795453841001782E-7</v>
      </c>
      <c r="AQ277" s="13">
        <f t="shared" si="478"/>
        <v>8.2023752060519559E-8</v>
      </c>
      <c r="AR277" s="13">
        <f t="shared" si="479"/>
        <v>3.8692227504879269E-5</v>
      </c>
      <c r="AS277" s="13">
        <f t="shared" si="480"/>
        <v>1.7809498916876452E-5</v>
      </c>
      <c r="AT277" s="13">
        <f t="shared" si="481"/>
        <v>4.0987334165527918E-6</v>
      </c>
      <c r="AU277" s="13">
        <f t="shared" si="482"/>
        <v>6.2886349576244226E-7</v>
      </c>
      <c r="AV277" s="13">
        <f t="shared" si="483"/>
        <v>7.2364299427010311E-8</v>
      </c>
      <c r="AW277" s="13">
        <f t="shared" si="484"/>
        <v>3.4587604993788805E-11</v>
      </c>
      <c r="AX277" s="13">
        <f t="shared" si="485"/>
        <v>5.5536281562643426E-6</v>
      </c>
      <c r="AY277" s="13">
        <f t="shared" si="486"/>
        <v>2.2552230219397644E-6</v>
      </c>
      <c r="AZ277" s="13">
        <f t="shared" si="487"/>
        <v>4.5790163975510457E-7</v>
      </c>
      <c r="BA277" s="13">
        <f t="shared" si="488"/>
        <v>6.1981722620665314E-8</v>
      </c>
      <c r="BB277" s="13">
        <f t="shared" si="489"/>
        <v>6.2924003849599668E-9</v>
      </c>
      <c r="BC277" s="13">
        <f t="shared" si="490"/>
        <v>5.1104488136885978E-10</v>
      </c>
      <c r="BD277" s="13">
        <f t="shared" si="491"/>
        <v>2.618696576480614E-6</v>
      </c>
      <c r="BE277" s="13">
        <f t="shared" si="492"/>
        <v>1.2053499333058131E-6</v>
      </c>
      <c r="BF277" s="13">
        <f t="shared" si="493"/>
        <v>2.7740297878895612E-7</v>
      </c>
      <c r="BG277" s="13">
        <f t="shared" si="494"/>
        <v>4.2561588970784105E-8</v>
      </c>
      <c r="BH277" s="13">
        <f t="shared" si="495"/>
        <v>4.8976281643395473E-9</v>
      </c>
      <c r="BI277" s="13">
        <f t="shared" si="496"/>
        <v>4.5086214525679308E-10</v>
      </c>
      <c r="BJ277" s="14">
        <f t="shared" si="497"/>
        <v>0.26763770842234602</v>
      </c>
      <c r="BK277" s="14">
        <f t="shared" si="498"/>
        <v>0.5028208901002893</v>
      </c>
      <c r="BL277" s="14">
        <f t="shared" si="499"/>
        <v>0.22485006195313623</v>
      </c>
      <c r="BM277" s="14">
        <f t="shared" si="500"/>
        <v>5.7432932276622703E-2</v>
      </c>
      <c r="BN277" s="14">
        <f t="shared" si="501"/>
        <v>0.94256623288409269</v>
      </c>
    </row>
    <row r="278" spans="1:66" x14ac:dyDescent="0.25">
      <c r="A278" t="s">
        <v>340</v>
      </c>
      <c r="B278" t="s">
        <v>116</v>
      </c>
      <c r="C278" t="s">
        <v>113</v>
      </c>
      <c r="D278" s="11">
        <v>44416</v>
      </c>
      <c r="E278" s="10">
        <f>VLOOKUP(A278,home!$A$2:$E$405,3,FALSE)</f>
        <v>1.1801999999999999</v>
      </c>
      <c r="F278" s="10">
        <f>VLOOKUP(B278,home!$B$2:$E$405,3,FALSE)</f>
        <v>1.1861999999999999</v>
      </c>
      <c r="G278" s="10">
        <f>VLOOKUP(C278,away!$B$2:$E$405,4,FALSE)</f>
        <v>0.9415</v>
      </c>
      <c r="H278" s="10">
        <f>VLOOKUP(A278,away!$A$2:$E$405,3,FALSE)</f>
        <v>1.0640000000000001</v>
      </c>
      <c r="I278" s="10">
        <f>VLOOKUP(C278,away!$B$2:$E$405,3,FALSE)</f>
        <v>0.93979999999999997</v>
      </c>
      <c r="J278" s="10">
        <f>VLOOKUP(B278,home!$B$2:$E$405,4,FALSE)</f>
        <v>0.93979999999999997</v>
      </c>
      <c r="K278" s="12">
        <f t="shared" si="446"/>
        <v>1.3180559754599999</v>
      </c>
      <c r="L278" s="12">
        <f t="shared" si="447"/>
        <v>0.93975037855999999</v>
      </c>
      <c r="M278" s="13">
        <f t="shared" si="448"/>
        <v>0.10457964403142696</v>
      </c>
      <c r="N278" s="13">
        <f t="shared" si="449"/>
        <v>0.13784182472710199</v>
      </c>
      <c r="O278" s="13">
        <f t="shared" si="450"/>
        <v>9.8278760068203519E-2</v>
      </c>
      <c r="P278" s="13">
        <f t="shared" si="451"/>
        <v>0.12953690696869527</v>
      </c>
      <c r="Q278" s="13">
        <f t="shared" si="452"/>
        <v>9.0841620374933388E-2</v>
      </c>
      <c r="R278" s="13">
        <f t="shared" si="453"/>
        <v>4.6178750989250832E-2</v>
      </c>
      <c r="S278" s="13">
        <f t="shared" si="454"/>
        <v>4.011251525673093E-2</v>
      </c>
      <c r="T278" s="13">
        <f t="shared" si="455"/>
        <v>8.5368447136347461E-2</v>
      </c>
      <c r="U278" s="13">
        <f t="shared" si="456"/>
        <v>6.0866178680661437E-2</v>
      </c>
      <c r="V278" s="13">
        <f t="shared" si="457"/>
        <v>5.5205678198820352E-3</v>
      </c>
      <c r="W278" s="13">
        <f t="shared" si="458"/>
        <v>3.9911446851883282E-2</v>
      </c>
      <c r="X278" s="13">
        <f t="shared" si="459"/>
        <v>3.7506797287934636E-2</v>
      </c>
      <c r="Y278" s="13">
        <f t="shared" si="460"/>
        <v>1.7623513474954874E-2</v>
      </c>
      <c r="Z278" s="13">
        <f t="shared" si="461"/>
        <v>1.4465499574525482E-2</v>
      </c>
      <c r="AA278" s="13">
        <f t="shared" si="462"/>
        <v>1.9066338152217397E-2</v>
      </c>
      <c r="AB278" s="13">
        <f t="shared" si="463"/>
        <v>1.2565250465835558E-2</v>
      </c>
      <c r="AC278" s="13">
        <f t="shared" si="464"/>
        <v>4.273760005601172E-4</v>
      </c>
      <c r="AD278" s="13">
        <f t="shared" si="465"/>
        <v>1.3151380253094735E-2</v>
      </c>
      <c r="AE278" s="13">
        <f t="shared" si="466"/>
        <v>1.2359014571432285E-2</v>
      </c>
      <c r="AF278" s="13">
        <f t="shared" si="467"/>
        <v>5.8071943110660218E-3</v>
      </c>
      <c r="AG278" s="13">
        <f t="shared" si="468"/>
        <v>1.8191043507319244E-3</v>
      </c>
      <c r="AH278" s="13">
        <f t="shared" si="469"/>
        <v>3.3984896753049597E-3</v>
      </c>
      <c r="AI278" s="13">
        <f t="shared" si="470"/>
        <v>4.4793996240748164E-3</v>
      </c>
      <c r="AJ278" s="13">
        <f t="shared" si="471"/>
        <v>2.952049720492545E-3</v>
      </c>
      <c r="AK278" s="13">
        <f t="shared" si="472"/>
        <v>1.296988924650074E-3</v>
      </c>
      <c r="AL278" s="13">
        <f t="shared" si="473"/>
        <v>2.1174661948006863E-5</v>
      </c>
      <c r="AM278" s="13">
        <f t="shared" si="474"/>
        <v>3.4668510656276322E-3</v>
      </c>
      <c r="AN278" s="13">
        <f t="shared" si="475"/>
        <v>3.2579746013347067E-3</v>
      </c>
      <c r="AO278" s="13">
        <f t="shared" si="476"/>
        <v>1.5308414324715777E-3</v>
      </c>
      <c r="AP278" s="13">
        <f t="shared" si="477"/>
        <v>4.7953627189349933E-4</v>
      </c>
      <c r="AQ278" s="13">
        <f t="shared" si="478"/>
        <v>1.1266109826129175E-4</v>
      </c>
      <c r="AR278" s="13">
        <f t="shared" si="479"/>
        <v>6.3874639178001776E-4</v>
      </c>
      <c r="AS278" s="13">
        <f t="shared" si="480"/>
        <v>8.4190349848916647E-4</v>
      </c>
      <c r="AT278" s="13">
        <f t="shared" si="481"/>
        <v>5.5483796847216247E-4</v>
      </c>
      <c r="AU278" s="13">
        <f t="shared" si="482"/>
        <v>2.4376916658560695E-4</v>
      </c>
      <c r="AV278" s="13">
        <f t="shared" si="483"/>
        <v>8.0325351662765816E-5</v>
      </c>
      <c r="AW278" s="13">
        <f t="shared" si="484"/>
        <v>7.2855165400922997E-7</v>
      </c>
      <c r="AX278" s="13">
        <f t="shared" si="485"/>
        <v>7.6158396051339433E-4</v>
      </c>
      <c r="AY278" s="13">
        <f t="shared" si="486"/>
        <v>7.1569881519768634E-4</v>
      </c>
      <c r="AZ278" s="13">
        <f t="shared" si="487"/>
        <v>3.3628911625848459E-4</v>
      </c>
      <c r="BA278" s="13">
        <f t="shared" si="488"/>
        <v>1.0534260810317293E-4</v>
      </c>
      <c r="BB278" s="13">
        <f t="shared" si="489"/>
        <v>2.4748938960863615E-5</v>
      </c>
      <c r="BC278" s="13">
        <f t="shared" si="490"/>
        <v>4.6515649514859852E-6</v>
      </c>
      <c r="BD278" s="13">
        <f t="shared" si="491"/>
        <v>1.0004369391318423E-4</v>
      </c>
      <c r="BE278" s="13">
        <f t="shared" si="492"/>
        <v>1.318631885693637E-4</v>
      </c>
      <c r="BF278" s="13">
        <f t="shared" si="493"/>
        <v>8.6901531818529292E-5</v>
      </c>
      <c r="BG278" s="13">
        <f t="shared" si="494"/>
        <v>3.8180361096679952E-5</v>
      </c>
      <c r="BH278" s="13">
        <f t="shared" si="495"/>
        <v>1.2580963272174875E-5</v>
      </c>
      <c r="BI278" s="13">
        <f t="shared" si="496"/>
        <v>3.3164827635865777E-6</v>
      </c>
      <c r="BJ278" s="14">
        <f t="shared" si="497"/>
        <v>0.45302652281305444</v>
      </c>
      <c r="BK278" s="14">
        <f t="shared" si="498"/>
        <v>0.28091388355444102</v>
      </c>
      <c r="BL278" s="14">
        <f t="shared" si="499"/>
        <v>0.2518146748991143</v>
      </c>
      <c r="BM278" s="14">
        <f t="shared" si="500"/>
        <v>0.39224810341797972</v>
      </c>
      <c r="BN278" s="14">
        <f t="shared" si="501"/>
        <v>0.60725750715961191</v>
      </c>
    </row>
    <row r="279" spans="1:66" x14ac:dyDescent="0.25">
      <c r="A279" t="s">
        <v>340</v>
      </c>
      <c r="B279" t="s">
        <v>120</v>
      </c>
      <c r="C279" t="s">
        <v>124</v>
      </c>
      <c r="D279" s="11">
        <v>44416</v>
      </c>
      <c r="E279" s="10">
        <f>VLOOKUP(A279,home!$A$2:$E$405,3,FALSE)</f>
        <v>1.1801999999999999</v>
      </c>
      <c r="F279" s="10">
        <f>VLOOKUP(B279,home!$B$2:$E$405,3,FALSE)</f>
        <v>1.5063</v>
      </c>
      <c r="G279" s="10">
        <f>VLOOKUP(C279,away!$B$2:$E$405,4,FALSE)</f>
        <v>1.1297999999999999</v>
      </c>
      <c r="H279" s="10">
        <f>VLOOKUP(A279,away!$A$2:$E$405,3,FALSE)</f>
        <v>1.0640000000000001</v>
      </c>
      <c r="I279" s="10">
        <f>VLOOKUP(C279,away!$B$2:$E$405,3,FALSE)</f>
        <v>1.3575999999999999</v>
      </c>
      <c r="J279" s="10">
        <f>VLOOKUP(B279,home!$B$2:$E$405,4,FALSE)</f>
        <v>1.1487000000000001</v>
      </c>
      <c r="K279" s="12">
        <f t="shared" si="446"/>
        <v>2.0084852967479998</v>
      </c>
      <c r="L279" s="12">
        <f t="shared" si="447"/>
        <v>1.6592815276799999</v>
      </c>
      <c r="M279" s="13">
        <f t="shared" si="448"/>
        <v>2.5533426950851198E-2</v>
      </c>
      <c r="N279" s="13">
        <f t="shared" si="449"/>
        <v>5.1283512606373739E-2</v>
      </c>
      <c r="O279" s="13">
        <f t="shared" si="450"/>
        <v>4.2367143677914054E-2</v>
      </c>
      <c r="P279" s="13">
        <f t="shared" si="451"/>
        <v>8.5093785142300343E-2</v>
      </c>
      <c r="Q279" s="13">
        <f t="shared" si="452"/>
        <v>5.1501090517746193E-2</v>
      </c>
      <c r="R279" s="13">
        <f t="shared" si="453"/>
        <v>3.5149509442663651E-2</v>
      </c>
      <c r="S279" s="13">
        <f t="shared" si="454"/>
        <v>7.089679230858778E-2</v>
      </c>
      <c r="T279" s="13">
        <f t="shared" si="455"/>
        <v>8.5454808151471842E-2</v>
      </c>
      <c r="U279" s="13">
        <f t="shared" si="456"/>
        <v>7.059727290349492E-2</v>
      </c>
      <c r="V279" s="13">
        <f t="shared" si="457"/>
        <v>2.6252629645914002E-2</v>
      </c>
      <c r="W279" s="13">
        <f t="shared" si="458"/>
        <v>3.447972769046035E-2</v>
      </c>
      <c r="X279" s="13">
        <f t="shared" si="459"/>
        <v>5.7211575236217435E-2</v>
      </c>
      <c r="Y279" s="13">
        <f t="shared" si="460"/>
        <v>4.7465054979465071E-2</v>
      </c>
      <c r="Z279" s="13">
        <f t="shared" si="461"/>
        <v>1.9440977241741847E-2</v>
      </c>
      <c r="AA279" s="13">
        <f t="shared" si="462"/>
        <v>3.9046916944450977E-2</v>
      </c>
      <c r="AB279" s="13">
        <f t="shared" si="463"/>
        <v>3.9212579283135075E-2</v>
      </c>
      <c r="AC279" s="13">
        <f t="shared" si="464"/>
        <v>5.4681644154392431E-3</v>
      </c>
      <c r="AD279" s="13">
        <f t="shared" si="465"/>
        <v>1.731300652554112E-2</v>
      </c>
      <c r="AE279" s="13">
        <f t="shared" si="466"/>
        <v>2.8727151916433668E-2</v>
      </c>
      <c r="AF279" s="13">
        <f t="shared" si="467"/>
        <v>2.3833216258897755E-2</v>
      </c>
      <c r="AG279" s="13">
        <f t="shared" si="468"/>
        <v>1.3182005161197229E-2</v>
      </c>
      <c r="AH279" s="13">
        <f t="shared" si="469"/>
        <v>8.0645136043173762E-3</v>
      </c>
      <c r="AI279" s="13">
        <f t="shared" si="470"/>
        <v>1.6197456999695665E-2</v>
      </c>
      <c r="AJ279" s="13">
        <f t="shared" si="471"/>
        <v>1.6266177114298362E-2</v>
      </c>
      <c r="AK279" s="13">
        <f t="shared" si="472"/>
        <v>1.0890125856122356E-2</v>
      </c>
      <c r="AL279" s="13">
        <f t="shared" si="473"/>
        <v>7.2893749638200855E-4</v>
      </c>
      <c r="AM279" s="13">
        <f t="shared" si="474"/>
        <v>6.9545838098103059E-3</v>
      </c>
      <c r="AN279" s="13">
        <f t="shared" si="475"/>
        <v>1.1539612448320637E-2</v>
      </c>
      <c r="AO279" s="13">
        <f t="shared" si="476"/>
        <v>9.573732886042307E-3</v>
      </c>
      <c r="AP279" s="13">
        <f t="shared" si="477"/>
        <v>5.2951727095841795E-3</v>
      </c>
      <c r="AQ279" s="13">
        <f t="shared" si="478"/>
        <v>2.1965455657220693E-3</v>
      </c>
      <c r="AR279" s="13">
        <f t="shared" si="479"/>
        <v>2.6762596906735742E-3</v>
      </c>
      <c r="AS279" s="13">
        <f t="shared" si="480"/>
        <v>5.3752282389972232E-3</v>
      </c>
      <c r="AT279" s="13">
        <f t="shared" si="481"/>
        <v>5.3980334423452845E-3</v>
      </c>
      <c r="AU279" s="13">
        <f t="shared" si="482"/>
        <v>3.6139569334348318E-3</v>
      </c>
      <c r="AV279" s="13">
        <f t="shared" si="483"/>
        <v>1.8146448409710871E-3</v>
      </c>
      <c r="AW279" s="13">
        <f t="shared" si="484"/>
        <v>6.7480225495401686E-5</v>
      </c>
      <c r="AX279" s="13">
        <f t="shared" si="485"/>
        <v>2.3280298878342823E-3</v>
      </c>
      <c r="AY279" s="13">
        <f t="shared" si="486"/>
        <v>3.8628569887703659E-3</v>
      </c>
      <c r="AZ279" s="13">
        <f t="shared" si="487"/>
        <v>3.2047836227681297E-3</v>
      </c>
      <c r="BA279" s="13">
        <f t="shared" si="488"/>
        <v>1.7725460884901827E-3</v>
      </c>
      <c r="BB279" s="13">
        <f t="shared" si="489"/>
        <v>7.3528824539829929E-4</v>
      </c>
      <c r="BC279" s="13">
        <f t="shared" si="490"/>
        <v>2.440100406219272E-4</v>
      </c>
      <c r="BD279" s="13">
        <f t="shared" si="491"/>
        <v>7.4011137800154196E-4</v>
      </c>
      <c r="BE279" s="13">
        <f t="shared" si="492"/>
        <v>1.4865028206719978E-3</v>
      </c>
      <c r="BF279" s="13">
        <f t="shared" si="493"/>
        <v>1.4928095294470685E-3</v>
      </c>
      <c r="BG279" s="13">
        <f t="shared" si="494"/>
        <v>9.9942866357991249E-4</v>
      </c>
      <c r="BH279" s="13">
        <f t="shared" si="495"/>
        <v>5.0183444398718929E-4</v>
      </c>
      <c r="BI279" s="13">
        <f t="shared" si="496"/>
        <v>2.0158542042999559E-4</v>
      </c>
      <c r="BJ279" s="14">
        <f t="shared" si="497"/>
        <v>0.458158311337167</v>
      </c>
      <c r="BK279" s="14">
        <f t="shared" si="498"/>
        <v>0.21783659294824495</v>
      </c>
      <c r="BL279" s="14">
        <f t="shared" si="499"/>
        <v>0.30209209122863223</v>
      </c>
      <c r="BM279" s="14">
        <f t="shared" si="500"/>
        <v>0.70280412765466194</v>
      </c>
      <c r="BN279" s="14">
        <f t="shared" si="501"/>
        <v>0.29092846833784919</v>
      </c>
    </row>
    <row r="280" spans="1:66" x14ac:dyDescent="0.25">
      <c r="A280" t="s">
        <v>342</v>
      </c>
      <c r="B280" t="s">
        <v>153</v>
      </c>
      <c r="C280" t="s">
        <v>154</v>
      </c>
      <c r="D280" s="11">
        <v>44416</v>
      </c>
      <c r="E280" s="10">
        <f>VLOOKUP(A280,home!$A$2:$E$405,3,FALSE)</f>
        <v>1.25</v>
      </c>
      <c r="F280" s="10">
        <f>VLOOKUP(B280,home!$B$2:$E$405,3,FALSE)</f>
        <v>0.8</v>
      </c>
      <c r="G280" s="10">
        <f>VLOOKUP(C280,away!$B$2:$E$405,4,FALSE)</f>
        <v>0.8</v>
      </c>
      <c r="H280" s="10">
        <f>VLOOKUP(A280,away!$A$2:$E$405,3,FALSE)</f>
        <v>1.1389</v>
      </c>
      <c r="I280" s="10">
        <f>VLOOKUP(C280,away!$B$2:$E$405,3,FALSE)</f>
        <v>0</v>
      </c>
      <c r="J280" s="10">
        <f>VLOOKUP(B280,home!$B$2:$E$405,4,FALSE)</f>
        <v>0.58540000000000003</v>
      </c>
      <c r="K280" s="12">
        <f t="shared" si="446"/>
        <v>0.8</v>
      </c>
      <c r="L280" s="12">
        <f t="shared" si="447"/>
        <v>0</v>
      </c>
      <c r="M280" s="13">
        <f t="shared" si="448"/>
        <v>0.44932896411722156</v>
      </c>
      <c r="N280" s="13">
        <f t="shared" si="449"/>
        <v>0.35946317129377725</v>
      </c>
      <c r="O280" s="13">
        <f t="shared" si="450"/>
        <v>0</v>
      </c>
      <c r="P280" s="13">
        <f t="shared" si="451"/>
        <v>0</v>
      </c>
      <c r="Q280" s="13">
        <f t="shared" si="452"/>
        <v>0.14378526851751092</v>
      </c>
      <c r="R280" s="13">
        <f t="shared" si="453"/>
        <v>0</v>
      </c>
      <c r="S280" s="13">
        <f t="shared" si="454"/>
        <v>0</v>
      </c>
      <c r="T280" s="13">
        <f t="shared" si="455"/>
        <v>0</v>
      </c>
      <c r="U280" s="13">
        <f t="shared" si="456"/>
        <v>0</v>
      </c>
      <c r="V280" s="13">
        <f t="shared" si="457"/>
        <v>0</v>
      </c>
      <c r="W280" s="13">
        <f t="shared" si="458"/>
        <v>3.8342738271336246E-2</v>
      </c>
      <c r="X280" s="13">
        <f t="shared" si="459"/>
        <v>0</v>
      </c>
      <c r="Y280" s="13">
        <f t="shared" si="460"/>
        <v>0</v>
      </c>
      <c r="Z280" s="13">
        <f t="shared" si="461"/>
        <v>0</v>
      </c>
      <c r="AA280" s="13">
        <f t="shared" si="462"/>
        <v>0</v>
      </c>
      <c r="AB280" s="13">
        <f t="shared" si="463"/>
        <v>0</v>
      </c>
      <c r="AC280" s="13">
        <f t="shared" si="464"/>
        <v>0</v>
      </c>
      <c r="AD280" s="13">
        <f t="shared" si="465"/>
        <v>7.6685476542672484E-3</v>
      </c>
      <c r="AE280" s="13">
        <f t="shared" si="466"/>
        <v>0</v>
      </c>
      <c r="AF280" s="13">
        <f t="shared" si="467"/>
        <v>0</v>
      </c>
      <c r="AG280" s="13">
        <f t="shared" si="468"/>
        <v>0</v>
      </c>
      <c r="AH280" s="13">
        <f t="shared" si="469"/>
        <v>0</v>
      </c>
      <c r="AI280" s="13">
        <f t="shared" si="470"/>
        <v>0</v>
      </c>
      <c r="AJ280" s="13">
        <f t="shared" si="471"/>
        <v>0</v>
      </c>
      <c r="AK280" s="13">
        <f t="shared" si="472"/>
        <v>0</v>
      </c>
      <c r="AL280" s="13">
        <f t="shared" si="473"/>
        <v>0</v>
      </c>
      <c r="AM280" s="13">
        <f t="shared" si="474"/>
        <v>1.2269676246827602E-3</v>
      </c>
      <c r="AN280" s="13">
        <f t="shared" si="475"/>
        <v>0</v>
      </c>
      <c r="AO280" s="13">
        <f t="shared" si="476"/>
        <v>0</v>
      </c>
      <c r="AP280" s="13">
        <f t="shared" si="477"/>
        <v>0</v>
      </c>
      <c r="AQ280" s="13">
        <f t="shared" si="478"/>
        <v>0</v>
      </c>
      <c r="AR280" s="13">
        <f t="shared" si="479"/>
        <v>0</v>
      </c>
      <c r="AS280" s="13">
        <f t="shared" si="480"/>
        <v>0</v>
      </c>
      <c r="AT280" s="13">
        <f t="shared" si="481"/>
        <v>0</v>
      </c>
      <c r="AU280" s="13">
        <f t="shared" si="482"/>
        <v>0</v>
      </c>
      <c r="AV280" s="13">
        <f t="shared" si="483"/>
        <v>0</v>
      </c>
      <c r="AW280" s="13">
        <f t="shared" si="484"/>
        <v>0</v>
      </c>
      <c r="AX280" s="13">
        <f t="shared" si="485"/>
        <v>1.6359568329103464E-4</v>
      </c>
      <c r="AY280" s="13">
        <f t="shared" si="486"/>
        <v>0</v>
      </c>
      <c r="AZ280" s="13">
        <f t="shared" si="487"/>
        <v>0</v>
      </c>
      <c r="BA280" s="13">
        <f t="shared" si="488"/>
        <v>0</v>
      </c>
      <c r="BB280" s="13">
        <f t="shared" si="489"/>
        <v>0</v>
      </c>
      <c r="BC280" s="13">
        <f t="shared" si="490"/>
        <v>0</v>
      </c>
      <c r="BD280" s="13">
        <f t="shared" si="491"/>
        <v>0</v>
      </c>
      <c r="BE280" s="13">
        <f t="shared" si="492"/>
        <v>0</v>
      </c>
      <c r="BF280" s="13">
        <f t="shared" si="493"/>
        <v>0</v>
      </c>
      <c r="BG280" s="13">
        <f t="shared" si="494"/>
        <v>0</v>
      </c>
      <c r="BH280" s="13">
        <f t="shared" si="495"/>
        <v>0</v>
      </c>
      <c r="BI280" s="13">
        <f t="shared" si="496"/>
        <v>0</v>
      </c>
      <c r="BJ280" s="14">
        <f t="shared" si="497"/>
        <v>0.55065028904486557</v>
      </c>
      <c r="BK280" s="14">
        <f t="shared" si="498"/>
        <v>0.44932896411722156</v>
      </c>
      <c r="BL280" s="14">
        <f t="shared" si="499"/>
        <v>0</v>
      </c>
      <c r="BM280" s="14">
        <f t="shared" si="500"/>
        <v>4.7401849233577292E-2</v>
      </c>
      <c r="BN280" s="14">
        <f t="shared" si="501"/>
        <v>0.95257740392850976</v>
      </c>
    </row>
    <row r="281" spans="1:66" x14ac:dyDescent="0.25">
      <c r="A281" t="s">
        <v>342</v>
      </c>
      <c r="B281" t="s">
        <v>149</v>
      </c>
      <c r="C281" t="s">
        <v>148</v>
      </c>
      <c r="D281" s="11">
        <v>44416</v>
      </c>
      <c r="E281" s="10">
        <f>VLOOKUP(A281,home!$A$2:$E$405,3,FALSE)</f>
        <v>1.25</v>
      </c>
      <c r="F281" s="10">
        <f>VLOOKUP(B281,home!$B$2:$E$405,3,FALSE)</f>
        <v>1.6</v>
      </c>
      <c r="G281" s="10">
        <f>VLOOKUP(C281,away!$B$2:$E$405,4,FALSE)</f>
        <v>1.8</v>
      </c>
      <c r="H281" s="10">
        <f>VLOOKUP(A281,away!$A$2:$E$405,3,FALSE)</f>
        <v>1.1389</v>
      </c>
      <c r="I281" s="10">
        <f>VLOOKUP(C281,away!$B$2:$E$405,3,FALSE)</f>
        <v>1.5366</v>
      </c>
      <c r="J281" s="10">
        <f>VLOOKUP(B281,home!$B$2:$E$405,4,FALSE)</f>
        <v>0.878</v>
      </c>
      <c r="K281" s="12">
        <f t="shared" si="446"/>
        <v>3.6</v>
      </c>
      <c r="L281" s="12">
        <f t="shared" si="447"/>
        <v>1.5365296237199999</v>
      </c>
      <c r="M281" s="13">
        <f t="shared" si="448"/>
        <v>5.8780534151887873E-3</v>
      </c>
      <c r="N281" s="13">
        <f t="shared" si="449"/>
        <v>2.1160992294679631E-2</v>
      </c>
      <c r="O281" s="13">
        <f t="shared" si="450"/>
        <v>9.0318032022460876E-3</v>
      </c>
      <c r="P281" s="13">
        <f t="shared" si="451"/>
        <v>3.2514491528085908E-2</v>
      </c>
      <c r="Q281" s="13">
        <f t="shared" si="452"/>
        <v>3.8089786130423346E-2</v>
      </c>
      <c r="R281" s="13">
        <f t="shared" si="453"/>
        <v>6.9388165879301364E-3</v>
      </c>
      <c r="S281" s="13">
        <f t="shared" si="454"/>
        <v>4.4963531489787288E-2</v>
      </c>
      <c r="T281" s="13">
        <f t="shared" si="455"/>
        <v>5.8526084750554652E-2</v>
      </c>
      <c r="U281" s="13">
        <f t="shared" si="456"/>
        <v>2.4979739716548485E-2</v>
      </c>
      <c r="V281" s="13">
        <f t="shared" si="457"/>
        <v>2.7635119248450097E-2</v>
      </c>
      <c r="W281" s="13">
        <f t="shared" si="458"/>
        <v>4.5707743356508027E-2</v>
      </c>
      <c r="X281" s="13">
        <f t="shared" si="459"/>
        <v>7.0231301700665591E-2</v>
      </c>
      <c r="Y281" s="13">
        <f t="shared" si="460"/>
        <v>5.3956237787744755E-2</v>
      </c>
      <c r="Z281" s="13">
        <f t="shared" si="461"/>
        <v>3.5538990803047955E-3</v>
      </c>
      <c r="AA281" s="13">
        <f t="shared" si="462"/>
        <v>1.279403668909726E-2</v>
      </c>
      <c r="AB281" s="13">
        <f t="shared" si="463"/>
        <v>2.3029266040375078E-2</v>
      </c>
      <c r="AC281" s="13">
        <f t="shared" si="464"/>
        <v>9.5539903605626319E-3</v>
      </c>
      <c r="AD281" s="13">
        <f t="shared" si="465"/>
        <v>4.1136969020857228E-2</v>
      </c>
      <c r="AE281" s="13">
        <f t="shared" si="466"/>
        <v>6.3208171530599044E-2</v>
      </c>
      <c r="AF281" s="13">
        <f t="shared" si="467"/>
        <v>4.8560614008970285E-2</v>
      </c>
      <c r="AG281" s="13">
        <f t="shared" si="468"/>
        <v>2.4871607323605088E-2</v>
      </c>
      <c r="AH281" s="13">
        <f t="shared" si="469"/>
        <v>1.3651678041498954E-3</v>
      </c>
      <c r="AI281" s="13">
        <f t="shared" si="470"/>
        <v>4.9146040949396225E-3</v>
      </c>
      <c r="AJ281" s="13">
        <f t="shared" si="471"/>
        <v>8.8462873708913224E-3</v>
      </c>
      <c r="AK281" s="13">
        <f t="shared" si="472"/>
        <v>1.061554484506959E-2</v>
      </c>
      <c r="AL281" s="13">
        <f t="shared" si="473"/>
        <v>2.1139184467785293E-3</v>
      </c>
      <c r="AM281" s="13">
        <f t="shared" si="474"/>
        <v>2.9618617695017189E-2</v>
      </c>
      <c r="AN281" s="13">
        <f t="shared" si="475"/>
        <v>4.5509883502031293E-2</v>
      </c>
      <c r="AO281" s="13">
        <f t="shared" si="476"/>
        <v>3.4963642086458586E-2</v>
      </c>
      <c r="AP281" s="13">
        <f t="shared" si="477"/>
        <v>1.7907557272995655E-2</v>
      </c>
      <c r="AQ281" s="13">
        <f t="shared" si="478"/>
        <v>6.8788730596050915E-3</v>
      </c>
      <c r="AR281" s="13">
        <f t="shared" si="479"/>
        <v>4.1952415448501907E-4</v>
      </c>
      <c r="AS281" s="13">
        <f t="shared" si="480"/>
        <v>1.5102869561460684E-3</v>
      </c>
      <c r="AT281" s="13">
        <f t="shared" si="481"/>
        <v>2.718516521062924E-3</v>
      </c>
      <c r="AU281" s="13">
        <f t="shared" si="482"/>
        <v>3.2622198252755092E-3</v>
      </c>
      <c r="AV281" s="13">
        <f t="shared" si="483"/>
        <v>2.9359978427479587E-3</v>
      </c>
      <c r="AW281" s="13">
        <f t="shared" si="484"/>
        <v>3.2480983156033845E-4</v>
      </c>
      <c r="AX281" s="13">
        <f t="shared" si="485"/>
        <v>1.7771170617010321E-2</v>
      </c>
      <c r="AY281" s="13">
        <f t="shared" si="486"/>
        <v>2.7305930101218782E-2</v>
      </c>
      <c r="AZ281" s="13">
        <f t="shared" si="487"/>
        <v>2.097818525187516E-2</v>
      </c>
      <c r="BA281" s="13">
        <f t="shared" si="488"/>
        <v>1.0744534363797397E-2</v>
      </c>
      <c r="BB281" s="13">
        <f t="shared" si="489"/>
        <v>4.1273238357630564E-3</v>
      </c>
      <c r="BC281" s="13">
        <f t="shared" si="490"/>
        <v>1.2683510680671179E-3</v>
      </c>
      <c r="BD281" s="13">
        <f t="shared" si="491"/>
        <v>1.0743521520538637E-4</v>
      </c>
      <c r="BE281" s="13">
        <f t="shared" si="492"/>
        <v>3.8676677473939084E-4</v>
      </c>
      <c r="BF281" s="13">
        <f t="shared" si="493"/>
        <v>6.9618019453090367E-4</v>
      </c>
      <c r="BG281" s="13">
        <f t="shared" si="494"/>
        <v>8.3541623343708451E-4</v>
      </c>
      <c r="BH281" s="13">
        <f t="shared" si="495"/>
        <v>7.5187461009337624E-4</v>
      </c>
      <c r="BI281" s="13">
        <f t="shared" si="496"/>
        <v>5.4134971926723062E-4</v>
      </c>
      <c r="BJ281" s="14">
        <f t="shared" si="497"/>
        <v>0.68252357675844733</v>
      </c>
      <c r="BK281" s="14">
        <f t="shared" si="498"/>
        <v>0.14996503459007202</v>
      </c>
      <c r="BL281" s="14">
        <f t="shared" si="499"/>
        <v>0.11668083439823834</v>
      </c>
      <c r="BM281" s="14">
        <f t="shared" si="500"/>
        <v>0.81212828139885007</v>
      </c>
      <c r="BN281" s="14">
        <f t="shared" si="501"/>
        <v>0.11361394315855389</v>
      </c>
    </row>
    <row r="282" spans="1:66" x14ac:dyDescent="0.25">
      <c r="A282" t="s">
        <v>342</v>
      </c>
      <c r="B282" t="s">
        <v>146</v>
      </c>
      <c r="C282" t="s">
        <v>147</v>
      </c>
      <c r="D282" s="11">
        <v>44416</v>
      </c>
      <c r="E282" s="10">
        <f>VLOOKUP(A282,home!$A$2:$E$405,3,FALSE)</f>
        <v>1.25</v>
      </c>
      <c r="F282" s="10">
        <f>VLOOKUP(B282,home!$B$2:$E$405,3,FALSE)</f>
        <v>0.8</v>
      </c>
      <c r="G282" s="10">
        <f>VLOOKUP(C282,away!$B$2:$E$405,4,FALSE)</f>
        <v>1.0667</v>
      </c>
      <c r="H282" s="10">
        <f>VLOOKUP(A282,away!$A$2:$E$405,3,FALSE)</f>
        <v>1.1389</v>
      </c>
      <c r="I282" s="10">
        <f>VLOOKUP(C282,away!$B$2:$E$405,3,FALSE)</f>
        <v>0</v>
      </c>
      <c r="J282" s="10">
        <f>VLOOKUP(B282,home!$B$2:$E$405,4,FALSE)</f>
        <v>0.439</v>
      </c>
      <c r="K282" s="12">
        <f t="shared" si="446"/>
        <v>1.0667</v>
      </c>
      <c r="L282" s="12">
        <f t="shared" si="447"/>
        <v>0</v>
      </c>
      <c r="M282" s="13">
        <f t="shared" si="448"/>
        <v>0.34414231526371131</v>
      </c>
      <c r="N282" s="13">
        <f t="shared" si="449"/>
        <v>0.3670966076918008</v>
      </c>
      <c r="O282" s="13">
        <f t="shared" si="450"/>
        <v>0</v>
      </c>
      <c r="P282" s="13">
        <f t="shared" si="451"/>
        <v>0</v>
      </c>
      <c r="Q282" s="13">
        <f t="shared" si="452"/>
        <v>0.19579097571242193</v>
      </c>
      <c r="R282" s="13">
        <f t="shared" si="453"/>
        <v>0</v>
      </c>
      <c r="S282" s="13">
        <f t="shared" si="454"/>
        <v>0</v>
      </c>
      <c r="T282" s="13">
        <f t="shared" si="455"/>
        <v>0</v>
      </c>
      <c r="U282" s="13">
        <f t="shared" si="456"/>
        <v>0</v>
      </c>
      <c r="V282" s="13">
        <f t="shared" si="457"/>
        <v>0</v>
      </c>
      <c r="W282" s="13">
        <f t="shared" si="458"/>
        <v>6.9616744597480171E-2</v>
      </c>
      <c r="X282" s="13">
        <f t="shared" si="459"/>
        <v>0</v>
      </c>
      <c r="Y282" s="13">
        <f t="shared" si="460"/>
        <v>0</v>
      </c>
      <c r="Z282" s="13">
        <f t="shared" si="461"/>
        <v>0</v>
      </c>
      <c r="AA282" s="13">
        <f t="shared" si="462"/>
        <v>0</v>
      </c>
      <c r="AB282" s="13">
        <f t="shared" si="463"/>
        <v>0</v>
      </c>
      <c r="AC282" s="13">
        <f t="shared" si="464"/>
        <v>0</v>
      </c>
      <c r="AD282" s="13">
        <f t="shared" si="465"/>
        <v>1.8565045365533023E-2</v>
      </c>
      <c r="AE282" s="13">
        <f t="shared" si="466"/>
        <v>0</v>
      </c>
      <c r="AF282" s="13">
        <f t="shared" si="467"/>
        <v>0</v>
      </c>
      <c r="AG282" s="13">
        <f t="shared" si="468"/>
        <v>0</v>
      </c>
      <c r="AH282" s="13">
        <f t="shared" si="469"/>
        <v>0</v>
      </c>
      <c r="AI282" s="13">
        <f t="shared" si="470"/>
        <v>0</v>
      </c>
      <c r="AJ282" s="13">
        <f t="shared" si="471"/>
        <v>0</v>
      </c>
      <c r="AK282" s="13">
        <f t="shared" si="472"/>
        <v>0</v>
      </c>
      <c r="AL282" s="13">
        <f t="shared" si="473"/>
        <v>0</v>
      </c>
      <c r="AM282" s="13">
        <f t="shared" si="474"/>
        <v>3.9606667782828165E-3</v>
      </c>
      <c r="AN282" s="13">
        <f t="shared" si="475"/>
        <v>0</v>
      </c>
      <c r="AO282" s="13">
        <f t="shared" si="476"/>
        <v>0</v>
      </c>
      <c r="AP282" s="13">
        <f t="shared" si="477"/>
        <v>0</v>
      </c>
      <c r="AQ282" s="13">
        <f t="shared" si="478"/>
        <v>0</v>
      </c>
      <c r="AR282" s="13">
        <f t="shared" si="479"/>
        <v>0</v>
      </c>
      <c r="AS282" s="13">
        <f t="shared" si="480"/>
        <v>0</v>
      </c>
      <c r="AT282" s="13">
        <f t="shared" si="481"/>
        <v>0</v>
      </c>
      <c r="AU282" s="13">
        <f t="shared" si="482"/>
        <v>0</v>
      </c>
      <c r="AV282" s="13">
        <f t="shared" si="483"/>
        <v>0</v>
      </c>
      <c r="AW282" s="13">
        <f t="shared" si="484"/>
        <v>0</v>
      </c>
      <c r="AX282" s="13">
        <f t="shared" si="485"/>
        <v>7.0414054206571297E-4</v>
      </c>
      <c r="AY282" s="13">
        <f t="shared" si="486"/>
        <v>0</v>
      </c>
      <c r="AZ282" s="13">
        <f t="shared" si="487"/>
        <v>0</v>
      </c>
      <c r="BA282" s="13">
        <f t="shared" si="488"/>
        <v>0</v>
      </c>
      <c r="BB282" s="13">
        <f t="shared" si="489"/>
        <v>0</v>
      </c>
      <c r="BC282" s="13">
        <f t="shared" si="490"/>
        <v>0</v>
      </c>
      <c r="BD282" s="13">
        <f t="shared" si="491"/>
        <v>0</v>
      </c>
      <c r="BE282" s="13">
        <f t="shared" si="492"/>
        <v>0</v>
      </c>
      <c r="BF282" s="13">
        <f t="shared" si="493"/>
        <v>0</v>
      </c>
      <c r="BG282" s="13">
        <f t="shared" si="494"/>
        <v>0</v>
      </c>
      <c r="BH282" s="13">
        <f t="shared" si="495"/>
        <v>0</v>
      </c>
      <c r="BI282" s="13">
        <f t="shared" si="496"/>
        <v>0</v>
      </c>
      <c r="BJ282" s="14">
        <f t="shared" si="497"/>
        <v>0.65573418068758438</v>
      </c>
      <c r="BK282" s="14">
        <f t="shared" si="498"/>
        <v>0.34414231526371131</v>
      </c>
      <c r="BL282" s="14">
        <f t="shared" si="499"/>
        <v>0</v>
      </c>
      <c r="BM282" s="14">
        <f t="shared" si="500"/>
        <v>9.2846597283361726E-2</v>
      </c>
      <c r="BN282" s="14">
        <f t="shared" si="501"/>
        <v>0.90702989866793393</v>
      </c>
    </row>
    <row r="283" spans="1:66" x14ac:dyDescent="0.25">
      <c r="A283" t="s">
        <v>352</v>
      </c>
      <c r="B283" t="s">
        <v>157</v>
      </c>
      <c r="C283" t="s">
        <v>162</v>
      </c>
      <c r="D283" s="11">
        <v>44416</v>
      </c>
      <c r="E283" s="10">
        <f>VLOOKUP(A283,home!$A$2:$E$405,3,FALSE)</f>
        <v>1.2061999999999999</v>
      </c>
      <c r="F283" s="10">
        <f>VLOOKUP(B283,home!$B$2:$E$405,3,FALSE)</f>
        <v>0.47370000000000001</v>
      </c>
      <c r="G283" s="10">
        <f>VLOOKUP(C283,away!$B$2:$E$405,4,FALSE)</f>
        <v>1.0363</v>
      </c>
      <c r="H283" s="10">
        <f>VLOOKUP(A283,away!$A$2:$E$405,3,FALSE)</f>
        <v>1.1546000000000001</v>
      </c>
      <c r="I283" s="10">
        <f>VLOOKUP(C283,away!$B$2:$E$405,3,FALSE)</f>
        <v>1.0826</v>
      </c>
      <c r="J283" s="10">
        <f>VLOOKUP(B283,home!$B$2:$E$405,4,FALSE)</f>
        <v>1.1135999999999999</v>
      </c>
      <c r="K283" s="12">
        <f t="shared" ref="K283:K346" si="502">E283*F283*G283</f>
        <v>0.59211792292199994</v>
      </c>
      <c r="L283" s="12">
        <f t="shared" ref="L283:L346" si="503">H283*I283*J283</f>
        <v>1.3919665474559999</v>
      </c>
      <c r="M283" s="13">
        <f t="shared" ref="M283:M346" si="504">_xlfn.POISSON.DIST(0,K283,FALSE) * _xlfn.POISSON.DIST(0,L283,FALSE)</f>
        <v>0.13750644773207851</v>
      </c>
      <c r="N283" s="13">
        <f t="shared" ref="N283:N346" si="505">_xlfn.POISSON.DIST(1,K283,FALSE) * _xlfn.POISSON.DIST(0,L283,FALSE)</f>
        <v>8.1420032219500879E-2</v>
      </c>
      <c r="O283" s="13">
        <f t="shared" ref="O283:O346" si="506">_xlfn.POISSON.DIST(0,K283,FALSE) * _xlfn.POISSON.DIST(1,L283,FALSE)</f>
        <v>0.19140437530256024</v>
      </c>
      <c r="P283" s="13">
        <f t="shared" ref="P283:P346" si="507">_xlfn.POISSON.DIST(1,K283,FALSE) * _xlfn.POISSON.DIST(1,L283,FALSE)</f>
        <v>0.11333396114233489</v>
      </c>
      <c r="Q283" s="13">
        <f t="shared" ref="Q283:Q346" si="508">_xlfn.POISSON.DIST(2,K283,FALSE) * _xlfn.POISSON.DIST(0,L283,FALSE)</f>
        <v>2.4105130181026585E-2</v>
      </c>
      <c r="R283" s="13">
        <f t="shared" ref="R283:R346" si="509">_xlfn.POISSON.DIST(0,K283,FALSE) * _xlfn.POISSON.DIST(2,L283,FALSE)</f>
        <v>0.13321424372893864</v>
      </c>
      <c r="S283" s="13">
        <f t="shared" ref="S283:S346" si="510">_xlfn.POISSON.DIST(2,K283,FALSE) * _xlfn.POISSON.DIST(2,L283,FALSE)</f>
        <v>2.3352699018956261E-2</v>
      </c>
      <c r="T283" s="13">
        <f t="shared" ref="T283:T346" si="511">_xlfn.POISSON.DIST(2,K283,FALSE) * _xlfn.POISSON.DIST(1,L283,FALSE)</f>
        <v>3.3553534834060997E-2</v>
      </c>
      <c r="U283" s="13">
        <f t="shared" ref="U283:U346" si="512">_xlfn.POISSON.DIST(1,K283,FALSE) * _xlfn.POISSON.DIST(2,L283,FALSE)</f>
        <v>7.8878541300404198E-2</v>
      </c>
      <c r="V283" s="13">
        <f t="shared" ref="V283:V346" si="513">_xlfn.POISSON.DIST(3,K283,FALSE) * _xlfn.POISSON.DIST(3,L283,FALSE)</f>
        <v>2.1386099236596016E-3</v>
      </c>
      <c r="W283" s="13">
        <f t="shared" ref="W283:W346" si="514">_xlfn.POISSON.DIST(3,K283,FALSE) * _xlfn.POISSON.DIST(0,L283,FALSE)</f>
        <v>4.7576932048512908E-3</v>
      </c>
      <c r="X283" s="13">
        <f t="shared" ref="X283:X346" si="515">_xlfn.POISSON.DIST(3,K283,FALSE) * _xlfn.POISSON.DIST(1,L283,FALSE)</f>
        <v>6.6225497842117226E-3</v>
      </c>
      <c r="Y283" s="13">
        <f t="shared" ref="Y283:Y346" si="516">_xlfn.POISSON.DIST(3,K283,FALSE) * _xlfn.POISSON.DIST(2,L283,FALSE)</f>
        <v>4.6091838792423354E-3</v>
      </c>
      <c r="Z283" s="13">
        <f t="shared" ref="Z283:Z346" si="517">_xlfn.POISSON.DIST(0,K283,FALSE) * _xlfn.POISSON.DIST(3,L283,FALSE)</f>
        <v>6.1809923638444259E-2</v>
      </c>
      <c r="AA283" s="13">
        <f t="shared" ref="AA283:AA346" si="518">_xlfn.POISSON.DIST(1,K283,FALSE) * _xlfn.POISSON.DIST(3,L283,FALSE)</f>
        <v>3.6598763600763036E-2</v>
      </c>
      <c r="AB283" s="13">
        <f t="shared" ref="AB283:AB346" si="519">_xlfn.POISSON.DIST(2,K283,FALSE) * _xlfn.POISSON.DIST(3,L283,FALSE)</f>
        <v>1.0835391942398551E-2</v>
      </c>
      <c r="AC283" s="13">
        <f t="shared" ref="AC283:AC346" si="520">_xlfn.POISSON.DIST(4,K283,FALSE) * _xlfn.POISSON.DIST(4,L283,FALSE)</f>
        <v>1.1016625855742763E-4</v>
      </c>
      <c r="AD283" s="13">
        <f t="shared" ref="AD283:AD346" si="521">_xlfn.POISSON.DIST(4,K283,FALSE) * _xlfn.POISSON.DIST(0,L283,FALSE)</f>
        <v>7.0427885458916486E-4</v>
      </c>
      <c r="AE283" s="13">
        <f t="shared" ref="AE283:AE346" si="522">_xlfn.POISSON.DIST(4,K283,FALSE) * _xlfn.POISSON.DIST(1,L283,FALSE)</f>
        <v>9.8033260566874583E-4</v>
      </c>
      <c r="AF283" s="13">
        <f t="shared" ref="AF283:AF346" si="523">_xlfn.POISSON.DIST(4,K283,FALSE) * _xlfn.POISSON.DIST(2,L283,FALSE)</f>
        <v>6.8229509623563434E-4</v>
      </c>
      <c r="AG283" s="13">
        <f t="shared" ref="AG283:AG346" si="524">_xlfn.POISSON.DIST(4,K283,FALSE) * _xlfn.POISSON.DIST(3,L283,FALSE)</f>
        <v>3.16577316484425E-4</v>
      </c>
      <c r="AH283" s="13">
        <f t="shared" ref="AH283:AH346" si="525">_xlfn.POISSON.DIST(0,K283,FALSE) * _xlfn.POISSON.DIST(4,L283,FALSE)</f>
        <v>2.1509336501381066E-2</v>
      </c>
      <c r="AI283" s="13">
        <f t="shared" ref="AI283:AI346" si="526">_xlfn.POISSON.DIST(1,K283,FALSE) * _xlfn.POISSON.DIST(4,L283,FALSE)</f>
        <v>1.2736063652628112E-2</v>
      </c>
      <c r="AJ283" s="13">
        <f t="shared" ref="AJ283:AJ346" si="527">_xlfn.POISSON.DIST(2,K283,FALSE) * _xlfn.POISSON.DIST(4,L283,FALSE)</f>
        <v>3.7706257780982686E-3</v>
      </c>
      <c r="AK283" s="13">
        <f t="shared" ref="AK283:AK346" si="528">_xlfn.POISSON.DIST(3,K283,FALSE) * _xlfn.POISSON.DIST(4,L283,FALSE)</f>
        <v>7.4421836794789887E-4</v>
      </c>
      <c r="AL283" s="13">
        <f t="shared" ref="AL283:AL346" si="529">_xlfn.POISSON.DIST(5,K283,FALSE) * _xlfn.POISSON.DIST(5,L283,FALSE)</f>
        <v>3.6319979673596655E-6</v>
      </c>
      <c r="AM283" s="13">
        <f t="shared" ref="AM283:AM346" si="530">_xlfn.POISSON.DIST(5,K283,FALSE) * _xlfn.POISSON.DIST(0,L283,FALSE)</f>
        <v>8.3403226507444339E-5</v>
      </c>
      <c r="AN283" s="13">
        <f t="shared" ref="AN283:AN346" si="531">_xlfn.POISSON.DIST(5,K283,FALSE) * _xlfn.POISSON.DIST(1,L283,FALSE)</f>
        <v>1.1609450124825802E-4</v>
      </c>
      <c r="AO283" s="13">
        <f t="shared" ref="AO283:AO346" si="532">_xlfn.POISSON.DIST(5,K283,FALSE) * _xlfn.POISSON.DIST(2,L283,FALSE)</f>
        <v>8.0799831040582009E-5</v>
      </c>
      <c r="AP283" s="13">
        <f t="shared" ref="AP283:AP346" si="533">_xlfn.POISSON.DIST(5,K283,FALSE) * _xlfn.POISSON.DIST(3,L283,FALSE)</f>
        <v>3.7490220616195683E-5</v>
      </c>
      <c r="AQ283" s="13">
        <f t="shared" ref="AQ283:AQ346" si="534">_xlfn.POISSON.DIST(5,K283,FALSE) * _xlfn.POISSON.DIST(4,L283,FALSE)</f>
        <v>1.3046283238622415E-5</v>
      </c>
      <c r="AR283" s="13">
        <f t="shared" ref="AR283:AR346" si="535">_xlfn.POISSON.DIST(0,K283,FALSE) * _xlfn.POISSON.DIST(5,L283,FALSE)</f>
        <v>5.9880553735793445E-3</v>
      </c>
      <c r="AS283" s="13">
        <f t="shared" ref="AS283:AS346" si="536">_xlfn.POISSON.DIST(1,K283,FALSE) * _xlfn.POISSON.DIST(5,L283,FALSE)</f>
        <v>3.5456349101457216E-3</v>
      </c>
      <c r="AT283" s="13">
        <f t="shared" ref="AT283:AT346" si="537">_xlfn.POISSON.DIST(2,K283,FALSE) * _xlfn.POISSON.DIST(5,L283,FALSE)</f>
        <v>1.0497169892176082E-3</v>
      </c>
      <c r="AU283" s="13">
        <f t="shared" ref="AU283:AU346" si="538">_xlfn.POISSON.DIST(3,K283,FALSE) * _xlfn.POISSON.DIST(5,L283,FALSE)</f>
        <v>2.071854144371552E-4</v>
      </c>
      <c r="AV283" s="13">
        <f t="shared" ref="AV283:AV346" si="539">_xlfn.POISSON.DIST(4,K283,FALSE) * _xlfn.POISSON.DIST(5,L283,FALSE)</f>
        <v>3.0669549314065515E-5</v>
      </c>
      <c r="AW283" s="13">
        <f t="shared" ref="AW283:AW346" si="540">_xlfn.POISSON.DIST(6,K283,FALSE) * _xlfn.POISSON.DIST(6,L283,FALSE)</f>
        <v>8.3153417185330009E-8</v>
      </c>
      <c r="AX283" s="13">
        <f t="shared" ref="AX283:AX346" si="541">_xlfn.POISSON.DIST(6,K283,FALSE) * _xlfn.POISSON.DIST(0,L283,FALSE)</f>
        <v>8.2307575407634975E-6</v>
      </c>
      <c r="AY283" s="13">
        <f t="shared" ref="AY283:AY346" si="542">_xlfn.POISSON.DIST(6,K283,FALSE) * _xlfn.POISSON.DIST(1,L283,FALSE)</f>
        <v>1.1456939156964001E-5</v>
      </c>
      <c r="AZ283" s="13">
        <f t="shared" ref="AZ283:AZ346" si="543">_xlfn.POISSON.DIST(6,K283,FALSE) * _xlfn.POISSON.DIST(2,L283,FALSE)</f>
        <v>7.9738380213663201E-6</v>
      </c>
      <c r="BA283" s="13">
        <f t="shared" ref="BA283:BA346" si="544">_xlfn.POISSON.DIST(6,K283,FALSE) * _xlfn.POISSON.DIST(3,L283,FALSE)</f>
        <v>3.6997719268582186E-6</v>
      </c>
      <c r="BB283" s="13">
        <f t="shared" ref="BB283:BB346" si="545">_xlfn.POISSON.DIST(6,K283,FALSE) * _xlfn.POISSON.DIST(4,L283,FALSE)</f>
        <v>1.2874896888508669E-6</v>
      </c>
      <c r="BC283" s="13">
        <f t="shared" ref="BC283:BC346" si="546">_xlfn.POISSON.DIST(6,K283,FALSE) * _xlfn.POISSON.DIST(5,L283,FALSE)</f>
        <v>3.584285154149882E-7</v>
      </c>
      <c r="BD283" s="13">
        <f t="shared" ref="BD283:BD346" si="547">_xlfn.POISSON.DIST(0,K283,FALSE) * _xlfn.POISSON.DIST(6,L283,FALSE)</f>
        <v>1.3891954607227629E-3</v>
      </c>
      <c r="BE283" s="13">
        <f t="shared" ref="BE283:BE346" si="548">_xlfn.POISSON.DIST(1,K283,FALSE) * _xlfn.POISSON.DIST(6,L283,FALSE)</f>
        <v>8.2256753073583295E-4</v>
      </c>
      <c r="BF283" s="13">
        <f t="shared" ref="BF283:BF346" si="549">_xlfn.POISSON.DIST(2,K283,FALSE) * _xlfn.POISSON.DIST(6,L283,FALSE)</f>
        <v>2.4352848888118989E-4</v>
      </c>
      <c r="BG283" s="13">
        <f t="shared" ref="BG283:BG346" si="550">_xlfn.POISSON.DIST(3,K283,FALSE) * _xlfn.POISSON.DIST(6,L283,FALSE)</f>
        <v>4.806586100288783E-5</v>
      </c>
      <c r="BH283" s="13">
        <f t="shared" ref="BH283:BH346" si="551">_xlfn.POISSON.DIST(4,K283,FALSE) * _xlfn.POISSON.DIST(6,L283,FALSE)</f>
        <v>7.1151644451218742E-6</v>
      </c>
      <c r="BI283" s="13">
        <f t="shared" ref="BI283:BI346" si="552">_xlfn.POISSON.DIST(5,K283,FALSE) * _xlfn.POISSON.DIST(6,L283,FALSE)</f>
        <v>8.4260327849880608E-7</v>
      </c>
      <c r="BJ283" s="14">
        <f t="shared" ref="BJ283:BJ346" si="553">SUM(N283,Q283,T283,W283,X283,Y283,AD283,AE283,AF283,AG283,AM283,AN283,AO283,AP283,AQ283,AX283,AY283,AZ283,BA283,BB283,BC283)</f>
        <v>0.15811544926337306</v>
      </c>
      <c r="BK283" s="14">
        <f t="shared" ref="BK283:BK346" si="554">SUM(M283,P283,S283,V283,AC283,AL283,AY283)</f>
        <v>0.27645697301271099</v>
      </c>
      <c r="BL283" s="14">
        <f t="shared" ref="BL283:BL346" si="555">SUM(O283,R283,U283,AA283,AB283,AH283,AI283,AJ283,AK283,AR283,AS283,AT283,AU283,AV283,BD283,BE283,BF283,BG283,BH283,BI283)</f>
        <v>0.50302413752088027</v>
      </c>
      <c r="BM283" s="14">
        <f t="shared" ref="BM283:BM346" si="556">SUM(S283:BI283)</f>
        <v>0.31841091934322924</v>
      </c>
      <c r="BN283" s="14">
        <f t="shared" ref="BN283:BN346" si="557">SUM(M283:R283)</f>
        <v>0.68098419030643964</v>
      </c>
    </row>
    <row r="284" spans="1:66" x14ac:dyDescent="0.25">
      <c r="A284" t="s">
        <v>352</v>
      </c>
      <c r="B284" t="s">
        <v>160</v>
      </c>
      <c r="C284" t="s">
        <v>161</v>
      </c>
      <c r="D284" s="11">
        <v>44416</v>
      </c>
      <c r="E284" s="10">
        <f>VLOOKUP(A284,home!$A$2:$E$405,3,FALSE)</f>
        <v>1.2061999999999999</v>
      </c>
      <c r="F284" s="10">
        <f>VLOOKUP(B284,home!$B$2:$E$405,3,FALSE)</f>
        <v>1.0659000000000001</v>
      </c>
      <c r="G284" s="10">
        <f>VLOOKUP(C284,away!$B$2:$E$405,4,FALSE)</f>
        <v>1.3816999999999999</v>
      </c>
      <c r="H284" s="10">
        <f>VLOOKUP(A284,away!$A$2:$E$405,3,FALSE)</f>
        <v>1.1546000000000001</v>
      </c>
      <c r="I284" s="10">
        <f>VLOOKUP(C284,away!$B$2:$E$405,3,FALSE)</f>
        <v>0.67359999999999998</v>
      </c>
      <c r="J284" s="10">
        <f>VLOOKUP(B284,home!$B$2:$E$405,4,FALSE)</f>
        <v>0.98980000000000001</v>
      </c>
      <c r="K284" s="12">
        <f t="shared" si="502"/>
        <v>1.776435910986</v>
      </c>
      <c r="L284" s="12">
        <f t="shared" si="503"/>
        <v>0.76980562668800001</v>
      </c>
      <c r="M284" s="13">
        <f t="shared" si="504"/>
        <v>7.8375685185072291E-2</v>
      </c>
      <c r="N284" s="13">
        <f t="shared" si="505"/>
        <v>0.1392293817108958</v>
      </c>
      <c r="O284" s="13">
        <f t="shared" si="506"/>
        <v>6.0334043450995967E-2</v>
      </c>
      <c r="P284" s="13">
        <f t="shared" si="507"/>
        <v>0.10717956144133892</v>
      </c>
      <c r="Q284" s="13">
        <f t="shared" si="508"/>
        <v>0.12366603676780641</v>
      </c>
      <c r="R284" s="13">
        <f t="shared" si="509"/>
        <v>2.3222743064707486E-2</v>
      </c>
      <c r="S284" s="13">
        <f t="shared" si="510"/>
        <v>3.6642290155524185E-2</v>
      </c>
      <c r="T284" s="13">
        <f t="shared" si="511"/>
        <v>9.5198810934062461E-2</v>
      </c>
      <c r="U284" s="13">
        <f t="shared" si="512"/>
        <v>4.1253714731747444E-2</v>
      </c>
      <c r="V284" s="13">
        <f t="shared" si="513"/>
        <v>5.5676345990917399E-3</v>
      </c>
      <c r="W284" s="13">
        <f t="shared" si="514"/>
        <v>7.3228262894548757E-2</v>
      </c>
      <c r="X284" s="13">
        <f t="shared" si="515"/>
        <v>5.6371528808811723E-2</v>
      </c>
      <c r="Y284" s="13">
        <f t="shared" si="516"/>
        <v>2.1697560031013974E-2</v>
      </c>
      <c r="Z284" s="13">
        <f t="shared" si="517"/>
        <v>5.9589994261138521E-3</v>
      </c>
      <c r="AA284" s="13">
        <f t="shared" si="518"/>
        <v>1.0585780574093611E-2</v>
      </c>
      <c r="AB284" s="13">
        <f t="shared" si="519"/>
        <v>9.4024803788189462E-3</v>
      </c>
      <c r="AC284" s="13">
        <f t="shared" si="520"/>
        <v>4.7586237458975209E-4</v>
      </c>
      <c r="AD284" s="13">
        <f t="shared" si="521"/>
        <v>3.252132897625002E-2</v>
      </c>
      <c r="AE284" s="13">
        <f t="shared" si="522"/>
        <v>2.5035102033288761E-2</v>
      </c>
      <c r="AF284" s="13">
        <f t="shared" si="523"/>
        <v>9.6360812049669387E-3</v>
      </c>
      <c r="AG284" s="13">
        <f t="shared" si="524"/>
        <v>2.4726365102686783E-3</v>
      </c>
      <c r="AH284" s="13">
        <f t="shared" si="525"/>
        <v>1.1468178219132513E-3</v>
      </c>
      <c r="AI284" s="13">
        <f t="shared" si="526"/>
        <v>2.0372483622054464E-3</v>
      </c>
      <c r="AJ284" s="13">
        <f t="shared" si="527"/>
        <v>1.809520575109585E-3</v>
      </c>
      <c r="AK284" s="13">
        <f t="shared" si="528"/>
        <v>1.0714991104309017E-3</v>
      </c>
      <c r="AL284" s="13">
        <f t="shared" si="529"/>
        <v>2.6029869082243353E-5</v>
      </c>
      <c r="AM284" s="13">
        <f t="shared" si="530"/>
        <v>1.155441133328002E-2</v>
      </c>
      <c r="AN284" s="13">
        <f t="shared" si="531"/>
        <v>8.8946508574265556E-3</v>
      </c>
      <c r="AO284" s="13">
        <f t="shared" si="532"/>
        <v>3.4235761387361027E-3</v>
      </c>
      <c r="AP284" s="13">
        <f t="shared" si="533"/>
        <v>8.7849605833127654E-4</v>
      </c>
      <c r="AQ284" s="13">
        <f t="shared" si="534"/>
        <v>1.6906780218166147E-4</v>
      </c>
      <c r="AR284" s="13">
        <f t="shared" si="535"/>
        <v>1.7656536241897957E-4</v>
      </c>
      <c r="AS284" s="13">
        <f t="shared" si="536"/>
        <v>3.1365705043733319E-4</v>
      </c>
      <c r="AT284" s="13">
        <f t="shared" si="537"/>
        <v>2.7859582406541294E-4</v>
      </c>
      <c r="AU284" s="13">
        <f t="shared" si="538"/>
        <v>1.6496920884017904E-4</v>
      </c>
      <c r="AV284" s="13">
        <f t="shared" si="539"/>
        <v>7.3264306697660807E-5</v>
      </c>
      <c r="AW284" s="13">
        <f t="shared" si="540"/>
        <v>9.8878098978672561E-7</v>
      </c>
      <c r="AX284" s="13">
        <f t="shared" si="541"/>
        <v>3.4209452037903755E-3</v>
      </c>
      <c r="AY284" s="13">
        <f t="shared" si="542"/>
        <v>2.6334628664691578E-3</v>
      </c>
      <c r="AZ284" s="13">
        <f t="shared" si="543"/>
        <v>1.0136272661409333E-3</v>
      </c>
      <c r="BA284" s="13">
        <f t="shared" si="544"/>
        <v>2.6009865761322185E-4</v>
      </c>
      <c r="BB284" s="13">
        <f t="shared" si="545"/>
        <v>5.005635253116343E-5</v>
      </c>
      <c r="BC284" s="13">
        <f t="shared" si="546"/>
        <v>7.7067323659935474E-6</v>
      </c>
      <c r="BD284" s="13">
        <f t="shared" si="547"/>
        <v>2.2653501578056061E-5</v>
      </c>
      <c r="BE284" s="13">
        <f t="shared" si="548"/>
        <v>4.02424937128368E-5</v>
      </c>
      <c r="BF284" s="13">
        <f t="shared" si="549"/>
        <v>3.5744105489555827E-5</v>
      </c>
      <c r="BG284" s="13">
        <f t="shared" si="550"/>
        <v>2.1165704199239589E-5</v>
      </c>
      <c r="BH284" s="13">
        <f t="shared" si="551"/>
        <v>9.3998792552090996E-6</v>
      </c>
      <c r="BI284" s="13">
        <f t="shared" si="552"/>
        <v>3.339656613577156E-6</v>
      </c>
      <c r="BJ284" s="14">
        <f t="shared" si="553"/>
        <v>0.61136282914078</v>
      </c>
      <c r="BK284" s="14">
        <f t="shared" si="554"/>
        <v>0.23090052649116824</v>
      </c>
      <c r="BL284" s="14">
        <f t="shared" si="555"/>
        <v>0.15200344516333072</v>
      </c>
      <c r="BM284" s="14">
        <f t="shared" si="556"/>
        <v>0.46558587451509664</v>
      </c>
      <c r="BN284" s="14">
        <f t="shared" si="557"/>
        <v>0.53200745162081686</v>
      </c>
    </row>
    <row r="285" spans="1:66" x14ac:dyDescent="0.25">
      <c r="A285" t="s">
        <v>352</v>
      </c>
      <c r="B285" t="s">
        <v>164</v>
      </c>
      <c r="C285" t="s">
        <v>165</v>
      </c>
      <c r="D285" s="11">
        <v>44416</v>
      </c>
      <c r="E285" s="10">
        <f>VLOOKUP(A285,home!$A$2:$E$405,3,FALSE)</f>
        <v>1.2061999999999999</v>
      </c>
      <c r="F285" s="10">
        <f>VLOOKUP(B285,home!$B$2:$E$405,3,FALSE)</f>
        <v>1.3816999999999999</v>
      </c>
      <c r="G285" s="10">
        <f>VLOOKUP(C285,away!$B$2:$E$405,4,FALSE)</f>
        <v>0.82899999999999996</v>
      </c>
      <c r="H285" s="10">
        <f>VLOOKUP(A285,away!$A$2:$E$405,3,FALSE)</f>
        <v>1.1546000000000001</v>
      </c>
      <c r="I285" s="10">
        <f>VLOOKUP(C285,away!$B$2:$E$405,3,FALSE)</f>
        <v>1.1135999999999999</v>
      </c>
      <c r="J285" s="10">
        <f>VLOOKUP(B285,home!$B$2:$E$405,4,FALSE)</f>
        <v>0.48120000000000002</v>
      </c>
      <c r="K285" s="12">
        <f t="shared" si="502"/>
        <v>1.3816168216599998</v>
      </c>
      <c r="L285" s="12">
        <f t="shared" si="503"/>
        <v>0.61870894387200004</v>
      </c>
      <c r="M285" s="13">
        <f t="shared" si="504"/>
        <v>0.13529120284639648</v>
      </c>
      <c r="N285" s="13">
        <f t="shared" si="505"/>
        <v>0.18692060167519661</v>
      </c>
      <c r="O285" s="13">
        <f t="shared" si="506"/>
        <v>8.3705877228266487E-2</v>
      </c>
      <c r="P285" s="13">
        <f t="shared" si="507"/>
        <v>0.1156494480503797</v>
      </c>
      <c r="Q285" s="13">
        <f t="shared" si="508"/>
        <v>0.12912632379463002</v>
      </c>
      <c r="R285" s="13">
        <f t="shared" si="509"/>
        <v>2.5894787447890026E-2</v>
      </c>
      <c r="S285" s="13">
        <f t="shared" si="510"/>
        <v>2.4714827263274855E-2</v>
      </c>
      <c r="T285" s="13">
        <f t="shared" si="511"/>
        <v>7.9891611421049447E-2</v>
      </c>
      <c r="U285" s="13">
        <f t="shared" si="512"/>
        <v>3.5776673931315076E-2</v>
      </c>
      <c r="V285" s="13">
        <f t="shared" si="513"/>
        <v>2.3474106811605562E-3</v>
      </c>
      <c r="W285" s="13">
        <f t="shared" si="514"/>
        <v>5.9467700357925597E-2</v>
      </c>
      <c r="X285" s="13">
        <f t="shared" si="515"/>
        <v>3.6793198082948703E-2</v>
      </c>
      <c r="Y285" s="13">
        <f t="shared" si="516"/>
        <v>1.1382140363787244E-2</v>
      </c>
      <c r="Z285" s="13">
        <f t="shared" si="517"/>
        <v>5.3404455312246546E-3</v>
      </c>
      <c r="AA285" s="13">
        <f t="shared" si="518"/>
        <v>7.3784493810989567E-3</v>
      </c>
      <c r="AB285" s="13">
        <f t="shared" si="519"/>
        <v>5.0970948913465668E-3</v>
      </c>
      <c r="AC285" s="13">
        <f t="shared" si="520"/>
        <v>1.2541315691272552E-4</v>
      </c>
      <c r="AD285" s="13">
        <f t="shared" si="521"/>
        <v>2.0540393789986587E-2</v>
      </c>
      <c r="AE285" s="13">
        <f t="shared" si="522"/>
        <v>1.270852534851759E-2</v>
      </c>
      <c r="AF285" s="13">
        <f t="shared" si="523"/>
        <v>3.931439148275929E-3</v>
      </c>
      <c r="AG285" s="13">
        <f t="shared" si="524"/>
        <v>8.1080552110894522E-4</v>
      </c>
      <c r="AH285" s="13">
        <f t="shared" si="525"/>
        <v>8.260453536074869E-4</v>
      </c>
      <c r="AI285" s="13">
        <f t="shared" si="526"/>
        <v>1.1412781559981867E-3</v>
      </c>
      <c r="AJ285" s="13">
        <f t="shared" si="527"/>
        <v>7.8840454926010022E-4</v>
      </c>
      <c r="AK285" s="13">
        <f t="shared" si="528"/>
        <v>3.6309099584367493E-4</v>
      </c>
      <c r="AL285" s="13">
        <f t="shared" si="529"/>
        <v>4.2882203927714396E-6</v>
      </c>
      <c r="AM285" s="13">
        <f t="shared" si="530"/>
        <v>5.6757907167532132E-3</v>
      </c>
      <c r="AN285" s="13">
        <f t="shared" si="531"/>
        <v>3.5116624800008824E-3</v>
      </c>
      <c r="AO285" s="13">
        <f t="shared" si="532"/>
        <v>1.086348492118137E-3</v>
      </c>
      <c r="AP285" s="13">
        <f t="shared" si="533"/>
        <v>2.2404450941178414E-4</v>
      </c>
      <c r="AQ285" s="13">
        <f t="shared" si="534"/>
        <v>3.4654585449621329E-5</v>
      </c>
      <c r="AR285" s="13">
        <f t="shared" si="535"/>
        <v>1.0221632966417225E-4</v>
      </c>
      <c r="AS285" s="13">
        <f t="shared" si="536"/>
        <v>1.412238005123644E-4</v>
      </c>
      <c r="AT285" s="13">
        <f t="shared" si="537"/>
        <v>9.7558589203319398E-5</v>
      </c>
      <c r="AU285" s="13">
        <f t="shared" si="538"/>
        <v>4.4929529313574589E-5</v>
      </c>
      <c r="AV285" s="13">
        <f t="shared" si="539"/>
        <v>1.5518848372225172E-5</v>
      </c>
      <c r="AW285" s="13">
        <f t="shared" si="540"/>
        <v>1.0182363653538594E-7</v>
      </c>
      <c r="AX285" s="13">
        <f t="shared" si="541"/>
        <v>1.3069613217479843E-3</v>
      </c>
      <c r="AY285" s="13">
        <f t="shared" si="542"/>
        <v>8.0862865906024858E-4</v>
      </c>
      <c r="AZ285" s="13">
        <f t="shared" si="543"/>
        <v>2.5015289181589897E-4</v>
      </c>
      <c r="BA285" s="13">
        <f t="shared" si="544"/>
        <v>5.159061050064718E-5</v>
      </c>
      <c r="BB285" s="13">
        <f t="shared" si="545"/>
        <v>7.9798930341417827E-6</v>
      </c>
      <c r="BC285" s="13">
        <f t="shared" si="546"/>
        <v>9.8744623827307863E-7</v>
      </c>
      <c r="BD285" s="13">
        <f t="shared" si="547"/>
        <v>1.0540359562165363E-5</v>
      </c>
      <c r="BE285" s="13">
        <f t="shared" si="548"/>
        <v>1.4562738077432495E-5</v>
      </c>
      <c r="BF285" s="13">
        <f t="shared" si="549"/>
        <v>1.0060061948604671E-5</v>
      </c>
      <c r="BG285" s="13">
        <f t="shared" si="550"/>
        <v>4.6330502717112988E-6</v>
      </c>
      <c r="BH285" s="13">
        <f t="shared" si="551"/>
        <v>1.6002750477481899E-6</v>
      </c>
      <c r="BI285" s="13">
        <f t="shared" si="552"/>
        <v>4.4219338505033167E-7</v>
      </c>
      <c r="BJ285" s="14">
        <f t="shared" si="553"/>
        <v>0.55453154110955749</v>
      </c>
      <c r="BK285" s="14">
        <f t="shared" si="554"/>
        <v>0.27894121887757733</v>
      </c>
      <c r="BL285" s="14">
        <f t="shared" si="555"/>
        <v>0.16141498770998491</v>
      </c>
      <c r="BM285" s="14">
        <f t="shared" si="556"/>
        <v>0.32283142535016124</v>
      </c>
      <c r="BN285" s="14">
        <f t="shared" si="557"/>
        <v>0.67658824104275939</v>
      </c>
    </row>
    <row r="286" spans="1:66" x14ac:dyDescent="0.25">
      <c r="A286" t="s">
        <v>343</v>
      </c>
      <c r="B286" t="s">
        <v>171</v>
      </c>
      <c r="C286" t="s">
        <v>176</v>
      </c>
      <c r="D286" s="11">
        <v>44416</v>
      </c>
      <c r="E286" s="10">
        <f>VLOOKUP(A286,home!$A$2:$E$405,3,FALSE)</f>
        <v>1.3167</v>
      </c>
      <c r="F286" s="10">
        <f>VLOOKUP(B286,home!$B$2:$E$405,3,FALSE)</f>
        <v>0.82279999999999998</v>
      </c>
      <c r="G286" s="10">
        <f>VLOOKUP(C286,away!$B$2:$E$405,4,FALSE)</f>
        <v>1.1684000000000001</v>
      </c>
      <c r="H286" s="10">
        <f>VLOOKUP(A286,away!$A$2:$E$405,3,FALSE)</f>
        <v>1.2082999999999999</v>
      </c>
      <c r="I286" s="10">
        <f>VLOOKUP(C286,away!$B$2:$E$405,3,FALSE)</f>
        <v>1.3369</v>
      </c>
      <c r="J286" s="10">
        <f>VLOOKUP(B286,home!$B$2:$E$405,4,FALSE)</f>
        <v>1.2414000000000001</v>
      </c>
      <c r="K286" s="12">
        <f t="shared" si="502"/>
        <v>1.2658220799840001</v>
      </c>
      <c r="L286" s="12">
        <f t="shared" si="503"/>
        <v>2.0053281015779998</v>
      </c>
      <c r="M286" s="13">
        <f t="shared" si="504"/>
        <v>3.7962737913565456E-2</v>
      </c>
      <c r="N286" s="13">
        <f t="shared" si="505"/>
        <v>4.8054071867636883E-2</v>
      </c>
      <c r="O286" s="13">
        <f t="shared" si="506"/>
        <v>7.6127745150913362E-2</v>
      </c>
      <c r="P286" s="13">
        <f t="shared" si="507"/>
        <v>9.6364180711421027E-2</v>
      </c>
      <c r="Q286" s="13">
        <f t="shared" si="508"/>
        <v>3.0413952601596385E-2</v>
      </c>
      <c r="R286" s="13">
        <f t="shared" si="509"/>
        <v>7.633055333044747E-2</v>
      </c>
      <c r="S286" s="13">
        <f t="shared" si="510"/>
        <v>6.1152434166669885E-2</v>
      </c>
      <c r="T286" s="13">
        <f t="shared" si="511"/>
        <v>6.0989953832042539E-2</v>
      </c>
      <c r="U286" s="13">
        <f t="shared" si="512"/>
        <v>9.6620899783076655E-2</v>
      </c>
      <c r="V286" s="13">
        <f t="shared" si="513"/>
        <v>1.7247626783685063E-2</v>
      </c>
      <c r="W286" s="13">
        <f t="shared" si="514"/>
        <v>1.2832884247562504E-2</v>
      </c>
      <c r="X286" s="13">
        <f t="shared" si="515"/>
        <v>2.5734143405934735E-2</v>
      </c>
      <c r="Y286" s="13">
        <f t="shared" si="516"/>
        <v>2.5802700470979559E-2</v>
      </c>
      <c r="Z286" s="13">
        <f t="shared" si="517"/>
        <v>5.1022601200848151E-2</v>
      </c>
      <c r="AA286" s="13">
        <f t="shared" si="518"/>
        <v>6.4585535178251746E-2</v>
      </c>
      <c r="AB286" s="13">
        <f t="shared" si="519"/>
        <v>4.0876898238107237E-2</v>
      </c>
      <c r="AC286" s="13">
        <f t="shared" si="520"/>
        <v>2.7363236879976564E-3</v>
      </c>
      <c r="AD286" s="13">
        <f t="shared" si="521"/>
        <v>4.0610370576108718E-3</v>
      </c>
      <c r="AE286" s="13">
        <f t="shared" si="522"/>
        <v>8.1437117331767134E-3</v>
      </c>
      <c r="AF286" s="13">
        <f t="shared" si="523"/>
        <v>8.1654069948448749E-3</v>
      </c>
      <c r="AG286" s="13">
        <f t="shared" si="524"/>
        <v>5.4581067025279966E-3</v>
      </c>
      <c r="AH286" s="13">
        <f t="shared" si="525"/>
        <v>2.5579264000917052E-2</v>
      </c>
      <c r="AI286" s="13">
        <f t="shared" si="526"/>
        <v>3.2378797162100681E-2</v>
      </c>
      <c r="AJ286" s="13">
        <f t="shared" si="527"/>
        <v>2.0492898185555167E-2</v>
      </c>
      <c r="AK286" s="13">
        <f t="shared" si="528"/>
        <v>8.6467876687132596E-3</v>
      </c>
      <c r="AL286" s="13">
        <f t="shared" si="529"/>
        <v>2.7783411297205166E-4</v>
      </c>
      <c r="AM286" s="13">
        <f t="shared" si="530"/>
        <v>1.0281100750314195E-3</v>
      </c>
      <c r="AN286" s="13">
        <f t="shared" si="531"/>
        <v>2.0616980249759712E-3</v>
      </c>
      <c r="AO286" s="13">
        <f t="shared" si="532"/>
        <v>2.0671904932260889E-3</v>
      </c>
      <c r="AP286" s="13">
        <f t="shared" si="533"/>
        <v>1.3817983957937203E-3</v>
      </c>
      <c r="AQ286" s="13">
        <f t="shared" si="534"/>
        <v>6.9273978845013672E-4</v>
      </c>
      <c r="AR286" s="13">
        <f t="shared" si="535"/>
        <v>1.0258963383744296E-2</v>
      </c>
      <c r="AS286" s="13">
        <f t="shared" si="536"/>
        <v>1.29860223688909E-2</v>
      </c>
      <c r="AT286" s="13">
        <f t="shared" si="537"/>
        <v>8.2189969228541188E-3</v>
      </c>
      <c r="AU286" s="13">
        <f t="shared" si="538"/>
        <v>3.4679292600897651E-3</v>
      </c>
      <c r="AV286" s="13">
        <f t="shared" si="539"/>
        <v>1.0974453573110506E-3</v>
      </c>
      <c r="AW286" s="13">
        <f t="shared" si="540"/>
        <v>1.9590303941367592E-5</v>
      </c>
      <c r="AX286" s="13">
        <f t="shared" si="541"/>
        <v>2.169007389381295E-4</v>
      </c>
      <c r="AY286" s="13">
        <f t="shared" si="542"/>
        <v>4.3495714704566452E-4</v>
      </c>
      <c r="AZ286" s="13">
        <f t="shared" si="543"/>
        <v>4.3611589497643286E-4</v>
      </c>
      <c r="BA286" s="13">
        <f t="shared" si="544"/>
        <v>2.9151848658036009E-4</v>
      </c>
      <c r="BB286" s="13">
        <f t="shared" si="545"/>
        <v>1.461475533172713E-4</v>
      </c>
      <c r="BC286" s="13">
        <f t="shared" si="546"/>
        <v>5.8614759128798652E-5</v>
      </c>
      <c r="BD286" s="13">
        <f t="shared" si="547"/>
        <v>3.4287645944136944E-3</v>
      </c>
      <c r="BE286" s="13">
        <f t="shared" si="548"/>
        <v>4.340205930676239E-3</v>
      </c>
      <c r="BF286" s="13">
        <f t="shared" si="549"/>
        <v>2.746964249363746E-3</v>
      </c>
      <c r="BG286" s="13">
        <f t="shared" si="550"/>
        <v>1.1590559999237679E-3</v>
      </c>
      <c r="BH286" s="13">
        <f t="shared" si="551"/>
        <v>3.6678966916035984E-4</v>
      </c>
      <c r="BI286" s="13">
        <f t="shared" si="552"/>
        <v>9.2858092386641995E-5</v>
      </c>
      <c r="BJ286" s="14">
        <f t="shared" si="553"/>
        <v>0.23847176027137706</v>
      </c>
      <c r="BK286" s="14">
        <f t="shared" si="554"/>
        <v>0.21617609452335679</v>
      </c>
      <c r="BL286" s="14">
        <f t="shared" si="555"/>
        <v>0.48980337452689721</v>
      </c>
      <c r="BM286" s="14">
        <f t="shared" si="556"/>
        <v>0.62980522210379442</v>
      </c>
      <c r="BN286" s="14">
        <f t="shared" si="557"/>
        <v>0.36525324157558059</v>
      </c>
    </row>
    <row r="287" spans="1:66" x14ac:dyDescent="0.25">
      <c r="A287" t="s">
        <v>343</v>
      </c>
      <c r="B287" t="s">
        <v>174</v>
      </c>
      <c r="C287" t="s">
        <v>173</v>
      </c>
      <c r="D287" s="11">
        <v>44416</v>
      </c>
      <c r="E287" s="10">
        <f>VLOOKUP(A287,home!$A$2:$E$405,3,FALSE)</f>
        <v>1.3167</v>
      </c>
      <c r="F287" s="10">
        <f>VLOOKUP(B287,home!$B$2:$E$405,3,FALSE)</f>
        <v>1.2658</v>
      </c>
      <c r="G287" s="10">
        <f>VLOOKUP(C287,away!$B$2:$E$405,4,FALSE)</f>
        <v>1.4557</v>
      </c>
      <c r="H287" s="10">
        <f>VLOOKUP(A287,away!$A$2:$E$405,3,FALSE)</f>
        <v>1.2082999999999999</v>
      </c>
      <c r="I287" s="10">
        <f>VLOOKUP(C287,away!$B$2:$E$405,3,FALSE)</f>
        <v>0.62070000000000003</v>
      </c>
      <c r="J287" s="10">
        <f>VLOOKUP(B287,home!$B$2:$E$405,4,FALSE)</f>
        <v>0.68969999999999998</v>
      </c>
      <c r="K287" s="12">
        <f t="shared" si="502"/>
        <v>2.4261844165020001</v>
      </c>
      <c r="L287" s="12">
        <f t="shared" si="503"/>
        <v>0.51726935135700003</v>
      </c>
      <c r="M287" s="13">
        <f t="shared" si="504"/>
        <v>5.2683457725658987E-2</v>
      </c>
      <c r="N287" s="13">
        <f t="shared" si="505"/>
        <v>0.12781978414143574</v>
      </c>
      <c r="O287" s="13">
        <f t="shared" si="506"/>
        <v>2.7251538004995555E-2</v>
      </c>
      <c r="P287" s="13">
        <f t="shared" si="507"/>
        <v>6.6117256833432225E-2</v>
      </c>
      <c r="Q287" s="13">
        <f t="shared" si="508"/>
        <v>0.15505718420230047</v>
      </c>
      <c r="R287" s="13">
        <f t="shared" si="509"/>
        <v>7.0481926936623411E-3</v>
      </c>
      <c r="S287" s="13">
        <f t="shared" si="510"/>
        <v>2.0744137912994964E-2</v>
      </c>
      <c r="T287" s="13">
        <f t="shared" si="511"/>
        <v>8.0206329095566825E-2</v>
      </c>
      <c r="U287" s="13">
        <f t="shared" si="512"/>
        <v>1.7100215277866832E-2</v>
      </c>
      <c r="V287" s="13">
        <f t="shared" si="513"/>
        <v>2.8926336724428114E-3</v>
      </c>
      <c r="W287" s="13">
        <f t="shared" si="514"/>
        <v>0.12539910799276716</v>
      </c>
      <c r="X287" s="13">
        <f t="shared" si="515"/>
        <v>6.4865115252165068E-2</v>
      </c>
      <c r="Y287" s="13">
        <f t="shared" si="516"/>
        <v>1.6776368046092234E-2</v>
      </c>
      <c r="Z287" s="13">
        <f t="shared" si="517"/>
        <v>1.2152713542966224E-3</v>
      </c>
      <c r="AA287" s="13">
        <f t="shared" si="518"/>
        <v>2.9484724216157464E-3</v>
      </c>
      <c r="AB287" s="13">
        <f t="shared" si="519"/>
        <v>3.5767689209050199E-3</v>
      </c>
      <c r="AC287" s="13">
        <f t="shared" si="520"/>
        <v>2.2688929754034013E-4</v>
      </c>
      <c r="AD287" s="13">
        <f t="shared" si="521"/>
        <v>7.6060340413825769E-2</v>
      </c>
      <c r="AE287" s="13">
        <f t="shared" si="522"/>
        <v>3.9343682949852271E-2</v>
      </c>
      <c r="AF287" s="13">
        <f t="shared" si="523"/>
        <v>1.0175640679732771E-2</v>
      </c>
      <c r="AG287" s="13">
        <f t="shared" si="524"/>
        <v>1.7545156846824248E-3</v>
      </c>
      <c r="AH287" s="13">
        <f t="shared" si="525"/>
        <v>1.5715565628993916E-4</v>
      </c>
      <c r="AI287" s="13">
        <f t="shared" si="526"/>
        <v>3.81288604255795E-4</v>
      </c>
      <c r="AJ287" s="13">
        <f t="shared" si="527"/>
        <v>4.6253823491760406E-4</v>
      </c>
      <c r="AK287" s="13">
        <f t="shared" si="528"/>
        <v>3.7406768586447736E-4</v>
      </c>
      <c r="AL287" s="13">
        <f t="shared" si="529"/>
        <v>1.13897595988089E-5</v>
      </c>
      <c r="AM287" s="13">
        <f t="shared" si="530"/>
        <v>3.6907282525172246E-2</v>
      </c>
      <c r="AN287" s="13">
        <f t="shared" si="531"/>
        <v>1.9091006092145389E-2</v>
      </c>
      <c r="AO287" s="13">
        <f t="shared" si="532"/>
        <v>4.9375961690182896E-3</v>
      </c>
      <c r="AP287" s="13">
        <f t="shared" si="533"/>
        <v>8.513557225369666E-4</v>
      </c>
      <c r="AQ287" s="13">
        <f t="shared" si="534"/>
        <v>1.1009505559269167E-4</v>
      </c>
      <c r="AR287" s="13">
        <f t="shared" si="535"/>
        <v>1.62583608782361E-5</v>
      </c>
      <c r="AS287" s="13">
        <f t="shared" si="536"/>
        <v>3.9445781800642202E-5</v>
      </c>
      <c r="AT287" s="13">
        <f t="shared" si="537"/>
        <v>4.7851370550728163E-5</v>
      </c>
      <c r="AU287" s="13">
        <f t="shared" si="538"/>
        <v>3.8698749846146466E-5</v>
      </c>
      <c r="AV287" s="13">
        <f t="shared" si="539"/>
        <v>2.3472575953707431E-5</v>
      </c>
      <c r="AW287" s="13">
        <f t="shared" si="540"/>
        <v>3.9705677665091585E-7</v>
      </c>
      <c r="AX287" s="13">
        <f t="shared" si="541"/>
        <v>1.4923978953001594E-2</v>
      </c>
      <c r="AY287" s="13">
        <f t="shared" si="542"/>
        <v>7.7197169126846541E-3</v>
      </c>
      <c r="AZ287" s="13">
        <f t="shared" si="543"/>
        <v>1.9965864800420268E-3</v>
      </c>
      <c r="BA287" s="13">
        <f t="shared" si="544"/>
        <v>3.4425766448649843E-4</v>
      </c>
      <c r="BB287" s="13">
        <f t="shared" si="545"/>
        <v>4.4518484702151689E-5</v>
      </c>
      <c r="BC287" s="13">
        <f t="shared" si="546"/>
        <v>4.6056095410557079E-6</v>
      </c>
      <c r="BD287" s="13">
        <f t="shared" si="547"/>
        <v>1.4016586309355347E-6</v>
      </c>
      <c r="BE287" s="13">
        <f t="shared" si="548"/>
        <v>3.4006823276313231E-6</v>
      </c>
      <c r="BF287" s="13">
        <f t="shared" si="549"/>
        <v>4.1253412343864329E-6</v>
      </c>
      <c r="BG287" s="13">
        <f t="shared" si="550"/>
        <v>3.3362795385404958E-6</v>
      </c>
      <c r="BH287" s="13">
        <f t="shared" si="551"/>
        <v>2.0236073563753588E-6</v>
      </c>
      <c r="BI287" s="13">
        <f t="shared" si="552"/>
        <v>9.8192892663134022E-7</v>
      </c>
      <c r="BJ287" s="14">
        <f t="shared" si="553"/>
        <v>0.78438906812734432</v>
      </c>
      <c r="BK287" s="14">
        <f t="shared" si="554"/>
        <v>0.15039548211435277</v>
      </c>
      <c r="BL287" s="14">
        <f t="shared" si="555"/>
        <v>5.9481233837417269E-2</v>
      </c>
      <c r="BM287" s="14">
        <f t="shared" si="556"/>
        <v>0.55178432197601757</v>
      </c>
      <c r="BN287" s="14">
        <f t="shared" si="557"/>
        <v>0.43597741360148534</v>
      </c>
    </row>
    <row r="288" spans="1:66" x14ac:dyDescent="0.25">
      <c r="A288" t="s">
        <v>345</v>
      </c>
      <c r="B288" t="s">
        <v>200</v>
      </c>
      <c r="C288" t="s">
        <v>210</v>
      </c>
      <c r="D288" s="11">
        <v>44416</v>
      </c>
      <c r="E288" s="10">
        <f>VLOOKUP(A288,home!$A$2:$E$405,3,FALSE)</f>
        <v>1.3976999999999999</v>
      </c>
      <c r="F288" s="10">
        <f>VLOOKUP(B288,home!$B$2:$E$405,3,FALSE)</f>
        <v>1.4309000000000001</v>
      </c>
      <c r="G288" s="10">
        <f>VLOOKUP(C288,away!$B$2:$E$405,4,FALSE)</f>
        <v>0.98799999999999999</v>
      </c>
      <c r="H288" s="10">
        <f>VLOOKUP(A288,away!$A$2:$E$405,3,FALSE)</f>
        <v>1.0585</v>
      </c>
      <c r="I288" s="10">
        <f>VLOOKUP(C288,away!$B$2:$E$405,3,FALSE)</f>
        <v>1.2146999999999999</v>
      </c>
      <c r="J288" s="10">
        <f>VLOOKUP(B288,home!$B$2:$E$405,4,FALSE)</f>
        <v>0.89500000000000002</v>
      </c>
      <c r="K288" s="12">
        <f t="shared" si="502"/>
        <v>1.9759693028400001</v>
      </c>
      <c r="L288" s="12">
        <f t="shared" si="503"/>
        <v>1.1507551552499999</v>
      </c>
      <c r="M288" s="13">
        <f t="shared" si="504"/>
        <v>4.3861231514088127E-2</v>
      </c>
      <c r="N288" s="13">
        <f t="shared" si="505"/>
        <v>8.6668447056596556E-2</v>
      </c>
      <c r="O288" s="13">
        <f t="shared" si="506"/>
        <v>5.0473538280450675E-2</v>
      </c>
      <c r="P288" s="13">
        <f t="shared" si="507"/>
        <v>9.9734162247890168E-2</v>
      </c>
      <c r="Q288" s="13">
        <f t="shared" si="508"/>
        <v>8.5627095454324301E-2</v>
      </c>
      <c r="R288" s="13">
        <f t="shared" si="509"/>
        <v>2.9041342189968424E-2</v>
      </c>
      <c r="S288" s="13">
        <f t="shared" si="510"/>
        <v>5.6695302297277976E-2</v>
      </c>
      <c r="T288" s="13">
        <f t="shared" si="511"/>
        <v>9.8535821523147521E-2</v>
      </c>
      <c r="U288" s="13">
        <f t="shared" si="512"/>
        <v>5.7384800680649786E-2</v>
      </c>
      <c r="V288" s="13">
        <f t="shared" si="513"/>
        <v>1.4324111351536547E-2</v>
      </c>
      <c r="W288" s="13">
        <f t="shared" si="514"/>
        <v>5.6398837369698432E-2</v>
      </c>
      <c r="X288" s="13">
        <f t="shared" si="515"/>
        <v>6.4901252853286823E-2</v>
      </c>
      <c r="Y288" s="13">
        <f t="shared" si="516"/>
        <v>3.7342725651551799E-2</v>
      </c>
      <c r="Z288" s="13">
        <f t="shared" si="517"/>
        <v>1.1139824746828494E-2</v>
      </c>
      <c r="AA288" s="13">
        <f t="shared" si="518"/>
        <v>2.2011951738750479E-2</v>
      </c>
      <c r="AB288" s="13">
        <f t="shared" si="519"/>
        <v>2.1747470465683261E-2</v>
      </c>
      <c r="AC288" s="13">
        <f t="shared" si="520"/>
        <v>2.0356861804201277E-3</v>
      </c>
      <c r="AD288" s="13">
        <f t="shared" si="521"/>
        <v>2.7860592839597388E-2</v>
      </c>
      <c r="AE288" s="13">
        <f t="shared" si="522"/>
        <v>3.2060720838487933E-2</v>
      </c>
      <c r="AF288" s="13">
        <f t="shared" si="523"/>
        <v>1.8447019892960551E-2</v>
      </c>
      <c r="AG288" s="13">
        <f t="shared" si="524"/>
        <v>7.0760010802745511E-3</v>
      </c>
      <c r="AH288" s="13">
        <f t="shared" si="525"/>
        <v>3.2048026889986052E-3</v>
      </c>
      <c r="AI288" s="13">
        <f t="shared" si="526"/>
        <v>6.3325917351203312E-3</v>
      </c>
      <c r="AJ288" s="13">
        <f t="shared" si="527"/>
        <v>6.2565034380080353E-3</v>
      </c>
      <c r="AK288" s="13">
        <f t="shared" si="528"/>
        <v>4.1208862455389336E-3</v>
      </c>
      <c r="AL288" s="13">
        <f t="shared" si="529"/>
        <v>1.8515435959758352E-4</v>
      </c>
      <c r="AM288" s="13">
        <f t="shared" si="530"/>
        <v>1.1010335241993661E-2</v>
      </c>
      <c r="AN288" s="13">
        <f t="shared" si="531"/>
        <v>1.2670200040754961E-2</v>
      </c>
      <c r="AO288" s="13">
        <f t="shared" si="532"/>
        <v>7.2901490074737682E-3</v>
      </c>
      <c r="AP288" s="13">
        <f t="shared" si="533"/>
        <v>2.7963921842970359E-3</v>
      </c>
      <c r="AQ288" s="13">
        <f t="shared" si="534"/>
        <v>8.0449068054515586E-4</v>
      </c>
      <c r="AR288" s="13">
        <f t="shared" si="535"/>
        <v>7.3758864318484042E-4</v>
      </c>
      <c r="AS288" s="13">
        <f t="shared" si="536"/>
        <v>1.4574525170566505E-3</v>
      </c>
      <c r="AT288" s="13">
        <f t="shared" si="537"/>
        <v>1.4399407170254169E-3</v>
      </c>
      <c r="AU288" s="13">
        <f t="shared" si="538"/>
        <v>9.4842621825054756E-4</v>
      </c>
      <c r="AV288" s="13">
        <f t="shared" si="539"/>
        <v>4.6851527331792805E-4</v>
      </c>
      <c r="AW288" s="13">
        <f t="shared" si="540"/>
        <v>1.1694847529834784E-5</v>
      </c>
      <c r="AX288" s="13">
        <f t="shared" si="541"/>
        <v>3.6260140753594876E-3</v>
      </c>
      <c r="AY288" s="13">
        <f t="shared" si="542"/>
        <v>4.1726543902289919E-3</v>
      </c>
      <c r="AZ288" s="13">
        <f t="shared" si="543"/>
        <v>2.4008517753162798E-3</v>
      </c>
      <c r="BA288" s="13">
        <f t="shared" si="544"/>
        <v>9.2093085247877435E-4</v>
      </c>
      <c r="BB288" s="13">
        <f t="shared" si="545"/>
        <v>2.6494148152968178E-4</v>
      </c>
      <c r="BC288" s="13">
        <f t="shared" si="546"/>
        <v>6.0976555141970703E-5</v>
      </c>
      <c r="BD288" s="13">
        <f t="shared" si="547"/>
        <v>1.4146398893313469E-4</v>
      </c>
      <c r="BE288" s="13">
        <f t="shared" si="548"/>
        <v>2.795284995891716E-4</v>
      </c>
      <c r="BF288" s="13">
        <f t="shared" si="549"/>
        <v>2.7616986722856342E-4</v>
      </c>
      <c r="BG288" s="13">
        <f t="shared" si="550"/>
        <v>1.8190106000434659E-4</v>
      </c>
      <c r="BH288" s="13">
        <f t="shared" si="551"/>
        <v>8.9857727680661432E-5</v>
      </c>
      <c r="BI288" s="13">
        <f t="shared" si="552"/>
        <v>3.5511222303988605E-5</v>
      </c>
      <c r="BJ288" s="14">
        <f t="shared" si="553"/>
        <v>0.56093645084504551</v>
      </c>
      <c r="BK288" s="14">
        <f t="shared" si="554"/>
        <v>0.22100830234103955</v>
      </c>
      <c r="BL288" s="14">
        <f t="shared" si="555"/>
        <v>0.20663024319774381</v>
      </c>
      <c r="BM288" s="14">
        <f t="shared" si="556"/>
        <v>0.60014804484463968</v>
      </c>
      <c r="BN288" s="14">
        <f t="shared" si="557"/>
        <v>0.39540581674331821</v>
      </c>
    </row>
    <row r="289" spans="1:66" x14ac:dyDescent="0.25">
      <c r="A289" t="s">
        <v>345</v>
      </c>
      <c r="B289" t="s">
        <v>214</v>
      </c>
      <c r="C289" t="s">
        <v>212</v>
      </c>
      <c r="D289" s="11">
        <v>44416</v>
      </c>
      <c r="E289" s="10">
        <f>VLOOKUP(A289,home!$A$2:$E$405,3,FALSE)</f>
        <v>1.3976999999999999</v>
      </c>
      <c r="F289" s="10">
        <f>VLOOKUP(B289,home!$B$2:$E$405,3,FALSE)</f>
        <v>1.0544</v>
      </c>
      <c r="G289" s="10">
        <f>VLOOKUP(C289,away!$B$2:$E$405,4,FALSE)</f>
        <v>0.85860000000000003</v>
      </c>
      <c r="H289" s="10">
        <f>VLOOKUP(A289,away!$A$2:$E$405,3,FALSE)</f>
        <v>1.0585</v>
      </c>
      <c r="I289" s="10">
        <f>VLOOKUP(C289,away!$B$2:$E$405,3,FALSE)</f>
        <v>0.70850000000000002</v>
      </c>
      <c r="J289" s="10">
        <f>VLOOKUP(B289,home!$B$2:$E$405,4,FALSE)</f>
        <v>1.1933</v>
      </c>
      <c r="K289" s="12">
        <f t="shared" si="502"/>
        <v>1.265348767968</v>
      </c>
      <c r="L289" s="12">
        <f t="shared" si="503"/>
        <v>0.89491205342500013</v>
      </c>
      <c r="M289" s="13">
        <f t="shared" si="504"/>
        <v>0.11529504570166153</v>
      </c>
      <c r="N289" s="13">
        <f t="shared" si="505"/>
        <v>0.14588844403141168</v>
      </c>
      <c r="O289" s="13">
        <f t="shared" si="506"/>
        <v>0.10317892609860316</v>
      </c>
      <c r="P289" s="13">
        <f t="shared" si="507"/>
        <v>0.13055732701912884</v>
      </c>
      <c r="Q289" s="13">
        <f t="shared" si="508"/>
        <v>9.2299881457957672E-2</v>
      </c>
      <c r="R289" s="13">
        <f t="shared" si="509"/>
        <v>4.6168032312543641E-2</v>
      </c>
      <c r="S289" s="13">
        <f t="shared" si="510"/>
        <v>3.6959991504071435E-2</v>
      </c>
      <c r="T289" s="13">
        <f t="shared" si="511"/>
        <v>8.2600276446424994E-2</v>
      </c>
      <c r="U289" s="13">
        <f t="shared" si="512"/>
        <v>5.8418662806183914E-2</v>
      </c>
      <c r="V289" s="13">
        <f t="shared" si="513"/>
        <v>4.6502891468626966E-3</v>
      </c>
      <c r="W289" s="13">
        <f t="shared" si="514"/>
        <v>3.8930513762139733E-2</v>
      </c>
      <c r="X289" s="13">
        <f t="shared" si="515"/>
        <v>3.4839386011766692E-2</v>
      </c>
      <c r="Y289" s="13">
        <f t="shared" si="516"/>
        <v>1.5589093237928179E-2</v>
      </c>
      <c r="Z289" s="13">
        <f t="shared" si="517"/>
        <v>1.3772109533136729E-2</v>
      </c>
      <c r="AA289" s="13">
        <f t="shared" si="518"/>
        <v>1.7426521830074908E-2</v>
      </c>
      <c r="AB289" s="13">
        <f t="shared" si="519"/>
        <v>1.1025313963826373E-2</v>
      </c>
      <c r="AC289" s="13">
        <f t="shared" si="520"/>
        <v>3.2911719947808517E-4</v>
      </c>
      <c r="AD289" s="13">
        <f t="shared" si="521"/>
        <v>1.2315169406321201E-2</v>
      </c>
      <c r="AE289" s="13">
        <f t="shared" si="522"/>
        <v>1.1020993541687646E-2</v>
      </c>
      <c r="AF289" s="13">
        <f t="shared" si="523"/>
        <v>4.9314099805876782E-3</v>
      </c>
      <c r="AG289" s="13">
        <f t="shared" si="524"/>
        <v>1.4710594106694195E-3</v>
      </c>
      <c r="AH289" s="13">
        <f t="shared" si="525"/>
        <v>3.0812067055733519E-3</v>
      </c>
      <c r="AI289" s="13">
        <f t="shared" si="526"/>
        <v>3.8988011087519813E-3</v>
      </c>
      <c r="AJ289" s="13">
        <f t="shared" si="527"/>
        <v>2.4666715897557969E-3</v>
      </c>
      <c r="AK289" s="13">
        <f t="shared" si="528"/>
        <v>1.0403999523597217E-3</v>
      </c>
      <c r="AL289" s="13">
        <f t="shared" si="529"/>
        <v>1.4907374927823456E-5</v>
      </c>
      <c r="AM289" s="13">
        <f t="shared" si="530"/>
        <v>3.1165968871211466E-3</v>
      </c>
      <c r="AN289" s="13">
        <f t="shared" si="531"/>
        <v>2.7890801199515485E-3</v>
      </c>
      <c r="AO289" s="13">
        <f t="shared" si="532"/>
        <v>1.2479907086563431E-3</v>
      </c>
      <c r="AP289" s="13">
        <f t="shared" si="533"/>
        <v>3.7228064257965627E-4</v>
      </c>
      <c r="AQ289" s="13">
        <f t="shared" si="534"/>
        <v>8.328960857533468E-5</v>
      </c>
      <c r="AR289" s="13">
        <f t="shared" si="535"/>
        <v>5.5148180398230579E-4</v>
      </c>
      <c r="AS289" s="13">
        <f t="shared" si="536"/>
        <v>6.9781682122578082E-4</v>
      </c>
      <c r="AT289" s="13">
        <f t="shared" si="537"/>
        <v>4.4149082750269403E-4</v>
      </c>
      <c r="AU289" s="13">
        <f t="shared" si="538"/>
        <v>1.8621329154990224E-4</v>
      </c>
      <c r="AV289" s="13">
        <f t="shared" si="539"/>
        <v>5.8906189760483729E-5</v>
      </c>
      <c r="AW289" s="13">
        <f t="shared" si="540"/>
        <v>4.6890976576275712E-7</v>
      </c>
      <c r="AX289" s="13">
        <f t="shared" si="541"/>
        <v>6.5726367189527504E-4</v>
      </c>
      <c r="AY289" s="13">
        <f t="shared" si="542"/>
        <v>5.8819318225745607E-4</v>
      </c>
      <c r="AZ289" s="13">
        <f t="shared" si="543"/>
        <v>2.6319058427230269E-4</v>
      </c>
      <c r="BA289" s="13">
        <f t="shared" si="544"/>
        <v>7.8510808737750629E-5</v>
      </c>
      <c r="BB289" s="13">
        <f t="shared" si="545"/>
        <v>1.7565067265889465E-5</v>
      </c>
      <c r="BC289" s="13">
        <f t="shared" si="546"/>
        <v>3.1438380830930797E-6</v>
      </c>
      <c r="BD289" s="13">
        <f t="shared" si="547"/>
        <v>8.2254618938054741E-5</v>
      </c>
      <c r="BE289" s="13">
        <f t="shared" si="548"/>
        <v>1.0408078073294489E-4</v>
      </c>
      <c r="BF289" s="13">
        <f t="shared" si="549"/>
        <v>6.5849243834789707E-5</v>
      </c>
      <c r="BG289" s="13">
        <f t="shared" si="550"/>
        <v>2.7774086519325194E-5</v>
      </c>
      <c r="BH289" s="13">
        <f t="shared" si="551"/>
        <v>8.7859765396661981E-6</v>
      </c>
      <c r="BI289" s="13">
        <f t="shared" si="552"/>
        <v>2.2234649179724744E-6</v>
      </c>
      <c r="BJ289" s="14">
        <f t="shared" si="553"/>
        <v>0.44910333240629069</v>
      </c>
      <c r="BK289" s="14">
        <f t="shared" si="554"/>
        <v>0.28839487112838785</v>
      </c>
      <c r="BL289" s="14">
        <f t="shared" si="555"/>
        <v>0.24893141347317677</v>
      </c>
      <c r="BM289" s="14">
        <f t="shared" si="556"/>
        <v>0.36622634564719375</v>
      </c>
      <c r="BN289" s="14">
        <f t="shared" si="557"/>
        <v>0.63338765662130647</v>
      </c>
    </row>
    <row r="290" spans="1:66" x14ac:dyDescent="0.25">
      <c r="A290" t="s">
        <v>345</v>
      </c>
      <c r="B290" t="s">
        <v>215</v>
      </c>
      <c r="C290" t="s">
        <v>198</v>
      </c>
      <c r="D290" s="11">
        <v>44416</v>
      </c>
      <c r="E290" s="10">
        <f>VLOOKUP(A290,home!$A$2:$E$405,3,FALSE)</f>
        <v>1.3976999999999999</v>
      </c>
      <c r="F290" s="10">
        <f>VLOOKUP(B290,home!$B$2:$E$405,3,FALSE)</f>
        <v>1.0731999999999999</v>
      </c>
      <c r="G290" s="10">
        <f>VLOOKUP(C290,away!$B$2:$E$405,4,FALSE)</f>
        <v>1.4730000000000001</v>
      </c>
      <c r="H290" s="10">
        <f>VLOOKUP(A290,away!$A$2:$E$405,3,FALSE)</f>
        <v>1.0585</v>
      </c>
      <c r="I290" s="10">
        <f>VLOOKUP(C290,away!$B$2:$E$405,3,FALSE)</f>
        <v>0.94469999999999998</v>
      </c>
      <c r="J290" s="10">
        <f>VLOOKUP(B290,home!$B$2:$E$405,4,FALSE)</f>
        <v>0.6613</v>
      </c>
      <c r="K290" s="12">
        <f t="shared" si="502"/>
        <v>2.20951714572</v>
      </c>
      <c r="L290" s="12">
        <f t="shared" si="503"/>
        <v>0.661276821435</v>
      </c>
      <c r="M290" s="13">
        <f t="shared" si="504"/>
        <v>5.6653927360733637E-2</v>
      </c>
      <c r="N290" s="13">
        <f t="shared" si="505"/>
        <v>0.12517782387591639</v>
      </c>
      <c r="O290" s="13">
        <f t="shared" si="506"/>
        <v>3.7463929006915322E-2</v>
      </c>
      <c r="P290" s="13">
        <f t="shared" si="507"/>
        <v>8.2777193486816253E-2</v>
      </c>
      <c r="Q290" s="13">
        <f t="shared" si="508"/>
        <v>0.13829127405887787</v>
      </c>
      <c r="R290" s="13">
        <f t="shared" si="509"/>
        <v>1.2387013946079729E-2</v>
      </c>
      <c r="S290" s="13">
        <f t="shared" si="510"/>
        <v>3.0236490569861732E-2</v>
      </c>
      <c r="T290" s="13">
        <f t="shared" si="511"/>
        <v>9.1448814141851242E-2</v>
      </c>
      <c r="U290" s="13">
        <f t="shared" si="512"/>
        <v>2.7369319698135917E-2</v>
      </c>
      <c r="V290" s="13">
        <f t="shared" si="513"/>
        <v>4.9087345786423767E-3</v>
      </c>
      <c r="W290" s="13">
        <f t="shared" si="514"/>
        <v>0.10185231371218471</v>
      </c>
      <c r="X290" s="13">
        <f t="shared" si="515"/>
        <v>6.735257426739398E-2</v>
      </c>
      <c r="Y290" s="13">
        <f t="shared" si="516"/>
        <v>2.2269348113503531E-2</v>
      </c>
      <c r="Z290" s="13">
        <f t="shared" si="517"/>
        <v>2.730415069778207E-3</v>
      </c>
      <c r="AA290" s="13">
        <f t="shared" si="518"/>
        <v>6.0328989116072177E-3</v>
      </c>
      <c r="AB290" s="13">
        <f t="shared" si="519"/>
        <v>6.6648967917958398E-3</v>
      </c>
      <c r="AC290" s="13">
        <f t="shared" si="520"/>
        <v>4.4826026513182434E-4</v>
      </c>
      <c r="AD290" s="13">
        <f t="shared" si="521"/>
        <v>5.6261108369581078E-2</v>
      </c>
      <c r="AE290" s="13">
        <f t="shared" si="522"/>
        <v>3.7204166913046656E-2</v>
      </c>
      <c r="AF290" s="13">
        <f t="shared" si="523"/>
        <v>1.2301126620198343E-2</v>
      </c>
      <c r="AG290" s="13">
        <f t="shared" si="524"/>
        <v>2.7114833038247416E-3</v>
      </c>
      <c r="AH290" s="13">
        <f t="shared" si="525"/>
        <v>4.5139004963528902E-4</v>
      </c>
      <c r="AI290" s="13">
        <f t="shared" si="526"/>
        <v>9.9735405407657286E-4</v>
      </c>
      <c r="AJ290" s="13">
        <f t="shared" si="527"/>
        <v>1.1018354414177704E-3</v>
      </c>
      <c r="AK290" s="13">
        <f t="shared" si="528"/>
        <v>8.1150809985817605E-4</v>
      </c>
      <c r="AL290" s="13">
        <f t="shared" si="529"/>
        <v>2.6198167313630058E-5</v>
      </c>
      <c r="AM290" s="13">
        <f t="shared" si="530"/>
        <v>2.4861976715960087E-2</v>
      </c>
      <c r="AN290" s="13">
        <f t="shared" si="531"/>
        <v>1.644064893732107E-2</v>
      </c>
      <c r="AO290" s="13">
        <f t="shared" si="532"/>
        <v>5.4359100358001931E-3</v>
      </c>
      <c r="AP290" s="13">
        <f t="shared" si="533"/>
        <v>1.1982137700268564E-3</v>
      </c>
      <c r="AQ290" s="13">
        <f t="shared" si="534"/>
        <v>1.9808774831075188E-4</v>
      </c>
      <c r="AR290" s="13">
        <f t="shared" si="535"/>
        <v>5.9698755450042166E-5</v>
      </c>
      <c r="AS290" s="13">
        <f t="shared" si="536"/>
        <v>1.3190542374501345E-4</v>
      </c>
      <c r="AT290" s="13">
        <f t="shared" si="537"/>
        <v>1.4572364768903468E-4</v>
      </c>
      <c r="AU290" s="13">
        <f t="shared" si="538"/>
        <v>1.0732629936859425E-4</v>
      </c>
      <c r="AV290" s="13">
        <f t="shared" si="539"/>
        <v>5.9284824660396635E-5</v>
      </c>
      <c r="AW290" s="13">
        <f t="shared" si="540"/>
        <v>1.0632835306427415E-6</v>
      </c>
      <c r="AX290" s="13">
        <f t="shared" si="541"/>
        <v>9.1554939717341972E-3</v>
      </c>
      <c r="AY290" s="13">
        <f t="shared" si="542"/>
        <v>6.0543159522956948E-3</v>
      </c>
      <c r="AZ290" s="13">
        <f t="shared" si="543"/>
        <v>2.0017894044486559E-3</v>
      </c>
      <c r="BA290" s="13">
        <f t="shared" si="544"/>
        <v>4.4124564485202296E-4</v>
      </c>
      <c r="BB290" s="13">
        <f t="shared" si="545"/>
        <v>7.2946379374945645E-5</v>
      </c>
      <c r="BC290" s="13">
        <f t="shared" si="546"/>
        <v>9.6475499776511395E-6</v>
      </c>
      <c r="BD290" s="13">
        <f t="shared" si="547"/>
        <v>6.5795672079382099E-6</v>
      </c>
      <c r="BE290" s="13">
        <f t="shared" si="548"/>
        <v>1.4537666557356541E-5</v>
      </c>
      <c r="BF290" s="13">
        <f t="shared" si="549"/>
        <v>1.6060611758619767E-5</v>
      </c>
      <c r="BG290" s="13">
        <f t="shared" si="550"/>
        <v>1.1828732350474207E-5</v>
      </c>
      <c r="BH290" s="13">
        <f t="shared" si="551"/>
        <v>6.5339467351263968E-6</v>
      </c>
      <c r="BI290" s="13">
        <f t="shared" si="552"/>
        <v>2.887373468096599E-6</v>
      </c>
      <c r="BJ290" s="14">
        <f t="shared" si="553"/>
        <v>0.72074030948648071</v>
      </c>
      <c r="BK290" s="14">
        <f t="shared" si="554"/>
        <v>0.18110512038079513</v>
      </c>
      <c r="BL290" s="14">
        <f t="shared" si="555"/>
        <v>9.3842512848512527E-2</v>
      </c>
      <c r="BM290" s="14">
        <f t="shared" si="556"/>
        <v>0.53961394338146262</v>
      </c>
      <c r="BN290" s="14">
        <f t="shared" si="557"/>
        <v>0.45275116173533919</v>
      </c>
    </row>
    <row r="291" spans="1:66" x14ac:dyDescent="0.25">
      <c r="A291" t="s">
        <v>346</v>
      </c>
      <c r="B291" t="s">
        <v>221</v>
      </c>
      <c r="C291" t="s">
        <v>229</v>
      </c>
      <c r="D291" s="11">
        <v>44416</v>
      </c>
      <c r="E291" s="10">
        <f>VLOOKUP(A291,home!$A$2:$E$405,3,FALSE)</f>
        <v>1.8515999999999999</v>
      </c>
      <c r="F291" s="10">
        <f>VLOOKUP(B291,home!$B$2:$E$405,3,FALSE)</f>
        <v>0.67510000000000003</v>
      </c>
      <c r="G291" s="10">
        <f>VLOOKUP(C291,away!$B$2:$E$405,4,FALSE)</f>
        <v>0.84009999999999996</v>
      </c>
      <c r="H291" s="10">
        <f>VLOOKUP(A291,away!$A$2:$E$405,3,FALSE)</f>
        <v>1.1953</v>
      </c>
      <c r="I291" s="10">
        <f>VLOOKUP(C291,away!$B$2:$E$405,3,FALSE)</f>
        <v>0.92959999999999998</v>
      </c>
      <c r="J291" s="10">
        <f>VLOOKUP(B291,home!$B$2:$E$405,4,FALSE)</f>
        <v>1.1503000000000001</v>
      </c>
      <c r="K291" s="12">
        <f t="shared" si="502"/>
        <v>1.050137735916</v>
      </c>
      <c r="L291" s="12">
        <f t="shared" si="503"/>
        <v>1.2781568572640001</v>
      </c>
      <c r="M291" s="13">
        <f t="shared" si="504"/>
        <v>9.7461817488721833E-2</v>
      </c>
      <c r="N291" s="13">
        <f t="shared" si="505"/>
        <v>0.10234833235586475</v>
      </c>
      <c r="O291" s="13">
        <f t="shared" si="506"/>
        <v>0.12457149034462227</v>
      </c>
      <c r="P291" s="13">
        <f t="shared" si="507"/>
        <v>0.13081722283018349</v>
      </c>
      <c r="Q291" s="13">
        <f t="shared" si="508"/>
        <v>5.3739923007483037E-2</v>
      </c>
      <c r="R291" s="13">
        <f t="shared" si="509"/>
        <v>7.961095230178758E-2</v>
      </c>
      <c r="S291" s="13">
        <f t="shared" si="510"/>
        <v>4.3897051763328213E-2</v>
      </c>
      <c r="T291" s="13">
        <f t="shared" si="511"/>
        <v>6.8688051100853867E-2</v>
      </c>
      <c r="U291" s="13">
        <f t="shared" si="512"/>
        <v>8.3602465204315871E-2</v>
      </c>
      <c r="V291" s="13">
        <f t="shared" si="513"/>
        <v>6.5467124004467145E-3</v>
      </c>
      <c r="W291" s="13">
        <f t="shared" si="514"/>
        <v>1.8811440358459473E-2</v>
      </c>
      <c r="X291" s="13">
        <f t="shared" si="515"/>
        <v>2.4043971489177737E-2</v>
      </c>
      <c r="Y291" s="13">
        <f t="shared" si="516"/>
        <v>1.5365983517376322E-2</v>
      </c>
      <c r="Z291" s="13">
        <f t="shared" si="517"/>
        <v>3.3918428199282341E-2</v>
      </c>
      <c r="AA291" s="13">
        <f t="shared" si="518"/>
        <v>3.5619021395023764E-2</v>
      </c>
      <c r="AB291" s="13">
        <f t="shared" si="519"/>
        <v>1.8702439241656908E-2</v>
      </c>
      <c r="AC291" s="13">
        <f t="shared" si="520"/>
        <v>5.4920400942750432E-4</v>
      </c>
      <c r="AD291" s="13">
        <f t="shared" si="521"/>
        <v>4.9386508468378726E-3</v>
      </c>
      <c r="AE291" s="13">
        <f t="shared" si="522"/>
        <v>6.3123704455184887E-3</v>
      </c>
      <c r="AF291" s="13">
        <f t="shared" si="523"/>
        <v>4.0340997852650346E-3</v>
      </c>
      <c r="AG291" s="13">
        <f t="shared" si="524"/>
        <v>1.718737434474578E-3</v>
      </c>
      <c r="AH291" s="13">
        <f t="shared" si="525"/>
        <v>1.083826789763234E-2</v>
      </c>
      <c r="AI291" s="13">
        <f t="shared" si="526"/>
        <v>1.138167411127069E-2</v>
      </c>
      <c r="AJ291" s="13">
        <f t="shared" si="527"/>
        <v>5.9761627410717761E-3</v>
      </c>
      <c r="AK291" s="13">
        <f t="shared" si="528"/>
        <v>2.0919313367915582E-3</v>
      </c>
      <c r="AL291" s="13">
        <f t="shared" si="529"/>
        <v>2.948656002185546E-5</v>
      </c>
      <c r="AM291" s="13">
        <f t="shared" si="530"/>
        <v>1.0372527237555924E-3</v>
      </c>
      <c r="AN291" s="13">
        <f t="shared" si="531"/>
        <v>1.3257716815839721E-3</v>
      </c>
      <c r="AO291" s="13">
        <f t="shared" si="532"/>
        <v>8.4727208299148937E-4</v>
      </c>
      <c r="AP291" s="13">
        <f t="shared" si="533"/>
        <v>3.6098220761464166E-4</v>
      </c>
      <c r="AQ291" s="13">
        <f t="shared" si="534"/>
        <v>1.1534797100323782E-4</v>
      </c>
      <c r="AR291" s="13">
        <f t="shared" si="535"/>
        <v>2.7706012868446077E-3</v>
      </c>
      <c r="AS291" s="13">
        <f t="shared" si="536"/>
        <v>2.9095129624929525E-3</v>
      </c>
      <c r="AT291" s="13">
        <f t="shared" si="537"/>
        <v>1.5276946775253011E-3</v>
      </c>
      <c r="AU291" s="13">
        <f t="shared" si="538"/>
        <v>5.3476327660911468E-4</v>
      </c>
      <c r="AV291" s="13">
        <f t="shared" si="539"/>
        <v>1.4039377413732927E-4</v>
      </c>
      <c r="AW291" s="13">
        <f t="shared" si="540"/>
        <v>1.0993906218484595E-6</v>
      </c>
      <c r="AX291" s="13">
        <f t="shared" si="541"/>
        <v>1.8154303781623359E-4</v>
      </c>
      <c r="AY291" s="13">
        <f t="shared" si="542"/>
        <v>2.3204047867335668E-4</v>
      </c>
      <c r="AZ291" s="13">
        <f t="shared" si="543"/>
        <v>1.4829206448958594E-4</v>
      </c>
      <c r="BA291" s="13">
        <f t="shared" si="544"/>
        <v>6.3180173035066529E-5</v>
      </c>
      <c r="BB291" s="13">
        <f t="shared" si="545"/>
        <v>2.018854285197409E-5</v>
      </c>
      <c r="BC291" s="13">
        <f t="shared" si="546"/>
        <v>5.1608248968837538E-6</v>
      </c>
      <c r="BD291" s="13">
        <f t="shared" si="547"/>
        <v>5.9021050558748396E-4</v>
      </c>
      <c r="BE291" s="13">
        <f t="shared" si="548"/>
        <v>6.1980232405147806E-4</v>
      </c>
      <c r="BF291" s="13">
        <f t="shared" si="549"/>
        <v>3.2543890464744701E-4</v>
      </c>
      <c r="BG291" s="13">
        <f t="shared" si="550"/>
        <v>1.1391855816848438E-4</v>
      </c>
      <c r="BH291" s="13">
        <f t="shared" si="551"/>
        <v>2.9907544188466821E-5</v>
      </c>
      <c r="BI291" s="13">
        <f t="shared" si="552"/>
        <v>6.2814081481768563E-6</v>
      </c>
      <c r="BJ291" s="14">
        <f t="shared" si="553"/>
        <v>0.30433859213002323</v>
      </c>
      <c r="BK291" s="14">
        <f t="shared" si="554"/>
        <v>0.27953353553080296</v>
      </c>
      <c r="BL291" s="14">
        <f t="shared" si="555"/>
        <v>0.38196292979657354</v>
      </c>
      <c r="BM291" s="14">
        <f t="shared" si="556"/>
        <v>0.41097280623996757</v>
      </c>
      <c r="BN291" s="14">
        <f t="shared" si="557"/>
        <v>0.58854973832866297</v>
      </c>
    </row>
    <row r="292" spans="1:66" x14ac:dyDescent="0.25">
      <c r="A292" t="s">
        <v>346</v>
      </c>
      <c r="B292" t="s">
        <v>222</v>
      </c>
      <c r="C292" t="s">
        <v>218</v>
      </c>
      <c r="D292" s="11">
        <v>44416</v>
      </c>
      <c r="E292" s="10">
        <f>VLOOKUP(A292,home!$A$2:$E$405,3,FALSE)</f>
        <v>1.8515999999999999</v>
      </c>
      <c r="F292" s="10">
        <f>VLOOKUP(B292,home!$B$2:$E$405,3,FALSE)</f>
        <v>1.8227</v>
      </c>
      <c r="G292" s="10">
        <f>VLOOKUP(C292,away!$B$2:$E$405,4,FALSE)</f>
        <v>1.1476999999999999</v>
      </c>
      <c r="H292" s="10">
        <f>VLOOKUP(A292,away!$A$2:$E$405,3,FALSE)</f>
        <v>1.1953</v>
      </c>
      <c r="I292" s="10">
        <f>VLOOKUP(C292,away!$B$2:$E$405,3,FALSE)</f>
        <v>0.83660000000000001</v>
      </c>
      <c r="J292" s="10">
        <f>VLOOKUP(B292,home!$B$2:$E$405,4,FALSE)</f>
        <v>0.94120000000000004</v>
      </c>
      <c r="K292" s="12">
        <f t="shared" si="502"/>
        <v>3.8733857219639996</v>
      </c>
      <c r="L292" s="12">
        <f t="shared" si="503"/>
        <v>0.94118868677599998</v>
      </c>
      <c r="M292" s="13">
        <f t="shared" si="504"/>
        <v>8.1106731750882483E-3</v>
      </c>
      <c r="N292" s="13">
        <f t="shared" si="505"/>
        <v>3.1415765671903247E-2</v>
      </c>
      <c r="O292" s="13">
        <f t="shared" si="506"/>
        <v>7.6336738345306387E-3</v>
      </c>
      <c r="P292" s="13">
        <f t="shared" si="507"/>
        <v>2.9568163236801153E-2</v>
      </c>
      <c r="Q292" s="13">
        <f t="shared" si="508"/>
        <v>6.0842689099058413E-2</v>
      </c>
      <c r="R292" s="13">
        <f t="shared" si="509"/>
        <v>3.5923637257991017E-3</v>
      </c>
      <c r="S292" s="13">
        <f t="shared" si="510"/>
        <v>2.6948326554552818E-2</v>
      </c>
      <c r="T292" s="13">
        <f t="shared" si="511"/>
        <v>5.7264450653063237E-2</v>
      </c>
      <c r="U292" s="13">
        <f t="shared" si="512"/>
        <v>1.3914610363611638E-2</v>
      </c>
      <c r="V292" s="13">
        <f t="shared" si="513"/>
        <v>1.0915829348461106E-2</v>
      </c>
      <c r="W292" s="13">
        <f t="shared" si="514"/>
        <v>7.8555734414062481E-2</v>
      </c>
      <c r="X292" s="13">
        <f t="shared" si="515"/>
        <v>7.3935768511895691E-2</v>
      </c>
      <c r="Y292" s="13">
        <f t="shared" si="516"/>
        <v>3.4793754435742716E-2</v>
      </c>
      <c r="Z292" s="13">
        <f t="shared" si="517"/>
        <v>1.1270306991688652E-3</v>
      </c>
      <c r="AA292" s="13">
        <f t="shared" si="518"/>
        <v>4.365424618375786E-3</v>
      </c>
      <c r="AB292" s="13">
        <f t="shared" si="519"/>
        <v>8.454486693563459E-3</v>
      </c>
      <c r="AC292" s="13">
        <f t="shared" si="520"/>
        <v>2.487162725836648E-3</v>
      </c>
      <c r="AD292" s="13">
        <f t="shared" si="521"/>
        <v>7.6069165014456416E-2</v>
      </c>
      <c r="AE292" s="13">
        <f t="shared" si="522"/>
        <v>7.1595437524103078E-2</v>
      </c>
      <c r="AF292" s="13">
        <f t="shared" si="523"/>
        <v>3.3692407911231861E-2</v>
      </c>
      <c r="AG292" s="13">
        <f t="shared" si="524"/>
        <v>1.057030438543121E-2</v>
      </c>
      <c r="AH292" s="13">
        <f t="shared" si="525"/>
        <v>2.6518713592674524E-4</v>
      </c>
      <c r="AI292" s="13">
        <f t="shared" si="526"/>
        <v>1.0271720659471816E-3</v>
      </c>
      <c r="AJ292" s="13">
        <f t="shared" si="527"/>
        <v>1.9893168071200389E-3</v>
      </c>
      <c r="AK292" s="13">
        <f t="shared" si="528"/>
        <v>2.5684637723872561E-3</v>
      </c>
      <c r="AL292" s="13">
        <f t="shared" si="529"/>
        <v>3.62686706202905E-4</v>
      </c>
      <c r="AM292" s="13">
        <f t="shared" si="530"/>
        <v>5.8929043529743777E-2</v>
      </c>
      <c r="AN292" s="13">
        <f t="shared" si="531"/>
        <v>5.5463349092725281E-2</v>
      </c>
      <c r="AO292" s="13">
        <f t="shared" si="532"/>
        <v>2.6100738348390478E-2</v>
      </c>
      <c r="AP292" s="13">
        <f t="shared" si="533"/>
        <v>8.1885732166685401E-3</v>
      </c>
      <c r="AQ292" s="13">
        <f t="shared" si="534"/>
        <v>1.9267481180913466E-3</v>
      </c>
      <c r="AR292" s="13">
        <f t="shared" si="535"/>
        <v>4.9918226442556423E-5</v>
      </c>
      <c r="AS292" s="13">
        <f t="shared" si="536"/>
        <v>1.9335254556836383E-4</v>
      </c>
      <c r="AT292" s="13">
        <f t="shared" si="537"/>
        <v>3.7446449465494718E-4</v>
      </c>
      <c r="AU292" s="13">
        <f t="shared" si="538"/>
        <v>4.8348180899297874E-4</v>
      </c>
      <c r="AV292" s="13">
        <f t="shared" si="539"/>
        <v>4.6817788394568245E-4</v>
      </c>
      <c r="AW292" s="13">
        <f t="shared" si="540"/>
        <v>3.6727941008246892E-5</v>
      </c>
      <c r="AX292" s="13">
        <f t="shared" si="541"/>
        <v>3.8042485969517398E-2</v>
      </c>
      <c r="AY292" s="13">
        <f t="shared" si="542"/>
        <v>3.5805157411344483E-2</v>
      </c>
      <c r="AZ292" s="13">
        <f t="shared" si="543"/>
        <v>1.684970454189564E-2</v>
      </c>
      <c r="BA292" s="13">
        <f t="shared" si="544"/>
        <v>5.2862504301167861E-3</v>
      </c>
      <c r="BB292" s="13">
        <f t="shared" si="545"/>
        <v>1.2438397750726706E-3</v>
      </c>
      <c r="BC292" s="13">
        <f t="shared" si="546"/>
        <v>2.3413758489208053E-4</v>
      </c>
      <c r="BD292" s="13">
        <f t="shared" si="547"/>
        <v>7.8304116652761081E-6</v>
      </c>
      <c r="BE292" s="13">
        <f t="shared" si="548"/>
        <v>3.0330204741380828E-5</v>
      </c>
      <c r="BF292" s="13">
        <f t="shared" si="549"/>
        <v>5.874029099475467E-5</v>
      </c>
      <c r="BG292" s="13">
        <f t="shared" si="550"/>
        <v>7.5841268147697725E-5</v>
      </c>
      <c r="BH292" s="13">
        <f t="shared" si="551"/>
        <v>7.3440621294733869E-5</v>
      </c>
      <c r="BI292" s="13">
        <f t="shared" si="552"/>
        <v>5.6892770787037485E-5</v>
      </c>
      <c r="BJ292" s="14">
        <f t="shared" si="553"/>
        <v>0.77680550563940698</v>
      </c>
      <c r="BK292" s="14">
        <f t="shared" si="554"/>
        <v>0.11419799915828735</v>
      </c>
      <c r="BL292" s="14">
        <f t="shared" si="555"/>
        <v>4.5683169544497255E-2</v>
      </c>
      <c r="BM292" s="14">
        <f t="shared" si="556"/>
        <v>0.76088194682784338</v>
      </c>
      <c r="BN292" s="14">
        <f t="shared" si="557"/>
        <v>0.1411633287431808</v>
      </c>
    </row>
    <row r="293" spans="1:66" x14ac:dyDescent="0.25">
      <c r="A293" t="s">
        <v>346</v>
      </c>
      <c r="B293" t="s">
        <v>225</v>
      </c>
      <c r="C293" t="s">
        <v>220</v>
      </c>
      <c r="D293" s="11">
        <v>44416</v>
      </c>
      <c r="E293" s="10">
        <f>VLOOKUP(A293,home!$A$2:$E$405,3,FALSE)</f>
        <v>1.8515999999999999</v>
      </c>
      <c r="F293" s="10">
        <f>VLOOKUP(B293,home!$B$2:$E$405,3,FALSE)</f>
        <v>0.66010000000000002</v>
      </c>
      <c r="G293" s="10">
        <f>VLOOKUP(C293,away!$B$2:$E$405,4,FALSE)</f>
        <v>0.74260000000000004</v>
      </c>
      <c r="H293" s="10">
        <f>VLOOKUP(A293,away!$A$2:$E$405,3,FALSE)</f>
        <v>1.1953</v>
      </c>
      <c r="I293" s="10">
        <f>VLOOKUP(C293,away!$B$2:$E$405,3,FALSE)</f>
        <v>1.3594999999999999</v>
      </c>
      <c r="J293" s="10">
        <f>VLOOKUP(B293,home!$B$2:$E$405,4,FALSE)</f>
        <v>1.0225</v>
      </c>
      <c r="K293" s="12">
        <f t="shared" si="502"/>
        <v>0.90763628541600005</v>
      </c>
      <c r="L293" s="12">
        <f t="shared" si="503"/>
        <v>1.6615730828749999</v>
      </c>
      <c r="M293" s="13">
        <f t="shared" si="504"/>
        <v>7.6596080780422071E-2</v>
      </c>
      <c r="N293" s="13">
        <f t="shared" si="505"/>
        <v>6.9521382236966148E-2</v>
      </c>
      <c r="O293" s="13">
        <f t="shared" si="506"/>
        <v>0.1272699860784684</v>
      </c>
      <c r="P293" s="13">
        <f t="shared" si="507"/>
        <v>0.11551485740920708</v>
      </c>
      <c r="Q293" s="13">
        <f t="shared" si="508"/>
        <v>3.1550064565272921E-2</v>
      </c>
      <c r="R293" s="13">
        <f t="shared" si="509"/>
        <v>0.10573419156292956</v>
      </c>
      <c r="S293" s="13">
        <f t="shared" si="510"/>
        <v>4.3552105232778741E-2</v>
      </c>
      <c r="T293" s="13">
        <f t="shared" si="511"/>
        <v>5.2422738044625813E-2</v>
      </c>
      <c r="U293" s="13">
        <f t="shared" si="512"/>
        <v>9.5968188871641144E-2</v>
      </c>
      <c r="V293" s="13">
        <f t="shared" si="513"/>
        <v>7.2979005577428367E-3</v>
      </c>
      <c r="W293" s="13">
        <f t="shared" si="514"/>
        <v>9.5453278022197621E-3</v>
      </c>
      <c r="X293" s="13">
        <f t="shared" si="515"/>
        <v>1.5860259743386736E-2</v>
      </c>
      <c r="Y293" s="13">
        <f t="shared" si="516"/>
        <v>1.3176490338508678E-2</v>
      </c>
      <c r="Z293" s="13">
        <f t="shared" si="517"/>
        <v>5.8561695546837544E-2</v>
      </c>
      <c r="AA293" s="13">
        <f t="shared" si="518"/>
        <v>5.3152719813794332E-2</v>
      </c>
      <c r="AB293" s="13">
        <f t="shared" si="519"/>
        <v>2.4121668585774858E-2</v>
      </c>
      <c r="AC293" s="13">
        <f t="shared" si="520"/>
        <v>6.8787457344824082E-4</v>
      </c>
      <c r="AD293" s="13">
        <f t="shared" si="521"/>
        <v>2.1659214673712037E-3</v>
      </c>
      <c r="AE293" s="13">
        <f t="shared" si="522"/>
        <v>3.5988368098051138E-3</v>
      </c>
      <c r="AF293" s="13">
        <f t="shared" si="523"/>
        <v>2.9898651864159569E-3</v>
      </c>
      <c r="AG293" s="13">
        <f t="shared" si="524"/>
        <v>1.6559598383912657E-3</v>
      </c>
      <c r="AH293" s="13">
        <f t="shared" si="525"/>
        <v>2.4326134252036512E-2</v>
      </c>
      <c r="AI293" s="13">
        <f t="shared" si="526"/>
        <v>2.2079282131049344E-2</v>
      </c>
      <c r="AJ293" s="13">
        <f t="shared" si="527"/>
        <v>1.0019978809038746E-2</v>
      </c>
      <c r="AK293" s="13">
        <f t="shared" si="528"/>
        <v>3.0314987820609881E-3</v>
      </c>
      <c r="AL293" s="13">
        <f t="shared" si="529"/>
        <v>4.1495456403353006E-5</v>
      </c>
      <c r="AM293" s="13">
        <f t="shared" si="530"/>
        <v>3.9317378302951441E-4</v>
      </c>
      <c r="AN293" s="13">
        <f t="shared" si="531"/>
        <v>6.5328697477397648E-4</v>
      </c>
      <c r="AO293" s="13">
        <f t="shared" si="532"/>
        <v>5.4274202633863931E-4</v>
      </c>
      <c r="AP293" s="13">
        <f t="shared" si="533"/>
        <v>3.0060184730310572E-4</v>
      </c>
      <c r="AQ293" s="13">
        <f t="shared" si="534"/>
        <v>1.2486798453533539E-4</v>
      </c>
      <c r="AR293" s="13">
        <f t="shared" si="535"/>
        <v>8.0839299767174883E-3</v>
      </c>
      <c r="AS293" s="13">
        <f t="shared" si="536"/>
        <v>7.3372681756309109E-3</v>
      </c>
      <c r="AT293" s="13">
        <f t="shared" si="537"/>
        <v>3.3297854160153359E-3</v>
      </c>
      <c r="AU293" s="13">
        <f t="shared" si="538"/>
        <v>1.0074113554081768E-3</v>
      </c>
      <c r="AV293" s="13">
        <f t="shared" si="539"/>
        <v>2.2859077512714379E-4</v>
      </c>
      <c r="AW293" s="13">
        <f t="shared" si="540"/>
        <v>1.7383184625131728E-6</v>
      </c>
      <c r="AX293" s="13">
        <f t="shared" si="541"/>
        <v>5.9476465325310786E-5</v>
      </c>
      <c r="AY293" s="13">
        <f t="shared" si="542"/>
        <v>9.8824493849084661E-5</v>
      </c>
      <c r="AZ293" s="13">
        <f t="shared" si="543"/>
        <v>8.210205945419254E-5</v>
      </c>
      <c r="BA293" s="13">
        <f t="shared" si="544"/>
        <v>4.5472857345896406E-5</v>
      </c>
      <c r="BB293" s="13">
        <f t="shared" si="545"/>
        <v>1.8889118941839052E-5</v>
      </c>
      <c r="BC293" s="13">
        <f t="shared" si="546"/>
        <v>6.277130318596814E-6</v>
      </c>
      <c r="BD293" s="13">
        <f t="shared" si="547"/>
        <v>2.2386734088600171E-3</v>
      </c>
      <c r="BE293" s="13">
        <f t="shared" si="548"/>
        <v>2.0319012170772798E-3</v>
      </c>
      <c r="BF293" s="13">
        <f t="shared" si="549"/>
        <v>9.2211363650013581E-4</v>
      </c>
      <c r="BG293" s="13">
        <f t="shared" si="550"/>
        <v>2.7898126525480768E-4</v>
      </c>
      <c r="BH293" s="13">
        <f t="shared" si="551"/>
        <v>6.3303379824132351E-5</v>
      </c>
      <c r="BI293" s="13">
        <f t="shared" si="552"/>
        <v>1.1491288903570733E-5</v>
      </c>
      <c r="BJ293" s="14">
        <f t="shared" si="553"/>
        <v>0.20481256077417911</v>
      </c>
      <c r="BK293" s="14">
        <f t="shared" si="554"/>
        <v>0.24378913850385145</v>
      </c>
      <c r="BL293" s="14">
        <f t="shared" si="555"/>
        <v>0.49123709878211297</v>
      </c>
      <c r="BM293" s="14">
        <f t="shared" si="556"/>
        <v>0.47211684479832833</v>
      </c>
      <c r="BN293" s="14">
        <f t="shared" si="557"/>
        <v>0.52618656263326613</v>
      </c>
    </row>
    <row r="294" spans="1:66" x14ac:dyDescent="0.25">
      <c r="A294" t="s">
        <v>346</v>
      </c>
      <c r="B294" t="s">
        <v>231</v>
      </c>
      <c r="C294" t="s">
        <v>219</v>
      </c>
      <c r="D294" s="11">
        <v>44416</v>
      </c>
      <c r="E294" s="10">
        <f>VLOOKUP(A294,home!$A$2:$E$405,3,FALSE)</f>
        <v>1.8515999999999999</v>
      </c>
      <c r="F294" s="10">
        <f>VLOOKUP(B294,home!$B$2:$E$405,3,FALSE)</f>
        <v>1.2827</v>
      </c>
      <c r="G294" s="10">
        <f>VLOOKUP(C294,away!$B$2:$E$405,4,FALSE)</f>
        <v>0.87760000000000005</v>
      </c>
      <c r="H294" s="10">
        <f>VLOOKUP(A294,away!$A$2:$E$405,3,FALSE)</f>
        <v>1.1953</v>
      </c>
      <c r="I294" s="10">
        <f>VLOOKUP(C294,away!$B$2:$E$405,3,FALSE)</f>
        <v>0.52290000000000003</v>
      </c>
      <c r="J294" s="10">
        <f>VLOOKUP(B294,home!$B$2:$E$405,4,FALSE)</f>
        <v>1.2548999999999999</v>
      </c>
      <c r="K294" s="12">
        <f t="shared" si="502"/>
        <v>2.0843415280319997</v>
      </c>
      <c r="L294" s="12">
        <f t="shared" si="503"/>
        <v>0.78434057211300001</v>
      </c>
      <c r="M294" s="13">
        <f t="shared" si="504"/>
        <v>5.6773699347652605E-2</v>
      </c>
      <c r="N294" s="13">
        <f t="shared" si="505"/>
        <v>0.11833577925031558</v>
      </c>
      <c r="O294" s="13">
        <f t="shared" si="506"/>
        <v>4.4529915827309301E-2</v>
      </c>
      <c r="P294" s="13">
        <f t="shared" si="507"/>
        <v>9.2815552798630199E-2</v>
      </c>
      <c r="Q294" s="13">
        <f t="shared" si="508"/>
        <v>0.1233260894717301</v>
      </c>
      <c r="R294" s="13">
        <f t="shared" si="509"/>
        <v>1.7463309828067753E-2</v>
      </c>
      <c r="S294" s="13">
        <f t="shared" si="510"/>
        <v>3.7934496696098677E-2</v>
      </c>
      <c r="T294" s="13">
        <f t="shared" si="511"/>
        <v>9.6729655572715817E-2</v>
      </c>
      <c r="U294" s="13">
        <f t="shared" si="512"/>
        <v>3.6399501891530975E-2</v>
      </c>
      <c r="V294" s="13">
        <f t="shared" si="513"/>
        <v>6.8907323117777157E-3</v>
      </c>
      <c r="W294" s="13">
        <f t="shared" si="514"/>
        <v>8.5684563258572349E-2</v>
      </c>
      <c r="X294" s="13">
        <f t="shared" si="515"/>
        <v>6.7205879367481181E-2</v>
      </c>
      <c r="Y294" s="13">
        <f t="shared" si="516"/>
        <v>2.6356148936223719E-2</v>
      </c>
      <c r="Z294" s="13">
        <f t="shared" si="517"/>
        <v>4.565727473844412E-3</v>
      </c>
      <c r="AA294" s="13">
        <f t="shared" si="518"/>
        <v>9.5165353794105442E-3</v>
      </c>
      <c r="AB294" s="13">
        <f t="shared" si="519"/>
        <v>9.917854947145581E-3</v>
      </c>
      <c r="AC294" s="13">
        <f t="shared" si="520"/>
        <v>7.0407505593903538E-4</v>
      </c>
      <c r="AD294" s="13">
        <f t="shared" si="521"/>
        <v>4.4648973377781807E-2</v>
      </c>
      <c r="AE294" s="13">
        <f t="shared" si="522"/>
        <v>3.5020001323387492E-2</v>
      </c>
      <c r="AF294" s="13">
        <f t="shared" si="523"/>
        <v>1.373380393669188E-2</v>
      </c>
      <c r="AG294" s="13">
        <f t="shared" si="524"/>
        <v>3.59065987899756E-3</v>
      </c>
      <c r="AH294" s="13">
        <f t="shared" si="525"/>
        <v>8.9527132473679214E-4</v>
      </c>
      <c r="AI294" s="13">
        <f t="shared" si="526"/>
        <v>1.8660512010051178E-3</v>
      </c>
      <c r="AJ294" s="13">
        <f t="shared" si="527"/>
        <v>1.9447440058444781E-3</v>
      </c>
      <c r="AK294" s="13">
        <f t="shared" si="528"/>
        <v>1.3511702309243173E-3</v>
      </c>
      <c r="AL294" s="13">
        <f t="shared" si="529"/>
        <v>4.6041823083286527E-5</v>
      </c>
      <c r="AM294" s="13">
        <f t="shared" si="530"/>
        <v>1.8612741879061149E-2</v>
      </c>
      <c r="AN294" s="13">
        <f t="shared" si="531"/>
        <v>1.4598728614014417E-2</v>
      </c>
      <c r="AO294" s="13">
        <f t="shared" si="532"/>
        <v>5.725187576619245E-3</v>
      </c>
      <c r="AP294" s="13">
        <f t="shared" si="533"/>
        <v>1.4968322997665926E-3</v>
      </c>
      <c r="AQ294" s="13">
        <f t="shared" si="534"/>
        <v>2.9350657558903674E-4</v>
      </c>
      <c r="AR294" s="13">
        <f t="shared" si="535"/>
        <v>1.4043952460808385E-4</v>
      </c>
      <c r="AS294" s="13">
        <f t="shared" si="536"/>
        <v>2.9272393331770111E-4</v>
      </c>
      <c r="AT294" s="13">
        <f t="shared" si="537"/>
        <v>3.0506832523147719E-4</v>
      </c>
      <c r="AU294" s="13">
        <f t="shared" si="538"/>
        <v>2.1195552638904674E-4</v>
      </c>
      <c r="AV294" s="13">
        <f t="shared" si="539"/>
        <v>1.1044692643714314E-4</v>
      </c>
      <c r="AW294" s="13">
        <f t="shared" si="540"/>
        <v>2.0908533501499178E-6</v>
      </c>
      <c r="AX294" s="13">
        <f t="shared" si="541"/>
        <v>6.4658851415112552E-3</v>
      </c>
      <c r="AY294" s="13">
        <f t="shared" si="542"/>
        <v>5.0714560511098839E-3</v>
      </c>
      <c r="AZ294" s="13">
        <f t="shared" si="543"/>
        <v>1.9888743702867308E-3</v>
      </c>
      <c r="BA294" s="13">
        <f t="shared" si="544"/>
        <v>5.1998495381719236E-4</v>
      </c>
      <c r="BB294" s="13">
        <f t="shared" si="545"/>
        <v>1.0196132404178213E-4</v>
      </c>
      <c r="BC294" s="13">
        <f t="shared" si="546"/>
        <v>1.5994480646466082E-5</v>
      </c>
      <c r="BD294" s="13">
        <f t="shared" si="547"/>
        <v>1.8358736179730362E-5</v>
      </c>
      <c r="BE294" s="13">
        <f t="shared" si="548"/>
        <v>3.8265876221595532E-5</v>
      </c>
      <c r="BF294" s="13">
        <f t="shared" si="549"/>
        <v>3.9879577457601907E-5</v>
      </c>
      <c r="BG294" s="13">
        <f t="shared" si="550"/>
        <v>2.7707553138416148E-5</v>
      </c>
      <c r="BH294" s="13">
        <f t="shared" si="551"/>
        <v>1.4438000911638537E-5</v>
      </c>
      <c r="BI294" s="13">
        <f t="shared" si="552"/>
        <v>6.0187449763784104E-6</v>
      </c>
      <c r="BJ294" s="14">
        <f t="shared" si="553"/>
        <v>0.66952270764036126</v>
      </c>
      <c r="BK294" s="14">
        <f t="shared" si="554"/>
        <v>0.20023605408429143</v>
      </c>
      <c r="BL294" s="14">
        <f t="shared" si="555"/>
        <v>0.12508965736084368</v>
      </c>
      <c r="BM294" s="14">
        <f t="shared" si="556"/>
        <v>0.54110043483787551</v>
      </c>
      <c r="BN294" s="14">
        <f t="shared" si="557"/>
        <v>0.4532443465237056</v>
      </c>
    </row>
    <row r="295" spans="1:66" s="15" customFormat="1" x14ac:dyDescent="0.25">
      <c r="A295" t="s">
        <v>346</v>
      </c>
      <c r="B295" t="s">
        <v>227</v>
      </c>
      <c r="C295" t="s">
        <v>226</v>
      </c>
      <c r="D295" s="11">
        <v>44416</v>
      </c>
      <c r="E295" s="10">
        <f>VLOOKUP(A295,home!$A$2:$E$405,3,FALSE)</f>
        <v>1.8515999999999999</v>
      </c>
      <c r="F295" s="10">
        <f>VLOOKUP(B295,home!$B$2:$E$405,3,FALSE)</f>
        <v>0.67510000000000003</v>
      </c>
      <c r="G295" s="10">
        <f>VLOOKUP(C295,away!$B$2:$E$405,4,FALSE)</f>
        <v>1.0801000000000001</v>
      </c>
      <c r="H295" s="10">
        <f>VLOOKUP(A295,away!$A$2:$E$405,3,FALSE)</f>
        <v>1.1953</v>
      </c>
      <c r="I295" s="10">
        <f>VLOOKUP(C295,away!$B$2:$E$405,3,FALSE)</f>
        <v>0.73199999999999998</v>
      </c>
      <c r="J295" s="10">
        <f>VLOOKUP(B295,home!$B$2:$E$405,4,FALSE)</f>
        <v>1.4641</v>
      </c>
      <c r="K295" s="12">
        <f t="shared" si="502"/>
        <v>1.350141374316</v>
      </c>
      <c r="L295" s="12">
        <f t="shared" si="503"/>
        <v>1.28102835036</v>
      </c>
      <c r="M295" s="13">
        <f t="shared" si="504"/>
        <v>7.1994199574543824E-2</v>
      </c>
      <c r="N295" s="13">
        <f t="shared" si="505"/>
        <v>9.720234755635497E-2</v>
      </c>
      <c r="O295" s="13">
        <f t="shared" si="506"/>
        <v>9.2226610716466484E-2</v>
      </c>
      <c r="P295" s="13">
        <f t="shared" si="507"/>
        <v>0.12451896294123678</v>
      </c>
      <c r="Q295" s="13">
        <f t="shared" si="508"/>
        <v>6.5618455558239322E-2</v>
      </c>
      <c r="R295" s="13">
        <f t="shared" si="509"/>
        <v>5.9072451492704493E-2</v>
      </c>
      <c r="S295" s="13">
        <f t="shared" si="510"/>
        <v>5.384104630508129E-2</v>
      </c>
      <c r="T295" s="13">
        <f t="shared" si="511"/>
        <v>8.405910187694228E-2</v>
      </c>
      <c r="U295" s="13">
        <f t="shared" si="512"/>
        <v>7.975616084257528E-2</v>
      </c>
      <c r="V295" s="13">
        <f t="shared" si="513"/>
        <v>1.0346869437937882E-2</v>
      </c>
      <c r="W295" s="13">
        <f t="shared" si="514"/>
        <v>2.9531397255964865E-2</v>
      </c>
      <c r="X295" s="13">
        <f t="shared" si="515"/>
        <v>3.7830557110634495E-2</v>
      </c>
      <c r="Y295" s="13">
        <f t="shared" si="516"/>
        <v>2.4231008084317947E-2</v>
      </c>
      <c r="Z295" s="13">
        <f t="shared" si="517"/>
        <v>2.5224495029140124E-2</v>
      </c>
      <c r="AA295" s="13">
        <f t="shared" si="518"/>
        <v>3.4056634385070353E-2</v>
      </c>
      <c r="AB295" s="13">
        <f t="shared" si="519"/>
        <v>2.2990635576618224E-2</v>
      </c>
      <c r="AC295" s="13">
        <f t="shared" si="520"/>
        <v>1.1184767832983498E-3</v>
      </c>
      <c r="AD295" s="13">
        <f t="shared" si="521"/>
        <v>9.9678903191600388E-3</v>
      </c>
      <c r="AE295" s="13">
        <f t="shared" si="522"/>
        <v>1.2769150092122997E-2</v>
      </c>
      <c r="AF295" s="13">
        <f t="shared" si="523"/>
        <v>8.1788216390057851E-3</v>
      </c>
      <c r="AG295" s="13">
        <f t="shared" si="524"/>
        <v>3.492434130701418E-3</v>
      </c>
      <c r="AH295" s="13">
        <f t="shared" si="525"/>
        <v>8.0783233139608505E-3</v>
      </c>
      <c r="AI295" s="13">
        <f t="shared" si="526"/>
        <v>1.0906878541280083E-2</v>
      </c>
      <c r="AJ295" s="13">
        <f t="shared" si="527"/>
        <v>7.3629139916107931E-3</v>
      </c>
      <c r="AK295" s="13">
        <f t="shared" si="528"/>
        <v>3.3136582718679671E-3</v>
      </c>
      <c r="AL295" s="13">
        <f t="shared" si="529"/>
        <v>7.7379327753179339E-5</v>
      </c>
      <c r="AM295" s="13">
        <f t="shared" si="530"/>
        <v>2.6916122269083778E-3</v>
      </c>
      <c r="AN295" s="13">
        <f t="shared" si="531"/>
        <v>3.448031570845245E-3</v>
      </c>
      <c r="AO295" s="13">
        <f t="shared" si="532"/>
        <v>2.2085130975945423E-3</v>
      </c>
      <c r="AP295" s="13">
        <f t="shared" si="533"/>
        <v>9.4305596338666356E-4</v>
      </c>
      <c r="AQ295" s="13">
        <f t="shared" si="534"/>
        <v>3.0202035626859461E-4</v>
      </c>
      <c r="AR295" s="13">
        <f t="shared" si="535"/>
        <v>2.0697122377115961E-3</v>
      </c>
      <c r="AS295" s="13">
        <f t="shared" si="536"/>
        <v>2.7944041250625778E-3</v>
      </c>
      <c r="AT295" s="13">
        <f t="shared" si="537"/>
        <v>1.8864203129031448E-3</v>
      </c>
      <c r="AU295" s="13">
        <f t="shared" si="538"/>
        <v>8.4897803793355681E-4</v>
      </c>
      <c r="AV295" s="13">
        <f t="shared" si="539"/>
        <v>2.8656009372492842E-4</v>
      </c>
      <c r="AW295" s="13">
        <f t="shared" si="540"/>
        <v>3.7175809925799587E-6</v>
      </c>
      <c r="AX295" s="13">
        <f t="shared" si="541"/>
        <v>6.0567617186063735E-4</v>
      </c>
      <c r="AY295" s="13">
        <f t="shared" si="542"/>
        <v>7.7588834729099205E-4</v>
      </c>
      <c r="AZ295" s="13">
        <f t="shared" si="543"/>
        <v>4.9696748479686331E-4</v>
      </c>
      <c r="BA295" s="13">
        <f t="shared" si="544"/>
        <v>2.122098124106281E-4</v>
      </c>
      <c r="BB295" s="13">
        <f t="shared" si="545"/>
        <v>6.7961696480647998E-5</v>
      </c>
      <c r="BC295" s="13">
        <f t="shared" si="546"/>
        <v>1.7412171986054279E-5</v>
      </c>
      <c r="BD295" s="13">
        <f t="shared" si="547"/>
        <v>4.4189334226593234E-4</v>
      </c>
      <c r="BE295" s="13">
        <f t="shared" si="548"/>
        <v>5.966184844280164E-4</v>
      </c>
      <c r="BF295" s="13">
        <f t="shared" si="549"/>
        <v>4.0275965025398568E-4</v>
      </c>
      <c r="BG295" s="13">
        <f t="shared" si="550"/>
        <v>1.8126082257098256E-4</v>
      </c>
      <c r="BH295" s="13">
        <f t="shared" si="551"/>
        <v>6.1181934023908763E-5</v>
      </c>
      <c r="BI295" s="13">
        <f t="shared" si="552"/>
        <v>1.6520852097270206E-5</v>
      </c>
      <c r="BJ295" s="14">
        <f t="shared" si="553"/>
        <v>0.38465051252327331</v>
      </c>
      <c r="BK295" s="14">
        <f t="shared" si="554"/>
        <v>0.26267282271714232</v>
      </c>
      <c r="BL295" s="14">
        <f t="shared" si="555"/>
        <v>0.32735057702513037</v>
      </c>
      <c r="BM295" s="14">
        <f t="shared" si="556"/>
        <v>0.48849320868884194</v>
      </c>
      <c r="BN295" s="14">
        <f t="shared" si="557"/>
        <v>0.51063302783954578</v>
      </c>
    </row>
    <row r="296" spans="1:66" s="10" customFormat="1" x14ac:dyDescent="0.25">
      <c r="A296" t="s">
        <v>347</v>
      </c>
      <c r="B296" t="s">
        <v>239</v>
      </c>
      <c r="C296" t="s">
        <v>238</v>
      </c>
      <c r="D296" s="11">
        <v>44416</v>
      </c>
      <c r="E296" s="10">
        <f>VLOOKUP(A296,home!$A$2:$E$405,3,FALSE)</f>
        <v>1.3042</v>
      </c>
      <c r="F296" s="10">
        <f>VLOOKUP(B296,home!$B$2:$E$405,3,FALSE)</f>
        <v>0.86899999999999999</v>
      </c>
      <c r="G296" s="10">
        <f>VLOOKUP(C296,away!$B$2:$E$405,4,FALSE)</f>
        <v>0.86899999999999999</v>
      </c>
      <c r="H296" s="10">
        <f>VLOOKUP(A296,away!$A$2:$E$405,3,FALSE)</f>
        <v>1.1499999999999999</v>
      </c>
      <c r="I296" s="10">
        <f>VLOOKUP(C296,away!$B$2:$E$405,3,FALSE)</f>
        <v>1.2174</v>
      </c>
      <c r="J296" s="10">
        <f>VLOOKUP(B296,home!$B$2:$E$405,4,FALSE)</f>
        <v>0.46379999999999999</v>
      </c>
      <c r="K296" s="12">
        <f t="shared" si="502"/>
        <v>0.98488097619999992</v>
      </c>
      <c r="L296" s="12">
        <f t="shared" si="503"/>
        <v>0.64932463799999995</v>
      </c>
      <c r="M296" s="13">
        <f t="shared" si="504"/>
        <v>0.19510730022314018</v>
      </c>
      <c r="N296" s="13">
        <f t="shared" si="505"/>
        <v>0.19215746830751276</v>
      </c>
      <c r="O296" s="13">
        <f t="shared" si="506"/>
        <v>0.12668797708854784</v>
      </c>
      <c r="P296" s="13">
        <f t="shared" si="507"/>
        <v>0.12477257854777221</v>
      </c>
      <c r="Q296" s="13">
        <f t="shared" si="508"/>
        <v>9.4626117485411859E-2</v>
      </c>
      <c r="R296" s="13">
        <f t="shared" si="509"/>
        <v>4.1130812430986798E-2</v>
      </c>
      <c r="S296" s="13">
        <f t="shared" si="510"/>
        <v>1.9948249424361564E-2</v>
      </c>
      <c r="T296" s="13">
        <f t="shared" si="511"/>
        <v>6.1443069481560524E-2</v>
      </c>
      <c r="U296" s="13">
        <f t="shared" si="512"/>
        <v>4.0508954698929366E-2</v>
      </c>
      <c r="V296" s="13">
        <f t="shared" si="513"/>
        <v>1.4174505318327651E-3</v>
      </c>
      <c r="W296" s="13">
        <f t="shared" si="514"/>
        <v>3.1065154321016107E-2</v>
      </c>
      <c r="X296" s="13">
        <f t="shared" si="515"/>
        <v>2.017137008390792E-2</v>
      </c>
      <c r="Y296" s="13">
        <f t="shared" si="516"/>
        <v>6.5488837888487686E-3</v>
      </c>
      <c r="Z296" s="13">
        <f t="shared" si="517"/>
        <v>8.9024166307988019E-3</v>
      </c>
      <c r="AA296" s="13">
        <f t="shared" si="518"/>
        <v>8.7678207818802367E-3</v>
      </c>
      <c r="AB296" s="13">
        <f t="shared" si="519"/>
        <v>4.3176299454024273E-3</v>
      </c>
      <c r="AC296" s="13">
        <f t="shared" si="520"/>
        <v>5.6654388898575036E-5</v>
      </c>
      <c r="AD296" s="13">
        <f t="shared" si="521"/>
        <v>7.6488698783714962E-3</v>
      </c>
      <c r="AE296" s="13">
        <f t="shared" si="522"/>
        <v>4.9665996648826762E-3</v>
      </c>
      <c r="AF296" s="13">
        <f t="shared" si="523"/>
        <v>1.6124677647454322E-3</v>
      </c>
      <c r="AG296" s="13">
        <f t="shared" si="524"/>
        <v>3.4900501587666565E-4</v>
      </c>
      <c r="AH296" s="13">
        <f t="shared" si="525"/>
        <v>1.4451396140296527E-3</v>
      </c>
      <c r="AI296" s="13">
        <f t="shared" si="526"/>
        <v>1.4232905138108153E-3</v>
      </c>
      <c r="AJ296" s="13">
        <f t="shared" si="527"/>
        <v>7.0088587532909756E-4</v>
      </c>
      <c r="AK296" s="13">
        <f t="shared" si="528"/>
        <v>2.3009638836630437E-4</v>
      </c>
      <c r="AL296" s="13">
        <f t="shared" si="529"/>
        <v>1.4492362265971429E-6</v>
      </c>
      <c r="AM296" s="13">
        <f t="shared" si="530"/>
        <v>1.5066452865274593E-3</v>
      </c>
      <c r="AN296" s="13">
        <f t="shared" si="531"/>
        <v>9.7830190526884881E-4</v>
      </c>
      <c r="AO296" s="13">
        <f t="shared" si="532"/>
        <v>3.1761776524670272E-4</v>
      </c>
      <c r="AP296" s="13">
        <f t="shared" si="533"/>
        <v>6.8745680147061413E-5</v>
      </c>
      <c r="AQ296" s="13">
        <f t="shared" si="534"/>
        <v>1.1159565968888608E-5</v>
      </c>
      <c r="AR296" s="13">
        <f t="shared" si="535"/>
        <v>1.8767295134785279E-4</v>
      </c>
      <c r="AS296" s="13">
        <f t="shared" si="536"/>
        <v>1.8483551952980834E-4</v>
      </c>
      <c r="AT296" s="13">
        <f t="shared" si="537"/>
        <v>9.1020493455475882E-5</v>
      </c>
      <c r="AU296" s="13">
        <f t="shared" si="538"/>
        <v>2.9881450816211602E-5</v>
      </c>
      <c r="AV296" s="13">
        <f t="shared" si="539"/>
        <v>7.3574181125356904E-6</v>
      </c>
      <c r="AW296" s="13">
        <f t="shared" si="540"/>
        <v>2.5744372556730912E-8</v>
      </c>
      <c r="AX296" s="13">
        <f t="shared" si="541"/>
        <v>2.4731104676371535E-4</v>
      </c>
      <c r="AY296" s="13">
        <f t="shared" si="542"/>
        <v>1.6058515591325055E-4</v>
      </c>
      <c r="AZ296" s="13">
        <f t="shared" si="543"/>
        <v>5.2135949115772481E-5</v>
      </c>
      <c r="BA296" s="13">
        <f t="shared" si="544"/>
        <v>1.1284385428795128E-5</v>
      </c>
      <c r="BB296" s="13">
        <f t="shared" si="545"/>
        <v>1.8318073709012175E-6</v>
      </c>
      <c r="BC296" s="13">
        <f t="shared" si="546"/>
        <v>2.3788753159923297E-7</v>
      </c>
      <c r="BD296" s="13">
        <f t="shared" si="547"/>
        <v>2.0310111866056017E-5</v>
      </c>
      <c r="BE296" s="13">
        <f t="shared" si="548"/>
        <v>2.000304280137245E-5</v>
      </c>
      <c r="BF296" s="13">
        <f t="shared" si="549"/>
        <v>9.8503081605930386E-6</v>
      </c>
      <c r="BG296" s="13">
        <f t="shared" si="550"/>
        <v>3.2337937056918995E-6</v>
      </c>
      <c r="BH296" s="13">
        <f t="shared" si="551"/>
        <v>7.962254754228132E-7</v>
      </c>
      <c r="BI296" s="13">
        <f t="shared" si="552"/>
        <v>1.5683746470194592E-7</v>
      </c>
      <c r="BJ296" s="14">
        <f t="shared" si="553"/>
        <v>0.42394486222741723</v>
      </c>
      <c r="BK296" s="14">
        <f t="shared" si="554"/>
        <v>0.34146426750814518</v>
      </c>
      <c r="BL296" s="14">
        <f t="shared" si="555"/>
        <v>0.22576772549001825</v>
      </c>
      <c r="BM296" s="14">
        <f t="shared" si="556"/>
        <v>0.22543645836146703</v>
      </c>
      <c r="BN296" s="14">
        <f t="shared" si="557"/>
        <v>0.77448225408337168</v>
      </c>
    </row>
    <row r="297" spans="1:66" x14ac:dyDescent="0.25">
      <c r="A297" t="s">
        <v>347</v>
      </c>
      <c r="B297" t="s">
        <v>244</v>
      </c>
      <c r="C297" t="s">
        <v>240</v>
      </c>
      <c r="D297" s="11">
        <v>44416</v>
      </c>
      <c r="E297" s="10">
        <f>VLOOKUP(A297,home!$A$2:$E$405,3,FALSE)</f>
        <v>1.3042</v>
      </c>
      <c r="F297" s="10">
        <f>VLOOKUP(B297,home!$B$2:$E$405,3,FALSE)</f>
        <v>0.97119999999999995</v>
      </c>
      <c r="G297" s="10">
        <f>VLOOKUP(C297,away!$B$2:$E$405,4,FALSE)</f>
        <v>0.81789999999999996</v>
      </c>
      <c r="H297" s="10">
        <f>VLOOKUP(A297,away!$A$2:$E$405,3,FALSE)</f>
        <v>1.1499999999999999</v>
      </c>
      <c r="I297" s="10">
        <f>VLOOKUP(C297,away!$B$2:$E$405,3,FALSE)</f>
        <v>1.5651999999999999</v>
      </c>
      <c r="J297" s="10">
        <f>VLOOKUP(B297,home!$B$2:$E$405,4,FALSE)</f>
        <v>1.3913</v>
      </c>
      <c r="K297" s="12">
        <f t="shared" si="502"/>
        <v>1.035984070816</v>
      </c>
      <c r="L297" s="12">
        <f t="shared" si="503"/>
        <v>2.5043121739999994</v>
      </c>
      <c r="M297" s="13">
        <f t="shared" si="504"/>
        <v>2.9004733307447524E-2</v>
      </c>
      <c r="N297" s="13">
        <f t="shared" si="505"/>
        <v>3.0048441684781903E-2</v>
      </c>
      <c r="O297" s="13">
        <f t="shared" si="506"/>
        <v>7.2636906725464093E-2</v>
      </c>
      <c r="P297" s="13">
        <f t="shared" si="507"/>
        <v>7.5250678320928369E-2</v>
      </c>
      <c r="Q297" s="13">
        <f t="shared" si="508"/>
        <v>1.556485346913877E-2</v>
      </c>
      <c r="R297" s="13">
        <f t="shared" si="509"/>
        <v>9.09527448971411E-2</v>
      </c>
      <c r="S297" s="13">
        <f t="shared" si="510"/>
        <v>4.8808107695182998E-2</v>
      </c>
      <c r="T297" s="13">
        <f t="shared" si="511"/>
        <v>3.8979252029290347E-2</v>
      </c>
      <c r="U297" s="13">
        <f t="shared" si="512"/>
        <v>9.4225594910429394E-2</v>
      </c>
      <c r="V297" s="13">
        <f t="shared" si="513"/>
        <v>1.4069899759278151E-2</v>
      </c>
      <c r="W297" s="13">
        <f t="shared" si="514"/>
        <v>5.3749800862043081E-3</v>
      </c>
      <c r="X297" s="13">
        <f t="shared" si="515"/>
        <v>1.3460628064889015E-2</v>
      </c>
      <c r="Y297" s="13">
        <f t="shared" si="516"/>
        <v>1.6854807366293811E-2</v>
      </c>
      <c r="Z297" s="13">
        <f t="shared" si="517"/>
        <v>7.5924688768208917E-2</v>
      </c>
      <c r="AA297" s="13">
        <f t="shared" si="518"/>
        <v>7.8656768145526898E-2</v>
      </c>
      <c r="AB297" s="13">
        <f t="shared" si="519"/>
        <v>4.0743579430316611E-2</v>
      </c>
      <c r="AC297" s="13">
        <f t="shared" si="520"/>
        <v>2.281458446734985E-3</v>
      </c>
      <c r="AD297" s="13">
        <f t="shared" si="521"/>
        <v>1.392098437565218E-3</v>
      </c>
      <c r="AE297" s="13">
        <f t="shared" si="522"/>
        <v>3.4862490646009538E-3</v>
      </c>
      <c r="AF297" s="13">
        <f t="shared" si="523"/>
        <v>4.36532798703814E-3</v>
      </c>
      <c r="AG297" s="13">
        <f t="shared" si="524"/>
        <v>3.6440480071475083E-3</v>
      </c>
      <c r="AH297" s="13">
        <f t="shared" si="525"/>
        <v>4.7534780597346643E-2</v>
      </c>
      <c r="AI297" s="13">
        <f t="shared" si="526"/>
        <v>4.9245275508584582E-2</v>
      </c>
      <c r="AJ297" s="13">
        <f t="shared" si="527"/>
        <v>2.5508660494919459E-2</v>
      </c>
      <c r="AK297" s="13">
        <f t="shared" si="528"/>
        <v>8.8088553135299823E-3</v>
      </c>
      <c r="AL297" s="13">
        <f t="shared" si="529"/>
        <v>2.3676314325391421E-4</v>
      </c>
      <c r="AM297" s="13">
        <f t="shared" si="530"/>
        <v>2.8843836126508167E-4</v>
      </c>
      <c r="AN297" s="13">
        <f t="shared" si="531"/>
        <v>7.223396995647539E-4</v>
      </c>
      <c r="AO297" s="13">
        <f t="shared" si="532"/>
        <v>9.0448205169175783E-4</v>
      </c>
      <c r="AP297" s="13">
        <f t="shared" si="533"/>
        <v>7.5503513773872183E-4</v>
      </c>
      <c r="AQ297" s="13">
        <f t="shared" si="534"/>
        <v>4.727109218092118E-4</v>
      </c>
      <c r="AR297" s="13">
        <f t="shared" si="535"/>
        <v>2.3808385947670836E-2</v>
      </c>
      <c r="AS297" s="13">
        <f t="shared" si="536"/>
        <v>2.4665108593626476E-2</v>
      </c>
      <c r="AT297" s="13">
        <f t="shared" si="537"/>
        <v>1.277632980397193E-2</v>
      </c>
      <c r="AU297" s="13">
        <f t="shared" si="538"/>
        <v>4.4120247201355428E-3</v>
      </c>
      <c r="AV297" s="13">
        <f t="shared" si="539"/>
        <v>1.1426968325267105E-3</v>
      </c>
      <c r="AW297" s="13">
        <f t="shared" si="540"/>
        <v>1.7062911520143562E-5</v>
      </c>
      <c r="AX297" s="13">
        <f t="shared" si="541"/>
        <v>4.9802924613815872E-5</v>
      </c>
      <c r="AY297" s="13">
        <f t="shared" si="542"/>
        <v>1.247220704111833E-4</v>
      </c>
      <c r="AZ297" s="13">
        <f t="shared" si="543"/>
        <v>1.5617149964860575E-4</v>
      </c>
      <c r="BA297" s="13">
        <f t="shared" si="544"/>
        <v>1.3036739593394667E-4</v>
      </c>
      <c r="BB297" s="13">
        <f t="shared" si="545"/>
        <v>8.1620164182515153E-5</v>
      </c>
      <c r="BC297" s="13">
        <f t="shared" si="546"/>
        <v>4.088047416123028E-5</v>
      </c>
      <c r="BD297" s="13">
        <f t="shared" si="547"/>
        <v>9.9372717953404265E-3</v>
      </c>
      <c r="BE297" s="13">
        <f t="shared" si="548"/>
        <v>1.0294855287341795E-2</v>
      </c>
      <c r="BF297" s="13">
        <f t="shared" si="549"/>
        <v>5.3326530445209864E-3</v>
      </c>
      <c r="BG297" s="13">
        <f t="shared" si="550"/>
        <v>1.8415145364373963E-3</v>
      </c>
      <c r="BH297" s="13">
        <f t="shared" si="551"/>
        <v>4.7694493148131307E-4</v>
      </c>
      <c r="BI297" s="13">
        <f t="shared" si="552"/>
        <v>9.8821470334213831E-5</v>
      </c>
      <c r="BJ297" s="14">
        <f t="shared" si="553"/>
        <v>0.13689725689797078</v>
      </c>
      <c r="BK297" s="14">
        <f t="shared" si="554"/>
        <v>0.1697763627432371</v>
      </c>
      <c r="BL297" s="14">
        <f t="shared" si="555"/>
        <v>0.60309977298664641</v>
      </c>
      <c r="BM297" s="14">
        <f t="shared" si="556"/>
        <v>0.67213206383227042</v>
      </c>
      <c r="BN297" s="14">
        <f t="shared" si="557"/>
        <v>0.31345835840490177</v>
      </c>
    </row>
    <row r="298" spans="1:66" x14ac:dyDescent="0.25">
      <c r="A298" t="s">
        <v>347</v>
      </c>
      <c r="B298" t="s">
        <v>241</v>
      </c>
      <c r="C298" t="s">
        <v>236</v>
      </c>
      <c r="D298" s="11">
        <v>44416</v>
      </c>
      <c r="E298" s="10">
        <f>VLOOKUP(A298,home!$A$2:$E$405,3,FALSE)</f>
        <v>1.3042</v>
      </c>
      <c r="F298" s="10">
        <f>VLOOKUP(B298,home!$B$2:$E$405,3,FALSE)</f>
        <v>1.0734999999999999</v>
      </c>
      <c r="G298" s="10">
        <f>VLOOKUP(C298,away!$B$2:$E$405,4,FALSE)</f>
        <v>0.97119999999999995</v>
      </c>
      <c r="H298" s="10">
        <f>VLOOKUP(A298,away!$A$2:$E$405,3,FALSE)</f>
        <v>1.1499999999999999</v>
      </c>
      <c r="I298" s="10">
        <f>VLOOKUP(C298,away!$B$2:$E$405,3,FALSE)</f>
        <v>0.98550000000000004</v>
      </c>
      <c r="J298" s="10">
        <f>VLOOKUP(B298,home!$B$2:$E$405,4,FALSE)</f>
        <v>0.75360000000000005</v>
      </c>
      <c r="K298" s="12">
        <f t="shared" si="502"/>
        <v>1.3597370094399999</v>
      </c>
      <c r="L298" s="12">
        <f t="shared" si="503"/>
        <v>0.85407372000000004</v>
      </c>
      <c r="M298" s="13">
        <f t="shared" si="504"/>
        <v>0.10928340453151578</v>
      </c>
      <c r="N298" s="13">
        <f t="shared" si="505"/>
        <v>0.14859668965910497</v>
      </c>
      <c r="O298" s="13">
        <f t="shared" si="506"/>
        <v>9.3336083842496531E-2</v>
      </c>
      <c r="P298" s="13">
        <f t="shared" si="507"/>
        <v>0.12691252751683732</v>
      </c>
      <c r="Q298" s="13">
        <f t="shared" si="508"/>
        <v>0.10102620920487761</v>
      </c>
      <c r="R298" s="13">
        <f t="shared" si="509"/>
        <v>3.985794816879646E-2</v>
      </c>
      <c r="S298" s="13">
        <f t="shared" si="510"/>
        <v>3.6846375965682486E-2</v>
      </c>
      <c r="T298" s="13">
        <f t="shared" si="511"/>
        <v>8.6283830313108059E-2</v>
      </c>
      <c r="U298" s="13">
        <f t="shared" si="512"/>
        <v>5.4196327245453806E-2</v>
      </c>
      <c r="V298" s="13">
        <f t="shared" si="513"/>
        <v>4.7544747669673679E-3</v>
      </c>
      <c r="W298" s="13">
        <f t="shared" si="514"/>
        <v>4.5789691859766675E-2</v>
      </c>
      <c r="X298" s="13">
        <f t="shared" si="515"/>
        <v>3.910777246432464E-2</v>
      </c>
      <c r="Y298" s="13">
        <f t="shared" si="516"/>
        <v>1.6700460354759656E-2</v>
      </c>
      <c r="Z298" s="13">
        <f t="shared" si="517"/>
        <v>1.1347208688030394E-2</v>
      </c>
      <c r="AA298" s="13">
        <f t="shared" si="518"/>
        <v>1.5429219606954031E-2</v>
      </c>
      <c r="AB298" s="13">
        <f t="shared" si="519"/>
        <v>1.0489840463176347E-2</v>
      </c>
      <c r="AC298" s="13">
        <f t="shared" si="520"/>
        <v>3.4509037092454996E-4</v>
      </c>
      <c r="AD298" s="13">
        <f t="shared" si="521"/>
        <v>1.5565484668144563E-2</v>
      </c>
      <c r="AE298" s="13">
        <f t="shared" si="522"/>
        <v>1.3294071394125192E-2</v>
      </c>
      <c r="AF298" s="13">
        <f t="shared" si="523"/>
        <v>5.6770585047630452E-3</v>
      </c>
      <c r="AG298" s="13">
        <f t="shared" si="524"/>
        <v>1.6162088252735375E-3</v>
      </c>
      <c r="AH298" s="13">
        <f t="shared" si="525"/>
        <v>2.4228381839506092E-3</v>
      </c>
      <c r="AI298" s="13">
        <f t="shared" si="526"/>
        <v>3.2944227466020415E-3</v>
      </c>
      <c r="AJ298" s="13">
        <f t="shared" si="527"/>
        <v>2.2397742666478856E-3</v>
      </c>
      <c r="AK298" s="13">
        <f t="shared" si="528"/>
        <v>1.0151679877174881E-3</v>
      </c>
      <c r="AL298" s="13">
        <f t="shared" si="529"/>
        <v>1.603035387980701E-5</v>
      </c>
      <c r="AM298" s="13">
        <f t="shared" si="530"/>
        <v>4.2329931146294119E-3</v>
      </c>
      <c r="AN298" s="13">
        <f t="shared" si="531"/>
        <v>3.6152881761459281E-3</v>
      </c>
      <c r="AO298" s="13">
        <f t="shared" si="532"/>
        <v>1.5438613107364842E-3</v>
      </c>
      <c r="AP298" s="13">
        <f t="shared" si="533"/>
        <v>4.3952379094159508E-4</v>
      </c>
      <c r="AQ298" s="13">
        <f t="shared" si="534"/>
        <v>9.384642978949758E-5</v>
      </c>
      <c r="AR298" s="13">
        <f t="shared" si="535"/>
        <v>4.1385648414494835E-4</v>
      </c>
      <c r="AS298" s="13">
        <f t="shared" si="536"/>
        <v>5.6273597808860476E-4</v>
      </c>
      <c r="AT298" s="13">
        <f t="shared" si="537"/>
        <v>3.8258646797524647E-4</v>
      </c>
      <c r="AU298" s="13">
        <f t="shared" si="538"/>
        <v>1.7340565993895793E-4</v>
      </c>
      <c r="AV298" s="13">
        <f t="shared" si="539"/>
        <v>5.8946523366342067E-5</v>
      </c>
      <c r="AW298" s="13">
        <f t="shared" si="540"/>
        <v>5.1711946581995477E-7</v>
      </c>
      <c r="AX298" s="13">
        <f t="shared" si="541"/>
        <v>9.59292899777717E-4</v>
      </c>
      <c r="AY298" s="13">
        <f t="shared" si="542"/>
        <v>8.1930685548274194E-4</v>
      </c>
      <c r="AZ298" s="13">
        <f t="shared" si="543"/>
        <v>3.4987422694182391E-4</v>
      </c>
      <c r="BA298" s="13">
        <f t="shared" si="544"/>
        <v>9.9606127512109278E-5</v>
      </c>
      <c r="BB298" s="13">
        <f t="shared" si="545"/>
        <v>2.1267743964765374E-5</v>
      </c>
      <c r="BC298" s="13">
        <f t="shared" si="546"/>
        <v>3.6328442407989441E-6</v>
      </c>
      <c r="BD298" s="13">
        <f t="shared" si="547"/>
        <v>5.8910657826632823E-5</v>
      </c>
      <c r="BE298" s="13">
        <f t="shared" si="548"/>
        <v>8.010300169732883E-5</v>
      </c>
      <c r="BF298" s="13">
        <f t="shared" si="549"/>
        <v>5.4459507987546587E-5</v>
      </c>
      <c r="BG298" s="13">
        <f t="shared" si="550"/>
        <v>2.4683536175520118E-5</v>
      </c>
      <c r="BH298" s="13">
        <f t="shared" si="551"/>
        <v>8.3907794154264453E-6</v>
      </c>
      <c r="BI298" s="13">
        <f t="shared" si="552"/>
        <v>2.2818506618405334E-6</v>
      </c>
      <c r="BJ298" s="14">
        <f t="shared" si="553"/>
        <v>0.48583597076841073</v>
      </c>
      <c r="BK298" s="14">
        <f t="shared" si="554"/>
        <v>0.27897721036129008</v>
      </c>
      <c r="BL298" s="14">
        <f t="shared" si="555"/>
        <v>0.2241019829590736</v>
      </c>
      <c r="BM298" s="14">
        <f t="shared" si="556"/>
        <v>0.38043072011715923</v>
      </c>
      <c r="BN298" s="14">
        <f t="shared" si="557"/>
        <v>0.61901286292362867</v>
      </c>
    </row>
    <row r="299" spans="1:66" x14ac:dyDescent="0.25">
      <c r="A299" t="s">
        <v>348</v>
      </c>
      <c r="B299" t="s">
        <v>249</v>
      </c>
      <c r="C299" t="s">
        <v>250</v>
      </c>
      <c r="D299" s="11">
        <v>44416</v>
      </c>
      <c r="E299" s="10">
        <f>VLOOKUP(A299,home!$A$2:$E$405,3,FALSE)</f>
        <v>1.1457999999999999</v>
      </c>
      <c r="F299" s="10">
        <f>VLOOKUP(B299,home!$B$2:$E$405,3,FALSE)</f>
        <v>1.1637</v>
      </c>
      <c r="G299" s="10">
        <f>VLOOKUP(C299,away!$B$2:$E$405,4,FALSE)</f>
        <v>1.4545999999999999</v>
      </c>
      <c r="H299" s="10">
        <f>VLOOKUP(A299,away!$A$2:$E$405,3,FALSE)</f>
        <v>0.77080000000000004</v>
      </c>
      <c r="I299" s="10">
        <f>VLOOKUP(C299,away!$B$2:$E$405,3,FALSE)</f>
        <v>0</v>
      </c>
      <c r="J299" s="10">
        <f>VLOOKUP(B299,home!$B$2:$E$405,4,FALSE)</f>
        <v>1.2974000000000001</v>
      </c>
      <c r="K299" s="12">
        <f t="shared" si="502"/>
        <v>1.9395163073159996</v>
      </c>
      <c r="L299" s="12">
        <f t="shared" si="503"/>
        <v>0</v>
      </c>
      <c r="M299" s="13">
        <f t="shared" si="504"/>
        <v>0.14377347513997141</v>
      </c>
      <c r="N299" s="13">
        <f t="shared" si="505"/>
        <v>0.27885099959346599</v>
      </c>
      <c r="O299" s="13">
        <f t="shared" si="506"/>
        <v>0</v>
      </c>
      <c r="P299" s="13">
        <f t="shared" si="507"/>
        <v>0</v>
      </c>
      <c r="Q299" s="13">
        <f t="shared" si="508"/>
        <v>0.2704180305114473</v>
      </c>
      <c r="R299" s="13">
        <f t="shared" si="509"/>
        <v>0</v>
      </c>
      <c r="S299" s="13">
        <f t="shared" si="510"/>
        <v>0</v>
      </c>
      <c r="T299" s="13">
        <f t="shared" si="511"/>
        <v>0</v>
      </c>
      <c r="U299" s="13">
        <f t="shared" si="512"/>
        <v>0</v>
      </c>
      <c r="V299" s="13">
        <f t="shared" si="513"/>
        <v>0</v>
      </c>
      <c r="W299" s="13">
        <f t="shared" si="514"/>
        <v>0.17482672665640916</v>
      </c>
      <c r="X299" s="13">
        <f t="shared" si="515"/>
        <v>0</v>
      </c>
      <c r="Y299" s="13">
        <f t="shared" si="516"/>
        <v>0</v>
      </c>
      <c r="Z299" s="13">
        <f t="shared" si="517"/>
        <v>0</v>
      </c>
      <c r="AA299" s="13">
        <f t="shared" si="518"/>
        <v>0</v>
      </c>
      <c r="AB299" s="13">
        <f t="shared" si="519"/>
        <v>0</v>
      </c>
      <c r="AC299" s="13">
        <f t="shared" si="520"/>
        <v>0</v>
      </c>
      <c r="AD299" s="13">
        <f t="shared" si="521"/>
        <v>8.4769821826195593E-2</v>
      </c>
      <c r="AE299" s="13">
        <f t="shared" si="522"/>
        <v>0</v>
      </c>
      <c r="AF299" s="13">
        <f t="shared" si="523"/>
        <v>0</v>
      </c>
      <c r="AG299" s="13">
        <f t="shared" si="524"/>
        <v>0</v>
      </c>
      <c r="AH299" s="13">
        <f t="shared" si="525"/>
        <v>0</v>
      </c>
      <c r="AI299" s="13">
        <f t="shared" si="526"/>
        <v>0</v>
      </c>
      <c r="AJ299" s="13">
        <f t="shared" si="527"/>
        <v>0</v>
      </c>
      <c r="AK299" s="13">
        <f t="shared" si="528"/>
        <v>0</v>
      </c>
      <c r="AL299" s="13">
        <f t="shared" si="529"/>
        <v>0</v>
      </c>
      <c r="AM299" s="13">
        <f t="shared" si="530"/>
        <v>3.288249036003562E-2</v>
      </c>
      <c r="AN299" s="13">
        <f t="shared" si="531"/>
        <v>0</v>
      </c>
      <c r="AO299" s="13">
        <f t="shared" si="532"/>
        <v>0</v>
      </c>
      <c r="AP299" s="13">
        <f t="shared" si="533"/>
        <v>0</v>
      </c>
      <c r="AQ299" s="13">
        <f t="shared" si="534"/>
        <v>0</v>
      </c>
      <c r="AR299" s="13">
        <f t="shared" si="535"/>
        <v>0</v>
      </c>
      <c r="AS299" s="13">
        <f t="shared" si="536"/>
        <v>0</v>
      </c>
      <c r="AT299" s="13">
        <f t="shared" si="537"/>
        <v>0</v>
      </c>
      <c r="AU299" s="13">
        <f t="shared" si="538"/>
        <v>0</v>
      </c>
      <c r="AV299" s="13">
        <f t="shared" si="539"/>
        <v>0</v>
      </c>
      <c r="AW299" s="13">
        <f t="shared" si="540"/>
        <v>0</v>
      </c>
      <c r="AX299" s="13">
        <f t="shared" si="541"/>
        <v>1.0629354379741709E-2</v>
      </c>
      <c r="AY299" s="13">
        <f t="shared" si="542"/>
        <v>0</v>
      </c>
      <c r="AZ299" s="13">
        <f t="shared" si="543"/>
        <v>0</v>
      </c>
      <c r="BA299" s="13">
        <f t="shared" si="544"/>
        <v>0</v>
      </c>
      <c r="BB299" s="13">
        <f t="shared" si="545"/>
        <v>0</v>
      </c>
      <c r="BC299" s="13">
        <f t="shared" si="546"/>
        <v>0</v>
      </c>
      <c r="BD299" s="13">
        <f t="shared" si="547"/>
        <v>0</v>
      </c>
      <c r="BE299" s="13">
        <f t="shared" si="548"/>
        <v>0</v>
      </c>
      <c r="BF299" s="13">
        <f t="shared" si="549"/>
        <v>0</v>
      </c>
      <c r="BG299" s="13">
        <f t="shared" si="550"/>
        <v>0</v>
      </c>
      <c r="BH299" s="13">
        <f t="shared" si="551"/>
        <v>0</v>
      </c>
      <c r="BI299" s="13">
        <f t="shared" si="552"/>
        <v>0</v>
      </c>
      <c r="BJ299" s="14">
        <f t="shared" si="553"/>
        <v>0.85237742332729538</v>
      </c>
      <c r="BK299" s="14">
        <f t="shared" si="554"/>
        <v>0.14377347513997141</v>
      </c>
      <c r="BL299" s="14">
        <f t="shared" si="555"/>
        <v>0</v>
      </c>
      <c r="BM299" s="14">
        <f t="shared" si="556"/>
        <v>0.30310839322238209</v>
      </c>
      <c r="BN299" s="14">
        <f t="shared" si="557"/>
        <v>0.69304250524488475</v>
      </c>
    </row>
    <row r="300" spans="1:66" x14ac:dyDescent="0.25">
      <c r="A300" t="s">
        <v>348</v>
      </c>
      <c r="B300" t="s">
        <v>253</v>
      </c>
      <c r="C300" t="s">
        <v>256</v>
      </c>
      <c r="D300" s="11">
        <v>44416</v>
      </c>
      <c r="E300" s="10">
        <f>VLOOKUP(A300,home!$A$2:$E$405,3,FALSE)</f>
        <v>1.1457999999999999</v>
      </c>
      <c r="F300" s="10">
        <f>VLOOKUP(B300,home!$B$2:$E$405,3,FALSE)</f>
        <v>2.0364</v>
      </c>
      <c r="G300" s="10">
        <f>VLOOKUP(C300,away!$B$2:$E$405,4,FALSE)</f>
        <v>1.4545999999999999</v>
      </c>
      <c r="H300" s="10">
        <f>VLOOKUP(A300,away!$A$2:$E$405,3,FALSE)</f>
        <v>0.77080000000000004</v>
      </c>
      <c r="I300" s="10">
        <f>VLOOKUP(C300,away!$B$2:$E$405,3,FALSE)</f>
        <v>0.4325</v>
      </c>
      <c r="J300" s="10">
        <f>VLOOKUP(B300,home!$B$2:$E$405,4,FALSE)</f>
        <v>1.2974000000000001</v>
      </c>
      <c r="K300" s="12">
        <f t="shared" si="502"/>
        <v>3.3940285367519993</v>
      </c>
      <c r="L300" s="12">
        <f t="shared" si="503"/>
        <v>0.4325155354000001</v>
      </c>
      <c r="M300" s="13">
        <f t="shared" si="504"/>
        <v>2.1784772288265156E-2</v>
      </c>
      <c r="N300" s="13">
        <f t="shared" si="505"/>
        <v>7.3938138813016099E-2</v>
      </c>
      <c r="O300" s="13">
        <f t="shared" si="506"/>
        <v>9.4222524498260903E-3</v>
      </c>
      <c r="P300" s="13">
        <f t="shared" si="507"/>
        <v>3.1979393695191184E-2</v>
      </c>
      <c r="Q300" s="13">
        <f t="shared" si="508"/>
        <v>0.12547407654285367</v>
      </c>
      <c r="R300" s="13">
        <f t="shared" si="509"/>
        <v>2.0376352815052465E-3</v>
      </c>
      <c r="S300" s="13">
        <f t="shared" si="510"/>
        <v>1.1736198198212562E-2</v>
      </c>
      <c r="T300" s="13">
        <f t="shared" si="511"/>
        <v>5.4269487394752951E-2</v>
      </c>
      <c r="U300" s="13">
        <f t="shared" si="512"/>
        <v>6.9157922929215009E-3</v>
      </c>
      <c r="V300" s="13">
        <f t="shared" si="513"/>
        <v>1.914265298607512E-3</v>
      </c>
      <c r="W300" s="13">
        <f t="shared" si="514"/>
        <v>0.14195419880301663</v>
      </c>
      <c r="X300" s="13">
        <f t="shared" si="515"/>
        <v>6.1397396297564785E-2</v>
      </c>
      <c r="Y300" s="13">
        <f t="shared" si="516"/>
        <v>1.3277663865903608E-2</v>
      </c>
      <c r="Z300" s="13">
        <f t="shared" si="517"/>
        <v>2.9376963824339069E-4</v>
      </c>
      <c r="AA300" s="13">
        <f t="shared" si="518"/>
        <v>9.970625354293796E-4</v>
      </c>
      <c r="AB300" s="13">
        <f t="shared" si="519"/>
        <v>1.6920293490868083E-3</v>
      </c>
      <c r="AC300" s="13">
        <f t="shared" si="520"/>
        <v>1.7563026024314994E-4</v>
      </c>
      <c r="AD300" s="13">
        <f t="shared" si="521"/>
        <v>0.12044915041230124</v>
      </c>
      <c r="AE300" s="13">
        <f t="shared" si="522"/>
        <v>5.2096128779051613E-2</v>
      </c>
      <c r="AF300" s="13">
        <f t="shared" si="523"/>
        <v>1.126619251556943E-2</v>
      </c>
      <c r="AG300" s="13">
        <f t="shared" si="524"/>
        <v>1.624267762596996E-3</v>
      </c>
      <c r="AH300" s="13">
        <f t="shared" si="525"/>
        <v>3.1764983092276107E-5</v>
      </c>
      <c r="AI300" s="13">
        <f t="shared" si="526"/>
        <v>1.0781125908462988E-4</v>
      </c>
      <c r="AJ300" s="13">
        <f t="shared" si="527"/>
        <v>1.8295724495819859E-4</v>
      </c>
      <c r="AK300" s="13">
        <f t="shared" si="528"/>
        <v>2.0698737013121724E-4</v>
      </c>
      <c r="AL300" s="13">
        <f t="shared" si="529"/>
        <v>1.0312798615076742E-5</v>
      </c>
      <c r="AM300" s="13">
        <f t="shared" si="530"/>
        <v>8.1761570745376863E-2</v>
      </c>
      <c r="AN300" s="13">
        <f t="shared" si="531"/>
        <v>3.5363149546081656E-2</v>
      </c>
      <c r="AO300" s="13">
        <f t="shared" si="532"/>
        <v>7.6475557796768885E-3</v>
      </c>
      <c r="AP300" s="13">
        <f t="shared" si="533"/>
        <v>1.1025622275161052E-3</v>
      </c>
      <c r="AQ300" s="13">
        <f t="shared" si="534"/>
        <v>1.1921882303648622E-4</v>
      </c>
      <c r="AR300" s="13">
        <f t="shared" si="535"/>
        <v>2.7477697338255509E-6</v>
      </c>
      <c r="AS300" s="13">
        <f t="shared" si="536"/>
        <v>9.3260088890273656E-6</v>
      </c>
      <c r="AT300" s="13">
        <f t="shared" si="537"/>
        <v>1.5826370151680849E-5</v>
      </c>
      <c r="AU300" s="13">
        <f t="shared" si="538"/>
        <v>1.7905050642668284E-5</v>
      </c>
      <c r="AV300" s="13">
        <f t="shared" si="539"/>
        <v>1.5192563208301471E-5</v>
      </c>
      <c r="AW300" s="13">
        <f t="shared" si="540"/>
        <v>4.2052443617081325E-7</v>
      </c>
      <c r="AX300" s="13">
        <f t="shared" si="541"/>
        <v>4.6250184053246067E-2</v>
      </c>
      <c r="AY300" s="13">
        <f t="shared" si="542"/>
        <v>2.000392311813827E-2</v>
      </c>
      <c r="AZ300" s="13">
        <f t="shared" si="543"/>
        <v>4.3260037587710062E-3</v>
      </c>
      <c r="BA300" s="13">
        <f t="shared" si="544"/>
        <v>6.2368794395575172E-4</v>
      </c>
      <c r="BB300" s="13">
        <f t="shared" si="545"/>
        <v>6.7438681250636781E-5</v>
      </c>
      <c r="BC300" s="13">
        <f t="shared" si="546"/>
        <v>5.8336554655578248E-6</v>
      </c>
      <c r="BD300" s="13">
        <f t="shared" si="547"/>
        <v>1.9807551626357897E-7</v>
      </c>
      <c r="BE300" s="13">
        <f t="shared" si="548"/>
        <v>6.722739546304719E-7</v>
      </c>
      <c r="BF300" s="13">
        <f t="shared" si="549"/>
        <v>1.1408584932654706E-6</v>
      </c>
      <c r="BG300" s="13">
        <f t="shared" si="550"/>
        <v>1.2907020941796315E-6</v>
      </c>
      <c r="BH300" s="13">
        <f t="shared" si="551"/>
        <v>1.0951699350228091E-6</v>
      </c>
      <c r="BI300" s="13">
        <f t="shared" si="552"/>
        <v>7.4340760241204944E-7</v>
      </c>
      <c r="BJ300" s="14">
        <f t="shared" si="553"/>
        <v>0.85301782951914229</v>
      </c>
      <c r="BK300" s="14">
        <f t="shared" si="554"/>
        <v>8.7604495657272921E-2</v>
      </c>
      <c r="BL300" s="14">
        <f t="shared" si="555"/>
        <v>2.1660431016256625E-2</v>
      </c>
      <c r="BM300" s="14">
        <f t="shared" si="556"/>
        <v>0.67793675416655563</v>
      </c>
      <c r="BN300" s="14">
        <f t="shared" si="557"/>
        <v>0.2646362690706574</v>
      </c>
    </row>
    <row r="301" spans="1:66" x14ac:dyDescent="0.25">
      <c r="A301" t="s">
        <v>349</v>
      </c>
      <c r="B301" t="s">
        <v>266</v>
      </c>
      <c r="C301" t="s">
        <v>265</v>
      </c>
      <c r="D301" s="11">
        <v>44416</v>
      </c>
      <c r="E301" s="10">
        <f>VLOOKUP(A301,home!$A$2:$E$405,3,FALSE)</f>
        <v>1.2749999999999999</v>
      </c>
      <c r="F301" s="10">
        <f>VLOOKUP(B301,home!$B$2:$E$405,3,FALSE)</f>
        <v>0.7843</v>
      </c>
      <c r="G301" s="10">
        <f>VLOOKUP(C301,away!$B$2:$E$405,4,FALSE)</f>
        <v>0.7843</v>
      </c>
      <c r="H301" s="10">
        <f>VLOOKUP(A301,away!$A$2:$E$405,3,FALSE)</f>
        <v>1.35</v>
      </c>
      <c r="I301" s="10">
        <f>VLOOKUP(C301,away!$B$2:$E$405,3,FALSE)</f>
        <v>1.1111</v>
      </c>
      <c r="J301" s="10">
        <f>VLOOKUP(B301,home!$B$2:$E$405,4,FALSE)</f>
        <v>1.2345999999999999</v>
      </c>
      <c r="K301" s="12">
        <f t="shared" si="502"/>
        <v>0.7842862747499999</v>
      </c>
      <c r="L301" s="12">
        <f t="shared" si="503"/>
        <v>1.8518814809999999</v>
      </c>
      <c r="M301" s="13">
        <f t="shared" si="504"/>
        <v>7.1635268050562542E-2</v>
      </c>
      <c r="N301" s="13">
        <f t="shared" si="505"/>
        <v>5.6182557520093379E-2</v>
      </c>
      <c r="O301" s="13">
        <f t="shared" si="506"/>
        <v>0.13266002628930773</v>
      </c>
      <c r="P301" s="13">
        <f t="shared" si="507"/>
        <v>0.1040434378266782</v>
      </c>
      <c r="Q301" s="13">
        <f t="shared" si="508"/>
        <v>2.2031604371680814E-2</v>
      </c>
      <c r="R301" s="13">
        <f t="shared" si="509"/>
        <v>0.12283532297707109</v>
      </c>
      <c r="S301" s="13">
        <f t="shared" si="510"/>
        <v>3.7778308259952299E-2</v>
      </c>
      <c r="T301" s="13">
        <f t="shared" si="511"/>
        <v>4.0799920132634337E-2</v>
      </c>
      <c r="U301" s="13">
        <f t="shared" si="512"/>
        <v>9.6338057865400145E-2</v>
      </c>
      <c r="V301" s="13">
        <f t="shared" si="513"/>
        <v>6.0966013802448609E-3</v>
      </c>
      <c r="W301" s="13">
        <f t="shared" si="514"/>
        <v>5.759694973143787E-3</v>
      </c>
      <c r="X301" s="13">
        <f t="shared" si="515"/>
        <v>1.0666272456973769E-2</v>
      </c>
      <c r="Y301" s="13">
        <f t="shared" si="516"/>
        <v>9.8763362171850489E-3</v>
      </c>
      <c r="Z301" s="13">
        <f t="shared" si="517"/>
        <v>7.5825486611297233E-2</v>
      </c>
      <c r="AA301" s="13">
        <f t="shared" si="518"/>
        <v>5.9468888425480301E-2</v>
      </c>
      <c r="AB301" s="13">
        <f t="shared" si="519"/>
        <v>2.3320316483371666E-2</v>
      </c>
      <c r="AC301" s="13">
        <f t="shared" si="520"/>
        <v>5.5342098236080208E-4</v>
      </c>
      <c r="AD301" s="13">
        <f t="shared" si="521"/>
        <v>1.1293124285458101E-3</v>
      </c>
      <c r="AE301" s="13">
        <f t="shared" si="522"/>
        <v>2.0913527726871212E-3</v>
      </c>
      <c r="AF301" s="13">
        <f t="shared" si="523"/>
        <v>1.9364687349886413E-3</v>
      </c>
      <c r="AG301" s="13">
        <f t="shared" si="524"/>
        <v>1.1953701962869872E-3</v>
      </c>
      <c r="AH301" s="13">
        <f t="shared" si="525"/>
        <v>3.5104953610818723E-2</v>
      </c>
      <c r="AI301" s="13">
        <f t="shared" si="526"/>
        <v>2.7532333292700575E-2</v>
      </c>
      <c r="AJ301" s="13">
        <f t="shared" si="527"/>
        <v>1.0796615556653765E-2</v>
      </c>
      <c r="AK301" s="13">
        <f t="shared" si="528"/>
        <v>2.8225457982786264E-3</v>
      </c>
      <c r="AL301" s="13">
        <f t="shared" si="529"/>
        <v>3.2151661122894654E-5</v>
      </c>
      <c r="AM301" s="13">
        <f t="shared" si="530"/>
        <v>1.771408475226138E-4</v>
      </c>
      <c r="AN301" s="13">
        <f t="shared" si="531"/>
        <v>3.2804385505577323E-4</v>
      </c>
      <c r="AO301" s="13">
        <f t="shared" si="532"/>
        <v>3.0374917006681737E-4</v>
      </c>
      <c r="AP301" s="13">
        <f t="shared" si="533"/>
        <v>1.8750248763861952E-4</v>
      </c>
      <c r="AQ301" s="13">
        <f t="shared" si="534"/>
        <v>8.6808096124847787E-5</v>
      </c>
      <c r="AR301" s="13">
        <f t="shared" si="535"/>
        <v>1.3002042696647838E-2</v>
      </c>
      <c r="AS301" s="13">
        <f t="shared" si="536"/>
        <v>1.0197323630694376E-2</v>
      </c>
      <c r="AT301" s="13">
        <f t="shared" si="537"/>
        <v>3.9988104813687177E-3</v>
      </c>
      <c r="AU301" s="13">
        <f t="shared" si="538"/>
        <v>1.0454040586213088E-3</v>
      </c>
      <c r="AV301" s="13">
        <f t="shared" si="539"/>
        <v>2.0497401368615913E-4</v>
      </c>
      <c r="AW301" s="13">
        <f t="shared" si="540"/>
        <v>1.2971455751156239E-6</v>
      </c>
      <c r="AX301" s="13">
        <f t="shared" si="541"/>
        <v>2.3154855901594748E-5</v>
      </c>
      <c r="AY301" s="13">
        <f t="shared" si="542"/>
        <v>4.288004883938687E-5</v>
      </c>
      <c r="AZ301" s="13">
        <f t="shared" si="543"/>
        <v>3.9704384175018049E-5</v>
      </c>
      <c r="BA301" s="13">
        <f t="shared" si="544"/>
        <v>2.4509271256075126E-5</v>
      </c>
      <c r="BB301" s="13">
        <f t="shared" si="545"/>
        <v>1.1347066387982791E-5</v>
      </c>
      <c r="BC301" s="13">
        <f t="shared" si="546"/>
        <v>4.2026844215165738E-6</v>
      </c>
      <c r="BD301" s="13">
        <f t="shared" si="547"/>
        <v>4.0130403475155734E-3</v>
      </c>
      <c r="BE301" s="13">
        <f t="shared" si="548"/>
        <v>3.1473724645744343E-3</v>
      </c>
      <c r="BF301" s="13">
        <f t="shared" si="549"/>
        <v>1.2342205127459044E-3</v>
      </c>
      <c r="BG301" s="13">
        <f t="shared" si="550"/>
        <v>3.2266073605384012E-4</v>
      </c>
      <c r="BH301" s="13">
        <f t="shared" si="551"/>
        <v>6.3264596671939798E-5</v>
      </c>
      <c r="BI301" s="13">
        <f t="shared" si="552"/>
        <v>9.9235109694793828E-6</v>
      </c>
      <c r="BJ301" s="14">
        <f t="shared" si="553"/>
        <v>0.15289793257161</v>
      </c>
      <c r="BK301" s="14">
        <f t="shared" si="554"/>
        <v>0.22018206820976099</v>
      </c>
      <c r="BL301" s="14">
        <f t="shared" si="555"/>
        <v>0.54811809734863226</v>
      </c>
      <c r="BM301" s="14">
        <f t="shared" si="556"/>
        <v>0.48759378480264232</v>
      </c>
      <c r="BN301" s="14">
        <f t="shared" si="557"/>
        <v>0.50938821703539372</v>
      </c>
    </row>
    <row r="302" spans="1:66" x14ac:dyDescent="0.25">
      <c r="A302" t="s">
        <v>349</v>
      </c>
      <c r="B302" t="s">
        <v>264</v>
      </c>
      <c r="C302" t="s">
        <v>263</v>
      </c>
      <c r="D302" s="11">
        <v>44416</v>
      </c>
      <c r="E302" s="10">
        <f>VLOOKUP(A302,home!$A$2:$E$405,3,FALSE)</f>
        <v>1.2749999999999999</v>
      </c>
      <c r="F302" s="10">
        <f>VLOOKUP(B302,home!$B$2:$E$405,3,FALSE)</f>
        <v>1.5686</v>
      </c>
      <c r="G302" s="10">
        <f>VLOOKUP(C302,away!$B$2:$E$405,4,FALSE)</f>
        <v>1.1765000000000001</v>
      </c>
      <c r="H302" s="10">
        <f>VLOOKUP(A302,away!$A$2:$E$405,3,FALSE)</f>
        <v>1.35</v>
      </c>
      <c r="I302" s="10">
        <f>VLOOKUP(C302,away!$B$2:$E$405,3,FALSE)</f>
        <v>1.4815</v>
      </c>
      <c r="J302" s="10">
        <f>VLOOKUP(B302,home!$B$2:$E$405,4,FALSE)</f>
        <v>0.74070000000000003</v>
      </c>
      <c r="K302" s="12">
        <f t="shared" si="502"/>
        <v>2.3529588224999998</v>
      </c>
      <c r="L302" s="12">
        <f t="shared" si="503"/>
        <v>1.4814185175000003</v>
      </c>
      <c r="M302" s="13">
        <f t="shared" si="504"/>
        <v>2.1614792947935533E-2</v>
      </c>
      <c r="N302" s="13">
        <f t="shared" si="505"/>
        <v>5.0858717763355689E-2</v>
      </c>
      <c r="O302" s="13">
        <f t="shared" si="506"/>
        <v>3.2020554525000119E-2</v>
      </c>
      <c r="P302" s="13">
        <f t="shared" si="507"/>
        <v>7.5343046270941308E-2</v>
      </c>
      <c r="Q302" s="13">
        <f t="shared" si="508"/>
        <v>5.9834234331162625E-2</v>
      </c>
      <c r="R302" s="13">
        <f t="shared" si="509"/>
        <v>2.3717921206976807E-2</v>
      </c>
      <c r="S302" s="13">
        <f t="shared" si="510"/>
        <v>6.5656129983046943E-2</v>
      </c>
      <c r="T302" s="13">
        <f t="shared" si="511"/>
        <v>8.8639542718618555E-2</v>
      </c>
      <c r="U302" s="13">
        <f t="shared" si="512"/>
        <v>5.5807291955315912E-2</v>
      </c>
      <c r="V302" s="13">
        <f t="shared" si="513"/>
        <v>2.5428741485822286E-2</v>
      </c>
      <c r="W302" s="13">
        <f t="shared" si="514"/>
        <v>4.6929163185680488E-2</v>
      </c>
      <c r="X302" s="13">
        <f t="shared" si="515"/>
        <v>6.9521731354046379E-2</v>
      </c>
      <c r="Y302" s="13">
        <f t="shared" si="516"/>
        <v>5.1495390098272351E-2</v>
      </c>
      <c r="Z302" s="13">
        <f t="shared" si="517"/>
        <v>1.1712055890873806E-2</v>
      </c>
      <c r="AA302" s="13">
        <f t="shared" si="518"/>
        <v>2.7557985238044615E-2</v>
      </c>
      <c r="AB302" s="13">
        <f t="shared" si="519"/>
        <v>3.2421402248090925E-2</v>
      </c>
      <c r="AC302" s="13">
        <f t="shared" si="520"/>
        <v>5.5398369157206714E-3</v>
      </c>
      <c r="AD302" s="13">
        <f t="shared" si="521"/>
        <v>2.7605597137572286E-2</v>
      </c>
      <c r="AE302" s="13">
        <f t="shared" si="522"/>
        <v>4.0895442786244587E-2</v>
      </c>
      <c r="AF302" s="13">
        <f t="shared" si="523"/>
        <v>3.0291633112452275E-2</v>
      </c>
      <c r="AG302" s="13">
        <f t="shared" si="524"/>
        <v>1.4958195406034332E-2</v>
      </c>
      <c r="AH302" s="13">
        <f t="shared" si="525"/>
        <v>4.3376141186838527E-3</v>
      </c>
      <c r="AI302" s="13">
        <f t="shared" si="526"/>
        <v>1.0206227409157732E-2</v>
      </c>
      <c r="AJ302" s="13">
        <f t="shared" si="527"/>
        <v>1.2007416413409503E-2</v>
      </c>
      <c r="AK302" s="13">
        <f t="shared" si="528"/>
        <v>9.4176521284543985E-3</v>
      </c>
      <c r="AL302" s="13">
        <f t="shared" si="529"/>
        <v>7.7241209773323653E-4</v>
      </c>
      <c r="AM302" s="13">
        <f t="shared" si="530"/>
        <v>1.2990966667046289E-2</v>
      </c>
      <c r="AN302" s="13">
        <f t="shared" si="531"/>
        <v>1.9245058580787632E-2</v>
      </c>
      <c r="AO302" s="13">
        <f t="shared" si="532"/>
        <v>1.4254993075975541E-2</v>
      </c>
      <c r="AP302" s="13">
        <f t="shared" si="533"/>
        <v>7.0392035698614887E-3</v>
      </c>
      <c r="AQ302" s="13">
        <f t="shared" si="534"/>
        <v>2.6070016292112281E-3</v>
      </c>
      <c r="AR302" s="13">
        <f t="shared" si="535"/>
        <v>1.2851643754375405E-3</v>
      </c>
      <c r="AS302" s="13">
        <f t="shared" si="536"/>
        <v>3.0239388555484631E-3</v>
      </c>
      <c r="AT302" s="13">
        <f t="shared" si="537"/>
        <v>3.557601804431655E-3</v>
      </c>
      <c r="AU302" s="13">
        <f t="shared" si="538"/>
        <v>2.7902968508931271E-3</v>
      </c>
      <c r="AV302" s="13">
        <f t="shared" si="539"/>
        <v>1.6413633981757381E-3</v>
      </c>
      <c r="AW302" s="13">
        <f t="shared" si="540"/>
        <v>7.4789161190477529E-5</v>
      </c>
      <c r="AX302" s="13">
        <f t="shared" si="541"/>
        <v>5.0945349386716616E-3</v>
      </c>
      <c r="AY302" s="13">
        <f t="shared" si="542"/>
        <v>7.5471383961989279E-3</v>
      </c>
      <c r="AZ302" s="13">
        <f t="shared" si="543"/>
        <v>5.5902352871321738E-3</v>
      </c>
      <c r="BA302" s="13">
        <f t="shared" si="544"/>
        <v>2.7604926905131794E-3</v>
      </c>
      <c r="BB302" s="13">
        <f t="shared" si="545"/>
        <v>1.022361247287405E-3</v>
      </c>
      <c r="BC302" s="13">
        <f t="shared" si="546"/>
        <v>3.0290897666119171E-4</v>
      </c>
      <c r="BD302" s="13">
        <f t="shared" si="547"/>
        <v>3.1731105063408278E-4</v>
      </c>
      <c r="BE302" s="13">
        <f t="shared" si="548"/>
        <v>7.4661983606620912E-4</v>
      </c>
      <c r="BF302" s="13">
        <f t="shared" si="549"/>
        <v>8.7838286516274541E-4</v>
      </c>
      <c r="BG302" s="13">
        <f t="shared" si="550"/>
        <v>6.8893290403916976E-4</v>
      </c>
      <c r="BH302" s="13">
        <f t="shared" si="551"/>
        <v>4.0525768866737775E-4</v>
      </c>
      <c r="BI302" s="13">
        <f t="shared" si="552"/>
        <v>1.9071093078717289E-4</v>
      </c>
      <c r="BJ302" s="14">
        <f t="shared" si="553"/>
        <v>0.55948454295278627</v>
      </c>
      <c r="BK302" s="14">
        <f t="shared" si="554"/>
        <v>0.20190209809739887</v>
      </c>
      <c r="BL302" s="14">
        <f t="shared" si="555"/>
        <v>0.2230196458029772</v>
      </c>
      <c r="BM302" s="14">
        <f t="shared" si="556"/>
        <v>0.72525672646365569</v>
      </c>
      <c r="BN302" s="14">
        <f t="shared" si="557"/>
        <v>0.26338926704537208</v>
      </c>
    </row>
    <row r="303" spans="1:66" x14ac:dyDescent="0.25">
      <c r="A303" t="s">
        <v>349</v>
      </c>
      <c r="B303" t="s">
        <v>269</v>
      </c>
      <c r="C303" t="s">
        <v>261</v>
      </c>
      <c r="D303" s="11">
        <v>44416</v>
      </c>
      <c r="E303" s="10">
        <f>VLOOKUP(A303,home!$A$2:$E$405,3,FALSE)</f>
        <v>1.2749999999999999</v>
      </c>
      <c r="F303" s="10">
        <f>VLOOKUP(B303,home!$B$2:$E$405,3,FALSE)</f>
        <v>1.0458000000000001</v>
      </c>
      <c r="G303" s="10">
        <f>VLOOKUP(C303,away!$B$2:$E$405,4,FALSE)</f>
        <v>1.3071999999999999</v>
      </c>
      <c r="H303" s="10">
        <f>VLOOKUP(A303,away!$A$2:$E$405,3,FALSE)</f>
        <v>1.35</v>
      </c>
      <c r="I303" s="10">
        <f>VLOOKUP(C303,away!$B$2:$E$405,3,FALSE)</f>
        <v>0.74070000000000003</v>
      </c>
      <c r="J303" s="10">
        <f>VLOOKUP(B303,home!$B$2:$E$405,4,FALSE)</f>
        <v>0.49380000000000002</v>
      </c>
      <c r="K303" s="12">
        <f t="shared" si="502"/>
        <v>1.7430139439999996</v>
      </c>
      <c r="L303" s="12">
        <f t="shared" si="503"/>
        <v>0.49377284100000007</v>
      </c>
      <c r="M303" s="13">
        <f t="shared" si="504"/>
        <v>0.10680112861026864</v>
      </c>
      <c r="N303" s="13">
        <f t="shared" si="505"/>
        <v>0.18615585640263554</v>
      </c>
      <c r="O303" s="13">
        <f t="shared" si="506"/>
        <v>5.2735496695898734E-2</v>
      </c>
      <c r="P303" s="13">
        <f t="shared" si="507"/>
        <v>9.1918706084717403E-2</v>
      </c>
      <c r="Q303" s="13">
        <f t="shared" si="508"/>
        <v>0.16223612673352772</v>
      </c>
      <c r="R303" s="13">
        <f t="shared" si="509"/>
        <v>1.3019678012540017E-2</v>
      </c>
      <c r="S303" s="13">
        <f t="shared" si="510"/>
        <v>1.977752631978346E-2</v>
      </c>
      <c r="T303" s="13">
        <f t="shared" si="511"/>
        <v>8.0107793210050043E-2</v>
      </c>
      <c r="U303" s="13">
        <f t="shared" si="512"/>
        <v>2.2693480322247453E-2</v>
      </c>
      <c r="V303" s="13">
        <f t="shared" si="513"/>
        <v>1.8912873680127324E-3</v>
      </c>
      <c r="W303" s="13">
        <f t="shared" si="514"/>
        <v>9.4259943705696653E-2</v>
      </c>
      <c r="X303" s="13">
        <f t="shared" si="515"/>
        <v>4.6543000196061911E-2</v>
      </c>
      <c r="Y303" s="13">
        <f t="shared" si="516"/>
        <v>1.1490834717736525E-2</v>
      </c>
      <c r="Z303" s="13">
        <f t="shared" si="517"/>
        <v>2.1429211337190396E-3</v>
      </c>
      <c r="AA303" s="13">
        <f t="shared" si="518"/>
        <v>3.7351414169645735E-3</v>
      </c>
      <c r="AB303" s="13">
        <f t="shared" si="519"/>
        <v>3.2552017862905848E-3</v>
      </c>
      <c r="AC303" s="13">
        <f t="shared" si="520"/>
        <v>1.0173387793522488E-4</v>
      </c>
      <c r="AD303" s="13">
        <f t="shared" si="521"/>
        <v>4.1074099059921085E-2</v>
      </c>
      <c r="AE303" s="13">
        <f t="shared" si="522"/>
        <v>2.0281274584332667E-2</v>
      </c>
      <c r="AF303" s="13">
        <f t="shared" si="523"/>
        <v>5.0071712853035173E-3</v>
      </c>
      <c r="AG303" s="13">
        <f t="shared" si="524"/>
        <v>8.2413506363931326E-4</v>
      </c>
      <c r="AH303" s="13">
        <f t="shared" si="525"/>
        <v>2.645290640588478E-4</v>
      </c>
      <c r="AI303" s="13">
        <f t="shared" si="526"/>
        <v>4.6107784724784084E-4</v>
      </c>
      <c r="AJ303" s="13">
        <f t="shared" si="527"/>
        <v>4.0183255851124428E-4</v>
      </c>
      <c r="AK303" s="13">
        <f t="shared" si="528"/>
        <v>2.3346658421276488E-4</v>
      </c>
      <c r="AL303" s="13">
        <f t="shared" si="529"/>
        <v>3.502302474315744E-6</v>
      </c>
      <c r="AM303" s="13">
        <f t="shared" si="530"/>
        <v>1.4318545479735928E-2</v>
      </c>
      <c r="AN303" s="13">
        <f t="shared" si="531"/>
        <v>7.0701088805169184E-3</v>
      </c>
      <c r="AO303" s="13">
        <f t="shared" si="532"/>
        <v>1.7455138740560844E-3</v>
      </c>
      <c r="AP303" s="13">
        <f t="shared" si="533"/>
        <v>2.8729578153252968E-4</v>
      </c>
      <c r="AQ303" s="13">
        <f t="shared" si="534"/>
        <v>3.5464713563658131E-5</v>
      </c>
      <c r="AR303" s="13">
        <f t="shared" si="535"/>
        <v>2.6123453497481667E-5</v>
      </c>
      <c r="AS303" s="13">
        <f t="shared" si="536"/>
        <v>4.5533543711546102E-5</v>
      </c>
      <c r="AT303" s="13">
        <f t="shared" si="537"/>
        <v>3.968280080447919E-5</v>
      </c>
      <c r="AU303" s="13">
        <f t="shared" si="538"/>
        <v>2.3055891713060544E-5</v>
      </c>
      <c r="AV303" s="13">
        <f t="shared" si="539"/>
        <v>1.0046685186804647E-5</v>
      </c>
      <c r="AW303" s="13">
        <f t="shared" si="540"/>
        <v>8.3729637386542879E-8</v>
      </c>
      <c r="AX303" s="13">
        <f t="shared" si="541"/>
        <v>4.1595707381629878E-3</v>
      </c>
      <c r="AY303" s="13">
        <f t="shared" si="542"/>
        <v>2.0538830607232058E-3</v>
      </c>
      <c r="AZ303" s="13">
        <f t="shared" si="543"/>
        <v>5.0707583698753652E-4</v>
      </c>
      <c r="BA303" s="13">
        <f t="shared" si="544"/>
        <v>8.3460092210596259E-5</v>
      </c>
      <c r="BB303" s="13">
        <f t="shared" si="545"/>
        <v>1.0302581710237023E-5</v>
      </c>
      <c r="BC303" s="13">
        <f t="shared" si="546"/>
        <v>1.0174270081396752E-6</v>
      </c>
      <c r="BD303" s="13">
        <f t="shared" si="547"/>
        <v>2.1498419750304835E-6</v>
      </c>
      <c r="BE303" s="13">
        <f t="shared" si="548"/>
        <v>3.7472045398746318E-6</v>
      </c>
      <c r="BF303" s="13">
        <f t="shared" si="549"/>
        <v>3.2657148820107936E-6</v>
      </c>
      <c r="BG303" s="13">
        <f t="shared" si="550"/>
        <v>1.8973955254910426E-6</v>
      </c>
      <c r="BH303" s="13">
        <f t="shared" si="551"/>
        <v>8.2679671455352386E-7</v>
      </c>
      <c r="BI303" s="13">
        <f t="shared" si="552"/>
        <v>2.8822364046403556E-7</v>
      </c>
      <c r="BJ303" s="14">
        <f t="shared" si="553"/>
        <v>0.67825247342511263</v>
      </c>
      <c r="BK303" s="14">
        <f t="shared" si="554"/>
        <v>0.22254776762391498</v>
      </c>
      <c r="BL303" s="14">
        <f t="shared" si="555"/>
        <v>9.6956521840162846E-2</v>
      </c>
      <c r="BM303" s="14">
        <f t="shared" si="556"/>
        <v>0.3849788921522358</v>
      </c>
      <c r="BN303" s="14">
        <f t="shared" si="557"/>
        <v>0.61286699253958798</v>
      </c>
    </row>
    <row r="304" spans="1:66" x14ac:dyDescent="0.25">
      <c r="A304" t="s">
        <v>350</v>
      </c>
      <c r="B304" t="s">
        <v>277</v>
      </c>
      <c r="C304" t="s">
        <v>275</v>
      </c>
      <c r="D304" s="11">
        <v>44416</v>
      </c>
      <c r="E304" s="10">
        <f>VLOOKUP(A304,home!$A$2:$E$405,3,FALSE)</f>
        <v>1.4531000000000001</v>
      </c>
      <c r="F304" s="10">
        <f>VLOOKUP(B304,home!$B$2:$E$405,3,FALSE)</f>
        <v>1.2999000000000001</v>
      </c>
      <c r="G304" s="10">
        <f>VLOOKUP(C304,away!$B$2:$E$405,4,FALSE)</f>
        <v>0.88480000000000003</v>
      </c>
      <c r="H304" s="10">
        <f>VLOOKUP(A304,away!$A$2:$E$405,3,FALSE)</f>
        <v>1.0703</v>
      </c>
      <c r="I304" s="10">
        <f>VLOOKUP(C304,away!$B$2:$E$405,3,FALSE)</f>
        <v>1.2013</v>
      </c>
      <c r="J304" s="10">
        <f>VLOOKUP(B304,home!$B$2:$E$405,4,FALSE)</f>
        <v>0.72670000000000001</v>
      </c>
      <c r="K304" s="12">
        <f t="shared" si="502"/>
        <v>1.6712851737120002</v>
      </c>
      <c r="L304" s="12">
        <f t="shared" si="503"/>
        <v>0.93435553511300018</v>
      </c>
      <c r="M304" s="13">
        <f t="shared" si="504"/>
        <v>7.385580197102623E-2</v>
      </c>
      <c r="N304" s="13">
        <f t="shared" si="505"/>
        <v>0.12343410682678567</v>
      </c>
      <c r="O304" s="13">
        <f t="shared" si="506"/>
        <v>6.9007577371837978E-2</v>
      </c>
      <c r="P304" s="13">
        <f t="shared" si="507"/>
        <v>0.11533134093533653</v>
      </c>
      <c r="Q304" s="13">
        <f t="shared" si="508"/>
        <v>0.10314679633499506</v>
      </c>
      <c r="R304" s="13">
        <f t="shared" si="509"/>
        <v>3.223880594105772E-2</v>
      </c>
      <c r="S304" s="13">
        <f t="shared" si="510"/>
        <v>4.5024621786521828E-2</v>
      </c>
      <c r="T304" s="13">
        <f t="shared" si="511"/>
        <v>9.6375780084775944E-2</v>
      </c>
      <c r="U304" s="13">
        <f t="shared" si="512"/>
        <v>5.3880238387468117E-2</v>
      </c>
      <c r="V304" s="13">
        <f t="shared" si="513"/>
        <v>7.812144847970188E-3</v>
      </c>
      <c r="W304" s="13">
        <f t="shared" si="514"/>
        <v>5.7462570476856184E-2</v>
      </c>
      <c r="X304" s="13">
        <f t="shared" si="515"/>
        <v>5.3690470786871433E-2</v>
      </c>
      <c r="Y304" s="13">
        <f t="shared" si="516"/>
        <v>2.5082994281268083E-2</v>
      </c>
      <c r="Z304" s="13">
        <f t="shared" si="517"/>
        <v>1.0040835592153718E-2</v>
      </c>
      <c r="AA304" s="13">
        <f t="shared" si="518"/>
        <v>1.6781099656846262E-2</v>
      </c>
      <c r="AB304" s="13">
        <f t="shared" si="519"/>
        <v>1.4023001527535351E-2</v>
      </c>
      <c r="AC304" s="13">
        <f t="shared" si="520"/>
        <v>7.6245291234104803E-4</v>
      </c>
      <c r="AD304" s="13">
        <f t="shared" si="521"/>
        <v>2.4009085520337661E-2</v>
      </c>
      <c r="AE304" s="13">
        <f t="shared" si="522"/>
        <v>2.2433021948928874E-2</v>
      </c>
      <c r="AF304" s="13">
        <f t="shared" si="523"/>
        <v>1.048020911364656E-2</v>
      </c>
      <c r="AG304" s="13">
        <f t="shared" si="524"/>
        <v>3.2640804648257911E-3</v>
      </c>
      <c r="AH304" s="13">
        <f t="shared" si="525"/>
        <v>2.3454275781721115E-3</v>
      </c>
      <c r="AI304" s="13">
        <f t="shared" si="526"/>
        <v>3.9198783374142935E-3</v>
      </c>
      <c r="AJ304" s="13">
        <f t="shared" si="527"/>
        <v>3.2756172740376777E-3</v>
      </c>
      <c r="AK304" s="13">
        <f t="shared" si="528"/>
        <v>1.8248301949513629E-3</v>
      </c>
      <c r="AL304" s="13">
        <f t="shared" si="529"/>
        <v>4.762508262510918E-5</v>
      </c>
      <c r="AM304" s="13">
        <f t="shared" si="530"/>
        <v>8.0252057329047548E-3</v>
      </c>
      <c r="AN304" s="13">
        <f t="shared" si="531"/>
        <v>7.4983953969601372E-3</v>
      </c>
      <c r="AO304" s="13">
        <f t="shared" si="532"/>
        <v>3.5030836218077734E-3</v>
      </c>
      <c r="AP304" s="13">
        <f t="shared" si="533"/>
        <v>1.091041857333263E-3</v>
      </c>
      <c r="AQ304" s="13">
        <f t="shared" si="534"/>
        <v>2.5485524960982561E-4</v>
      </c>
      <c r="AR304" s="13">
        <f t="shared" si="535"/>
        <v>4.3829264797435832E-4</v>
      </c>
      <c r="AS304" s="13">
        <f t="shared" si="536"/>
        <v>7.3251200430651808E-4</v>
      </c>
      <c r="AT304" s="13">
        <f t="shared" si="537"/>
        <v>6.1211822618177235E-4</v>
      </c>
      <c r="AU304" s="13">
        <f t="shared" si="538"/>
        <v>3.4100803865882832E-4</v>
      </c>
      <c r="AV304" s="13">
        <f t="shared" si="539"/>
        <v>1.4248041978177711E-4</v>
      </c>
      <c r="AW304" s="13">
        <f t="shared" si="540"/>
        <v>2.0658365861902467E-6</v>
      </c>
      <c r="AX304" s="13">
        <f t="shared" si="541"/>
        <v>2.2354012262320441E-3</v>
      </c>
      <c r="AY304" s="13">
        <f t="shared" si="542"/>
        <v>2.088659508928298E-3</v>
      </c>
      <c r="AZ304" s="13">
        <f t="shared" si="543"/>
        <v>9.7577528656677813E-4</v>
      </c>
      <c r="BA304" s="13">
        <f t="shared" si="544"/>
        <v>3.0390701334338105E-4</v>
      </c>
      <c r="BB304" s="13">
        <f t="shared" si="545"/>
        <v>7.0989300019262113E-5</v>
      </c>
      <c r="BC304" s="13">
        <f t="shared" si="546"/>
        <v>1.3265849081358997E-5</v>
      </c>
      <c r="BD304" s="13">
        <f t="shared" si="547"/>
        <v>6.8253526939029193E-5</v>
      </c>
      <c r="BE304" s="13">
        <f t="shared" si="548"/>
        <v>1.140711076267521E-4</v>
      </c>
      <c r="BF304" s="13">
        <f t="shared" si="549"/>
        <v>9.5322675462748363E-5</v>
      </c>
      <c r="BG304" s="13">
        <f t="shared" si="550"/>
        <v>5.3103791406484003E-5</v>
      </c>
      <c r="BH304" s="13">
        <f t="shared" si="551"/>
        <v>2.2187894811387861E-5</v>
      </c>
      <c r="BI304" s="13">
        <f t="shared" si="552"/>
        <v>7.4164599268307858E-6</v>
      </c>
      <c r="BJ304" s="14">
        <f t="shared" si="553"/>
        <v>0.54543969588207797</v>
      </c>
      <c r="BK304" s="14">
        <f t="shared" si="554"/>
        <v>0.24492264704474925</v>
      </c>
      <c r="BL304" s="14">
        <f t="shared" si="555"/>
        <v>0.19992324306239739</v>
      </c>
      <c r="BM304" s="14">
        <f t="shared" si="556"/>
        <v>0.48122539852799723</v>
      </c>
      <c r="BN304" s="14">
        <f t="shared" si="557"/>
        <v>0.51701442938103925</v>
      </c>
    </row>
    <row r="305" spans="1:66" x14ac:dyDescent="0.25">
      <c r="A305" t="s">
        <v>350</v>
      </c>
      <c r="B305" t="s">
        <v>280</v>
      </c>
      <c r="C305" t="s">
        <v>288</v>
      </c>
      <c r="D305" s="11">
        <v>44416</v>
      </c>
      <c r="E305" s="10">
        <f>VLOOKUP(A305,home!$A$2:$E$405,3,FALSE)</f>
        <v>1.4531000000000001</v>
      </c>
      <c r="F305" s="10">
        <f>VLOOKUP(B305,home!$B$2:$E$405,3,FALSE)</f>
        <v>1.4746999999999999</v>
      </c>
      <c r="G305" s="10">
        <f>VLOOKUP(C305,away!$B$2:$E$405,4,FALSE)</f>
        <v>1.4746999999999999</v>
      </c>
      <c r="H305" s="10">
        <f>VLOOKUP(A305,away!$A$2:$E$405,3,FALSE)</f>
        <v>1.0703</v>
      </c>
      <c r="I305" s="10">
        <f>VLOOKUP(C305,away!$B$2:$E$405,3,FALSE)</f>
        <v>0.26690000000000003</v>
      </c>
      <c r="J305" s="10">
        <f>VLOOKUP(B305,home!$B$2:$E$405,4,FALSE)</f>
        <v>1.3347</v>
      </c>
      <c r="K305" s="12">
        <f t="shared" si="502"/>
        <v>3.1601148247789999</v>
      </c>
      <c r="L305" s="12">
        <f t="shared" si="503"/>
        <v>0.381274499529</v>
      </c>
      <c r="M305" s="13">
        <f t="shared" si="504"/>
        <v>2.8973046149744372E-2</v>
      </c>
      <c r="N305" s="13">
        <f t="shared" si="505"/>
        <v>9.1558152656813302E-2</v>
      </c>
      <c r="O305" s="13">
        <f t="shared" si="506"/>
        <v>1.1046683670574407E-2</v>
      </c>
      <c r="P305" s="13">
        <f t="shared" si="507"/>
        <v>3.4908788832026277E-2</v>
      </c>
      <c r="Q305" s="13">
        <f t="shared" si="508"/>
        <v>0.14466713777008727</v>
      </c>
      <c r="R305" s="13">
        <f t="shared" si="509"/>
        <v>2.1059093939767167E-3</v>
      </c>
      <c r="S305" s="13">
        <f t="shared" si="510"/>
        <v>1.0515148557565066E-2</v>
      </c>
      <c r="T305" s="13">
        <f t="shared" si="511"/>
        <v>5.5157890551582919E-2</v>
      </c>
      <c r="U305" s="13">
        <f t="shared" si="512"/>
        <v>6.6549154955471805E-3</v>
      </c>
      <c r="V305" s="13">
        <f t="shared" si="513"/>
        <v>1.4077110713954747E-3</v>
      </c>
      <c r="W305" s="13">
        <f t="shared" si="514"/>
        <v>0.15238825557519961</v>
      </c>
      <c r="X305" s="13">
        <f t="shared" si="515"/>
        <v>5.8101755878531572E-2</v>
      </c>
      <c r="Y305" s="13">
        <f t="shared" si="516"/>
        <v>1.1076358947171629E-2</v>
      </c>
      <c r="Z305" s="13">
        <f t="shared" si="517"/>
        <v>2.6764318341396406E-4</v>
      </c>
      <c r="AA305" s="13">
        <f t="shared" si="518"/>
        <v>8.4578319165751269E-4</v>
      </c>
      <c r="AB305" s="13">
        <f t="shared" si="519"/>
        <v>1.3363860012529022E-3</v>
      </c>
      <c r="AC305" s="13">
        <f t="shared" si="520"/>
        <v>1.060069078382954E-4</v>
      </c>
      <c r="AD305" s="13">
        <f t="shared" si="521"/>
        <v>0.12039109639134984</v>
      </c>
      <c r="AE305" s="13">
        <f t="shared" si="522"/>
        <v>4.5902055024359512E-2</v>
      </c>
      <c r="AF305" s="13">
        <f t="shared" si="523"/>
        <v>8.7506415283826466E-3</v>
      </c>
      <c r="AG305" s="13">
        <f t="shared" si="524"/>
        <v>1.1121321564305923E-3</v>
      </c>
      <c r="AH305" s="13">
        <f t="shared" si="525"/>
        <v>2.5511380202126876E-5</v>
      </c>
      <c r="AI305" s="13">
        <f t="shared" si="526"/>
        <v>8.0618890777314601E-5</v>
      </c>
      <c r="AJ305" s="13">
        <f t="shared" si="527"/>
        <v>1.2738247595131546E-4</v>
      </c>
      <c r="AK305" s="13">
        <f t="shared" si="528"/>
        <v>1.3418108355693549E-4</v>
      </c>
      <c r="AL305" s="13">
        <f t="shared" si="529"/>
        <v>5.1089868028885536E-6</v>
      </c>
      <c r="AM305" s="13">
        <f t="shared" si="530"/>
        <v>7.6089937695540455E-2</v>
      </c>
      <c r="AN305" s="13">
        <f t="shared" si="531"/>
        <v>2.9011152914059979E-2</v>
      </c>
      <c r="AO305" s="13">
        <f t="shared" si="532"/>
        <v>5.530606404033753E-3</v>
      </c>
      <c r="AP305" s="13">
        <f t="shared" si="533"/>
        <v>7.0289306292995054E-4</v>
      </c>
      <c r="AQ305" s="13">
        <f t="shared" si="534"/>
        <v>6.6998800197755698E-5</v>
      </c>
      <c r="AR305" s="13">
        <f t="shared" si="535"/>
        <v>1.9453677437719926E-6</v>
      </c>
      <c r="AS305" s="13">
        <f t="shared" si="536"/>
        <v>6.1475854467407483E-6</v>
      </c>
      <c r="AT305" s="13">
        <f t="shared" si="537"/>
        <v>9.7135379534205351E-6</v>
      </c>
      <c r="AU305" s="13">
        <f t="shared" si="538"/>
        <v>1.02319650958859E-5</v>
      </c>
      <c r="AV305" s="13">
        <f t="shared" si="539"/>
        <v>8.0835461465325805E-6</v>
      </c>
      <c r="AW305" s="13">
        <f t="shared" si="540"/>
        <v>1.7099086253197436E-7</v>
      </c>
      <c r="AX305" s="13">
        <f t="shared" si="541"/>
        <v>4.0075490021364658E-2</v>
      </c>
      <c r="AY305" s="13">
        <f t="shared" si="542"/>
        <v>1.5279762401275246E-2</v>
      </c>
      <c r="AZ305" s="13">
        <f t="shared" si="543"/>
        <v>2.9128918812341251E-3</v>
      </c>
      <c r="BA305" s="13">
        <f t="shared" si="544"/>
        <v>3.7020379806654275E-4</v>
      </c>
      <c r="BB305" s="13">
        <f t="shared" si="545"/>
        <v>3.5287316957889015E-5</v>
      </c>
      <c r="BC305" s="13">
        <f t="shared" si="546"/>
        <v>2.6908308225680655E-6</v>
      </c>
      <c r="BD305" s="13">
        <f t="shared" si="547"/>
        <v>1.2361985215108769E-7</v>
      </c>
      <c r="BE305" s="13">
        <f t="shared" si="548"/>
        <v>3.9065292741964029E-7</v>
      </c>
      <c r="BF305" s="13">
        <f t="shared" si="549"/>
        <v>6.1725405364106003E-7</v>
      </c>
      <c r="BG305" s="13">
        <f t="shared" si="550"/>
        <v>6.5019789518868201E-7</v>
      </c>
      <c r="BH305" s="13">
        <f t="shared" si="551"/>
        <v>5.1367500190646417E-7</v>
      </c>
      <c r="BI305" s="13">
        <f t="shared" si="552"/>
        <v>3.2465439772859969E-7</v>
      </c>
      <c r="BJ305" s="14">
        <f t="shared" si="553"/>
        <v>0.8591833916063919</v>
      </c>
      <c r="BK305" s="14">
        <f t="shared" si="554"/>
        <v>9.1195572906647634E-2</v>
      </c>
      <c r="BL305" s="14">
        <f t="shared" si="555"/>
        <v>2.2396113640010793E-2</v>
      </c>
      <c r="BM305" s="14">
        <f t="shared" si="556"/>
        <v>0.6445034114528293</v>
      </c>
      <c r="BN305" s="14">
        <f t="shared" si="557"/>
        <v>0.31325971847322232</v>
      </c>
    </row>
    <row r="306" spans="1:66" x14ac:dyDescent="0.25">
      <c r="A306" t="s">
        <v>350</v>
      </c>
      <c r="B306" t="s">
        <v>278</v>
      </c>
      <c r="C306" t="s">
        <v>276</v>
      </c>
      <c r="D306" s="11">
        <v>44416</v>
      </c>
      <c r="E306" s="10">
        <f>VLOOKUP(A306,home!$A$2:$E$405,3,FALSE)</f>
        <v>1.4531000000000001</v>
      </c>
      <c r="F306" s="10">
        <f>VLOOKUP(B306,home!$B$2:$E$405,3,FALSE)</f>
        <v>1.2234</v>
      </c>
      <c r="G306" s="10">
        <f>VLOOKUP(C306,away!$B$2:$E$405,4,FALSE)</f>
        <v>1.4528000000000001</v>
      </c>
      <c r="H306" s="10">
        <f>VLOOKUP(A306,away!$A$2:$E$405,3,FALSE)</f>
        <v>1.0703</v>
      </c>
      <c r="I306" s="10">
        <f>VLOOKUP(C306,away!$B$2:$E$405,3,FALSE)</f>
        <v>0.51910000000000001</v>
      </c>
      <c r="J306" s="10">
        <f>VLOOKUP(B306,home!$B$2:$E$405,4,FALSE)</f>
        <v>1.0381</v>
      </c>
      <c r="K306" s="12">
        <f t="shared" si="502"/>
        <v>2.5826753061120002</v>
      </c>
      <c r="L306" s="12">
        <f t="shared" si="503"/>
        <v>0.57676081301299997</v>
      </c>
      <c r="M306" s="13">
        <f t="shared" si="504"/>
        <v>4.2449670890661463E-2</v>
      </c>
      <c r="N306" s="13">
        <f t="shared" si="505"/>
        <v>0.10963371676189272</v>
      </c>
      <c r="O306" s="13">
        <f t="shared" si="506"/>
        <v>2.4483306695032184E-2</v>
      </c>
      <c r="P306" s="13">
        <f t="shared" si="507"/>
        <v>6.3232431613226212E-2</v>
      </c>
      <c r="Q306" s="13">
        <f t="shared" si="508"/>
        <v>0.14157414649910888</v>
      </c>
      <c r="R306" s="13">
        <f t="shared" si="509"/>
        <v>7.0605059373366925E-3</v>
      </c>
      <c r="S306" s="13">
        <f t="shared" si="510"/>
        <v>2.3547534785487174E-2</v>
      </c>
      <c r="T306" s="13">
        <f t="shared" si="511"/>
        <v>8.1654419836447611E-2</v>
      </c>
      <c r="U306" s="13">
        <f t="shared" si="512"/>
        <v>1.8234994333016633E-2</v>
      </c>
      <c r="V306" s="13">
        <f t="shared" si="513"/>
        <v>3.8973417794727376E-3</v>
      </c>
      <c r="W306" s="13">
        <f t="shared" si="514"/>
        <v>0.12188001738237704</v>
      </c>
      <c r="X306" s="13">
        <f t="shared" si="515"/>
        <v>7.0295617915498362E-2</v>
      </c>
      <c r="Y306" s="13">
        <f t="shared" si="516"/>
        <v>2.0271878870097015E-2</v>
      </c>
      <c r="Z306" s="13">
        <f t="shared" si="517"/>
        <v>1.3574077149004751E-3</v>
      </c>
      <c r="AA306" s="13">
        <f t="shared" si="518"/>
        <v>3.5057433855993744E-3</v>
      </c>
      <c r="AB306" s="13">
        <f t="shared" si="519"/>
        <v>4.5270984357764941E-3</v>
      </c>
      <c r="AC306" s="13">
        <f t="shared" si="520"/>
        <v>3.6283908740222635E-4</v>
      </c>
      <c r="AD306" s="13">
        <f t="shared" si="521"/>
        <v>7.8694127800491648E-2</v>
      </c>
      <c r="AE306" s="13">
        <f t="shared" si="522"/>
        <v>4.5387689129560496E-2</v>
      </c>
      <c r="AF306" s="13">
        <f t="shared" si="523"/>
        <v>1.3088920241573303E-2</v>
      </c>
      <c r="AG306" s="13">
        <f t="shared" si="524"/>
        <v>2.5163920933307109E-3</v>
      </c>
      <c r="AH306" s="13">
        <f t="shared" si="525"/>
        <v>1.9572489430902911E-4</v>
      </c>
      <c r="AI306" s="13">
        <f t="shared" si="526"/>
        <v>5.0549385132331055E-4</v>
      </c>
      <c r="AJ306" s="13">
        <f t="shared" si="527"/>
        <v>6.5276324360208273E-4</v>
      </c>
      <c r="AK306" s="13">
        <f t="shared" si="528"/>
        <v>5.6195850332955695E-4</v>
      </c>
      <c r="AL306" s="13">
        <f t="shared" si="529"/>
        <v>2.1619199677530591E-5</v>
      </c>
      <c r="AM306" s="13">
        <f t="shared" si="530"/>
        <v>4.0648276121270331E-2</v>
      </c>
      <c r="AN306" s="13">
        <f t="shared" si="531"/>
        <v>2.3444332783280789E-2</v>
      </c>
      <c r="AO306" s="13">
        <f t="shared" si="532"/>
        <v>6.7608862183161774E-3</v>
      </c>
      <c r="AP306" s="13">
        <f t="shared" si="533"/>
        <v>1.299804743988142E-3</v>
      </c>
      <c r="AQ306" s="13">
        <f t="shared" si="534"/>
        <v>1.8741911022518876E-4</v>
      </c>
      <c r="AR306" s="13">
        <f t="shared" si="535"/>
        <v>2.2577289833711828E-5</v>
      </c>
      <c r="AS306" s="13">
        <f t="shared" si="536"/>
        <v>5.8309808932461035E-5</v>
      </c>
      <c r="AT306" s="13">
        <f t="shared" si="537"/>
        <v>7.529765181698806E-5</v>
      </c>
      <c r="AU306" s="13">
        <f t="shared" si="538"/>
        <v>6.4823128651984803E-5</v>
      </c>
      <c r="AV306" s="13">
        <f t="shared" si="539"/>
        <v>4.1854273408600619E-5</v>
      </c>
      <c r="AW306" s="13">
        <f t="shared" si="540"/>
        <v>8.9454597805640604E-7</v>
      </c>
      <c r="AX306" s="13">
        <f t="shared" si="541"/>
        <v>1.749688316240449E-2</v>
      </c>
      <c r="AY306" s="13">
        <f t="shared" si="542"/>
        <v>1.0091516557941885E-2</v>
      </c>
      <c r="AZ306" s="13">
        <f t="shared" si="543"/>
        <v>2.9101956472463559E-3</v>
      </c>
      <c r="BA306" s="13">
        <f t="shared" si="544"/>
        <v>5.5949560251090079E-4</v>
      </c>
      <c r="BB306" s="13">
        <f t="shared" si="545"/>
        <v>8.0673784645346342E-5</v>
      </c>
      <c r="BC306" s="13">
        <f t="shared" si="546"/>
        <v>9.3058955241771286E-6</v>
      </c>
      <c r="BD306" s="13">
        <f t="shared" si="547"/>
        <v>2.1702826733536281E-6</v>
      </c>
      <c r="BE306" s="13">
        <f t="shared" si="548"/>
        <v>5.6051354677531511E-6</v>
      </c>
      <c r="BF306" s="13">
        <f t="shared" si="549"/>
        <v>7.2381224799893024E-6</v>
      </c>
      <c r="BG306" s="13">
        <f t="shared" si="550"/>
        <v>6.2312400638941728E-6</v>
      </c>
      <c r="BH306" s="13">
        <f t="shared" si="551"/>
        <v>4.0233174598688119E-6</v>
      </c>
      <c r="BI306" s="13">
        <f t="shared" si="552"/>
        <v>2.0781845304504876E-6</v>
      </c>
      <c r="BJ306" s="14">
        <f t="shared" si="553"/>
        <v>0.78848571615773166</v>
      </c>
      <c r="BK306" s="14">
        <f t="shared" si="554"/>
        <v>0.14360295391386924</v>
      </c>
      <c r="BL306" s="14">
        <f t="shared" si="555"/>
        <v>6.0017797714644425E-2</v>
      </c>
      <c r="BM306" s="14">
        <f t="shared" si="556"/>
        <v>0.59493947509192391</v>
      </c>
      <c r="BN306" s="14">
        <f t="shared" si="557"/>
        <v>0.38843377839725818</v>
      </c>
    </row>
    <row r="307" spans="1:66" x14ac:dyDescent="0.25">
      <c r="A307" t="s">
        <v>350</v>
      </c>
      <c r="B307" t="s">
        <v>279</v>
      </c>
      <c r="C307" t="s">
        <v>282</v>
      </c>
      <c r="D307" s="11">
        <v>44416</v>
      </c>
      <c r="E307" s="10">
        <f>VLOOKUP(A307,home!$A$2:$E$405,3,FALSE)</f>
        <v>1.4531000000000001</v>
      </c>
      <c r="F307" s="10">
        <f>VLOOKUP(B307,home!$B$2:$E$405,3,FALSE)</f>
        <v>0.91759999999999997</v>
      </c>
      <c r="G307" s="10">
        <f>VLOOKUP(C307,away!$B$2:$E$405,4,FALSE)</f>
        <v>0.94630000000000003</v>
      </c>
      <c r="H307" s="10">
        <f>VLOOKUP(A307,away!$A$2:$E$405,3,FALSE)</f>
        <v>1.0703</v>
      </c>
      <c r="I307" s="10">
        <f>VLOOKUP(C307,away!$B$2:$E$405,3,FALSE)</f>
        <v>1.2847</v>
      </c>
      <c r="J307" s="10">
        <f>VLOOKUP(B307,home!$B$2:$E$405,4,FALSE)</f>
        <v>1.3495999999999999</v>
      </c>
      <c r="K307" s="12">
        <f t="shared" si="502"/>
        <v>1.2617628831279999</v>
      </c>
      <c r="L307" s="12">
        <f t="shared" si="503"/>
        <v>1.8557194477359997</v>
      </c>
      <c r="M307" s="13">
        <f t="shared" si="504"/>
        <v>4.4268481625870083E-2</v>
      </c>
      <c r="N307" s="13">
        <f t="shared" si="505"/>
        <v>5.585632700795673E-2</v>
      </c>
      <c r="O307" s="13">
        <f t="shared" si="506"/>
        <v>8.214988227487087E-2</v>
      </c>
      <c r="P307" s="13">
        <f t="shared" si="507"/>
        <v>0.10365367230776686</v>
      </c>
      <c r="Q307" s="13">
        <f t="shared" si="508"/>
        <v>3.5238720103249931E-2</v>
      </c>
      <c r="R307" s="13">
        <f t="shared" si="509"/>
        <v>7.6223567083350402E-2</v>
      </c>
      <c r="S307" s="13">
        <f t="shared" si="510"/>
        <v>6.0675696275785389E-2</v>
      </c>
      <c r="T307" s="13">
        <f t="shared" si="511"/>
        <v>6.5393178208926414E-2</v>
      </c>
      <c r="U307" s="13">
        <f t="shared" si="512"/>
        <v>9.6176067765388715E-2</v>
      </c>
      <c r="V307" s="13">
        <f t="shared" si="513"/>
        <v>1.5785644794438093E-2</v>
      </c>
      <c r="W307" s="13">
        <f t="shared" si="514"/>
        <v>1.4820969691739086E-2</v>
      </c>
      <c r="X307" s="13">
        <f t="shared" si="515"/>
        <v>2.750356169126604E-2</v>
      </c>
      <c r="Y307" s="13">
        <f t="shared" si="516"/>
        <v>2.5519447156244615E-2</v>
      </c>
      <c r="Z307" s="13">
        <f t="shared" si="517"/>
        <v>4.7149851937460976E-2</v>
      </c>
      <c r="AA307" s="13">
        <f t="shared" si="518"/>
        <v>5.949193311966907E-2</v>
      </c>
      <c r="AB307" s="13">
        <f t="shared" si="519"/>
        <v>3.7532356527965903E-2</v>
      </c>
      <c r="AC307" s="13">
        <f t="shared" si="520"/>
        <v>2.3101086718395726E-3</v>
      </c>
      <c r="AD307" s="13">
        <f t="shared" si="521"/>
        <v>4.6751373622503532E-3</v>
      </c>
      <c r="AE307" s="13">
        <f t="shared" si="522"/>
        <v>8.6757433239651616E-3</v>
      </c>
      <c r="AF307" s="13">
        <f t="shared" si="523"/>
        <v>8.0498728049239604E-3</v>
      </c>
      <c r="AG307" s="13">
        <f t="shared" si="524"/>
        <v>4.9794351719661782E-3</v>
      </c>
      <c r="AH307" s="13">
        <f t="shared" si="525"/>
        <v>2.1874224299554813E-2</v>
      </c>
      <c r="AI307" s="13">
        <f t="shared" si="526"/>
        <v>2.7600084318394835E-2</v>
      </c>
      <c r="AJ307" s="13">
        <f t="shared" si="527"/>
        <v>1.7412380982076883E-2</v>
      </c>
      <c r="AK307" s="13">
        <f t="shared" si="528"/>
        <v>7.323432010022831E-3</v>
      </c>
      <c r="AL307" s="13">
        <f t="shared" si="529"/>
        <v>2.1636273797676986E-4</v>
      </c>
      <c r="AM307" s="13">
        <f t="shared" si="530"/>
        <v>1.1797829594424874E-3</v>
      </c>
      <c r="AN307" s="13">
        <f t="shared" si="531"/>
        <v>2.1893461819449561E-3</v>
      </c>
      <c r="AO307" s="13">
        <f t="shared" si="532"/>
        <v>2.0314061438309067E-3</v>
      </c>
      <c r="AP307" s="13">
        <f t="shared" si="533"/>
        <v>1.2565732957858023E-3</v>
      </c>
      <c r="AQ307" s="13">
        <f t="shared" si="534"/>
        <v>5.8296187562385869E-4</v>
      </c>
      <c r="AR307" s="13">
        <f t="shared" si="535"/>
        <v>8.1184846873646466E-3</v>
      </c>
      <c r="AS307" s="13">
        <f t="shared" si="536"/>
        <v>1.0243602645759735E-2</v>
      </c>
      <c r="AT307" s="13">
        <f t="shared" si="537"/>
        <v>6.4624988039657062E-3</v>
      </c>
      <c r="AU307" s="13">
        <f t="shared" si="538"/>
        <v>2.7180470410343412E-3</v>
      </c>
      <c r="AV307" s="13">
        <f t="shared" si="539"/>
        <v>8.5738271774325487E-4</v>
      </c>
      <c r="AW307" s="13">
        <f t="shared" si="540"/>
        <v>1.4072460384012133E-5</v>
      </c>
      <c r="AX307" s="13">
        <f t="shared" si="541"/>
        <v>2.4810105806190622E-4</v>
      </c>
      <c r="AY307" s="13">
        <f t="shared" si="542"/>
        <v>4.6040595844935769E-4</v>
      </c>
      <c r="AZ307" s="13">
        <f t="shared" si="543"/>
        <v>4.2719214547400297E-4</v>
      </c>
      <c r="BA307" s="13">
        <f t="shared" si="544"/>
        <v>2.6424959075872453E-4</v>
      </c>
      <c r="BB307" s="13">
        <f t="shared" si="545"/>
        <v>1.2259327615681107E-4</v>
      </c>
      <c r="BC307" s="13">
        <f t="shared" si="546"/>
        <v>4.5499745345172855E-5</v>
      </c>
      <c r="BD307" s="13">
        <f t="shared" si="547"/>
        <v>2.5109383200815818E-3</v>
      </c>
      <c r="BE307" s="13">
        <f t="shared" si="548"/>
        <v>3.1682087741027138E-3</v>
      </c>
      <c r="BF307" s="13">
        <f t="shared" si="549"/>
        <v>1.9987641185816333E-3</v>
      </c>
      <c r="BG307" s="13">
        <f t="shared" si="550"/>
        <v>8.4065545898478599E-4</v>
      </c>
      <c r="BH307" s="13">
        <f t="shared" si="551"/>
        <v>2.6517696391148389E-4</v>
      </c>
      <c r="BI307" s="13">
        <f t="shared" si="552"/>
        <v>6.69180901048167E-5</v>
      </c>
      <c r="BJ307" s="14">
        <f t="shared" si="553"/>
        <v>0.25952050475336247</v>
      </c>
      <c r="BK307" s="14">
        <f t="shared" si="554"/>
        <v>0.22737037237212609</v>
      </c>
      <c r="BL307" s="14">
        <f t="shared" si="555"/>
        <v>0.46303460600292906</v>
      </c>
      <c r="BM307" s="14">
        <f t="shared" si="556"/>
        <v>0.59923835116474822</v>
      </c>
      <c r="BN307" s="14">
        <f t="shared" si="557"/>
        <v>0.39739065040306487</v>
      </c>
    </row>
    <row r="308" spans="1:66" x14ac:dyDescent="0.25">
      <c r="A308" t="s">
        <v>358</v>
      </c>
      <c r="B308" t="s">
        <v>333</v>
      </c>
      <c r="C308" t="s">
        <v>332</v>
      </c>
      <c r="D308" s="11">
        <v>44416</v>
      </c>
      <c r="E308" s="10">
        <f>VLOOKUP(A308,home!$A$2:$E$405,3,FALSE)</f>
        <v>1.9474</v>
      </c>
      <c r="F308" s="10">
        <f>VLOOKUP(B308,home!$B$2:$E$405,3,FALSE)</f>
        <v>0.51349999999999996</v>
      </c>
      <c r="G308" s="10">
        <f>VLOOKUP(C308,away!$B$2:$E$405,4,FALSE)</f>
        <v>0.77029999999999998</v>
      </c>
      <c r="H308" s="10">
        <f>VLOOKUP(A308,away!$A$2:$E$405,3,FALSE)</f>
        <v>1.5263</v>
      </c>
      <c r="I308" s="10">
        <f>VLOOKUP(C308,away!$B$2:$E$405,3,FALSE)</f>
        <v>0.98280000000000001</v>
      </c>
      <c r="J308" s="10">
        <f>VLOOKUP(B308,home!$B$2:$E$405,4,FALSE)</f>
        <v>0.98280000000000001</v>
      </c>
      <c r="K308" s="12">
        <f t="shared" si="502"/>
        <v>0.77029221996999986</v>
      </c>
      <c r="L308" s="12">
        <f t="shared" si="503"/>
        <v>1.4742468205920001</v>
      </c>
      <c r="M308" s="13">
        <f t="shared" si="504"/>
        <v>0.10597637992868683</v>
      </c>
      <c r="N308" s="13">
        <f t="shared" si="505"/>
        <v>8.1632780959652318E-2</v>
      </c>
      <c r="O308" s="13">
        <f t="shared" si="506"/>
        <v>0.15623534116771642</v>
      </c>
      <c r="P308" s="13">
        <f t="shared" si="507"/>
        <v>0.1203468677858506</v>
      </c>
      <c r="Q308" s="13">
        <f t="shared" si="508"/>
        <v>3.1440548033867657E-2</v>
      </c>
      <c r="R308" s="13">
        <f t="shared" si="509"/>
        <v>0.11516472749030621</v>
      </c>
      <c r="S308" s="13">
        <f t="shared" si="510"/>
        <v>3.4166501525177334E-2</v>
      </c>
      <c r="T308" s="13">
        <f t="shared" si="511"/>
        <v>4.635112797659946E-2</v>
      </c>
      <c r="U308" s="13">
        <f t="shared" si="512"/>
        <v>8.871049360074805E-2</v>
      </c>
      <c r="V308" s="13">
        <f t="shared" si="513"/>
        <v>4.3110564873276433E-3</v>
      </c>
      <c r="W308" s="13">
        <f t="shared" si="514"/>
        <v>8.0728031806937776E-3</v>
      </c>
      <c r="X308" s="13">
        <f t="shared" si="515"/>
        <v>1.1901304422402788E-2</v>
      </c>
      <c r="Y308" s="13">
        <f t="shared" si="516"/>
        <v>8.7727301028124125E-3</v>
      </c>
      <c r="Z308" s="13">
        <f t="shared" si="517"/>
        <v>5.6593744448976024E-2</v>
      </c>
      <c r="AA308" s="13">
        <f t="shared" si="518"/>
        <v>4.35937210480166E-2</v>
      </c>
      <c r="AB308" s="13">
        <f t="shared" si="519"/>
        <v>1.6789952081414806E-2</v>
      </c>
      <c r="AC308" s="13">
        <f t="shared" si="520"/>
        <v>3.0597746488821188E-4</v>
      </c>
      <c r="AD308" s="13">
        <f t="shared" si="521"/>
        <v>1.5546043708593714E-3</v>
      </c>
      <c r="AE308" s="13">
        <f t="shared" si="522"/>
        <v>2.2918705510178551E-3</v>
      </c>
      <c r="AF308" s="13">
        <f t="shared" si="523"/>
        <v>1.6893914365232543E-3</v>
      </c>
      <c r="AG308" s="13">
        <f t="shared" si="524"/>
        <v>8.3019331800991995E-4</v>
      </c>
      <c r="AH308" s="13">
        <f t="shared" si="525"/>
        <v>2.0858286954824761E-2</v>
      </c>
      <c r="AI308" s="13">
        <f t="shared" si="526"/>
        <v>1.6066976163203253E-2</v>
      </c>
      <c r="AJ308" s="13">
        <f t="shared" si="527"/>
        <v>6.188133368479452E-3</v>
      </c>
      <c r="AK308" s="13">
        <f t="shared" si="528"/>
        <v>1.5888903299588234E-3</v>
      </c>
      <c r="AL308" s="13">
        <f t="shared" si="529"/>
        <v>1.3898730844412863E-5</v>
      </c>
      <c r="AM308" s="13">
        <f t="shared" si="530"/>
        <v>2.3949993040086614E-4</v>
      </c>
      <c r="AN308" s="13">
        <f t="shared" si="531"/>
        <v>3.5308201092548226E-4</v>
      </c>
      <c r="AO308" s="13">
        <f t="shared" si="532"/>
        <v>2.6026501600756108E-4</v>
      </c>
      <c r="AP308" s="13">
        <f t="shared" si="533"/>
        <v>1.2789829078682432E-4</v>
      </c>
      <c r="AQ308" s="13">
        <f t="shared" si="534"/>
        <v>4.7138412137906703E-5</v>
      </c>
      <c r="AR308" s="13">
        <f t="shared" si="535"/>
        <v>6.1500526452291995E-3</v>
      </c>
      <c r="AS308" s="13">
        <f t="shared" si="536"/>
        <v>4.7373377050259702E-3</v>
      </c>
      <c r="AT308" s="13">
        <f t="shared" si="537"/>
        <v>1.8245671887760196E-3</v>
      </c>
      <c r="AU308" s="13">
        <f t="shared" si="538"/>
        <v>4.6848330344223397E-4</v>
      </c>
      <c r="AV308" s="13">
        <f t="shared" si="539"/>
        <v>9.0217260956849358E-5</v>
      </c>
      <c r="AW308" s="13">
        <f t="shared" si="540"/>
        <v>4.3842807353478297E-7</v>
      </c>
      <c r="AX308" s="13">
        <f t="shared" si="541"/>
        <v>3.0747488845190587E-5</v>
      </c>
      <c r="AY308" s="13">
        <f t="shared" si="542"/>
        <v>4.5329387671210217E-5</v>
      </c>
      <c r="AZ308" s="13">
        <f t="shared" si="543"/>
        <v>3.341335282683194E-5</v>
      </c>
      <c r="BA308" s="13">
        <f t="shared" si="544"/>
        <v>1.6419843056758572E-5</v>
      </c>
      <c r="BB308" s="13">
        <f t="shared" si="545"/>
        <v>6.0517253552614865E-6</v>
      </c>
      <c r="BC308" s="13">
        <f t="shared" si="546"/>
        <v>1.784347372818048E-6</v>
      </c>
      <c r="BD308" s="13">
        <f t="shared" si="547"/>
        <v>1.5111159264504291E-3</v>
      </c>
      <c r="BE308" s="13">
        <f t="shared" si="548"/>
        <v>1.164000841617524E-3</v>
      </c>
      <c r="BF308" s="13">
        <f t="shared" si="549"/>
        <v>4.4831039616825542E-4</v>
      </c>
      <c r="BG308" s="13">
        <f t="shared" si="550"/>
        <v>1.1511000343335852E-4</v>
      </c>
      <c r="BH308" s="13">
        <f t="shared" si="551"/>
        <v>2.2167085021359009E-5</v>
      </c>
      <c r="BI308" s="13">
        <f t="shared" si="552"/>
        <v>3.4150266262732742E-6</v>
      </c>
      <c r="BJ308" s="14">
        <f t="shared" si="553"/>
        <v>0.1956989841578255</v>
      </c>
      <c r="BK308" s="14">
        <f t="shared" si="554"/>
        <v>0.26516601131044626</v>
      </c>
      <c r="BL308" s="14">
        <f t="shared" si="555"/>
        <v>0.48173129958741595</v>
      </c>
      <c r="BM308" s="14">
        <f t="shared" si="556"/>
        <v>0.38834850317898589</v>
      </c>
      <c r="BN308" s="14">
        <f t="shared" si="557"/>
        <v>0.61079664536608003</v>
      </c>
    </row>
    <row r="309" spans="1:66" x14ac:dyDescent="0.25">
      <c r="A309" t="s">
        <v>358</v>
      </c>
      <c r="B309" t="s">
        <v>336</v>
      </c>
      <c r="C309" t="s">
        <v>338</v>
      </c>
      <c r="D309" s="11">
        <v>44416</v>
      </c>
      <c r="E309" s="10">
        <f>VLOOKUP(A309,home!$A$2:$E$405,3,FALSE)</f>
        <v>1.9474</v>
      </c>
      <c r="F309" s="10">
        <f>VLOOKUP(B309,home!$B$2:$E$405,3,FALSE)</f>
        <v>2.8243</v>
      </c>
      <c r="G309" s="10">
        <f>VLOOKUP(C309,away!$B$2:$E$405,4,FALSE)</f>
        <v>1.5405</v>
      </c>
      <c r="H309" s="10">
        <f>VLOOKUP(A309,away!$A$2:$E$405,3,FALSE)</f>
        <v>1.5263</v>
      </c>
      <c r="I309" s="10">
        <f>VLOOKUP(C309,away!$B$2:$E$405,3,FALSE)</f>
        <v>0.98280000000000001</v>
      </c>
      <c r="J309" s="10">
        <f>VLOOKUP(B309,home!$B$2:$E$405,4,FALSE)</f>
        <v>0.6552</v>
      </c>
      <c r="K309" s="12">
        <f t="shared" si="502"/>
        <v>8.47281442371</v>
      </c>
      <c r="L309" s="12">
        <f t="shared" si="503"/>
        <v>0.98283121372799997</v>
      </c>
      <c r="M309" s="13">
        <f t="shared" si="504"/>
        <v>7.8246564204476944E-5</v>
      </c>
      <c r="N309" s="13">
        <f t="shared" si="505"/>
        <v>6.6296861779744287E-4</v>
      </c>
      <c r="O309" s="13">
        <f t="shared" si="506"/>
        <v>7.6903165667131942E-5</v>
      </c>
      <c r="P309" s="13">
        <f t="shared" si="507"/>
        <v>6.5158625129343528E-4</v>
      </c>
      <c r="Q309" s="13">
        <f t="shared" si="508"/>
        <v>2.808605033670628E-3</v>
      </c>
      <c r="R309" s="13">
        <f t="shared" si="509"/>
        <v>3.7791415826076376E-5</v>
      </c>
      <c r="S309" s="13">
        <f t="shared" si="510"/>
        <v>1.3564961196415699E-3</v>
      </c>
      <c r="T309" s="13">
        <f t="shared" si="511"/>
        <v>2.7603846941250732E-3</v>
      </c>
      <c r="U309" s="13">
        <f t="shared" si="512"/>
        <v>3.201996531036023E-4</v>
      </c>
      <c r="V309" s="13">
        <f t="shared" si="513"/>
        <v>1.2551125769015201E-3</v>
      </c>
      <c r="W309" s="13">
        <f t="shared" si="514"/>
        <v>7.9322630799296672E-3</v>
      </c>
      <c r="X309" s="13">
        <f t="shared" si="515"/>
        <v>7.7960757504570771E-3</v>
      </c>
      <c r="Y309" s="13">
        <f t="shared" si="516"/>
        <v>3.8311132960685791E-3</v>
      </c>
      <c r="Z309" s="13">
        <f t="shared" si="517"/>
        <v>1.2380861028280731E-5</v>
      </c>
      <c r="AA309" s="13">
        <f t="shared" si="518"/>
        <v>1.04900737898366E-4</v>
      </c>
      <c r="AB309" s="13">
        <f t="shared" si="519"/>
        <v>4.4440224256154885E-4</v>
      </c>
      <c r="AC309" s="13">
        <f t="shared" si="520"/>
        <v>6.5323483149796969E-4</v>
      </c>
      <c r="AD309" s="13">
        <f t="shared" si="521"/>
        <v>1.6802148259072607E-2</v>
      </c>
      <c r="AE309" s="13">
        <f t="shared" si="522"/>
        <v>1.6513675766702127E-2</v>
      </c>
      <c r="AF309" s="13">
        <f t="shared" si="523"/>
        <v>8.1150779984492574E-3</v>
      </c>
      <c r="AG309" s="13">
        <f t="shared" si="524"/>
        <v>2.6585839862377572E-3</v>
      </c>
      <c r="AH309" s="13">
        <f t="shared" si="525"/>
        <v>3.0420741678557104E-6</v>
      </c>
      <c r="AI309" s="13">
        <f t="shared" si="526"/>
        <v>2.5774929887403461E-5</v>
      </c>
      <c r="AJ309" s="13">
        <f t="shared" si="527"/>
        <v>1.0919309886005299E-4</v>
      </c>
      <c r="AK309" s="13">
        <f t="shared" si="528"/>
        <v>3.0839095433034957E-4</v>
      </c>
      <c r="AL309" s="13">
        <f t="shared" si="529"/>
        <v>2.175885110854274E-4</v>
      </c>
      <c r="AM309" s="13">
        <f t="shared" si="530"/>
        <v>2.8472296823756838E-2</v>
      </c>
      <c r="AN309" s="13">
        <f t="shared" si="531"/>
        <v>2.7983462044916807E-2</v>
      </c>
      <c r="AO309" s="13">
        <f t="shared" si="532"/>
        <v>1.3751509982958505E-2</v>
      </c>
      <c r="AP309" s="13">
        <f t="shared" si="533"/>
        <v>4.5051377490479385E-3</v>
      </c>
      <c r="AQ309" s="13">
        <f t="shared" si="534"/>
        <v>1.1069475004771535E-3</v>
      </c>
      <c r="AR309" s="13">
        <f t="shared" si="535"/>
        <v>5.979690893288449E-7</v>
      </c>
      <c r="AS309" s="13">
        <f t="shared" si="536"/>
        <v>5.066481124998171E-6</v>
      </c>
      <c r="AT309" s="13">
        <f t="shared" si="537"/>
        <v>2.1463677176669483E-5</v>
      </c>
      <c r="AU309" s="13">
        <f t="shared" si="538"/>
        <v>6.0619251189446762E-5</v>
      </c>
      <c r="AV309" s="13">
        <f t="shared" si="539"/>
        <v>1.2840391645811108E-4</v>
      </c>
      <c r="AW309" s="13">
        <f t="shared" si="540"/>
        <v>5.0331525630304978E-5</v>
      </c>
      <c r="AX309" s="13">
        <f t="shared" si="541"/>
        <v>4.0206747867413226E-2</v>
      </c>
      <c r="AY309" s="13">
        <f t="shared" si="542"/>
        <v>3.9516446806585413E-2</v>
      </c>
      <c r="AZ309" s="13">
        <f t="shared" si="543"/>
        <v>1.9418998688567148E-2</v>
      </c>
      <c r="BA309" s="13">
        <f t="shared" si="544"/>
        <v>6.361866016822296E-3</v>
      </c>
      <c r="BB309" s="13">
        <f t="shared" si="545"/>
        <v>1.5631601247220932E-3</v>
      </c>
      <c r="BC309" s="13">
        <f t="shared" si="546"/>
        <v>3.0726451252636544E-4</v>
      </c>
      <c r="BD309" s="13">
        <f t="shared" si="547"/>
        <v>9.7950447639482539E-8</v>
      </c>
      <c r="BE309" s="13">
        <f t="shared" si="548"/>
        <v>8.2991596556865884E-7</v>
      </c>
      <c r="BF309" s="13">
        <f t="shared" si="549"/>
        <v>3.5158619817686719E-6</v>
      </c>
      <c r="BG309" s="13">
        <f t="shared" si="550"/>
        <v>9.9297487036344067E-6</v>
      </c>
      <c r="BH309" s="13">
        <f t="shared" si="551"/>
        <v>2.1033229509992327E-5</v>
      </c>
      <c r="BI309" s="13">
        <f t="shared" si="552"/>
        <v>3.5642130073893153E-5</v>
      </c>
      <c r="BJ309" s="14">
        <f t="shared" si="553"/>
        <v>0.253074734600304</v>
      </c>
      <c r="BK309" s="14">
        <f t="shared" si="554"/>
        <v>4.3728711661209813E-2</v>
      </c>
      <c r="BL309" s="14">
        <f t="shared" si="555"/>
        <v>1.7177984040234382E-3</v>
      </c>
      <c r="BM309" s="14">
        <f t="shared" si="556"/>
        <v>0.25475140919715122</v>
      </c>
      <c r="BN309" s="14">
        <f t="shared" si="557"/>
        <v>4.3161010484591917E-3</v>
      </c>
    </row>
    <row r="310" spans="1:66" x14ac:dyDescent="0.25">
      <c r="A310" t="s">
        <v>358</v>
      </c>
      <c r="B310" t="s">
        <v>329</v>
      </c>
      <c r="C310" t="s">
        <v>334</v>
      </c>
      <c r="D310" s="11">
        <v>44416</v>
      </c>
      <c r="E310" s="10">
        <f>VLOOKUP(A310,home!$A$2:$E$405,3,FALSE)</f>
        <v>1.9474</v>
      </c>
      <c r="F310" s="10">
        <f>VLOOKUP(B310,home!$B$2:$E$405,3,FALSE)</f>
        <v>1.0269999999999999</v>
      </c>
      <c r="G310" s="10">
        <f>VLOOKUP(C310,away!$B$2:$E$405,4,FALSE)</f>
        <v>0.25679999999999997</v>
      </c>
      <c r="H310" s="10">
        <f>VLOOKUP(A310,away!$A$2:$E$405,3,FALSE)</f>
        <v>1.5263</v>
      </c>
      <c r="I310" s="10">
        <f>VLOOKUP(C310,away!$B$2:$E$405,3,FALSE)</f>
        <v>1.6378999999999999</v>
      </c>
      <c r="J310" s="10">
        <f>VLOOKUP(B310,home!$B$2:$E$405,4,FALSE)</f>
        <v>2.2930999999999999</v>
      </c>
      <c r="K310" s="12">
        <f t="shared" si="502"/>
        <v>0.51359481263999984</v>
      </c>
      <c r="L310" s="12">
        <f t="shared" si="503"/>
        <v>5.7325820762869988</v>
      </c>
      <c r="M310" s="13">
        <f t="shared" si="504"/>
        <v>1.9378486027386733E-3</v>
      </c>
      <c r="N310" s="13">
        <f t="shared" si="505"/>
        <v>9.9526899004825442E-4</v>
      </c>
      <c r="O310" s="13">
        <f t="shared" si="506"/>
        <v>1.1108876166617524E-2</v>
      </c>
      <c r="P310" s="13">
        <f t="shared" si="507"/>
        <v>5.7054611734348865E-3</v>
      </c>
      <c r="Q310" s="13">
        <f t="shared" si="508"/>
        <v>2.5558249523511753E-4</v>
      </c>
      <c r="R310" s="13">
        <f t="shared" si="509"/>
        <v>3.1841272200221725E-2</v>
      </c>
      <c r="S310" s="13">
        <f t="shared" si="510"/>
        <v>4.1995395248586925E-3</v>
      </c>
      <c r="T310" s="13">
        <f t="shared" si="511"/>
        <v>1.4651476311975419E-3</v>
      </c>
      <c r="U310" s="13">
        <f t="shared" si="512"/>
        <v>1.6353512229892113E-2</v>
      </c>
      <c r="V310" s="13">
        <f t="shared" si="513"/>
        <v>1.3738207567760372E-3</v>
      </c>
      <c r="W310" s="13">
        <f t="shared" si="514"/>
        <v>4.375528125144795E-5</v>
      </c>
      <c r="X310" s="13">
        <f t="shared" si="515"/>
        <v>2.5083074104494704E-4</v>
      </c>
      <c r="Y310" s="13">
        <f t="shared" si="516"/>
        <v>7.1895390514802482E-4</v>
      </c>
      <c r="Z310" s="13">
        <f t="shared" si="517"/>
        <v>6.0844235433722214E-2</v>
      </c>
      <c r="AA310" s="13">
        <f t="shared" si="518"/>
        <v>3.12492836978066E-2</v>
      </c>
      <c r="AB310" s="13">
        <f t="shared" si="519"/>
        <v>8.0247350029545896E-3</v>
      </c>
      <c r="AC310" s="13">
        <f t="shared" si="520"/>
        <v>2.5280228857814028E-4</v>
      </c>
      <c r="AD310" s="13">
        <f t="shared" si="521"/>
        <v>5.6181213690869754E-6</v>
      </c>
      <c r="AE310" s="13">
        <f t="shared" si="522"/>
        <v>3.2206341862832967E-5</v>
      </c>
      <c r="AF310" s="13">
        <f t="shared" si="523"/>
        <v>9.2312749052823979E-5</v>
      </c>
      <c r="AG310" s="13">
        <f t="shared" si="524"/>
        <v>1.7639680354433285E-4</v>
      </c>
      <c r="AH310" s="13">
        <f t="shared" si="525"/>
        <v>8.719864337318553E-2</v>
      </c>
      <c r="AI310" s="13">
        <f t="shared" si="526"/>
        <v>4.4784770905713381E-2</v>
      </c>
      <c r="AJ310" s="13">
        <f t="shared" si="527"/>
        <v>1.1500613011222589E-2</v>
      </c>
      <c r="AK310" s="13">
        <f t="shared" si="528"/>
        <v>1.9688850615813369E-3</v>
      </c>
      <c r="AL310" s="13">
        <f t="shared" si="529"/>
        <v>2.9772266832396455E-5</v>
      </c>
      <c r="AM310" s="13">
        <f t="shared" si="530"/>
        <v>5.770875983890009E-7</v>
      </c>
      <c r="AN310" s="13">
        <f t="shared" si="531"/>
        <v>3.3082020229722963E-6</v>
      </c>
      <c r="AO310" s="13">
        <f t="shared" si="532"/>
        <v>9.4822698108136906E-6</v>
      </c>
      <c r="AP310" s="13">
        <f t="shared" si="533"/>
        <v>1.8119296653329299E-5</v>
      </c>
      <c r="AQ310" s="13">
        <f t="shared" si="534"/>
        <v>2.5967588807450622E-5</v>
      </c>
      <c r="AR310" s="13">
        <f t="shared" si="535"/>
        <v>9.9974676015533059E-2</v>
      </c>
      <c r="AS310" s="13">
        <f t="shared" si="536"/>
        <v>5.1346474996942386E-2</v>
      </c>
      <c r="AT310" s="13">
        <f t="shared" si="537"/>
        <v>1.318564160288953E-2</v>
      </c>
      <c r="AU310" s="13">
        <f t="shared" si="538"/>
        <v>2.2573590428580786E-3</v>
      </c>
      <c r="AV310" s="13">
        <f t="shared" si="539"/>
        <v>2.8984197366947598E-4</v>
      </c>
      <c r="AW310" s="13">
        <f t="shared" si="540"/>
        <v>2.4348954158252186E-6</v>
      </c>
      <c r="AX310" s="13">
        <f t="shared" si="541"/>
        <v>4.9398199495244386E-8</v>
      </c>
      <c r="AY310" s="13">
        <f t="shared" si="542"/>
        <v>2.8317923302728743E-7</v>
      </c>
      <c r="AZ310" s="13">
        <f t="shared" si="543"/>
        <v>8.1167409781446395E-7</v>
      </c>
      <c r="BA310" s="13">
        <f t="shared" si="544"/>
        <v>1.5509961283058727E-6</v>
      </c>
      <c r="BB310" s="13">
        <f t="shared" si="545"/>
        <v>2.2228031513791927E-6</v>
      </c>
      <c r="BC310" s="13">
        <f t="shared" si="546"/>
        <v>2.5484803009421229E-6</v>
      </c>
      <c r="BD310" s="13">
        <f t="shared" si="547"/>
        <v>9.5518839301540759E-2</v>
      </c>
      <c r="BE310" s="13">
        <f t="shared" si="548"/>
        <v>4.9057980374665078E-2</v>
      </c>
      <c r="BF310" s="13">
        <f t="shared" si="549"/>
        <v>1.2597962119511448E-2</v>
      </c>
      <c r="BG310" s="13">
        <f t="shared" si="550"/>
        <v>2.1567493314720992E-3</v>
      </c>
      <c r="BH310" s="13">
        <f t="shared" si="551"/>
        <v>2.7692381720221436E-4</v>
      </c>
      <c r="BI310" s="13">
        <f t="shared" si="552"/>
        <v>2.844532720230497E-5</v>
      </c>
      <c r="BJ310" s="14">
        <f t="shared" si="553"/>
        <v>4.1009940357583296E-3</v>
      </c>
      <c r="BK310" s="14">
        <f t="shared" si="554"/>
        <v>1.3499527792451855E-2</v>
      </c>
      <c r="BL310" s="14">
        <f t="shared" si="555"/>
        <v>0.57072148555268176</v>
      </c>
      <c r="BM310" s="14">
        <f t="shared" si="556"/>
        <v>0.59732408490250088</v>
      </c>
      <c r="BN310" s="14">
        <f t="shared" si="557"/>
        <v>5.1844309628296184E-2</v>
      </c>
    </row>
    <row r="311" spans="1:66" x14ac:dyDescent="0.25">
      <c r="A311" t="s">
        <v>291</v>
      </c>
      <c r="B311" t="s">
        <v>297</v>
      </c>
      <c r="C311" t="s">
        <v>292</v>
      </c>
      <c r="D311" s="11">
        <v>44416</v>
      </c>
      <c r="E311" s="10">
        <f>VLOOKUP(A311,home!$A$2:$E$405,3,FALSE)</f>
        <v>1.5636000000000001</v>
      </c>
      <c r="F311" s="10">
        <f>VLOOKUP(B311,home!$B$2:$E$405,3,FALSE)</f>
        <v>1.0233000000000001</v>
      </c>
      <c r="G311" s="10">
        <f>VLOOKUP(C311,away!$B$2:$E$405,4,FALSE)</f>
        <v>1.0125999999999999</v>
      </c>
      <c r="H311" s="10">
        <f>VLOOKUP(A311,away!$A$2:$E$405,3,FALSE)</f>
        <v>1.0982000000000001</v>
      </c>
      <c r="I311" s="10">
        <f>VLOOKUP(C311,away!$B$2:$E$405,3,FALSE)</f>
        <v>1.1382000000000001</v>
      </c>
      <c r="J311" s="10">
        <f>VLOOKUP(B311,home!$B$2:$E$405,4,FALSE)</f>
        <v>1.2747999999999999</v>
      </c>
      <c r="K311" s="12">
        <f t="shared" si="502"/>
        <v>1.6201922816880001</v>
      </c>
      <c r="L311" s="12">
        <f t="shared" si="503"/>
        <v>1.5934633367520004</v>
      </c>
      <c r="M311" s="13">
        <f t="shared" si="504"/>
        <v>4.0209354217826836E-2</v>
      </c>
      <c r="N311" s="13">
        <f t="shared" si="505"/>
        <v>6.5146885355381864E-2</v>
      </c>
      <c r="O311" s="13">
        <f t="shared" si="506"/>
        <v>6.4072131740581476E-2</v>
      </c>
      <c r="P311" s="13">
        <f t="shared" si="507"/>
        <v>0.10380917331738682</v>
      </c>
      <c r="Q311" s="13">
        <f t="shared" si="508"/>
        <v>5.2775240414401368E-2</v>
      </c>
      <c r="R311" s="13">
        <f t="shared" si="509"/>
        <v>5.1048296418080369E-2</v>
      </c>
      <c r="S311" s="13">
        <f t="shared" si="510"/>
        <v>6.7001476860709966E-2</v>
      </c>
      <c r="T311" s="13">
        <f t="shared" si="511"/>
        <v>8.4095410688621031E-2</v>
      </c>
      <c r="U311" s="13">
        <f t="shared" si="512"/>
        <v>8.270805584989499E-2</v>
      </c>
      <c r="V311" s="13">
        <f t="shared" si="513"/>
        <v>1.9219872421490359E-2</v>
      </c>
      <c r="W311" s="13">
        <f t="shared" si="514"/>
        <v>2.8502012394547239E-2</v>
      </c>
      <c r="X311" s="13">
        <f t="shared" si="515"/>
        <v>4.541691177436212E-2</v>
      </c>
      <c r="Y311" s="13">
        <f t="shared" si="516"/>
        <v>3.6185091890473149E-2</v>
      </c>
      <c r="Z311" s="13">
        <f t="shared" si="517"/>
        <v>2.7114529581953171E-2</v>
      </c>
      <c r="AA311" s="13">
        <f t="shared" si="518"/>
        <v>4.3930751550281477E-2</v>
      </c>
      <c r="AB311" s="13">
        <f t="shared" si="519"/>
        <v>3.558813229525961E-2</v>
      </c>
      <c r="AC311" s="13">
        <f t="shared" si="520"/>
        <v>3.1012669597538299E-3</v>
      </c>
      <c r="AD311" s="13">
        <f t="shared" si="521"/>
        <v>1.154468512355528E-2</v>
      </c>
      <c r="AE311" s="13">
        <f t="shared" si="522"/>
        <v>1.8396032478731578E-2</v>
      </c>
      <c r="AF311" s="13">
        <f t="shared" si="523"/>
        <v>1.4656701648278899E-2</v>
      </c>
      <c r="AG311" s="13">
        <f t="shared" si="524"/>
        <v>7.7849722380816779E-3</v>
      </c>
      <c r="AH311" s="13">
        <f t="shared" si="525"/>
        <v>1.0801502195529982E-2</v>
      </c>
      <c r="AI311" s="13">
        <f t="shared" si="526"/>
        <v>1.7500510487833663E-2</v>
      </c>
      <c r="AJ311" s="13">
        <f t="shared" si="527"/>
        <v>1.4177096008994002E-2</v>
      </c>
      <c r="AK311" s="13">
        <f t="shared" si="528"/>
        <v>7.6565405101739446E-3</v>
      </c>
      <c r="AL311" s="13">
        <f t="shared" si="529"/>
        <v>3.2026374518180016E-4</v>
      </c>
      <c r="AM311" s="13">
        <f t="shared" si="530"/>
        <v>3.7409219463405093E-3</v>
      </c>
      <c r="AN311" s="13">
        <f t="shared" si="531"/>
        <v>5.9610219671445358E-3</v>
      </c>
      <c r="AO311" s="13">
        <f t="shared" si="532"/>
        <v>4.7493349771090534E-3</v>
      </c>
      <c r="AP311" s="13">
        <f t="shared" si="533"/>
        <v>2.5226303866590586E-3</v>
      </c>
      <c r="AQ311" s="13">
        <f t="shared" si="534"/>
        <v>1.0049297583294332E-3</v>
      </c>
      <c r="AR311" s="13">
        <f t="shared" si="535"/>
        <v>3.4423595460846539E-3</v>
      </c>
      <c r="AS311" s="13">
        <f t="shared" si="536"/>
        <v>5.5772843673613627E-3</v>
      </c>
      <c r="AT311" s="13">
        <f t="shared" si="537"/>
        <v>4.518136542389012E-3</v>
      </c>
      <c r="AU311" s="13">
        <f t="shared" si="538"/>
        <v>2.4400833178637284E-3</v>
      </c>
      <c r="AV311" s="13">
        <f t="shared" si="539"/>
        <v>9.8835103956961424E-4</v>
      </c>
      <c r="AW311" s="13">
        <f t="shared" si="540"/>
        <v>2.2967509867056672E-5</v>
      </c>
      <c r="AX311" s="13">
        <f t="shared" si="541"/>
        <v>1.0101688106430244E-3</v>
      </c>
      <c r="AY311" s="13">
        <f t="shared" si="542"/>
        <v>1.6096669636900332E-3</v>
      </c>
      <c r="AZ311" s="13">
        <f t="shared" si="543"/>
        <v>1.282472645510491E-3</v>
      </c>
      <c r="BA311" s="13">
        <f t="shared" si="544"/>
        <v>6.8119104700277054E-4</v>
      </c>
      <c r="BB311" s="13">
        <f t="shared" si="545"/>
        <v>2.7136323968065591E-4</v>
      </c>
      <c r="BC311" s="13">
        <f t="shared" si="546"/>
        <v>8.6481474674674202E-5</v>
      </c>
      <c r="BD311" s="13">
        <f t="shared" si="547"/>
        <v>9.1421228810069268E-4</v>
      </c>
      <c r="BE311" s="13">
        <f t="shared" si="548"/>
        <v>1.4811996930050686E-3</v>
      </c>
      <c r="BF311" s="13">
        <f t="shared" si="549"/>
        <v>1.199914155122724E-3</v>
      </c>
      <c r="BG311" s="13">
        <f t="shared" si="550"/>
        <v>6.4803055093933838E-4</v>
      </c>
      <c r="BH311" s="13">
        <f t="shared" si="551"/>
        <v>2.6248352423248445E-4</v>
      </c>
      <c r="BI311" s="13">
        <f t="shared" si="552"/>
        <v>8.5054756006347316E-5</v>
      </c>
      <c r="BJ311" s="14">
        <f t="shared" si="553"/>
        <v>0.38742412722321845</v>
      </c>
      <c r="BK311" s="14">
        <f t="shared" si="554"/>
        <v>0.23527107448603962</v>
      </c>
      <c r="BL311" s="14">
        <f t="shared" si="555"/>
        <v>0.34904012683730457</v>
      </c>
      <c r="BM311" s="14">
        <f t="shared" si="556"/>
        <v>0.62020207721103426</v>
      </c>
      <c r="BN311" s="14">
        <f t="shared" si="557"/>
        <v>0.37706108146365869</v>
      </c>
    </row>
    <row r="312" spans="1:66" x14ac:dyDescent="0.25">
      <c r="A312" t="s">
        <v>291</v>
      </c>
      <c r="B312" t="s">
        <v>299</v>
      </c>
      <c r="C312" t="s">
        <v>310</v>
      </c>
      <c r="D312" s="11">
        <v>44416</v>
      </c>
      <c r="E312" s="10">
        <f>VLOOKUP(A312,home!$A$2:$E$405,3,FALSE)</f>
        <v>1.5636000000000001</v>
      </c>
      <c r="F312" s="10">
        <f>VLOOKUP(B312,home!$B$2:$E$405,3,FALSE)</f>
        <v>0.47970000000000002</v>
      </c>
      <c r="G312" s="10">
        <f>VLOOKUP(C312,away!$B$2:$E$405,4,FALSE)</f>
        <v>1.0871999999999999</v>
      </c>
      <c r="H312" s="10">
        <f>VLOOKUP(A312,away!$A$2:$E$405,3,FALSE)</f>
        <v>1.0982000000000001</v>
      </c>
      <c r="I312" s="10">
        <f>VLOOKUP(C312,away!$B$2:$E$405,3,FALSE)</f>
        <v>1.0927</v>
      </c>
      <c r="J312" s="10">
        <f>VLOOKUP(B312,home!$B$2:$E$405,4,FALSE)</f>
        <v>1.1382000000000001</v>
      </c>
      <c r="K312" s="12">
        <f t="shared" si="502"/>
        <v>0.815464057824</v>
      </c>
      <c r="L312" s="12">
        <f t="shared" si="503"/>
        <v>1.3658435739480002</v>
      </c>
      <c r="M312" s="13">
        <f t="shared" si="504"/>
        <v>0.11289381054622206</v>
      </c>
      <c r="N312" s="13">
        <f t="shared" si="505"/>
        <v>9.2060844851236126E-2</v>
      </c>
      <c r="O312" s="13">
        <f t="shared" si="506"/>
        <v>0.15419528567306034</v>
      </c>
      <c r="P312" s="13">
        <f t="shared" si="507"/>
        <v>0.12574071335228468</v>
      </c>
      <c r="Q312" s="13">
        <f t="shared" si="508"/>
        <v>3.7536155054547347E-2</v>
      </c>
      <c r="R312" s="13">
        <f t="shared" si="509"/>
        <v>0.10530332003481284</v>
      </c>
      <c r="S312" s="13">
        <f t="shared" si="510"/>
        <v>3.5012386679666663E-2</v>
      </c>
      <c r="T312" s="13">
        <f t="shared" si="511"/>
        <v>5.1268516171969238E-2</v>
      </c>
      <c r="U312" s="13">
        <f t="shared" si="512"/>
        <v>8.5871072657927788E-2</v>
      </c>
      <c r="V312" s="13">
        <f t="shared" si="513"/>
        <v>4.3329631388081295E-3</v>
      </c>
      <c r="W312" s="13">
        <f t="shared" si="514"/>
        <v>1.0203128438630679E-2</v>
      </c>
      <c r="X312" s="13">
        <f t="shared" si="515"/>
        <v>1.3935877412069803E-2</v>
      </c>
      <c r="Y312" s="13">
        <f t="shared" si="516"/>
        <v>9.5171143053013156E-3</v>
      </c>
      <c r="Z312" s="13">
        <f t="shared" si="517"/>
        <v>4.7942620994979611E-2</v>
      </c>
      <c r="AA312" s="13">
        <f t="shared" si="518"/>
        <v>3.909548425928417E-2</v>
      </c>
      <c r="AB312" s="13">
        <f t="shared" si="519"/>
        <v>1.5940481118335091E-2</v>
      </c>
      <c r="AC312" s="13">
        <f t="shared" si="520"/>
        <v>3.0162740619193382E-4</v>
      </c>
      <c r="AD312" s="13">
        <f t="shared" si="521"/>
        <v>2.080071129766306E-3</v>
      </c>
      <c r="AE312" s="13">
        <f t="shared" si="522"/>
        <v>2.8410517859460654E-3</v>
      </c>
      <c r="AF312" s="13">
        <f t="shared" si="523"/>
        <v>1.940216162543962E-3</v>
      </c>
      <c r="AG312" s="13">
        <f t="shared" si="524"/>
        <v>8.8334392589357316E-4</v>
      </c>
      <c r="AH312" s="13">
        <f t="shared" si="525"/>
        <v>1.6370530201054345E-2</v>
      </c>
      <c r="AI312" s="13">
        <f t="shared" si="526"/>
        <v>1.3349578986482119E-2</v>
      </c>
      <c r="AJ312" s="13">
        <f t="shared" si="527"/>
        <v>5.4430509252793536E-3</v>
      </c>
      <c r="AK312" s="13">
        <f t="shared" si="528"/>
        <v>1.4795374648236602E-3</v>
      </c>
      <c r="AL312" s="13">
        <f t="shared" si="529"/>
        <v>1.3438060080590418E-5</v>
      </c>
      <c r="AM312" s="13">
        <f t="shared" si="530"/>
        <v>3.3924464880835691E-4</v>
      </c>
      <c r="AN312" s="13">
        <f t="shared" si="531"/>
        <v>4.6335512357114034E-4</v>
      </c>
      <c r="AO312" s="13">
        <f t="shared" si="532"/>
        <v>3.1643530899276188E-4</v>
      </c>
      <c r="AP312" s="13">
        <f t="shared" si="533"/>
        <v>1.4406704445267123E-4</v>
      </c>
      <c r="AQ312" s="13">
        <f t="shared" si="534"/>
        <v>4.919326172084047E-5</v>
      </c>
      <c r="AR312" s="13">
        <f t="shared" si="535"/>
        <v>4.4719166954463475E-3</v>
      </c>
      <c r="AS312" s="13">
        <f t="shared" si="536"/>
        <v>3.6466873347195711E-3</v>
      </c>
      <c r="AT312" s="13">
        <f t="shared" si="537"/>
        <v>1.4868712257929042E-3</v>
      </c>
      <c r="AU312" s="13">
        <f t="shared" si="538"/>
        <v>4.041633477489423E-4</v>
      </c>
      <c r="AV312" s="13">
        <f t="shared" si="539"/>
        <v>8.2395170894771207E-5</v>
      </c>
      <c r="AW312" s="13">
        <f t="shared" si="540"/>
        <v>4.15757282694057E-7</v>
      </c>
      <c r="AX312" s="13">
        <f t="shared" si="541"/>
        <v>4.6106969652056736E-5</v>
      </c>
      <c r="AY312" s="13">
        <f t="shared" si="542"/>
        <v>6.2974908213477145E-5</v>
      </c>
      <c r="AZ312" s="13">
        <f t="shared" si="543"/>
        <v>4.3006936851671457E-5</v>
      </c>
      <c r="BA312" s="13">
        <f t="shared" si="544"/>
        <v>1.9580249444680967E-5</v>
      </c>
      <c r="BB312" s="13">
        <f t="shared" si="545"/>
        <v>6.6858894700790993E-6</v>
      </c>
      <c r="BC312" s="13">
        <f t="shared" si="546"/>
        <v>1.8263758337668275E-6</v>
      </c>
      <c r="BD312" s="13">
        <f t="shared" si="547"/>
        <v>1.0179897802843614E-3</v>
      </c>
      <c r="BE312" s="13">
        <f t="shared" si="548"/>
        <v>8.3013407705404766E-4</v>
      </c>
      <c r="BF312" s="13">
        <f t="shared" si="549"/>
        <v>3.3847225150623731E-4</v>
      </c>
      <c r="BG312" s="13">
        <f t="shared" si="550"/>
        <v>9.2003985224700617E-5</v>
      </c>
      <c r="BH312" s="13">
        <f t="shared" si="551"/>
        <v>1.875648578182842E-5</v>
      </c>
      <c r="BI312" s="13">
        <f t="shared" si="552"/>
        <v>3.0590480012335941E-6</v>
      </c>
      <c r="BJ312" s="14">
        <f t="shared" si="553"/>
        <v>0.22375879595491588</v>
      </c>
      <c r="BK312" s="14">
        <f t="shared" si="554"/>
        <v>0.2783579140914676</v>
      </c>
      <c r="BL312" s="14">
        <f t="shared" si="555"/>
        <v>0.44944079072351456</v>
      </c>
      <c r="BM312" s="14">
        <f t="shared" si="556"/>
        <v>0.3717074331017835</v>
      </c>
      <c r="BN312" s="14">
        <f t="shared" si="557"/>
        <v>0.62773012951216334</v>
      </c>
    </row>
    <row r="313" spans="1:66" s="10" customFormat="1" x14ac:dyDescent="0.25">
      <c r="A313" t="s">
        <v>291</v>
      </c>
      <c r="B313" t="s">
        <v>305</v>
      </c>
      <c r="C313" t="s">
        <v>301</v>
      </c>
      <c r="D313" s="11">
        <v>44416</v>
      </c>
      <c r="E313" s="10">
        <f>VLOOKUP(A313,home!$A$2:$E$405,3,FALSE)</f>
        <v>1.5636000000000001</v>
      </c>
      <c r="F313" s="10">
        <f>VLOOKUP(B313,home!$B$2:$E$405,3,FALSE)</f>
        <v>0.69769999999999999</v>
      </c>
      <c r="G313" s="10">
        <f>VLOOKUP(C313,away!$B$2:$E$405,4,FALSE)</f>
        <v>1.1192</v>
      </c>
      <c r="H313" s="10">
        <f>VLOOKUP(A313,away!$A$2:$E$405,3,FALSE)</f>
        <v>1.0982000000000001</v>
      </c>
      <c r="I313" s="10">
        <f>VLOOKUP(C313,away!$B$2:$E$405,3,FALSE)</f>
        <v>0.8347</v>
      </c>
      <c r="J313" s="10">
        <f>VLOOKUP(B313,home!$B$2:$E$405,4,FALSE)</f>
        <v>0.57950000000000002</v>
      </c>
      <c r="K313" s="12">
        <f t="shared" si="502"/>
        <v>1.2209618274240002</v>
      </c>
      <c r="L313" s="12">
        <f t="shared" si="503"/>
        <v>0.53120883943000008</v>
      </c>
      <c r="M313" s="13">
        <f t="shared" si="504"/>
        <v>0.17339714720881341</v>
      </c>
      <c r="N313" s="13">
        <f t="shared" si="505"/>
        <v>0.21171129772618119</v>
      </c>
      <c r="O313" s="13">
        <f t="shared" si="506"/>
        <v>9.2110097329266644E-2</v>
      </c>
      <c r="P313" s="13">
        <f t="shared" si="507"/>
        <v>0.11246291275934391</v>
      </c>
      <c r="Q313" s="13">
        <f t="shared" si="508"/>
        <v>0.12924570647903241</v>
      </c>
      <c r="R313" s="13">
        <f t="shared" si="509"/>
        <v>2.4464848951032039E-2</v>
      </c>
      <c r="S313" s="13">
        <f t="shared" si="510"/>
        <v>1.8235459680147691E-2</v>
      </c>
      <c r="T313" s="13">
        <f t="shared" si="511"/>
        <v>6.8656461740037242E-2</v>
      </c>
      <c r="U313" s="13">
        <f t="shared" si="512"/>
        <v>2.987064668290421E-2</v>
      </c>
      <c r="V313" s="13">
        <f t="shared" si="513"/>
        <v>1.3141398512330215E-3</v>
      </c>
      <c r="W313" s="13">
        <f t="shared" si="514"/>
        <v>5.2601357989781772E-2</v>
      </c>
      <c r="X313" s="13">
        <f t="shared" si="515"/>
        <v>2.7942306330193935E-2</v>
      </c>
      <c r="Y313" s="13">
        <f t="shared" si="516"/>
        <v>7.4216000583299316E-3</v>
      </c>
      <c r="Z313" s="13">
        <f t="shared" si="517"/>
        <v>4.331981339369329E-3</v>
      </c>
      <c r="AA313" s="13">
        <f t="shared" si="518"/>
        <v>5.2891838524830436E-3</v>
      </c>
      <c r="AB313" s="13">
        <f t="shared" si="519"/>
        <v>3.2289457910546059E-3</v>
      </c>
      <c r="AC313" s="13">
        <f t="shared" si="520"/>
        <v>5.3270770966324632E-5</v>
      </c>
      <c r="AD313" s="13">
        <f t="shared" si="521"/>
        <v>1.6056062544046991E-2</v>
      </c>
      <c r="AE313" s="13">
        <f t="shared" si="522"/>
        <v>8.5291223498386946E-3</v>
      </c>
      <c r="AF313" s="13">
        <f t="shared" si="523"/>
        <v>2.265372592407144E-3</v>
      </c>
      <c r="AG313" s="13">
        <f t="shared" si="524"/>
        <v>4.0112864856304328E-4</v>
      </c>
      <c r="AH313" s="13">
        <f t="shared" si="525"/>
        <v>5.7529669492969949E-4</v>
      </c>
      <c r="AI313" s="13">
        <f t="shared" si="526"/>
        <v>7.0241530395235337E-4</v>
      </c>
      <c r="AJ313" s="13">
        <f t="shared" si="527"/>
        <v>4.2881113656212508E-4</v>
      </c>
      <c r="AK313" s="13">
        <f t="shared" si="528"/>
        <v>1.7452067630555155E-4</v>
      </c>
      <c r="AL313" s="13">
        <f t="shared" si="529"/>
        <v>1.3820264437439956E-6</v>
      </c>
      <c r="AM313" s="13">
        <f t="shared" si="530"/>
        <v>3.920767893002732E-3</v>
      </c>
      <c r="AN313" s="13">
        <f t="shared" si="531"/>
        <v>2.0827465621163881E-3</v>
      </c>
      <c r="AO313" s="13">
        <f t="shared" si="532"/>
        <v>5.5318669204433449E-4</v>
      </c>
      <c r="AP313" s="13">
        <f t="shared" si="533"/>
        <v>9.7952553556330602E-5</v>
      </c>
      <c r="AQ313" s="13">
        <f t="shared" si="534"/>
        <v>1.3008315573465823E-5</v>
      </c>
      <c r="AR313" s="13">
        <f t="shared" si="535"/>
        <v>6.1120537928304112E-5</v>
      </c>
      <c r="AS313" s="13">
        <f t="shared" si="536"/>
        <v>7.4625843682080088E-5</v>
      </c>
      <c r="AT313" s="13">
        <f t="shared" si="537"/>
        <v>4.5557653237565153E-5</v>
      </c>
      <c r="AU313" s="13">
        <f t="shared" si="538"/>
        <v>1.8541385183362153E-5</v>
      </c>
      <c r="AV313" s="13">
        <f t="shared" si="539"/>
        <v>5.6595808841125314E-6</v>
      </c>
      <c r="AW313" s="13">
        <f t="shared" si="540"/>
        <v>2.4898961378514689E-8</v>
      </c>
      <c r="AX313" s="13">
        <f t="shared" si="541"/>
        <v>7.9785132192432739E-4</v>
      </c>
      <c r="AY313" s="13">
        <f t="shared" si="542"/>
        <v>4.2382567475711326E-4</v>
      </c>
      <c r="AZ313" s="13">
        <f t="shared" si="543"/>
        <v>1.125699724041814E-4</v>
      </c>
      <c r="BA313" s="13">
        <f t="shared" si="544"/>
        <v>1.9932721465164119E-5</v>
      </c>
      <c r="BB313" s="13">
        <f t="shared" si="545"/>
        <v>2.6471094590478198E-6</v>
      </c>
      <c r="BC313" s="13">
        <f t="shared" si="546"/>
        <v>2.8123358871699357E-7</v>
      </c>
      <c r="BD313" s="13">
        <f t="shared" si="547"/>
        <v>5.4112950030386213E-6</v>
      </c>
      <c r="BE313" s="13">
        <f t="shared" si="548"/>
        <v>6.6069846356403949E-6</v>
      </c>
      <c r="BF313" s="13">
        <f t="shared" si="549"/>
        <v>4.0334380172468952E-6</v>
      </c>
      <c r="BG313" s="13">
        <f t="shared" si="550"/>
        <v>1.6415579507797349E-6</v>
      </c>
      <c r="BH313" s="13">
        <f t="shared" si="551"/>
        <v>5.0106989885160526E-7</v>
      </c>
      <c r="BI313" s="13">
        <f t="shared" si="552"/>
        <v>1.2235744387380303E-7</v>
      </c>
      <c r="BJ313" s="14">
        <f t="shared" si="553"/>
        <v>0.53285518650830421</v>
      </c>
      <c r="BK313" s="14">
        <f t="shared" si="554"/>
        <v>0.30588813797170522</v>
      </c>
      <c r="BL313" s="14">
        <f t="shared" si="555"/>
        <v>0.15706858812235514</v>
      </c>
      <c r="BM313" s="14">
        <f t="shared" si="556"/>
        <v>0.25632808271226837</v>
      </c>
      <c r="BN313" s="14">
        <f t="shared" si="557"/>
        <v>0.74339201045366976</v>
      </c>
    </row>
    <row r="314" spans="1:66" x14ac:dyDescent="0.25">
      <c r="A314" t="s">
        <v>291</v>
      </c>
      <c r="B314" t="s">
        <v>317</v>
      </c>
      <c r="C314" t="s">
        <v>308</v>
      </c>
      <c r="D314" s="11">
        <v>44416</v>
      </c>
      <c r="E314" s="10">
        <f>VLOOKUP(A314,home!$A$2:$E$405,3,FALSE)</f>
        <v>1.5636000000000001</v>
      </c>
      <c r="F314" s="10">
        <f>VLOOKUP(B314,home!$B$2:$E$405,3,FALSE)</f>
        <v>0.85270000000000001</v>
      </c>
      <c r="G314" s="10">
        <f>VLOOKUP(C314,away!$B$2:$E$405,4,FALSE)</f>
        <v>0.78169999999999995</v>
      </c>
      <c r="H314" s="10">
        <f>VLOOKUP(A314,away!$A$2:$E$405,3,FALSE)</f>
        <v>1.0982000000000001</v>
      </c>
      <c r="I314" s="10">
        <f>VLOOKUP(C314,away!$B$2:$E$405,3,FALSE)</f>
        <v>1.0118</v>
      </c>
      <c r="J314" s="10">
        <f>VLOOKUP(B314,home!$B$2:$E$405,4,FALSE)</f>
        <v>1.4165000000000001</v>
      </c>
      <c r="K314" s="12">
        <f t="shared" si="502"/>
        <v>1.0422263205239999</v>
      </c>
      <c r="L314" s="12">
        <f t="shared" si="503"/>
        <v>1.5739563835400003</v>
      </c>
      <c r="M314" s="13">
        <f t="shared" si="504"/>
        <v>7.3081304007914766E-2</v>
      </c>
      <c r="N314" s="13">
        <f t="shared" si="505"/>
        <v>7.6167258575264837E-2</v>
      </c>
      <c r="O314" s="13">
        <f t="shared" si="506"/>
        <v>0.11502678496068484</v>
      </c>
      <c r="P314" s="13">
        <f t="shared" si="507"/>
        <v>0.11988394285127991</v>
      </c>
      <c r="Q314" s="13">
        <f t="shared" si="508"/>
        <v>3.9691760824649175E-2</v>
      </c>
      <c r="R314" s="13">
        <f t="shared" si="509"/>
        <v>9.052357123347643E-2</v>
      </c>
      <c r="S314" s="13">
        <f t="shared" si="510"/>
        <v>4.916496752716823E-2</v>
      </c>
      <c r="T314" s="13">
        <f t="shared" si="511"/>
        <v>6.2473100323899473E-2</v>
      </c>
      <c r="U314" s="13">
        <f t="shared" si="512"/>
        <v>9.4346048567358329E-2</v>
      </c>
      <c r="V314" s="13">
        <f t="shared" si="513"/>
        <v>8.9612372857643813E-3</v>
      </c>
      <c r="W314" s="13">
        <f t="shared" si="514"/>
        <v>1.3789265946464251E-2</v>
      </c>
      <c r="X314" s="13">
        <f t="shared" si="515"/>
        <v>2.170370316076815E-2</v>
      </c>
      <c r="Y314" s="13">
        <f t="shared" si="516"/>
        <v>1.708034106817416E-2</v>
      </c>
      <c r="Z314" s="13">
        <f t="shared" si="517"/>
        <v>4.7493384267922718E-2</v>
      </c>
      <c r="AA314" s="13">
        <f t="shared" si="518"/>
        <v>4.94988551347895E-2</v>
      </c>
      <c r="AB314" s="13">
        <f t="shared" si="519"/>
        <v>2.5794504828641082E-2</v>
      </c>
      <c r="AC314" s="13">
        <f t="shared" si="520"/>
        <v>9.1876136553251304E-4</v>
      </c>
      <c r="AD314" s="13">
        <f t="shared" si="521"/>
        <v>3.5928839775275817E-3</v>
      </c>
      <c r="AE314" s="13">
        <f t="shared" si="522"/>
        <v>5.655042671748124E-3</v>
      </c>
      <c r="AF314" s="13">
        <f t="shared" si="523"/>
        <v>4.4503952561945302E-3</v>
      </c>
      <c r="AG314" s="13">
        <f t="shared" si="524"/>
        <v>2.3349093409211715E-3</v>
      </c>
      <c r="AH314" s="13">
        <f t="shared" si="525"/>
        <v>1.8688128836103792E-2</v>
      </c>
      <c r="AI314" s="13">
        <f t="shared" si="526"/>
        <v>1.947725975433091E-2</v>
      </c>
      <c r="AJ314" s="13">
        <f t="shared" si="527"/>
        <v>1.0149856383823246E-2</v>
      </c>
      <c r="AK314" s="13">
        <f t="shared" si="528"/>
        <v>3.5261491575863777E-3</v>
      </c>
      <c r="AL314" s="13">
        <f t="shared" si="529"/>
        <v>6.0286135577183999E-5</v>
      </c>
      <c r="AM314" s="13">
        <f t="shared" si="530"/>
        <v>7.4891964959364116E-4</v>
      </c>
      <c r="AN314" s="13">
        <f t="shared" si="531"/>
        <v>1.1787668632364516E-3</v>
      </c>
      <c r="AO314" s="13">
        <f t="shared" si="532"/>
        <v>9.2766381454821806E-4</v>
      </c>
      <c r="AP314" s="13">
        <f t="shared" si="533"/>
        <v>4.8670079422907819E-4</v>
      </c>
      <c r="AQ314" s="13">
        <f t="shared" si="534"/>
        <v>1.9151145548771138E-4</v>
      </c>
      <c r="AR314" s="13">
        <f t="shared" si="535"/>
        <v>5.8828599356007044E-3</v>
      </c>
      <c r="AS314" s="13">
        <f t="shared" si="536"/>
        <v>6.1312714648391756E-3</v>
      </c>
      <c r="AT314" s="13">
        <f t="shared" si="537"/>
        <v>3.1950862494665648E-3</v>
      </c>
      <c r="AU314" s="13">
        <f t="shared" si="538"/>
        <v>1.1100009951794548E-3</v>
      </c>
      <c r="AV314" s="13">
        <f t="shared" si="539"/>
        <v>2.8921806324596532E-4</v>
      </c>
      <c r="AW314" s="13">
        <f t="shared" si="540"/>
        <v>2.7470696774607672E-6</v>
      </c>
      <c r="AX314" s="13">
        <f t="shared" si="541"/>
        <v>1.3009062846068396E-4</v>
      </c>
      <c r="AY314" s="13">
        <f t="shared" si="542"/>
        <v>2.0475697510442397E-4</v>
      </c>
      <c r="AZ314" s="13">
        <f t="shared" si="543"/>
        <v>1.6113927401997455E-4</v>
      </c>
      <c r="BA314" s="13">
        <f t="shared" si="544"/>
        <v>8.4542062994246746E-5</v>
      </c>
      <c r="BB314" s="13">
        <f t="shared" si="545"/>
        <v>3.3266379931858865E-5</v>
      </c>
      <c r="BC314" s="13">
        <f t="shared" si="546"/>
        <v>1.0471966210203246E-5</v>
      </c>
      <c r="BD314" s="13">
        <f t="shared" si="547"/>
        <v>1.5432274915184092E-3</v>
      </c>
      <c r="BE314" s="13">
        <f t="shared" si="548"/>
        <v>1.6083923102167134E-3</v>
      </c>
      <c r="BF314" s="13">
        <f t="shared" si="549"/>
        <v>8.3815439971813058E-4</v>
      </c>
      <c r="BG314" s="13">
        <f t="shared" si="550"/>
        <v>2.9118219201640968E-4</v>
      </c>
      <c r="BH314" s="13">
        <f t="shared" si="551"/>
        <v>7.5869436146843876E-5</v>
      </c>
      <c r="BI314" s="13">
        <f t="shared" si="552"/>
        <v>1.5814624655111133E-5</v>
      </c>
      <c r="BJ314" s="14">
        <f t="shared" si="553"/>
        <v>0.25109649100942794</v>
      </c>
      <c r="BK314" s="14">
        <f t="shared" si="554"/>
        <v>0.25227525614834145</v>
      </c>
      <c r="BL314" s="14">
        <f t="shared" si="555"/>
        <v>0.44801223601939799</v>
      </c>
      <c r="BM314" s="14">
        <f t="shared" si="556"/>
        <v>0.48430073508639304</v>
      </c>
      <c r="BN314" s="14">
        <f t="shared" si="557"/>
        <v>0.51437462245326993</v>
      </c>
    </row>
    <row r="315" spans="1:66" x14ac:dyDescent="0.25">
      <c r="A315" t="s">
        <v>291</v>
      </c>
      <c r="B315" t="s">
        <v>300</v>
      </c>
      <c r="C315" t="s">
        <v>293</v>
      </c>
      <c r="D315" s="11">
        <v>44416</v>
      </c>
      <c r="E315" s="10">
        <f>VLOOKUP(A315,home!$A$2:$E$405,3,FALSE)</f>
        <v>1.5636000000000001</v>
      </c>
      <c r="F315" s="10">
        <f>VLOOKUP(B315,home!$B$2:$E$405,3,FALSE)</f>
        <v>1.0465</v>
      </c>
      <c r="G315" s="10">
        <f>VLOOKUP(C315,away!$B$2:$E$405,4,FALSE)</f>
        <v>0.81399999999999995</v>
      </c>
      <c r="H315" s="10">
        <f>VLOOKUP(A315,away!$A$2:$E$405,3,FALSE)</f>
        <v>1.0982000000000001</v>
      </c>
      <c r="I315" s="10">
        <f>VLOOKUP(C315,away!$B$2:$E$405,3,FALSE)</f>
        <v>0.49669999999999997</v>
      </c>
      <c r="J315" s="10">
        <f>VLOOKUP(B315,home!$B$2:$E$405,4,FALSE)</f>
        <v>0.91059999999999997</v>
      </c>
      <c r="K315" s="12">
        <f t="shared" si="502"/>
        <v>1.3319542236000002</v>
      </c>
      <c r="L315" s="12">
        <f t="shared" si="503"/>
        <v>0.49671039096399999</v>
      </c>
      <c r="M315" s="13">
        <f t="shared" si="504"/>
        <v>0.16062792481009333</v>
      </c>
      <c r="N315" s="13">
        <f t="shared" si="505"/>
        <v>0.21394904287890706</v>
      </c>
      <c r="O315" s="13">
        <f t="shared" si="506"/>
        <v>7.978555933215746E-2</v>
      </c>
      <c r="P315" s="13">
        <f t="shared" si="507"/>
        <v>0.10627071273475554</v>
      </c>
      <c r="Q315" s="13">
        <f t="shared" si="508"/>
        <v>0.14248516564886893</v>
      </c>
      <c r="R315" s="13">
        <f t="shared" si="509"/>
        <v>1.9815158184578671E-2</v>
      </c>
      <c r="S315" s="13">
        <f t="shared" si="510"/>
        <v>1.7577056415478399E-2</v>
      </c>
      <c r="T315" s="13">
        <f t="shared" si="511"/>
        <v>7.0773862336019996E-2</v>
      </c>
      <c r="U315" s="13">
        <f t="shared" si="512"/>
        <v>2.6392883635251673E-2</v>
      </c>
      <c r="V315" s="13">
        <f t="shared" si="513"/>
        <v>1.2921001647892539E-3</v>
      </c>
      <c r="W315" s="13">
        <f t="shared" si="514"/>
        <v>6.326123939545221E-2</v>
      </c>
      <c r="X315" s="13">
        <f t="shared" si="515"/>
        <v>3.1422514952982268E-2</v>
      </c>
      <c r="Y315" s="13">
        <f t="shared" si="516"/>
        <v>7.8039448436839779E-3</v>
      </c>
      <c r="Z315" s="13">
        <f t="shared" si="517"/>
        <v>3.2807983229585259E-3</v>
      </c>
      <c r="AA315" s="13">
        <f t="shared" si="518"/>
        <v>4.3698731830444058E-3</v>
      </c>
      <c r="AB315" s="13">
        <f t="shared" si="519"/>
        <v>2.9102355213761872E-3</v>
      </c>
      <c r="AC315" s="13">
        <f t="shared" si="520"/>
        <v>5.3427978665287443E-5</v>
      </c>
      <c r="AD315" s="13">
        <f t="shared" si="521"/>
        <v>2.1065268750735815E-2</v>
      </c>
      <c r="AE315" s="13">
        <f t="shared" si="522"/>
        <v>1.046333787693972E-2</v>
      </c>
      <c r="AF315" s="13">
        <f t="shared" si="523"/>
        <v>2.5986243238215784E-3</v>
      </c>
      <c r="AG315" s="13">
        <f t="shared" si="524"/>
        <v>4.3025456795132554E-4</v>
      </c>
      <c r="AH315" s="13">
        <f t="shared" si="525"/>
        <v>4.0740165441769115E-4</v>
      </c>
      <c r="AI315" s="13">
        <f t="shared" si="526"/>
        <v>5.4264035430327145E-4</v>
      </c>
      <c r="AJ315" s="13">
        <f t="shared" si="527"/>
        <v>3.6138605590502155E-4</v>
      </c>
      <c r="AK315" s="13">
        <f t="shared" si="528"/>
        <v>1.6044989450427974E-4</v>
      </c>
      <c r="AL315" s="13">
        <f t="shared" si="529"/>
        <v>1.4139084170950173E-6</v>
      </c>
      <c r="AM315" s="13">
        <f t="shared" si="530"/>
        <v>5.6115947367623344E-3</v>
      </c>
      <c r="AN315" s="13">
        <f t="shared" si="531"/>
        <v>2.7873374156287441E-3</v>
      </c>
      <c r="AO315" s="13">
        <f t="shared" si="532"/>
        <v>6.9224972873276926E-4</v>
      </c>
      <c r="AP315" s="13">
        <f t="shared" si="533"/>
        <v>1.1461587780119229E-4</v>
      </c>
      <c r="AQ315" s="13">
        <f t="shared" si="534"/>
        <v>1.4232724368328063E-5</v>
      </c>
      <c r="AR315" s="13">
        <f t="shared" si="535"/>
        <v>4.0472127009038379E-5</v>
      </c>
      <c r="AS315" s="13">
        <f t="shared" si="536"/>
        <v>5.3907020507764314E-5</v>
      </c>
      <c r="AT315" s="13">
        <f t="shared" si="537"/>
        <v>3.5900841823504255E-5</v>
      </c>
      <c r="AU315" s="13">
        <f t="shared" si="538"/>
        <v>1.5939425965870677E-5</v>
      </c>
      <c r="AV315" s="13">
        <f t="shared" si="539"/>
        <v>5.3076464342502384E-6</v>
      </c>
      <c r="AW315" s="13">
        <f t="shared" si="540"/>
        <v>2.5984318072686506E-8</v>
      </c>
      <c r="AX315" s="13">
        <f t="shared" si="541"/>
        <v>1.2457312184603535E-3</v>
      </c>
      <c r="AY315" s="13">
        <f t="shared" si="542"/>
        <v>6.1876764055750232E-4</v>
      </c>
      <c r="AZ315" s="13">
        <f t="shared" si="543"/>
        <v>1.5367415832859437E-4</v>
      </c>
      <c r="BA315" s="13">
        <f t="shared" si="544"/>
        <v>2.5443850421486585E-5</v>
      </c>
      <c r="BB315" s="13">
        <f t="shared" si="545"/>
        <v>3.1595562226215342E-6</v>
      </c>
      <c r="BC315" s="13">
        <f t="shared" si="546"/>
        <v>3.1387688132221638E-7</v>
      </c>
      <c r="BD315" s="13">
        <f t="shared" si="547"/>
        <v>3.3504876716340175E-6</v>
      </c>
      <c r="BE315" s="13">
        <f t="shared" si="548"/>
        <v>4.4626962053526606E-6</v>
      </c>
      <c r="BF315" s="13">
        <f t="shared" si="549"/>
        <v>2.9720535296815856E-6</v>
      </c>
      <c r="BG315" s="13">
        <f t="shared" si="550"/>
        <v>1.3195464172082254E-6</v>
      </c>
      <c r="BH315" s="13">
        <f t="shared" si="551"/>
        <v>4.3939385590918582E-7</v>
      </c>
      <c r="BI315" s="13">
        <f t="shared" si="552"/>
        <v>1.17050500440426E-7</v>
      </c>
      <c r="BJ315" s="14">
        <f t="shared" si="553"/>
        <v>0.57552037635952802</v>
      </c>
      <c r="BK315" s="14">
        <f t="shared" si="554"/>
        <v>0.28644140365275644</v>
      </c>
      <c r="BL315" s="14">
        <f t="shared" si="555"/>
        <v>0.13490977610545926</v>
      </c>
      <c r="BM315" s="14">
        <f t="shared" si="556"/>
        <v>0.27660004919510195</v>
      </c>
      <c r="BN315" s="14">
        <f t="shared" si="557"/>
        <v>0.72293356358936101</v>
      </c>
    </row>
    <row r="316" spans="1:66" x14ac:dyDescent="0.25">
      <c r="A316" t="s">
        <v>291</v>
      </c>
      <c r="B316" t="s">
        <v>296</v>
      </c>
      <c r="C316" t="s">
        <v>316</v>
      </c>
      <c r="D316" s="11">
        <v>44416</v>
      </c>
      <c r="E316" s="10">
        <f>VLOOKUP(A316,home!$A$2:$E$405,3,FALSE)</f>
        <v>1.5636000000000001</v>
      </c>
      <c r="F316" s="10">
        <f>VLOOKUP(B316,home!$B$2:$E$405,3,FALSE)</f>
        <v>1.1512</v>
      </c>
      <c r="G316" s="10">
        <f>VLOOKUP(C316,away!$B$2:$E$405,4,FALSE)</f>
        <v>0.58140000000000003</v>
      </c>
      <c r="H316" s="10">
        <f>VLOOKUP(A316,away!$A$2:$E$405,3,FALSE)</f>
        <v>1.0982000000000001</v>
      </c>
      <c r="I316" s="10">
        <f>VLOOKUP(C316,away!$B$2:$E$405,3,FALSE)</f>
        <v>1.49</v>
      </c>
      <c r="J316" s="10">
        <f>VLOOKUP(B316,home!$B$2:$E$405,4,FALSE)</f>
        <v>0.81950000000000001</v>
      </c>
      <c r="K316" s="12">
        <f t="shared" si="502"/>
        <v>1.0465294884480001</v>
      </c>
      <c r="L316" s="12">
        <f t="shared" si="503"/>
        <v>1.3409626010000002</v>
      </c>
      <c r="M316" s="13">
        <f t="shared" si="504"/>
        <v>9.1859771327352541E-2</v>
      </c>
      <c r="N316" s="13">
        <f t="shared" si="505"/>
        <v>9.6133959496164531E-2</v>
      </c>
      <c r="O316" s="13">
        <f t="shared" si="506"/>
        <v>0.12318051788639187</v>
      </c>
      <c r="P316" s="13">
        <f t="shared" si="507"/>
        <v>0.1289120443704054</v>
      </c>
      <c r="Q316" s="13">
        <f t="shared" si="508"/>
        <v>5.0303511727000906E-2</v>
      </c>
      <c r="R316" s="13">
        <f t="shared" si="509"/>
        <v>8.2590233828731568E-2</v>
      </c>
      <c r="S316" s="13">
        <f t="shared" si="510"/>
        <v>4.5227401896462828E-2</v>
      </c>
      <c r="T316" s="13">
        <f t="shared" si="511"/>
        <v>6.7455127924873126E-2</v>
      </c>
      <c r="U316" s="13">
        <f t="shared" si="512"/>
        <v>8.6433115159583171E-2</v>
      </c>
      <c r="V316" s="13">
        <f t="shared" si="513"/>
        <v>7.0522429711041132E-3</v>
      </c>
      <c r="W316" s="13">
        <f t="shared" si="514"/>
        <v>1.7548036131598745E-2</v>
      </c>
      <c r="X316" s="13">
        <f t="shared" si="515"/>
        <v>2.3531260173470629E-2</v>
      </c>
      <c r="Y316" s="13">
        <f t="shared" si="516"/>
        <v>1.5777269923512451E-2</v>
      </c>
      <c r="Z316" s="13">
        <f t="shared" si="517"/>
        <v>3.691680492405805E-2</v>
      </c>
      <c r="AA316" s="13">
        <f t="shared" si="518"/>
        <v>3.8634524972309084E-2</v>
      </c>
      <c r="AB316" s="13">
        <f t="shared" si="519"/>
        <v>2.0216084827851054E-2</v>
      </c>
      <c r="AC316" s="13">
        <f t="shared" si="520"/>
        <v>6.1855086676224774E-4</v>
      </c>
      <c r="AD316" s="13">
        <f t="shared" si="521"/>
        <v>4.5911343190172633E-3</v>
      </c>
      <c r="AE316" s="13">
        <f t="shared" si="522"/>
        <v>6.1565394179697525E-3</v>
      </c>
      <c r="AF316" s="13">
        <f t="shared" si="523"/>
        <v>4.1278445555398748E-3</v>
      </c>
      <c r="AG316" s="13">
        <f t="shared" si="524"/>
        <v>1.8450950572401477E-3</v>
      </c>
      <c r="AH316" s="13">
        <f t="shared" si="525"/>
        <v>1.2376013687893615E-2</v>
      </c>
      <c r="AI316" s="13">
        <f t="shared" si="526"/>
        <v>1.2951863273816753E-2</v>
      </c>
      <c r="AJ316" s="13">
        <f t="shared" si="527"/>
        <v>6.7772534231979424E-3</v>
      </c>
      <c r="AK316" s="13">
        <f t="shared" si="528"/>
        <v>2.3641985193539336E-3</v>
      </c>
      <c r="AL316" s="13">
        <f t="shared" si="529"/>
        <v>3.4721905194930231E-5</v>
      </c>
      <c r="AM316" s="13">
        <f t="shared" si="530"/>
        <v>9.6095149005543919E-4</v>
      </c>
      <c r="AN316" s="13">
        <f t="shared" si="531"/>
        <v>1.2886000095395673E-3</v>
      </c>
      <c r="AO316" s="13">
        <f t="shared" si="532"/>
        <v>8.6398221022040186E-4</v>
      </c>
      <c r="AP316" s="13">
        <f t="shared" si="533"/>
        <v>3.8618927727829321E-4</v>
      </c>
      <c r="AQ316" s="13">
        <f t="shared" si="534"/>
        <v>1.294663444343525E-4</v>
      </c>
      <c r="AR316" s="13">
        <f t="shared" si="535"/>
        <v>3.3191543009858842E-3</v>
      </c>
      <c r="AS316" s="13">
        <f t="shared" si="536"/>
        <v>3.4735928526907368E-3</v>
      </c>
      <c r="AT316" s="13">
        <f t="shared" si="537"/>
        <v>1.8176086756015329E-3</v>
      </c>
      <c r="AU316" s="13">
        <f t="shared" si="538"/>
        <v>6.3406035915863977E-4</v>
      </c>
      <c r="AV316" s="13">
        <f t="shared" si="539"/>
        <v>1.658907158288616E-4</v>
      </c>
      <c r="AW316" s="13">
        <f t="shared" si="540"/>
        <v>1.3535340390260221E-6</v>
      </c>
      <c r="AX316" s="13">
        <f t="shared" si="541"/>
        <v>1.6761067855184362E-4</v>
      </c>
      <c r="AY316" s="13">
        <f t="shared" si="542"/>
        <v>2.2475965146625512E-4</v>
      </c>
      <c r="AZ316" s="13">
        <f t="shared" si="543"/>
        <v>1.5069714341502154E-4</v>
      </c>
      <c r="BA316" s="13">
        <f t="shared" si="544"/>
        <v>6.7359744465692479E-5</v>
      </c>
      <c r="BB316" s="13">
        <f t="shared" si="545"/>
        <v>2.2581724535352571E-5</v>
      </c>
      <c r="BC316" s="13">
        <f t="shared" si="546"/>
        <v>6.0562496135983788E-6</v>
      </c>
      <c r="BD316" s="13">
        <f t="shared" si="547"/>
        <v>7.4181029742839515E-4</v>
      </c>
      <c r="BE316" s="13">
        <f t="shared" si="548"/>
        <v>7.7632635109319719E-4</v>
      </c>
      <c r="BF316" s="13">
        <f t="shared" si="549"/>
        <v>4.0622420953913307E-4</v>
      </c>
      <c r="BG316" s="13">
        <f t="shared" si="550"/>
        <v>1.4170853806806072E-4</v>
      </c>
      <c r="BH316" s="13">
        <f t="shared" si="551"/>
        <v>3.7075540963270374E-5</v>
      </c>
      <c r="BI316" s="13">
        <f t="shared" si="552"/>
        <v>7.760129383644847E-6</v>
      </c>
      <c r="BJ316" s="14">
        <f t="shared" si="553"/>
        <v>0.29173803324996317</v>
      </c>
      <c r="BK316" s="14">
        <f t="shared" si="554"/>
        <v>0.27392949298874836</v>
      </c>
      <c r="BL316" s="14">
        <f t="shared" si="555"/>
        <v>0.39704501754987026</v>
      </c>
      <c r="BM316" s="14">
        <f t="shared" si="556"/>
        <v>0.42642590395916569</v>
      </c>
      <c r="BN316" s="14">
        <f t="shared" si="557"/>
        <v>0.57298003863604685</v>
      </c>
    </row>
    <row r="317" spans="1:66" x14ac:dyDescent="0.25">
      <c r="A317" t="s">
        <v>291</v>
      </c>
      <c r="B317" t="s">
        <v>312</v>
      </c>
      <c r="C317" t="s">
        <v>313</v>
      </c>
      <c r="D317" s="11">
        <v>44416</v>
      </c>
      <c r="E317" s="10">
        <f>VLOOKUP(A317,home!$A$2:$E$405,3,FALSE)</f>
        <v>1.5636000000000001</v>
      </c>
      <c r="F317" s="10">
        <f>VLOOKUP(B317,home!$B$2:$E$405,3,FALSE)</f>
        <v>1.0871999999999999</v>
      </c>
      <c r="G317" s="10">
        <f>VLOOKUP(C317,away!$B$2:$E$405,4,FALSE)</f>
        <v>0.92379999999999995</v>
      </c>
      <c r="H317" s="10">
        <f>VLOOKUP(A317,away!$A$2:$E$405,3,FALSE)</f>
        <v>1.0982000000000001</v>
      </c>
      <c r="I317" s="10">
        <f>VLOOKUP(C317,away!$B$2:$E$405,3,FALSE)</f>
        <v>1.3152999999999999</v>
      </c>
      <c r="J317" s="10">
        <f>VLOOKUP(B317,home!$B$2:$E$405,4,FALSE)</f>
        <v>1.3658999999999999</v>
      </c>
      <c r="K317" s="12">
        <f t="shared" si="502"/>
        <v>1.570410040896</v>
      </c>
      <c r="L317" s="12">
        <f t="shared" si="503"/>
        <v>1.9729912741139999</v>
      </c>
      <c r="M317" s="13">
        <f t="shared" si="504"/>
        <v>2.8914811253961982E-2</v>
      </c>
      <c r="N317" s="13">
        <f t="shared" si="505"/>
        <v>4.540810992383456E-2</v>
      </c>
      <c r="O317" s="13">
        <f t="shared" si="506"/>
        <v>5.7048670296720269E-2</v>
      </c>
      <c r="P317" s="13">
        <f t="shared" si="507"/>
        <v>8.9589804653734909E-2</v>
      </c>
      <c r="Q317" s="13">
        <f t="shared" si="508"/>
        <v>3.5654675881249549E-2</v>
      </c>
      <c r="R317" s="13">
        <f t="shared" si="509"/>
        <v>5.6278264347617825E-2</v>
      </c>
      <c r="S317" s="13">
        <f t="shared" si="510"/>
        <v>6.9396381558556722E-2</v>
      </c>
      <c r="T317" s="13">
        <f t="shared" si="511"/>
        <v>7.034636439506825E-2</v>
      </c>
      <c r="U317" s="13">
        <f t="shared" si="512"/>
        <v>8.8379951415698405E-2</v>
      </c>
      <c r="V317" s="13">
        <f t="shared" si="513"/>
        <v>2.3890901882240384E-2</v>
      </c>
      <c r="W317" s="13">
        <f t="shared" si="514"/>
        <v>1.8664153669602251E-2</v>
      </c>
      <c r="X317" s="13">
        <f t="shared" si="515"/>
        <v>3.6824212328848027E-2</v>
      </c>
      <c r="Y317" s="13">
        <f t="shared" si="516"/>
        <v>3.6326924800469174E-2</v>
      </c>
      <c r="Z317" s="13">
        <f t="shared" si="517"/>
        <v>3.7012174826710334E-2</v>
      </c>
      <c r="AA317" s="13">
        <f t="shared" si="518"/>
        <v>5.8124290983264076E-2</v>
      </c>
      <c r="AB317" s="13">
        <f t="shared" si="519"/>
        <v>4.5639485090039379E-2</v>
      </c>
      <c r="AC317" s="13">
        <f t="shared" si="520"/>
        <v>4.6264810745093934E-3</v>
      </c>
      <c r="AD317" s="13">
        <f t="shared" si="521"/>
        <v>7.3275935818923211E-3</v>
      </c>
      <c r="AE317" s="13">
        <f t="shared" si="522"/>
        <v>1.4457278197327297E-2</v>
      </c>
      <c r="AF317" s="13">
        <f t="shared" si="523"/>
        <v>1.4262041865382671E-2</v>
      </c>
      <c r="AG317" s="13">
        <f t="shared" si="524"/>
        <v>9.3796280504828567E-3</v>
      </c>
      <c r="AH317" s="13">
        <f t="shared" si="525"/>
        <v>1.8256174492270325E-2</v>
      </c>
      <c r="AI317" s="13">
        <f t="shared" si="526"/>
        <v>2.8669679731010755E-2</v>
      </c>
      <c r="AJ317" s="13">
        <f t="shared" si="527"/>
        <v>2.2511576459425916E-2</v>
      </c>
      <c r="AK317" s="13">
        <f t="shared" si="528"/>
        <v>1.1784135236093498E-2</v>
      </c>
      <c r="AL317" s="13">
        <f t="shared" si="529"/>
        <v>5.7338854064655713E-4</v>
      </c>
      <c r="AM317" s="13">
        <f t="shared" si="530"/>
        <v>2.3014653073217552E-3</v>
      </c>
      <c r="AN317" s="13">
        <f t="shared" si="531"/>
        <v>4.5407709690219178E-3</v>
      </c>
      <c r="AO317" s="13">
        <f t="shared" si="532"/>
        <v>4.4794507498152085E-3</v>
      </c>
      <c r="AP317" s="13">
        <f t="shared" si="533"/>
        <v>2.9459724140696074E-3</v>
      </c>
      <c r="AQ317" s="13">
        <f t="shared" si="534"/>
        <v>1.453094466684972E-3</v>
      </c>
      <c r="AR317" s="13">
        <f t="shared" si="535"/>
        <v>7.2038545943903859E-3</v>
      </c>
      <c r="AS317" s="13">
        <f t="shared" si="536"/>
        <v>1.1313005588185444E-2</v>
      </c>
      <c r="AT317" s="13">
        <f t="shared" si="537"/>
        <v>8.8830287841994912E-3</v>
      </c>
      <c r="AU317" s="13">
        <f t="shared" si="538"/>
        <v>4.649999198758358E-3</v>
      </c>
      <c r="AV317" s="13">
        <f t="shared" si="539"/>
        <v>1.825601357972119E-3</v>
      </c>
      <c r="AW317" s="13">
        <f t="shared" si="540"/>
        <v>4.9349724932808211E-5</v>
      </c>
      <c r="AX317" s="13">
        <f t="shared" si="541"/>
        <v>6.0237403789864768E-4</v>
      </c>
      <c r="AY317" s="13">
        <f t="shared" si="542"/>
        <v>1.1884787205268476E-3</v>
      </c>
      <c r="AZ317" s="13">
        <f t="shared" si="543"/>
        <v>1.172429072534821E-3</v>
      </c>
      <c r="BA317" s="13">
        <f t="shared" si="544"/>
        <v>7.7106410987625731E-4</v>
      </c>
      <c r="BB317" s="13">
        <f t="shared" si="545"/>
        <v>3.8032569014208339E-4</v>
      </c>
      <c r="BC317" s="13">
        <f t="shared" si="546"/>
        <v>1.5007585359434308E-4</v>
      </c>
      <c r="BD317" s="13">
        <f t="shared" si="547"/>
        <v>2.3688570424530483E-3</v>
      </c>
      <c r="BE317" s="13">
        <f t="shared" si="548"/>
        <v>3.7200768849154696E-3</v>
      </c>
      <c r="BF317" s="13">
        <f t="shared" si="549"/>
        <v>2.921023046488184E-3</v>
      </c>
      <c r="BG317" s="13">
        <f t="shared" si="550"/>
        <v>1.5290679739645562E-3</v>
      </c>
      <c r="BH317" s="13">
        <f t="shared" si="551"/>
        <v>6.0031592488161035E-4</v>
      </c>
      <c r="BI317" s="13">
        <f t="shared" si="552"/>
        <v>1.8854843122876979E-4</v>
      </c>
      <c r="BJ317" s="14">
        <f t="shared" si="553"/>
        <v>0.30863648408564343</v>
      </c>
      <c r="BK317" s="14">
        <f t="shared" si="554"/>
        <v>0.21818024768417679</v>
      </c>
      <c r="BL317" s="14">
        <f t="shared" si="555"/>
        <v>0.43189560687957801</v>
      </c>
      <c r="BM317" s="14">
        <f t="shared" si="556"/>
        <v>0.68169104812339554</v>
      </c>
      <c r="BN317" s="14">
        <f t="shared" si="557"/>
        <v>0.31289433635711911</v>
      </c>
    </row>
    <row r="318" spans="1:66" x14ac:dyDescent="0.25">
      <c r="A318" t="s">
        <v>291</v>
      </c>
      <c r="B318" t="s">
        <v>294</v>
      </c>
      <c r="C318" t="s">
        <v>309</v>
      </c>
      <c r="D318" s="11">
        <v>44416</v>
      </c>
      <c r="E318" s="10">
        <f>VLOOKUP(A318,home!$A$2:$E$405,3,FALSE)</f>
        <v>1.5636000000000001</v>
      </c>
      <c r="F318" s="10">
        <f>VLOOKUP(B318,home!$B$2:$E$405,3,FALSE)</f>
        <v>0.88549999999999995</v>
      </c>
      <c r="G318" s="10">
        <f>VLOOKUP(C318,away!$B$2:$E$405,4,FALSE)</f>
        <v>1.0871999999999999</v>
      </c>
      <c r="H318" s="10">
        <f>VLOOKUP(A318,away!$A$2:$E$405,3,FALSE)</f>
        <v>1.0982000000000001</v>
      </c>
      <c r="I318" s="10">
        <f>VLOOKUP(C318,away!$B$2:$E$405,3,FALSE)</f>
        <v>0.91059999999999997</v>
      </c>
      <c r="J318" s="10">
        <f>VLOOKUP(B318,home!$B$2:$E$405,4,FALSE)</f>
        <v>1.0507</v>
      </c>
      <c r="K318" s="12">
        <f t="shared" si="502"/>
        <v>1.5053021121600001</v>
      </c>
      <c r="L318" s="12">
        <f t="shared" si="503"/>
        <v>1.050721980644</v>
      </c>
      <c r="M318" s="13">
        <f t="shared" si="504"/>
        <v>7.761270873810025E-2</v>
      </c>
      <c r="N318" s="13">
        <f t="shared" si="505"/>
        <v>0.11683057439392119</v>
      </c>
      <c r="O318" s="13">
        <f t="shared" si="506"/>
        <v>8.1549379048442575E-2</v>
      </c>
      <c r="P318" s="13">
        <f t="shared" si="507"/>
        <v>0.12275645252695706</v>
      </c>
      <c r="Q318" s="13">
        <f t="shared" si="508"/>
        <v>8.793265520001782E-2</v>
      </c>
      <c r="R318" s="13">
        <f t="shared" si="509"/>
        <v>4.2842862537033947E-2</v>
      </c>
      <c r="S318" s="13">
        <f t="shared" si="510"/>
        <v>4.8539559055505527E-2</v>
      </c>
      <c r="T318" s="13">
        <f t="shared" si="511"/>
        <v>9.239277363504865E-2</v>
      </c>
      <c r="U318" s="13">
        <f t="shared" si="512"/>
        <v>6.4491451467977745E-2</v>
      </c>
      <c r="V318" s="13">
        <f t="shared" si="513"/>
        <v>8.5303098390802756E-3</v>
      </c>
      <c r="W318" s="13">
        <f t="shared" si="514"/>
        <v>4.412173720014128E-2</v>
      </c>
      <c r="X318" s="13">
        <f t="shared" si="515"/>
        <v>4.6359679100386492E-2</v>
      </c>
      <c r="Y318" s="13">
        <f t="shared" si="516"/>
        <v>2.4355566923189173E-2</v>
      </c>
      <c r="Z318" s="13">
        <f t="shared" si="517"/>
        <v>1.5005312460456981E-2</v>
      </c>
      <c r="AA318" s="13">
        <f t="shared" si="518"/>
        <v>2.2587528540346662E-2</v>
      </c>
      <c r="AB318" s="13">
        <f t="shared" si="519"/>
        <v>1.7000527210129061E-2</v>
      </c>
      <c r="AC318" s="13">
        <f t="shared" si="520"/>
        <v>8.4324992632234697E-4</v>
      </c>
      <c r="AD318" s="13">
        <f t="shared" si="521"/>
        <v>1.6604136049885285E-2</v>
      </c>
      <c r="AE318" s="13">
        <f t="shared" si="522"/>
        <v>1.744633071721791E-2</v>
      </c>
      <c r="AF318" s="13">
        <f t="shared" si="523"/>
        <v>9.1656215830827285E-3</v>
      </c>
      <c r="AG318" s="13">
        <f t="shared" si="524"/>
        <v>3.210173354536694E-3</v>
      </c>
      <c r="AH318" s="13">
        <f t="shared" si="525"/>
        <v>3.9416029071583621E-3</v>
      </c>
      <c r="AI318" s="13">
        <f t="shared" si="526"/>
        <v>5.933303181441479E-3</v>
      </c>
      <c r="AJ318" s="13">
        <f t="shared" si="527"/>
        <v>4.4657069055547543E-3</v>
      </c>
      <c r="AK318" s="13">
        <f t="shared" si="528"/>
        <v>2.2407460124063564E-3</v>
      </c>
      <c r="AL318" s="13">
        <f t="shared" si="529"/>
        <v>5.3349185323889475E-5</v>
      </c>
      <c r="AM318" s="13">
        <f t="shared" si="530"/>
        <v>4.9988482132968587E-3</v>
      </c>
      <c r="AN318" s="13">
        <f t="shared" si="531"/>
        <v>5.2523996956139957E-3</v>
      </c>
      <c r="AO318" s="13">
        <f t="shared" si="532"/>
        <v>2.7594059056547399E-3</v>
      </c>
      <c r="AP318" s="13">
        <f t="shared" si="533"/>
        <v>9.6645614619676648E-4</v>
      </c>
      <c r="AQ318" s="13">
        <f t="shared" si="534"/>
        <v>2.5386917903435835E-4</v>
      </c>
      <c r="AR318" s="13">
        <f t="shared" si="535"/>
        <v>8.283057627043169E-4</v>
      </c>
      <c r="AS318" s="13">
        <f t="shared" si="536"/>
        <v>1.246850414113108E-3</v>
      </c>
      <c r="AT318" s="13">
        <f t="shared" si="537"/>
        <v>9.3844328095601633E-4</v>
      </c>
      <c r="AU318" s="13">
        <f t="shared" si="538"/>
        <v>4.7088021765515059E-4</v>
      </c>
      <c r="AV318" s="13">
        <f t="shared" si="539"/>
        <v>1.7720424655266477E-4</v>
      </c>
      <c r="AW318" s="13">
        <f t="shared" si="540"/>
        <v>2.3438875905057992E-6</v>
      </c>
      <c r="AX318" s="13">
        <f t="shared" si="541"/>
        <v>1.2541294623071673E-3</v>
      </c>
      <c r="AY318" s="13">
        <f t="shared" si="542"/>
        <v>1.3177413926193815E-3</v>
      </c>
      <c r="AZ318" s="13">
        <f t="shared" si="543"/>
        <v>6.9228992301480967E-4</v>
      </c>
      <c r="BA318" s="13">
        <f t="shared" si="544"/>
        <v>2.4246807969666775E-4</v>
      </c>
      <c r="BB318" s="13">
        <f t="shared" si="545"/>
        <v>6.3691635235457481E-5</v>
      </c>
      <c r="BC318" s="13">
        <f t="shared" si="546"/>
        <v>1.3384440225011017E-5</v>
      </c>
      <c r="BD318" s="13">
        <f t="shared" si="547"/>
        <v>1.4505317859458641E-4</v>
      </c>
      <c r="BE318" s="13">
        <f t="shared" si="548"/>
        <v>2.1834885611395264E-4</v>
      </c>
      <c r="BF318" s="13">
        <f t="shared" si="549"/>
        <v>1.6434049714802646E-4</v>
      </c>
      <c r="BG318" s="13">
        <f t="shared" si="550"/>
        <v>8.2460699156782904E-5</v>
      </c>
      <c r="BH318" s="13">
        <f t="shared" si="551"/>
        <v>3.1032066152723927E-5</v>
      </c>
      <c r="BI318" s="13">
        <f t="shared" si="552"/>
        <v>9.3425269448768233E-6</v>
      </c>
      <c r="BJ318" s="14">
        <f t="shared" si="553"/>
        <v>0.47623393223032257</v>
      </c>
      <c r="BK318" s="14">
        <f t="shared" si="554"/>
        <v>0.25965337066390876</v>
      </c>
      <c r="BL318" s="14">
        <f t="shared" si="555"/>
        <v>0.24936536955658317</v>
      </c>
      <c r="BM318" s="14">
        <f t="shared" si="556"/>
        <v>0.46941795496176969</v>
      </c>
      <c r="BN318" s="14">
        <f t="shared" si="557"/>
        <v>0.52952463244447279</v>
      </c>
    </row>
    <row r="319" spans="1:66" x14ac:dyDescent="0.25">
      <c r="A319" t="s">
        <v>291</v>
      </c>
      <c r="B319" t="s">
        <v>302</v>
      </c>
      <c r="C319" t="s">
        <v>306</v>
      </c>
      <c r="D319" s="11">
        <v>44416</v>
      </c>
      <c r="E319" s="10">
        <f>VLOOKUP(A319,home!$A$2:$E$405,3,FALSE)</f>
        <v>1.5636000000000001</v>
      </c>
      <c r="F319" s="10">
        <f>VLOOKUP(B319,home!$B$2:$E$405,3,FALSE)</f>
        <v>0.87209999999999999</v>
      </c>
      <c r="G319" s="10">
        <f>VLOOKUP(C319,away!$B$2:$E$405,4,FALSE)</f>
        <v>0.63949999999999996</v>
      </c>
      <c r="H319" s="10">
        <f>VLOOKUP(A319,away!$A$2:$E$405,3,FALSE)</f>
        <v>1.0982000000000001</v>
      </c>
      <c r="I319" s="10">
        <f>VLOOKUP(C319,away!$B$2:$E$405,3,FALSE)</f>
        <v>0.52029999999999998</v>
      </c>
      <c r="J319" s="10">
        <f>VLOOKUP(B319,home!$B$2:$E$405,4,FALSE)</f>
        <v>1.8211999999999999</v>
      </c>
      <c r="K319" s="12">
        <f t="shared" si="502"/>
        <v>0.87203215062000006</v>
      </c>
      <c r="L319" s="12">
        <f t="shared" si="503"/>
        <v>1.0406217693519999</v>
      </c>
      <c r="M319" s="13">
        <f t="shared" si="504"/>
        <v>0.14768791412563648</v>
      </c>
      <c r="N319" s="13">
        <f t="shared" si="505"/>
        <v>0.12878860937556064</v>
      </c>
      <c r="O319" s="13">
        <f t="shared" si="506"/>
        <v>0.15368725850932605</v>
      </c>
      <c r="P319" s="13">
        <f t="shared" si="507"/>
        <v>0.13402023056077947</v>
      </c>
      <c r="Q319" s="13">
        <f t="shared" si="508"/>
        <v>5.6153904004564624E-2</v>
      </c>
      <c r="R319" s="13">
        <f t="shared" si="509"/>
        <v>7.9965153438416536E-2</v>
      </c>
      <c r="S319" s="13">
        <f t="shared" si="510"/>
        <v>3.0404353507702923E-2</v>
      </c>
      <c r="T319" s="13">
        <f t="shared" si="511"/>
        <v>5.8434974941252389E-2</v>
      </c>
      <c r="U319" s="13">
        <f t="shared" si="512"/>
        <v>6.9732184727560653E-2</v>
      </c>
      <c r="V319" s="13">
        <f t="shared" si="513"/>
        <v>3.065622450691234E-3</v>
      </c>
      <c r="W319" s="13">
        <f t="shared" si="514"/>
        <v>1.6322669891603178E-2</v>
      </c>
      <c r="X319" s="13">
        <f t="shared" si="515"/>
        <v>1.6985725623148713E-2</v>
      </c>
      <c r="Y319" s="13">
        <f t="shared" si="516"/>
        <v>8.8378579258443103E-3</v>
      </c>
      <c r="Z319" s="13">
        <f t="shared" si="517"/>
        <v>2.7737826485863062E-2</v>
      </c>
      <c r="AA319" s="13">
        <f t="shared" si="518"/>
        <v>2.418827648399156E-2</v>
      </c>
      <c r="AB319" s="13">
        <f t="shared" si="519"/>
        <v>1.0546477381063167E-2</v>
      </c>
      <c r="AC319" s="13">
        <f t="shared" si="520"/>
        <v>1.7386977384301682E-4</v>
      </c>
      <c r="AD319" s="13">
        <f t="shared" si="521"/>
        <v>3.5584732323587602E-3</v>
      </c>
      <c r="AE319" s="13">
        <f t="shared" si="522"/>
        <v>3.7030247112489032E-3</v>
      </c>
      <c r="AF319" s="13">
        <f t="shared" si="523"/>
        <v>1.9267240634870063E-3</v>
      </c>
      <c r="AG319" s="13">
        <f t="shared" si="524"/>
        <v>6.6833033466630787E-4</v>
      </c>
      <c r="AH319" s="13">
        <f t="shared" si="525"/>
        <v>7.2161465189243936E-3</v>
      </c>
      <c r="AI319" s="13">
        <f t="shared" si="526"/>
        <v>6.2927117680866649E-3</v>
      </c>
      <c r="AJ319" s="13">
        <f t="shared" si="527"/>
        <v>2.7437234881781988E-3</v>
      </c>
      <c r="AK319" s="13">
        <f t="shared" si="528"/>
        <v>7.9753836470088124E-4</v>
      </c>
      <c r="AL319" s="13">
        <f t="shared" si="529"/>
        <v>6.3111642725670579E-6</v>
      </c>
      <c r="AM319" s="13">
        <f t="shared" si="530"/>
        <v>6.2062061314750261E-4</v>
      </c>
      <c r="AN319" s="13">
        <f t="shared" si="531"/>
        <v>6.4583132054987725E-4</v>
      </c>
      <c r="AO319" s="13">
        <f t="shared" si="532"/>
        <v>3.3603306574677598E-4</v>
      </c>
      <c r="AP319" s="13">
        <f t="shared" si="533"/>
        <v>1.1656110781272897E-4</v>
      </c>
      <c r="AQ319" s="13">
        <f t="shared" si="534"/>
        <v>3.0324006562427803E-5</v>
      </c>
      <c r="AR319" s="13">
        <f t="shared" si="535"/>
        <v>1.5018558316852763E-3</v>
      </c>
      <c r="AS319" s="13">
        <f t="shared" si="536"/>
        <v>1.3096665708257E-3</v>
      </c>
      <c r="AT319" s="13">
        <f t="shared" si="537"/>
        <v>5.71035678176128E-4</v>
      </c>
      <c r="AU319" s="13">
        <f t="shared" si="538"/>
        <v>1.6598715684022639E-4</v>
      </c>
      <c r="AV319" s="13">
        <f t="shared" si="539"/>
        <v>3.6186534338670467E-5</v>
      </c>
      <c r="AW319" s="13">
        <f t="shared" si="540"/>
        <v>1.5908615586153027E-7</v>
      </c>
      <c r="AX319" s="13">
        <f t="shared" si="541"/>
        <v>9.0200188000353265E-5</v>
      </c>
      <c r="AY319" s="13">
        <f t="shared" si="542"/>
        <v>9.3864279232810642E-5</v>
      </c>
      <c r="AZ319" s="13">
        <f t="shared" si="543"/>
        <v>4.8838606167098804E-5</v>
      </c>
      <c r="BA319" s="13">
        <f t="shared" si="544"/>
        <v>1.6940838920763949E-5</v>
      </c>
      <c r="BB319" s="13">
        <f t="shared" si="545"/>
        <v>4.4072514430081504E-6</v>
      </c>
      <c r="BC319" s="13">
        <f t="shared" si="546"/>
        <v>9.1725635892045966E-7</v>
      </c>
      <c r="BD319" s="13">
        <f t="shared" si="547"/>
        <v>2.6047731214665852E-4</v>
      </c>
      <c r="BE319" s="13">
        <f t="shared" si="548"/>
        <v>2.2714459069896766E-4</v>
      </c>
      <c r="BF319" s="13">
        <f t="shared" si="549"/>
        <v>9.9038692964460224E-5</v>
      </c>
      <c r="BG319" s="13">
        <f t="shared" si="550"/>
        <v>2.878830814013071E-5</v>
      </c>
      <c r="BH319" s="13">
        <f t="shared" si="551"/>
        <v>6.2760825650373593E-6</v>
      </c>
      <c r="BI319" s="13">
        <f t="shared" si="552"/>
        <v>1.0945891553316431E-6</v>
      </c>
      <c r="BJ319" s="14">
        <f t="shared" si="553"/>
        <v>0.29738483263767701</v>
      </c>
      <c r="BK319" s="14">
        <f t="shared" si="554"/>
        <v>0.31545216586215852</v>
      </c>
      <c r="BL319" s="14">
        <f t="shared" si="555"/>
        <v>0.35937702202778471</v>
      </c>
      <c r="BM319" s="14">
        <f t="shared" si="556"/>
        <v>0.29955507180612256</v>
      </c>
      <c r="BN319" s="14">
        <f t="shared" si="557"/>
        <v>0.70030307001428382</v>
      </c>
    </row>
    <row r="320" spans="1:66" x14ac:dyDescent="0.25">
      <c r="A320" t="s">
        <v>291</v>
      </c>
      <c r="B320" t="s">
        <v>307</v>
      </c>
      <c r="C320" t="s">
        <v>311</v>
      </c>
      <c r="D320" s="11">
        <v>44416</v>
      </c>
      <c r="E320" s="10">
        <f>VLOOKUP(A320,home!$A$2:$E$405,3,FALSE)</f>
        <v>1.5636000000000001</v>
      </c>
      <c r="F320" s="10">
        <f>VLOOKUP(B320,home!$B$2:$E$405,3,FALSE)</f>
        <v>1.3371999999999999</v>
      </c>
      <c r="G320" s="10">
        <f>VLOOKUP(C320,away!$B$2:$E$405,4,FALSE)</f>
        <v>0.76749999999999996</v>
      </c>
      <c r="H320" s="10">
        <f>VLOOKUP(A320,away!$A$2:$E$405,3,FALSE)</f>
        <v>1.0982000000000001</v>
      </c>
      <c r="I320" s="10">
        <f>VLOOKUP(C320,away!$B$2:$E$405,3,FALSE)</f>
        <v>1.0927</v>
      </c>
      <c r="J320" s="10">
        <f>VLOOKUP(B320,home!$B$2:$E$405,4,FALSE)</f>
        <v>0.99339999999999995</v>
      </c>
      <c r="K320" s="12">
        <f t="shared" si="502"/>
        <v>1.6047242436</v>
      </c>
      <c r="L320" s="12">
        <f t="shared" si="503"/>
        <v>1.192083119276</v>
      </c>
      <c r="M320" s="13">
        <f t="shared" si="504"/>
        <v>6.100451733515902E-2</v>
      </c>
      <c r="N320" s="13">
        <f t="shared" si="505"/>
        <v>9.7895427936846136E-2</v>
      </c>
      <c r="O320" s="13">
        <f t="shared" si="506"/>
        <v>7.2722455314823173E-2</v>
      </c>
      <c r="P320" s="13">
        <f t="shared" si="507"/>
        <v>0.1166994870978144</v>
      </c>
      <c r="Q320" s="13">
        <f t="shared" si="508"/>
        <v>7.8547583273926871E-2</v>
      </c>
      <c r="R320" s="13">
        <f t="shared" si="509"/>
        <v>4.334560568655197E-2</v>
      </c>
      <c r="S320" s="13">
        <f t="shared" si="510"/>
        <v>5.5810499303155653E-2</v>
      </c>
      <c r="T320" s="13">
        <f t="shared" si="511"/>
        <v>9.36352480807741E-2</v>
      </c>
      <c r="U320" s="13">
        <f t="shared" si="512"/>
        <v>6.9557744298735971E-2</v>
      </c>
      <c r="V320" s="13">
        <f t="shared" si="513"/>
        <v>1.1862612671722218E-2</v>
      </c>
      <c r="W320" s="13">
        <f t="shared" si="514"/>
        <v>4.2015737051953446E-2</v>
      </c>
      <c r="X320" s="13">
        <f t="shared" si="515"/>
        <v>5.0086250883572866E-2</v>
      </c>
      <c r="Y320" s="13">
        <f t="shared" si="516"/>
        <v>2.9853487093064932E-2</v>
      </c>
      <c r="Z320" s="13">
        <f t="shared" si="517"/>
        <v>1.7223854944577469E-2</v>
      </c>
      <c r="AA320" s="13">
        <f t="shared" si="518"/>
        <v>2.7639537597813197E-2</v>
      </c>
      <c r="AB320" s="13">
        <f t="shared" si="519"/>
        <v>2.2176918032552274E-2</v>
      </c>
      <c r="AC320" s="13">
        <f t="shared" si="520"/>
        <v>1.4182974422454798E-3</v>
      </c>
      <c r="AD320" s="13">
        <f t="shared" si="521"/>
        <v>1.6855917964998125E-2</v>
      </c>
      <c r="AE320" s="13">
        <f t="shared" si="522"/>
        <v>2.009365526597533E-2</v>
      </c>
      <c r="AF320" s="13">
        <f t="shared" si="523"/>
        <v>1.1976653623560249E-2</v>
      </c>
      <c r="AG320" s="13">
        <f t="shared" si="524"/>
        <v>4.7590555366873039E-3</v>
      </c>
      <c r="AH320" s="13">
        <f t="shared" si="525"/>
        <v>5.1330666820723165E-3</v>
      </c>
      <c r="AI320" s="13">
        <f t="shared" si="526"/>
        <v>8.2371565487368587E-3</v>
      </c>
      <c r="AJ320" s="13">
        <f t="shared" si="527"/>
        <v>6.6091824060432718E-3</v>
      </c>
      <c r="AK320" s="13">
        <f t="shared" si="528"/>
        <v>3.5353050791174065E-3</v>
      </c>
      <c r="AL320" s="13">
        <f t="shared" si="529"/>
        <v>1.0852611661713629E-4</v>
      </c>
      <c r="AM320" s="13">
        <f t="shared" si="530"/>
        <v>5.4098200413130494E-3</v>
      </c>
      <c r="AN320" s="13">
        <f t="shared" si="531"/>
        <v>6.4489551495702782E-3</v>
      </c>
      <c r="AO320" s="13">
        <f t="shared" si="532"/>
        <v>3.8438452853853809E-3</v>
      </c>
      <c r="AP320" s="13">
        <f t="shared" si="533"/>
        <v>1.5273943592721839E-3</v>
      </c>
      <c r="AQ320" s="13">
        <f t="shared" si="534"/>
        <v>4.5519525804143813E-4</v>
      </c>
      <c r="AR320" s="13">
        <f t="shared" si="535"/>
        <v>1.2238084283632954E-3</v>
      </c>
      <c r="AS320" s="13">
        <f t="shared" si="536"/>
        <v>1.9638750545165938E-3</v>
      </c>
      <c r="AT320" s="13">
        <f t="shared" si="537"/>
        <v>1.575738955692025E-3</v>
      </c>
      <c r="AU320" s="13">
        <f t="shared" si="538"/>
        <v>8.4287550126131304E-4</v>
      </c>
      <c r="AV320" s="13">
        <f t="shared" si="539"/>
        <v>3.3814568780263297E-4</v>
      </c>
      <c r="AW320" s="13">
        <f t="shared" si="540"/>
        <v>5.766850781974867E-6</v>
      </c>
      <c r="AX320" s="13">
        <f t="shared" si="541"/>
        <v>1.4468782289680359E-3</v>
      </c>
      <c r="AY320" s="13">
        <f t="shared" si="542"/>
        <v>1.7247991124007505E-3</v>
      </c>
      <c r="AZ320" s="13">
        <f t="shared" si="543"/>
        <v>1.0280519530175816E-3</v>
      </c>
      <c r="BA320" s="13">
        <f t="shared" si="544"/>
        <v>4.0850779297699419E-4</v>
      </c>
      <c r="BB320" s="13">
        <f t="shared" si="545"/>
        <v>1.2174381102514242E-4</v>
      </c>
      <c r="BC320" s="13">
        <f t="shared" si="546"/>
        <v>2.9025748399879942E-5</v>
      </c>
      <c r="BD320" s="13">
        <f t="shared" si="547"/>
        <v>2.4314689477992907E-4</v>
      </c>
      <c r="BE320" s="13">
        <f t="shared" si="548"/>
        <v>3.9018371680941044E-4</v>
      </c>
      <c r="BF320" s="13">
        <f t="shared" si="549"/>
        <v>3.1306863491100892E-4</v>
      </c>
      <c r="BG320" s="13">
        <f t="shared" si="550"/>
        <v>1.6746294278415113E-4</v>
      </c>
      <c r="BH320" s="13">
        <f t="shared" si="551"/>
        <v>6.7182961047581775E-5</v>
      </c>
      <c r="BI320" s="13">
        <f t="shared" si="552"/>
        <v>2.1562025269977765E-5</v>
      </c>
      <c r="BJ320" s="14">
        <f t="shared" si="553"/>
        <v>0.46816323345173022</v>
      </c>
      <c r="BK320" s="14">
        <f t="shared" si="554"/>
        <v>0.24862873907911465</v>
      </c>
      <c r="BL320" s="14">
        <f t="shared" si="555"/>
        <v>0.26610402244968445</v>
      </c>
      <c r="BM320" s="14">
        <f t="shared" si="556"/>
        <v>0.52818574101836613</v>
      </c>
      <c r="BN320" s="14">
        <f t="shared" si="557"/>
        <v>0.47021507664512158</v>
      </c>
    </row>
    <row r="321" spans="1:66" x14ac:dyDescent="0.25">
      <c r="A321" t="s">
        <v>339</v>
      </c>
      <c r="B321" t="s">
        <v>84</v>
      </c>
      <c r="C321" t="s">
        <v>89</v>
      </c>
      <c r="D321" s="11">
        <v>44417</v>
      </c>
      <c r="E321" s="10">
        <f>VLOOKUP(A321,home!$A$2:$E$405,3,FALSE)</f>
        <v>1.3068</v>
      </c>
      <c r="F321" s="10">
        <f>VLOOKUP(B321,home!$B$2:$E$405,3,FALSE)</f>
        <v>0.9839</v>
      </c>
      <c r="G321" s="10">
        <f>VLOOKUP(C321,away!$B$2:$E$405,4,FALSE)</f>
        <v>0.76519999999999999</v>
      </c>
      <c r="H321" s="10">
        <f>VLOOKUP(A321,away!$A$2:$E$405,3,FALSE)</f>
        <v>1.1419999999999999</v>
      </c>
      <c r="I321" s="10">
        <f>VLOOKUP(C321,away!$B$2:$E$405,3,FALSE)</f>
        <v>0.32840000000000003</v>
      </c>
      <c r="J321" s="10">
        <f>VLOOKUP(B321,home!$B$2:$E$405,4,FALSE)</f>
        <v>0.62549999999999994</v>
      </c>
      <c r="K321" s="12">
        <f t="shared" si="502"/>
        <v>0.98386394990399995</v>
      </c>
      <c r="L321" s="12">
        <f t="shared" si="503"/>
        <v>0.23458301639999998</v>
      </c>
      <c r="M321" s="13">
        <f t="shared" si="504"/>
        <v>0.29568902554054227</v>
      </c>
      <c r="N321" s="13">
        <f t="shared" si="505"/>
        <v>0.29091777261158264</v>
      </c>
      <c r="O321" s="13">
        <f t="shared" si="506"/>
        <v>6.936362352767704E-2</v>
      </c>
      <c r="P321" s="13">
        <f t="shared" si="507"/>
        <v>6.8244368623594356E-2</v>
      </c>
      <c r="Q321" s="13">
        <f t="shared" si="508"/>
        <v>0.14311175442945268</v>
      </c>
      <c r="R321" s="13">
        <f t="shared" si="509"/>
        <v>8.1357640177782443E-3</v>
      </c>
      <c r="S321" s="13">
        <f t="shared" si="510"/>
        <v>3.9376620761618882E-3</v>
      </c>
      <c r="T321" s="13">
        <f t="shared" si="511"/>
        <v>3.3571587036357063E-2</v>
      </c>
      <c r="U321" s="13">
        <f t="shared" si="512"/>
        <v>8.0044849220181381E-3</v>
      </c>
      <c r="V321" s="13">
        <f t="shared" si="513"/>
        <v>1.0097818204239443E-4</v>
      </c>
      <c r="W321" s="13">
        <f t="shared" si="514"/>
        <v>4.6934165330217527E-2</v>
      </c>
      <c r="X321" s="13">
        <f t="shared" si="515"/>
        <v>1.100995807537873E-2</v>
      </c>
      <c r="Y321" s="13">
        <f t="shared" si="516"/>
        <v>1.2913745878799403E-3</v>
      </c>
      <c r="Z321" s="13">
        <f t="shared" si="517"/>
        <v>6.3617068800300128E-4</v>
      </c>
      <c r="AA321" s="13">
        <f t="shared" si="518"/>
        <v>6.2590540591177799E-4</v>
      </c>
      <c r="AB321" s="13">
        <f t="shared" si="519"/>
        <v>3.079028824633141E-4</v>
      </c>
      <c r="AC321" s="13">
        <f t="shared" si="520"/>
        <v>1.4565962216647946E-6</v>
      </c>
      <c r="AD321" s="13">
        <f t="shared" si="521"/>
        <v>1.1544208321808795E-2</v>
      </c>
      <c r="AE321" s="13">
        <f t="shared" si="522"/>
        <v>2.7080752100798891E-3</v>
      </c>
      <c r="AF321" s="13">
        <f t="shared" si="523"/>
        <v>3.1763422570930201E-4</v>
      </c>
      <c r="AG321" s="13">
        <f t="shared" si="524"/>
        <v>2.4837198259588833E-5</v>
      </c>
      <c r="AH321" s="13">
        <f t="shared" si="525"/>
        <v>3.7308709734251834E-5</v>
      </c>
      <c r="AI321" s="13">
        <f t="shared" si="526"/>
        <v>3.670669452496282E-5</v>
      </c>
      <c r="AJ321" s="13">
        <f t="shared" si="527"/>
        <v>1.8057196731624721E-5</v>
      </c>
      <c r="AK321" s="13">
        <f t="shared" si="528"/>
        <v>5.9219416335233001E-6</v>
      </c>
      <c r="AL321" s="13">
        <f t="shared" si="529"/>
        <v>1.3447166570393743E-8</v>
      </c>
      <c r="AM321" s="13">
        <f t="shared" si="530"/>
        <v>2.2715860796018862E-3</v>
      </c>
      <c r="AN321" s="13">
        <f t="shared" si="531"/>
        <v>5.3287551456526099E-4</v>
      </c>
      <c r="AO321" s="13">
        <f t="shared" si="532"/>
        <v>6.2501772786210515E-5</v>
      </c>
      <c r="AP321" s="13">
        <f t="shared" si="533"/>
        <v>4.8872847968455651E-6</v>
      </c>
      <c r="AQ321" s="13">
        <f t="shared" si="534"/>
        <v>2.8661850241247352E-7</v>
      </c>
      <c r="AR321" s="13">
        <f t="shared" si="535"/>
        <v>1.7503979334905676E-6</v>
      </c>
      <c r="AS321" s="13">
        <f t="shared" si="536"/>
        <v>1.7221534247478289E-6</v>
      </c>
      <c r="AT321" s="13">
        <f t="shared" si="537"/>
        <v>8.4718233540654976E-7</v>
      </c>
      <c r="AU321" s="13">
        <f t="shared" si="538"/>
        <v>2.7783738626732783E-7</v>
      </c>
      <c r="AV321" s="13">
        <f t="shared" si="539"/>
        <v>6.8338547070994118E-8</v>
      </c>
      <c r="AW321" s="13">
        <f t="shared" si="540"/>
        <v>8.621044719149443E-11</v>
      </c>
      <c r="AX321" s="13">
        <f t="shared" si="541"/>
        <v>3.7248860880400886E-4</v>
      </c>
      <c r="AY321" s="13">
        <f t="shared" si="542"/>
        <v>8.7379501427883988E-5</v>
      </c>
      <c r="AZ321" s="13">
        <f t="shared" si="543"/>
        <v>1.0248873508240565E-5</v>
      </c>
      <c r="BA321" s="13">
        <f t="shared" si="544"/>
        <v>8.0140388742170751E-7</v>
      </c>
      <c r="BB321" s="13">
        <f t="shared" si="545"/>
        <v>4.6998935316517537E-8</v>
      </c>
      <c r="BC321" s="13">
        <f t="shared" si="546"/>
        <v>2.2050304028274348E-9</v>
      </c>
      <c r="BD321" s="13">
        <f t="shared" si="547"/>
        <v>6.8435604523090634E-8</v>
      </c>
      <c r="BE321" s="13">
        <f t="shared" si="548"/>
        <v>6.7331324180156E-8</v>
      </c>
      <c r="BF321" s="13">
        <f t="shared" si="549"/>
        <v>3.3122431280077485E-8</v>
      </c>
      <c r="BG321" s="13">
        <f t="shared" si="550"/>
        <v>1.0862655356546947E-8</v>
      </c>
      <c r="BH321" s="13">
        <f t="shared" si="551"/>
        <v>2.6718437513845301E-9</v>
      </c>
      <c r="BI321" s="13">
        <f t="shared" si="552"/>
        <v>5.2574614935270106E-10</v>
      </c>
      <c r="BJ321" s="14">
        <f t="shared" si="553"/>
        <v>0.54477447188857209</v>
      </c>
      <c r="BK321" s="14">
        <f t="shared" si="554"/>
        <v>0.36806088396715697</v>
      </c>
      <c r="BL321" s="14">
        <f t="shared" si="555"/>
        <v>8.6540524157705093E-2</v>
      </c>
      <c r="BM321" s="14">
        <f t="shared" si="556"/>
        <v>0.12446236253559255</v>
      </c>
      <c r="BN321" s="14">
        <f t="shared" si="557"/>
        <v>0.87546230875062725</v>
      </c>
    </row>
    <row r="322" spans="1:66" x14ac:dyDescent="0.25">
      <c r="A322" t="s">
        <v>339</v>
      </c>
      <c r="B322" t="s">
        <v>71</v>
      </c>
      <c r="C322" t="s">
        <v>79</v>
      </c>
      <c r="D322" s="11">
        <v>44417</v>
      </c>
      <c r="E322" s="10">
        <f>VLOOKUP(A322,home!$A$2:$E$405,3,FALSE)</f>
        <v>1.3068</v>
      </c>
      <c r="F322" s="10">
        <f>VLOOKUP(B322,home!$B$2:$E$405,3,FALSE)</f>
        <v>0.89280000000000004</v>
      </c>
      <c r="G322" s="10">
        <f>VLOOKUP(C322,away!$B$2:$E$405,4,FALSE)</f>
        <v>1.7855000000000001</v>
      </c>
      <c r="H322" s="10">
        <f>VLOOKUP(A322,away!$A$2:$E$405,3,FALSE)</f>
        <v>1.1419999999999999</v>
      </c>
      <c r="I322" s="10">
        <f>VLOOKUP(C322,away!$B$2:$E$405,3,FALSE)</f>
        <v>0.58379999999999999</v>
      </c>
      <c r="J322" s="10">
        <f>VLOOKUP(B322,home!$B$2:$E$405,4,FALSE)</f>
        <v>1.3134999999999999</v>
      </c>
      <c r="K322" s="12">
        <f t="shared" si="502"/>
        <v>2.08316256192</v>
      </c>
      <c r="L322" s="12">
        <f t="shared" si="503"/>
        <v>0.87570992459999986</v>
      </c>
      <c r="M322" s="13">
        <f t="shared" si="504"/>
        <v>5.1877376651088811E-2</v>
      </c>
      <c r="N322" s="13">
        <f t="shared" si="505"/>
        <v>0.10806900885017093</v>
      </c>
      <c r="O322" s="13">
        <f t="shared" si="506"/>
        <v>4.5429533595570767E-2</v>
      </c>
      <c r="P322" s="13">
        <f t="shared" si="507"/>
        <v>9.4637103591779889E-2</v>
      </c>
      <c r="Q322" s="13">
        <f t="shared" si="508"/>
        <v>0.11256265667023865</v>
      </c>
      <c r="R322" s="13">
        <f t="shared" si="509"/>
        <v>1.9891546719795219E-2</v>
      </c>
      <c r="S322" s="13">
        <f t="shared" si="510"/>
        <v>4.316034249610283E-2</v>
      </c>
      <c r="T322" s="13">
        <f t="shared" si="511"/>
        <v>9.8572235585470361E-2</v>
      </c>
      <c r="U322" s="13">
        <f t="shared" si="512"/>
        <v>4.1437325425359973E-2</v>
      </c>
      <c r="V322" s="13">
        <f t="shared" si="513"/>
        <v>8.7483430854689414E-3</v>
      </c>
      <c r="W322" s="13">
        <f t="shared" si="514"/>
        <v>7.8162104081898581E-2</v>
      </c>
      <c r="X322" s="13">
        <f t="shared" si="515"/>
        <v>6.8447330272136744E-2</v>
      </c>
      <c r="Y322" s="13">
        <f t="shared" si="516"/>
        <v>2.9970003215842075E-2</v>
      </c>
      <c r="Z322" s="13">
        <f t="shared" si="517"/>
        <v>5.8064082927230826E-3</v>
      </c>
      <c r="AA322" s="13">
        <f t="shared" si="518"/>
        <v>1.2095692374622548E-2</v>
      </c>
      <c r="AB322" s="13">
        <f t="shared" si="519"/>
        <v>1.2598646757657463E-2</v>
      </c>
      <c r="AC322" s="13">
        <f t="shared" si="520"/>
        <v>9.9744568861427174E-4</v>
      </c>
      <c r="AD322" s="13">
        <f t="shared" si="521"/>
        <v>4.0706092246076388E-2</v>
      </c>
      <c r="AE322" s="13">
        <f t="shared" si="522"/>
        <v>3.5646728971572193E-2</v>
      </c>
      <c r="AF322" s="13">
        <f t="shared" si="523"/>
        <v>1.5608097169966056E-2</v>
      </c>
      <c r="AG322" s="13">
        <f t="shared" si="524"/>
        <v>4.5560551986201497E-3</v>
      </c>
      <c r="AH322" s="13">
        <f t="shared" si="525"/>
        <v>1.2711823420543356E-3</v>
      </c>
      <c r="AI322" s="13">
        <f t="shared" si="526"/>
        <v>2.648079464341375E-3</v>
      </c>
      <c r="AJ322" s="13">
        <f t="shared" si="527"/>
        <v>2.7581900005525612E-3</v>
      </c>
      <c r="AK322" s="13">
        <f t="shared" si="528"/>
        <v>1.9152527159377332E-3</v>
      </c>
      <c r="AL322" s="13">
        <f t="shared" si="529"/>
        <v>7.2783457494728188E-5</v>
      </c>
      <c r="AM322" s="13">
        <f t="shared" si="530"/>
        <v>1.6959481481817671E-2</v>
      </c>
      <c r="AN322" s="13">
        <f t="shared" si="531"/>
        <v>1.4851586249697644E-2</v>
      </c>
      <c r="AO322" s="13">
        <f t="shared" si="532"/>
        <v>6.5028407374565595E-3</v>
      </c>
      <c r="AP322" s="13">
        <f t="shared" si="533"/>
        <v>1.8982007239612974E-3</v>
      </c>
      <c r="AQ322" s="13">
        <f t="shared" si="534"/>
        <v>4.1556830321395308E-4</v>
      </c>
      <c r="AR322" s="13">
        <f t="shared" si="535"/>
        <v>2.2263739858265083E-4</v>
      </c>
      <c r="AS322" s="13">
        <f t="shared" si="536"/>
        <v>4.6378989361063898E-4</v>
      </c>
      <c r="AT322" s="13">
        <f t="shared" si="537"/>
        <v>4.8307487148327167E-4</v>
      </c>
      <c r="AU322" s="13">
        <f t="shared" si="538"/>
        <v>3.3544116229275564E-4</v>
      </c>
      <c r="AV322" s="13">
        <f t="shared" si="539"/>
        <v>1.7469461775379986E-4</v>
      </c>
      <c r="AW322" s="13">
        <f t="shared" si="540"/>
        <v>3.6881927962458871E-6</v>
      </c>
      <c r="AX322" s="13">
        <f t="shared" si="541"/>
        <v>5.8882261487496765E-3</v>
      </c>
      <c r="AY322" s="13">
        <f t="shared" si="542"/>
        <v>5.156378076749327E-3</v>
      </c>
      <c r="AZ322" s="13">
        <f t="shared" si="543"/>
        <v>2.2577457283996225E-3</v>
      </c>
      <c r="BA322" s="13">
        <f t="shared" si="544"/>
        <v>6.5904344719426849E-4</v>
      </c>
      <c r="BB322" s="13">
        <f t="shared" si="545"/>
        <v>1.4428272186265415E-4</v>
      </c>
      <c r="BC322" s="13">
        <f t="shared" si="546"/>
        <v>2.5269962296685538E-5</v>
      </c>
      <c r="BD322" s="13">
        <f t="shared" si="547"/>
        <v>3.2494296587658862E-5</v>
      </c>
      <c r="BE322" s="13">
        <f t="shared" si="548"/>
        <v>6.7690902127335735E-5</v>
      </c>
      <c r="BF322" s="13">
        <f t="shared" si="549"/>
        <v>7.0505576547128375E-5</v>
      </c>
      <c r="BG322" s="13">
        <f t="shared" si="550"/>
        <v>4.8958192489854203E-5</v>
      </c>
      <c r="BH322" s="13">
        <f t="shared" si="551"/>
        <v>2.5496968423534301E-5</v>
      </c>
      <c r="BI322" s="13">
        <f t="shared" si="552"/>
        <v>1.0622866012472614E-5</v>
      </c>
      <c r="BJ322" s="14">
        <f t="shared" si="553"/>
        <v>0.64705893584339147</v>
      </c>
      <c r="BK322" s="14">
        <f t="shared" si="554"/>
        <v>0.20464977304729876</v>
      </c>
      <c r="BL322" s="14">
        <f t="shared" si="555"/>
        <v>0.14198085614180306</v>
      </c>
      <c r="BM322" s="14">
        <f t="shared" si="556"/>
        <v>0.56187605736261914</v>
      </c>
      <c r="BN322" s="14">
        <f t="shared" si="557"/>
        <v>0.4324672260786443</v>
      </c>
    </row>
    <row r="323" spans="1:66" x14ac:dyDescent="0.25">
      <c r="A323" t="s">
        <v>339</v>
      </c>
      <c r="B323" t="s">
        <v>73</v>
      </c>
      <c r="C323" t="s">
        <v>87</v>
      </c>
      <c r="D323" s="11">
        <v>44417</v>
      </c>
      <c r="E323" s="10">
        <f>VLOOKUP(A323,home!$A$2:$E$405,3,FALSE)</f>
        <v>1.3068</v>
      </c>
      <c r="F323" s="10">
        <f>VLOOKUP(B323,home!$B$2:$E$405,3,FALSE)</f>
        <v>0.3826</v>
      </c>
      <c r="G323" s="10">
        <f>VLOOKUP(C323,away!$B$2:$E$405,4,FALSE)</f>
        <v>1.6579999999999999</v>
      </c>
      <c r="H323" s="10">
        <f>VLOOKUP(A323,away!$A$2:$E$405,3,FALSE)</f>
        <v>1.1419999999999999</v>
      </c>
      <c r="I323" s="10">
        <f>VLOOKUP(C323,away!$B$2:$E$405,3,FALSE)</f>
        <v>0.58379999999999999</v>
      </c>
      <c r="J323" s="10">
        <f>VLOOKUP(B323,home!$B$2:$E$405,4,FALSE)</f>
        <v>1.3134999999999999</v>
      </c>
      <c r="K323" s="12">
        <f t="shared" si="502"/>
        <v>0.82896962543999997</v>
      </c>
      <c r="L323" s="12">
        <f t="shared" si="503"/>
        <v>0.87570992459999986</v>
      </c>
      <c r="M323" s="13">
        <f t="shared" si="504"/>
        <v>0.18183064446318101</v>
      </c>
      <c r="N323" s="13">
        <f t="shared" si="505"/>
        <v>0.15073208123415699</v>
      </c>
      <c r="O323" s="13">
        <f t="shared" si="506"/>
        <v>0.15923089995282161</v>
      </c>
      <c r="P323" s="13">
        <f t="shared" si="507"/>
        <v>0.13199757949236465</v>
      </c>
      <c r="Q323" s="13">
        <f t="shared" si="508"/>
        <v>6.2476158461235359E-2</v>
      </c>
      <c r="R323" s="13">
        <f t="shared" si="509"/>
        <v>6.972003969583776E-2</v>
      </c>
      <c r="S323" s="13">
        <f t="shared" si="510"/>
        <v>2.3955479346292458E-2</v>
      </c>
      <c r="T323" s="13">
        <f t="shared" si="511"/>
        <v>5.471099201538606E-2</v>
      </c>
      <c r="U323" s="13">
        <f t="shared" si="512"/>
        <v>5.7795795192320566E-2</v>
      </c>
      <c r="V323" s="13">
        <f t="shared" si="513"/>
        <v>1.9322407877734014E-3</v>
      </c>
      <c r="W323" s="13">
        <f t="shared" si="514"/>
        <v>1.7263612559513457E-2</v>
      </c>
      <c r="X323" s="13">
        <f t="shared" si="515"/>
        <v>1.5117916852815138E-2</v>
      </c>
      <c r="Y323" s="13">
        <f t="shared" si="516"/>
        <v>6.6194549136439065E-3</v>
      </c>
      <c r="Z323" s="13">
        <f t="shared" si="517"/>
        <v>2.0351510235050364E-2</v>
      </c>
      <c r="AA323" s="13">
        <f t="shared" si="518"/>
        <v>1.687078381668803E-2</v>
      </c>
      <c r="AB323" s="13">
        <f t="shared" si="519"/>
        <v>6.9926836706995423E-3</v>
      </c>
      <c r="AC323" s="13">
        <f t="shared" si="520"/>
        <v>8.7667808874948114E-5</v>
      </c>
      <c r="AD323" s="13">
        <f t="shared" si="521"/>
        <v>3.5777526093002869E-3</v>
      </c>
      <c r="AE323" s="13">
        <f t="shared" si="522"/>
        <v>3.1330734677278067E-3</v>
      </c>
      <c r="AF323" s="13">
        <f t="shared" si="523"/>
        <v>1.3718317650950889E-3</v>
      </c>
      <c r="AG323" s="13">
        <f t="shared" si="524"/>
        <v>4.0044223052510171E-4</v>
      </c>
      <c r="AH323" s="13">
        <f t="shared" si="525"/>
        <v>4.4555048733580186E-3</v>
      </c>
      <c r="AI323" s="13">
        <f t="shared" si="526"/>
        <v>3.6934782060136914E-3</v>
      </c>
      <c r="AJ323" s="13">
        <f t="shared" si="527"/>
        <v>1.530890622504986E-3</v>
      </c>
      <c r="AK323" s="13">
        <f t="shared" si="528"/>
        <v>4.2302060864252226E-4</v>
      </c>
      <c r="AL323" s="13">
        <f t="shared" si="529"/>
        <v>2.5456519950322487E-6</v>
      </c>
      <c r="AM323" s="13">
        <f t="shared" si="530"/>
        <v>5.9316964808972853E-4</v>
      </c>
      <c r="AN323" s="13">
        <f t="shared" si="531"/>
        <v>5.1944454780366461E-4</v>
      </c>
      <c r="AO323" s="13">
        <f t="shared" si="532"/>
        <v>2.2744137289551405E-4</v>
      </c>
      <c r="AP323" s="13">
        <f t="shared" si="533"/>
        <v>6.6390889169750368E-5</v>
      </c>
      <c r="AQ323" s="13">
        <f t="shared" si="534"/>
        <v>1.4534790137242254E-5</v>
      </c>
      <c r="AR323" s="13">
        <f t="shared" si="535"/>
        <v>7.803459673406569E-4</v>
      </c>
      <c r="AS323" s="13">
        <f t="shared" si="536"/>
        <v>6.4688310425999886E-4</v>
      </c>
      <c r="AT323" s="13">
        <f t="shared" si="537"/>
        <v>2.6812322232093775E-4</v>
      </c>
      <c r="AU323" s="13">
        <f t="shared" si="538"/>
        <v>7.4088669059717879E-5</v>
      </c>
      <c r="AV323" s="13">
        <f t="shared" si="539"/>
        <v>1.5354314059945611E-5</v>
      </c>
      <c r="AW323" s="13">
        <f t="shared" si="540"/>
        <v>5.1332855264272887E-8</v>
      </c>
      <c r="AX323" s="13">
        <f t="shared" si="541"/>
        <v>8.1953270166553103E-5</v>
      </c>
      <c r="AY323" s="13">
        <f t="shared" si="542"/>
        <v>7.1767292038275635E-5</v>
      </c>
      <c r="AZ323" s="13">
        <f t="shared" si="543"/>
        <v>3.1423664949792264E-5</v>
      </c>
      <c r="BA323" s="13">
        <f t="shared" si="544"/>
        <v>9.1726717546127488E-6</v>
      </c>
      <c r="BB323" s="13">
        <f t="shared" si="545"/>
        <v>2.0081499226531187E-6</v>
      </c>
      <c r="BC323" s="13">
        <f t="shared" si="546"/>
        <v>3.517113634704118E-7</v>
      </c>
      <c r="BD323" s="13">
        <f t="shared" si="547"/>
        <v>1.1389278470363338E-4</v>
      </c>
      <c r="BE323" s="13">
        <f t="shared" si="548"/>
        <v>9.4413659076089527E-5</v>
      </c>
      <c r="BF323" s="13">
        <f t="shared" si="549"/>
        <v>3.9133027800362882E-5</v>
      </c>
      <c r="BG323" s="13">
        <f t="shared" si="550"/>
        <v>1.0813363799333311E-5</v>
      </c>
      <c r="BH323" s="13">
        <f t="shared" si="551"/>
        <v>2.2409875346199469E-6</v>
      </c>
      <c r="BI323" s="13">
        <f t="shared" si="552"/>
        <v>3.7154211943792145E-7</v>
      </c>
      <c r="BJ323" s="14">
        <f t="shared" si="553"/>
        <v>0.31702097411769048</v>
      </c>
      <c r="BK323" s="14">
        <f t="shared" si="554"/>
        <v>0.33987792484251972</v>
      </c>
      <c r="BL323" s="14">
        <f t="shared" si="555"/>
        <v>0.32275875728096148</v>
      </c>
      <c r="BM323" s="14">
        <f t="shared" si="556"/>
        <v>0.24395004721744173</v>
      </c>
      <c r="BN323" s="14">
        <f t="shared" si="557"/>
        <v>0.75598740329959735</v>
      </c>
    </row>
    <row r="324" spans="1:66" x14ac:dyDescent="0.25">
      <c r="A324" t="s">
        <v>342</v>
      </c>
      <c r="B324" t="s">
        <v>151</v>
      </c>
      <c r="C324" t="s">
        <v>152</v>
      </c>
      <c r="D324" s="11">
        <v>44417</v>
      </c>
      <c r="E324" s="10">
        <f>VLOOKUP(A324,home!$A$2:$E$405,3,FALSE)</f>
        <v>1.25</v>
      </c>
      <c r="F324" s="10">
        <f>VLOOKUP(B324,home!$B$2:$E$405,3,FALSE)</f>
        <v>1.4</v>
      </c>
      <c r="G324" s="10">
        <f>VLOOKUP(C324,away!$B$2:$E$405,4,FALSE)</f>
        <v>1.3332999999999999</v>
      </c>
      <c r="H324" s="10">
        <f>VLOOKUP(A324,away!$A$2:$E$405,3,FALSE)</f>
        <v>1.1389</v>
      </c>
      <c r="I324" s="10">
        <f>VLOOKUP(C324,away!$B$2:$E$405,3,FALSE)</f>
        <v>1.1707000000000001</v>
      </c>
      <c r="J324" s="10">
        <f>VLOOKUP(B324,home!$B$2:$E$405,4,FALSE)</f>
        <v>0.878</v>
      </c>
      <c r="K324" s="12">
        <f t="shared" si="502"/>
        <v>2.333275</v>
      </c>
      <c r="L324" s="12">
        <f t="shared" si="503"/>
        <v>1.1706463819400001</v>
      </c>
      <c r="M324" s="13">
        <f t="shared" si="504"/>
        <v>3.0079199821295012E-2</v>
      </c>
      <c r="N324" s="13">
        <f t="shared" si="505"/>
        <v>7.0183044963032112E-2</v>
      </c>
      <c r="O324" s="13">
        <f t="shared" si="506"/>
        <v>3.5212106442449306E-2</v>
      </c>
      <c r="P324" s="13">
        <f t="shared" si="507"/>
        <v>8.215952765950589E-2</v>
      </c>
      <c r="Q324" s="13">
        <f t="shared" si="508"/>
        <v>8.1878172118059395E-2</v>
      </c>
      <c r="R324" s="13">
        <f t="shared" si="509"/>
        <v>2.0610462503669734E-2</v>
      </c>
      <c r="S324" s="13">
        <f t="shared" si="510"/>
        <v>5.6103453759882134E-2</v>
      </c>
      <c r="T324" s="13">
        <f t="shared" si="511"/>
        <v>9.585038594986682E-2</v>
      </c>
      <c r="U324" s="13">
        <f t="shared" si="512"/>
        <v>4.8089876898249992E-2</v>
      </c>
      <c r="V324" s="13">
        <f t="shared" si="513"/>
        <v>1.702702379925948E-2</v>
      </c>
      <c r="W324" s="13">
        <f t="shared" si="514"/>
        <v>6.3681430682921675E-2</v>
      </c>
      <c r="X324" s="13">
        <f t="shared" si="515"/>
        <v>7.4548436425725173E-2</v>
      </c>
      <c r="Y324" s="13">
        <f t="shared" si="516"/>
        <v>4.3634928690529665E-2</v>
      </c>
      <c r="Z324" s="13">
        <f t="shared" si="517"/>
        <v>8.0425211200103337E-3</v>
      </c>
      <c r="AA324" s="13">
        <f t="shared" si="518"/>
        <v>1.8765413466292111E-2</v>
      </c>
      <c r="AB324" s="13">
        <f t="shared" si="519"/>
        <v>2.1892435052781368E-2</v>
      </c>
      <c r="AC324" s="13">
        <f t="shared" si="520"/>
        <v>2.9067683006562439E-3</v>
      </c>
      <c r="AD324" s="13">
        <f t="shared" si="521"/>
        <v>3.7146572544173528E-2</v>
      </c>
      <c r="AE324" s="13">
        <f t="shared" si="522"/>
        <v>4.3485500750308485E-2</v>
      </c>
      <c r="AF324" s="13">
        <f t="shared" si="523"/>
        <v>2.5453072060098905E-2</v>
      </c>
      <c r="AG324" s="13">
        <f t="shared" si="524"/>
        <v>9.9321822388042935E-3</v>
      </c>
      <c r="AH324" s="13">
        <f t="shared" si="525"/>
        <v>2.3537370627040336E-3</v>
      </c>
      <c r="AI324" s="13">
        <f t="shared" si="526"/>
        <v>5.4919158449807538E-3</v>
      </c>
      <c r="AJ324" s="13">
        <f t="shared" si="527"/>
        <v>6.4070749715987351E-3</v>
      </c>
      <c r="AK324" s="13">
        <f t="shared" si="528"/>
        <v>4.9831559514523461E-3</v>
      </c>
      <c r="AL324" s="13">
        <f t="shared" si="529"/>
        <v>3.1758652093991714E-4</v>
      </c>
      <c r="AM324" s="13">
        <f t="shared" si="530"/>
        <v>1.733463381060129E-2</v>
      </c>
      <c r="AN324" s="13">
        <f t="shared" si="531"/>
        <v>2.0292726352635196E-2</v>
      </c>
      <c r="AO324" s="13">
        <f t="shared" si="532"/>
        <v>1.1877803342205449E-2</v>
      </c>
      <c r="AP324" s="13">
        <f t="shared" si="533"/>
        <v>4.6349025026492154E-3</v>
      </c>
      <c r="AQ324" s="13">
        <f t="shared" si="534"/>
        <v>1.3564579613427389E-3</v>
      </c>
      <c r="AR324" s="13">
        <f t="shared" si="535"/>
        <v>5.5107875529851209E-4</v>
      </c>
      <c r="AS324" s="13">
        <f t="shared" si="536"/>
        <v>1.2858182827691356E-3</v>
      </c>
      <c r="AT324" s="13">
        <f t="shared" si="537"/>
        <v>1.5000838268640778E-3</v>
      </c>
      <c r="AU324" s="13">
        <f t="shared" si="538"/>
        <v>1.1667026970420937E-3</v>
      </c>
      <c r="AV324" s="13">
        <f t="shared" si="539"/>
        <v>6.8055955886022292E-4</v>
      </c>
      <c r="AW324" s="13">
        <f t="shared" si="540"/>
        <v>2.4096347408092963E-5</v>
      </c>
      <c r="AX324" s="13">
        <f t="shared" si="541"/>
        <v>6.7410779507384548E-3</v>
      </c>
      <c r="AY324" s="13">
        <f t="shared" si="542"/>
        <v>7.8914185134074822E-3</v>
      </c>
      <c r="AZ324" s="13">
        <f t="shared" si="543"/>
        <v>4.619030265547404E-3</v>
      </c>
      <c r="BA324" s="13">
        <f t="shared" si="544"/>
        <v>1.8024170228114751E-3</v>
      </c>
      <c r="BB324" s="13">
        <f t="shared" si="545"/>
        <v>5.2749824162532993E-4</v>
      </c>
      <c r="BC324" s="13">
        <f t="shared" si="546"/>
        <v>1.2350278160768089E-4</v>
      </c>
      <c r="BD324" s="13">
        <f t="shared" si="547"/>
        <v>1.0751972517570041E-4</v>
      </c>
      <c r="BE324" s="13">
        <f t="shared" si="548"/>
        <v>2.5087308675933239E-4</v>
      </c>
      <c r="BF324" s="13">
        <f t="shared" si="549"/>
        <v>2.9267795075419068E-4</v>
      </c>
      <c r="BG324" s="13">
        <f t="shared" si="550"/>
        <v>2.2763271518199475E-4</v>
      </c>
      <c r="BH324" s="13">
        <f t="shared" si="551"/>
        <v>1.3278243087906722E-4</v>
      </c>
      <c r="BI324" s="13">
        <f t="shared" si="552"/>
        <v>6.196358528187108E-5</v>
      </c>
      <c r="BJ324" s="14">
        <f t="shared" si="553"/>
        <v>0.62299519516869184</v>
      </c>
      <c r="BK324" s="14">
        <f t="shared" si="554"/>
        <v>0.19648497837494619</v>
      </c>
      <c r="BL324" s="14">
        <f t="shared" si="555"/>
        <v>0.17006387080904461</v>
      </c>
      <c r="BM324" s="14">
        <f t="shared" si="556"/>
        <v>0.66959672979868234</v>
      </c>
      <c r="BN324" s="14">
        <f t="shared" si="557"/>
        <v>0.32012251350801146</v>
      </c>
    </row>
    <row r="325" spans="1:66" x14ac:dyDescent="0.25">
      <c r="A325" t="s">
        <v>344</v>
      </c>
      <c r="B325" t="s">
        <v>182</v>
      </c>
      <c r="C325" t="s">
        <v>193</v>
      </c>
      <c r="D325" s="11">
        <v>44417</v>
      </c>
      <c r="E325" s="10">
        <f>VLOOKUP(A325,home!$A$2:$E$405,3,FALSE)</f>
        <v>1.3226</v>
      </c>
      <c r="F325" s="10">
        <f>VLOOKUP(B325,home!$B$2:$E$405,3,FALSE)</f>
        <v>1.4492</v>
      </c>
      <c r="G325" s="10">
        <f>VLOOKUP(C325,away!$B$2:$E$405,4,FALSE)</f>
        <v>0.81910000000000005</v>
      </c>
      <c r="H325" s="10">
        <f>VLOOKUP(A325,away!$A$2:$E$405,3,FALSE)</f>
        <v>1.0645</v>
      </c>
      <c r="I325" s="10">
        <f>VLOOKUP(C325,away!$B$2:$E$405,3,FALSE)</f>
        <v>0.86109999999999998</v>
      </c>
      <c r="J325" s="10">
        <f>VLOOKUP(B325,home!$B$2:$E$405,4,FALSE)</f>
        <v>1.2524999999999999</v>
      </c>
      <c r="K325" s="12">
        <f t="shared" si="502"/>
        <v>1.5699787336720001</v>
      </c>
      <c r="L325" s="12">
        <f t="shared" si="503"/>
        <v>1.148092789875</v>
      </c>
      <c r="M325" s="13">
        <f t="shared" si="504"/>
        <v>6.6001914912753895E-2</v>
      </c>
      <c r="N325" s="13">
        <f t="shared" si="505"/>
        <v>0.10362160279465245</v>
      </c>
      <c r="O325" s="13">
        <f t="shared" si="506"/>
        <v>7.5776322629275972E-2</v>
      </c>
      <c r="P325" s="13">
        <f t="shared" si="507"/>
        <v>0.11896721504383162</v>
      </c>
      <c r="Q325" s="13">
        <f t="shared" si="508"/>
        <v>8.1341856368305751E-2</v>
      </c>
      <c r="R325" s="13">
        <f t="shared" si="509"/>
        <v>4.3499124826956781E-2</v>
      </c>
      <c r="S325" s="13">
        <f t="shared" si="510"/>
        <v>5.3609044048168936E-2</v>
      </c>
      <c r="T325" s="13">
        <f t="shared" si="511"/>
        <v>9.3387998811499687E-2</v>
      </c>
      <c r="U325" s="13">
        <f t="shared" si="512"/>
        <v>6.8292700911665866E-2</v>
      </c>
      <c r="V325" s="13">
        <f t="shared" si="513"/>
        <v>1.0736588610940364E-2</v>
      </c>
      <c r="W325" s="13">
        <f t="shared" si="514"/>
        <v>4.2568328218547467E-2</v>
      </c>
      <c r="X325" s="13">
        <f t="shared" si="515"/>
        <v>4.8872390704746846E-2</v>
      </c>
      <c r="Y325" s="13">
        <f t="shared" si="516"/>
        <v>2.8055019696036916E-2</v>
      </c>
      <c r="Z325" s="13">
        <f t="shared" si="517"/>
        <v>1.6647010526567228E-2</v>
      </c>
      <c r="AA325" s="13">
        <f t="shared" si="518"/>
        <v>2.6135452505924472E-2</v>
      </c>
      <c r="AB325" s="13">
        <f t="shared" si="519"/>
        <v>2.0516052314598011E-2</v>
      </c>
      <c r="AC325" s="13">
        <f t="shared" si="520"/>
        <v>1.2095312384149438E-3</v>
      </c>
      <c r="AD325" s="13">
        <f t="shared" si="521"/>
        <v>1.67078425077723E-2</v>
      </c>
      <c r="AE325" s="13">
        <f t="shared" si="522"/>
        <v>1.9182153517540414E-2</v>
      </c>
      <c r="AF325" s="13">
        <f t="shared" si="523"/>
        <v>1.1011446073881761E-2</v>
      </c>
      <c r="AG325" s="13">
        <f t="shared" si="524"/>
        <v>4.2140539478403415E-3</v>
      </c>
      <c r="AH325" s="13">
        <f t="shared" si="525"/>
        <v>4.7780781896312654E-3</v>
      </c>
      <c r="AI325" s="13">
        <f t="shared" si="526"/>
        <v>7.5014811455430958E-3</v>
      </c>
      <c r="AJ325" s="13">
        <f t="shared" si="527"/>
        <v>5.8885829347720695E-3</v>
      </c>
      <c r="AK325" s="13">
        <f t="shared" si="528"/>
        <v>3.0816499930186683E-3</v>
      </c>
      <c r="AL325" s="13">
        <f t="shared" si="529"/>
        <v>8.7206295837296668E-5</v>
      </c>
      <c r="AM325" s="13">
        <f t="shared" si="530"/>
        <v>5.2461914845487109E-3</v>
      </c>
      <c r="AN325" s="13">
        <f t="shared" si="531"/>
        <v>6.0231146177139967E-3</v>
      </c>
      <c r="AO325" s="13">
        <f t="shared" si="532"/>
        <v>3.457547232594079E-3</v>
      </c>
      <c r="AP325" s="13">
        <f t="shared" si="533"/>
        <v>1.3231950161311738E-3</v>
      </c>
      <c r="AQ325" s="13">
        <f t="shared" si="534"/>
        <v>3.797876644046837E-4</v>
      </c>
      <c r="AR325" s="13">
        <f t="shared" si="535"/>
        <v>1.0971354237949292E-3</v>
      </c>
      <c r="AS325" s="13">
        <f t="shared" si="536"/>
        <v>1.7224792833162559E-3</v>
      </c>
      <c r="AT325" s="13">
        <f t="shared" si="537"/>
        <v>1.3521279219985555E-3</v>
      </c>
      <c r="AU325" s="13">
        <f t="shared" si="538"/>
        <v>7.0760402758061512E-4</v>
      </c>
      <c r="AV325" s="13">
        <f t="shared" si="539"/>
        <v>2.7773081879055517E-4</v>
      </c>
      <c r="AW325" s="13">
        <f t="shared" si="540"/>
        <v>4.3663253995339403E-6</v>
      </c>
      <c r="AX325" s="13">
        <f t="shared" si="541"/>
        <v>1.3727348439187697E-3</v>
      </c>
      <c r="AY325" s="13">
        <f t="shared" si="542"/>
        <v>1.576026976713323E-3</v>
      </c>
      <c r="AZ325" s="13">
        <f t="shared" si="543"/>
        <v>9.0471260430653039E-4</v>
      </c>
      <c r="BA325" s="13">
        <f t="shared" si="544"/>
        <v>3.462313393044538E-4</v>
      </c>
      <c r="BB325" s="13">
        <f t="shared" si="545"/>
        <v>9.9376426071052008E-5</v>
      </c>
      <c r="BC325" s="13">
        <f t="shared" si="546"/>
        <v>2.2818671651144147E-5</v>
      </c>
      <c r="BD325" s="13">
        <f t="shared" si="547"/>
        <v>2.09935544929235E-4</v>
      </c>
      <c r="BE325" s="13">
        <f t="shared" si="548"/>
        <v>3.2959434098074164E-4</v>
      </c>
      <c r="BF325" s="13">
        <f t="shared" si="549"/>
        <v>2.5872805303920118E-4</v>
      </c>
      <c r="BG325" s="13">
        <f t="shared" si="550"/>
        <v>1.3539918035863574E-4</v>
      </c>
      <c r="BH325" s="13">
        <f t="shared" si="551"/>
        <v>5.3143458429919408E-5</v>
      </c>
      <c r="BI325" s="13">
        <f t="shared" si="552"/>
        <v>1.6686819913751079E-5</v>
      </c>
      <c r="BJ325" s="14">
        <f t="shared" si="553"/>
        <v>0.46971442951818176</v>
      </c>
      <c r="BK325" s="14">
        <f t="shared" si="554"/>
        <v>0.25218752712666043</v>
      </c>
      <c r="BL325" s="14">
        <f t="shared" si="555"/>
        <v>0.26163001032451866</v>
      </c>
      <c r="BM325" s="14">
        <f t="shared" si="556"/>
        <v>0.50939928026883785</v>
      </c>
      <c r="BN325" s="14">
        <f t="shared" si="557"/>
        <v>0.48920803657577649</v>
      </c>
    </row>
    <row r="326" spans="1:66" x14ac:dyDescent="0.25">
      <c r="A326" t="s">
        <v>344</v>
      </c>
      <c r="B326" t="s">
        <v>190</v>
      </c>
      <c r="C326" t="s">
        <v>196</v>
      </c>
      <c r="D326" s="11">
        <v>44417</v>
      </c>
      <c r="E326" s="10">
        <f>VLOOKUP(A326,home!$A$2:$E$405,3,FALSE)</f>
        <v>1.3226</v>
      </c>
      <c r="F326" s="10">
        <f>VLOOKUP(B326,home!$B$2:$E$405,3,FALSE)</f>
        <v>0.63009999999999999</v>
      </c>
      <c r="G326" s="10">
        <f>VLOOKUP(C326,away!$B$2:$E$405,4,FALSE)</f>
        <v>0.96230000000000004</v>
      </c>
      <c r="H326" s="10">
        <f>VLOOKUP(A326,away!$A$2:$E$405,3,FALSE)</f>
        <v>1.0645</v>
      </c>
      <c r="I326" s="10">
        <f>VLOOKUP(C326,away!$B$2:$E$405,3,FALSE)</f>
        <v>1.7934000000000001</v>
      </c>
      <c r="J326" s="10">
        <f>VLOOKUP(B326,home!$B$2:$E$405,4,FALSE)</f>
        <v>1.3308</v>
      </c>
      <c r="K326" s="12">
        <f t="shared" si="502"/>
        <v>0.80195220119800004</v>
      </c>
      <c r="L326" s="12">
        <f t="shared" si="503"/>
        <v>2.5405960784400001</v>
      </c>
      <c r="M326" s="13">
        <f t="shared" si="504"/>
        <v>3.53467694051341E-2</v>
      </c>
      <c r="N326" s="13">
        <f t="shared" si="505"/>
        <v>2.8346419529685408E-2</v>
      </c>
      <c r="O326" s="13">
        <f t="shared" si="506"/>
        <v>8.9801863736206675E-2</v>
      </c>
      <c r="P326" s="13">
        <f t="shared" si="507"/>
        <v>7.201680229493379E-2</v>
      </c>
      <c r="Q326" s="13">
        <f t="shared" si="508"/>
        <v>1.1366236768956596E-2</v>
      </c>
      <c r="R326" s="13">
        <f t="shared" si="509"/>
        <v>0.11407513142240498</v>
      </c>
      <c r="S326" s="13">
        <f t="shared" si="510"/>
        <v>3.6682417517018243E-2</v>
      </c>
      <c r="T326" s="13">
        <f t="shared" si="511"/>
        <v>2.8877016561831666E-2</v>
      </c>
      <c r="U326" s="13">
        <f t="shared" si="512"/>
        <v>9.1482802746148797E-2</v>
      </c>
      <c r="V326" s="13">
        <f t="shared" si="513"/>
        <v>8.3042334073475353E-3</v>
      </c>
      <c r="W326" s="13">
        <f t="shared" si="514"/>
        <v>3.0383928654007953E-3</v>
      </c>
      <c r="X326" s="13">
        <f t="shared" si="515"/>
        <v>7.7193289985973369E-3</v>
      </c>
      <c r="Y326" s="13">
        <f t="shared" si="516"/>
        <v>9.8058484910122853E-3</v>
      </c>
      <c r="Z326" s="13">
        <f t="shared" si="517"/>
        <v>9.660627717976325E-2</v>
      </c>
      <c r="AA326" s="13">
        <f t="shared" si="518"/>
        <v>7.7473616633855241E-2</v>
      </c>
      <c r="AB326" s="13">
        <f t="shared" si="519"/>
        <v>3.1065068697145107E-2</v>
      </c>
      <c r="AC326" s="13">
        <f t="shared" si="520"/>
        <v>1.0574593265040122E-3</v>
      </c>
      <c r="AD326" s="13">
        <f t="shared" si="521"/>
        <v>6.0916146162811658E-4</v>
      </c>
      <c r="AE326" s="13">
        <f t="shared" si="522"/>
        <v>1.5476332205491717E-3</v>
      </c>
      <c r="AF326" s="13">
        <f t="shared" si="523"/>
        <v>1.9659554454953469E-3</v>
      </c>
      <c r="AG326" s="13">
        <f t="shared" si="524"/>
        <v>1.6648995650710807E-3</v>
      </c>
      <c r="AH326" s="13">
        <f t="shared" si="525"/>
        <v>6.1359382238898537E-2</v>
      </c>
      <c r="AI326" s="13">
        <f t="shared" si="526"/>
        <v>4.9207291650634144E-2</v>
      </c>
      <c r="AJ326" s="13">
        <f t="shared" si="527"/>
        <v>1.973094792710901E-2</v>
      </c>
      <c r="AK326" s="13">
        <f t="shared" si="528"/>
        <v>5.2744257072893964E-3</v>
      </c>
      <c r="AL326" s="13">
        <f t="shared" si="529"/>
        <v>8.6180254131753108E-5</v>
      </c>
      <c r="AM326" s="13">
        <f t="shared" si="530"/>
        <v>9.7703675007531854E-5</v>
      </c>
      <c r="AN326" s="13">
        <f t="shared" si="531"/>
        <v>2.4822557357331171E-4</v>
      </c>
      <c r="AO326" s="13">
        <f t="shared" si="532"/>
        <v>3.1532045939443776E-4</v>
      </c>
      <c r="AP326" s="13">
        <f t="shared" si="533"/>
        <v>2.6703397419646928E-4</v>
      </c>
      <c r="AQ326" s="13">
        <f t="shared" si="534"/>
        <v>1.6960636691344948E-4</v>
      </c>
      <c r="AR326" s="13">
        <f t="shared" si="535"/>
        <v>3.1177881178329321E-2</v>
      </c>
      <c r="AS326" s="13">
        <f t="shared" si="536"/>
        <v>2.500317043965089E-2</v>
      </c>
      <c r="AT326" s="13">
        <f t="shared" si="537"/>
        <v>1.0025673785503399E-2</v>
      </c>
      <c r="AU326" s="13">
        <f t="shared" si="538"/>
        <v>2.6800370535925125E-3</v>
      </c>
      <c r="AV326" s="13">
        <f t="shared" si="539"/>
        <v>5.3731540360517935E-4</v>
      </c>
      <c r="AW326" s="13">
        <f t="shared" si="540"/>
        <v>4.8774112630566419E-6</v>
      </c>
      <c r="AX326" s="13">
        <f t="shared" si="541"/>
        <v>1.3058946206237358E-5</v>
      </c>
      <c r="AY326" s="13">
        <f t="shared" si="542"/>
        <v>3.3177507520125553E-5</v>
      </c>
      <c r="AZ326" s="13">
        <f t="shared" si="543"/>
        <v>4.2145322749022302E-5</v>
      </c>
      <c r="BA326" s="13">
        <f t="shared" si="544"/>
        <v>3.5691413900251401E-5</v>
      </c>
      <c r="BB326" s="13">
        <f t="shared" si="545"/>
        <v>2.2669366547239399E-5</v>
      </c>
      <c r="BC326" s="13">
        <f t="shared" si="546"/>
        <v>1.1518740750127069E-5</v>
      </c>
      <c r="BD326" s="13">
        <f t="shared" si="547"/>
        <v>1.3201733775955293E-2</v>
      </c>
      <c r="BE326" s="13">
        <f t="shared" si="548"/>
        <v>1.058715946125733E-2</v>
      </c>
      <c r="BF326" s="13">
        <f t="shared" si="549"/>
        <v>4.2451979171947742E-3</v>
      </c>
      <c r="BG326" s="13">
        <f t="shared" si="550"/>
        <v>1.1348152714051715E-3</v>
      </c>
      <c r="BH326" s="13">
        <f t="shared" si="551"/>
        <v>2.2751690121412075E-4</v>
      </c>
      <c r="BI326" s="13">
        <f t="shared" si="552"/>
        <v>3.6491535947682427E-5</v>
      </c>
      <c r="BJ326" s="14">
        <f t="shared" si="553"/>
        <v>9.6197044254986014E-2</v>
      </c>
      <c r="BK326" s="14">
        <f t="shared" si="554"/>
        <v>0.15352703971258955</v>
      </c>
      <c r="BL326" s="14">
        <f t="shared" si="555"/>
        <v>0.63832752348334765</v>
      </c>
      <c r="BM326" s="14">
        <f t="shared" si="556"/>
        <v>0.63367636137710792</v>
      </c>
      <c r="BN326" s="14">
        <f t="shared" si="557"/>
        <v>0.35095322315732158</v>
      </c>
    </row>
    <row r="327" spans="1:66" x14ac:dyDescent="0.25">
      <c r="A327" t="s">
        <v>344</v>
      </c>
      <c r="B327" t="s">
        <v>195</v>
      </c>
      <c r="C327" t="s">
        <v>184</v>
      </c>
      <c r="D327" s="11">
        <v>44417</v>
      </c>
      <c r="E327" s="10">
        <f>VLOOKUP(A327,home!$A$2:$E$405,3,FALSE)</f>
        <v>1.3226</v>
      </c>
      <c r="F327" s="10">
        <f>VLOOKUP(B327,home!$B$2:$E$405,3,FALSE)</f>
        <v>1.1971000000000001</v>
      </c>
      <c r="G327" s="10">
        <f>VLOOKUP(C327,away!$B$2:$E$405,4,FALSE)</f>
        <v>0.94510000000000005</v>
      </c>
      <c r="H327" s="10">
        <f>VLOOKUP(A327,away!$A$2:$E$405,3,FALSE)</f>
        <v>1.0645</v>
      </c>
      <c r="I327" s="10">
        <f>VLOOKUP(C327,away!$B$2:$E$405,3,FALSE)</f>
        <v>0.78280000000000005</v>
      </c>
      <c r="J327" s="10">
        <f>VLOOKUP(B327,home!$B$2:$E$405,4,FALSE)</f>
        <v>0.62629999999999997</v>
      </c>
      <c r="K327" s="12">
        <f t="shared" si="502"/>
        <v>1.4963621431460001</v>
      </c>
      <c r="L327" s="12">
        <f t="shared" si="503"/>
        <v>0.52188990278000003</v>
      </c>
      <c r="M327" s="13">
        <f t="shared" si="504"/>
        <v>0.13288754351287793</v>
      </c>
      <c r="N327" s="13">
        <f t="shared" si="505"/>
        <v>0.19884788940833736</v>
      </c>
      <c r="O327" s="13">
        <f t="shared" si="506"/>
        <v>6.9352667164608889E-2</v>
      </c>
      <c r="P327" s="13">
        <f t="shared" si="507"/>
        <v>0.10377670567132538</v>
      </c>
      <c r="Q327" s="13">
        <f t="shared" si="508"/>
        <v>0.14877422697755929</v>
      </c>
      <c r="R327" s="13">
        <f t="shared" si="509"/>
        <v>1.8097228362035717E-2</v>
      </c>
      <c r="S327" s="13">
        <f t="shared" si="510"/>
        <v>2.0260748967319941E-2</v>
      </c>
      <c r="T327" s="13">
        <f t="shared" si="511"/>
        <v>7.7643766853488089E-2</v>
      </c>
      <c r="U327" s="13">
        <f t="shared" si="512"/>
        <v>2.708000741681834E-2</v>
      </c>
      <c r="V327" s="13">
        <f t="shared" si="513"/>
        <v>1.7580393555835707E-3</v>
      </c>
      <c r="W327" s="13">
        <f t="shared" si="514"/>
        <v>7.4206707041676742E-2</v>
      </c>
      <c r="X327" s="13">
        <f t="shared" si="515"/>
        <v>3.8727731123604614E-2</v>
      </c>
      <c r="Y327" s="13">
        <f t="shared" si="516"/>
        <v>1.0105805915493996E-2</v>
      </c>
      <c r="Z327" s="13">
        <f t="shared" si="517"/>
        <v>3.1482535834834271E-3</v>
      </c>
      <c r="AA327" s="13">
        <f t="shared" si="518"/>
        <v>4.7109274793483355E-3</v>
      </c>
      <c r="AB327" s="13">
        <f t="shared" si="519"/>
        <v>3.5246267696015308E-3</v>
      </c>
      <c r="AC327" s="13">
        <f t="shared" si="520"/>
        <v>8.5807296126161285E-5</v>
      </c>
      <c r="AD327" s="13">
        <f t="shared" si="521"/>
        <v>2.7760026796172666E-2</v>
      </c>
      <c r="AE327" s="13">
        <f t="shared" si="522"/>
        <v>1.4487677685824749E-2</v>
      </c>
      <c r="AF327" s="13">
        <f t="shared" si="523"/>
        <v>3.7804863494815266E-3</v>
      </c>
      <c r="AG327" s="13">
        <f t="shared" si="524"/>
        <v>6.5766588446401059E-4</v>
      </c>
      <c r="AH327" s="13">
        <f t="shared" si="525"/>
        <v>4.1076043915273802E-4</v>
      </c>
      <c r="AI327" s="13">
        <f t="shared" si="526"/>
        <v>6.1464637105018314E-4</v>
      </c>
      <c r="AJ327" s="13">
        <f t="shared" si="527"/>
        <v>4.5986678053078201E-4</v>
      </c>
      <c r="AK327" s="13">
        <f t="shared" si="528"/>
        <v>2.2937574709223086E-4</v>
      </c>
      <c r="AL327" s="13">
        <f t="shared" si="529"/>
        <v>2.6804012713724212E-6</v>
      </c>
      <c r="AM327" s="13">
        <f t="shared" si="530"/>
        <v>8.3078106381022625E-3</v>
      </c>
      <c r="AN327" s="13">
        <f t="shared" si="531"/>
        <v>4.3357624862338396E-3</v>
      </c>
      <c r="AO327" s="13">
        <f t="shared" si="532"/>
        <v>1.1313953312088747E-3</v>
      </c>
      <c r="AP327" s="13">
        <f t="shared" si="533"/>
        <v>1.9682126647011525E-4</v>
      </c>
      <c r="AQ327" s="13">
        <f t="shared" si="534"/>
        <v>2.5679757905781225E-5</v>
      </c>
      <c r="AR327" s="13">
        <f t="shared" si="535"/>
        <v>4.2874345131058528E-5</v>
      </c>
      <c r="AS327" s="13">
        <f t="shared" si="536"/>
        <v>6.4155546966292013E-5</v>
      </c>
      <c r="AT327" s="13">
        <f t="shared" si="537"/>
        <v>4.7999965876592302E-5</v>
      </c>
      <c r="AU327" s="13">
        <f t="shared" si="538"/>
        <v>2.3941777270010856E-5</v>
      </c>
      <c r="AV327" s="13">
        <f t="shared" si="539"/>
        <v>8.9563922866193993E-6</v>
      </c>
      <c r="AW327" s="13">
        <f t="shared" si="540"/>
        <v>5.8145073158816734E-8</v>
      </c>
      <c r="AX327" s="13">
        <f t="shared" si="541"/>
        <v>2.0719155552136417E-3</v>
      </c>
      <c r="AY327" s="13">
        <f t="shared" si="542"/>
        <v>1.0813118076788174E-3</v>
      </c>
      <c r="AZ327" s="13">
        <f t="shared" si="543"/>
        <v>2.8216285709218203E-4</v>
      </c>
      <c r="BA327" s="13">
        <f t="shared" si="544"/>
        <v>4.9085982018655319E-5</v>
      </c>
      <c r="BB327" s="13">
        <f t="shared" si="545"/>
        <v>6.4043695958942118E-6</v>
      </c>
      <c r="BC327" s="13">
        <f t="shared" si="546"/>
        <v>6.6847516515368391E-7</v>
      </c>
      <c r="BD327" s="13">
        <f t="shared" si="547"/>
        <v>3.7292813020340488E-6</v>
      </c>
      <c r="BE327" s="13">
        <f t="shared" si="548"/>
        <v>5.5803553615059744E-6</v>
      </c>
      <c r="BF327" s="13">
        <f t="shared" si="549"/>
        <v>4.1751162541296773E-6</v>
      </c>
      <c r="BG327" s="13">
        <f t="shared" si="550"/>
        <v>2.0824953019710625E-6</v>
      </c>
      <c r="BH327" s="13">
        <f t="shared" si="551"/>
        <v>7.7904178328722308E-7</v>
      </c>
      <c r="BI327" s="13">
        <f t="shared" si="552"/>
        <v>2.3314572648799011E-7</v>
      </c>
      <c r="BJ327" s="14">
        <f t="shared" si="553"/>
        <v>0.61248100256278815</v>
      </c>
      <c r="BK327" s="14">
        <f t="shared" si="554"/>
        <v>0.2598528370121832</v>
      </c>
      <c r="BL327" s="14">
        <f t="shared" si="555"/>
        <v>0.12468461399349873</v>
      </c>
      <c r="BM327" s="14">
        <f t="shared" si="556"/>
        <v>0.32734919239260346</v>
      </c>
      <c r="BN327" s="14">
        <f t="shared" si="557"/>
        <v>0.67173626109674456</v>
      </c>
    </row>
    <row r="328" spans="1:66" x14ac:dyDescent="0.25">
      <c r="A328" t="s">
        <v>344</v>
      </c>
      <c r="B328" t="s">
        <v>197</v>
      </c>
      <c r="C328" t="s">
        <v>186</v>
      </c>
      <c r="D328" s="11">
        <v>44417</v>
      </c>
      <c r="E328" s="10">
        <f>VLOOKUP(A328,home!$A$2:$E$405,3,FALSE)</f>
        <v>1.3226</v>
      </c>
      <c r="F328" s="10">
        <f>VLOOKUP(B328,home!$B$2:$E$405,3,FALSE)</f>
        <v>0.69310000000000005</v>
      </c>
      <c r="G328" s="10">
        <f>VLOOKUP(C328,away!$B$2:$E$405,4,FALSE)</f>
        <v>0.63980000000000004</v>
      </c>
      <c r="H328" s="10">
        <f>VLOOKUP(A328,away!$A$2:$E$405,3,FALSE)</f>
        <v>1.0645</v>
      </c>
      <c r="I328" s="10">
        <f>VLOOKUP(C328,away!$B$2:$E$405,3,FALSE)</f>
        <v>1.0117</v>
      </c>
      <c r="J328" s="10">
        <f>VLOOKUP(B328,home!$B$2:$E$405,4,FALSE)</f>
        <v>1.5657000000000001</v>
      </c>
      <c r="K328" s="12">
        <f t="shared" si="502"/>
        <v>0.58650085958800013</v>
      </c>
      <c r="L328" s="12">
        <f t="shared" si="503"/>
        <v>1.686187895505</v>
      </c>
      <c r="M328" s="13">
        <f t="shared" si="504"/>
        <v>0.10303477204100038</v>
      </c>
      <c r="N328" s="13">
        <f t="shared" si="505"/>
        <v>6.0429982369500368E-2</v>
      </c>
      <c r="O328" s="13">
        <f t="shared" si="506"/>
        <v>0.17373598543165181</v>
      </c>
      <c r="P328" s="13">
        <f t="shared" si="507"/>
        <v>0.10189630479703206</v>
      </c>
      <c r="Q328" s="13">
        <f t="shared" si="508"/>
        <v>1.7721118302299832E-2</v>
      </c>
      <c r="R328" s="13">
        <f t="shared" si="509"/>
        <v>0.14647575782424221</v>
      </c>
      <c r="S328" s="13">
        <f t="shared" si="510"/>
        <v>2.5192604218986479E-2</v>
      </c>
      <c r="T328" s="13">
        <f t="shared" si="511"/>
        <v>2.9881135176150084E-2</v>
      </c>
      <c r="U328" s="13">
        <f t="shared" si="512"/>
        <v>8.5908157872721796E-2</v>
      </c>
      <c r="V328" s="13">
        <f t="shared" si="513"/>
        <v>2.7682491467889538E-3</v>
      </c>
      <c r="W328" s="13">
        <f t="shared" si="514"/>
        <v>3.4644837057198311E-3</v>
      </c>
      <c r="X328" s="13">
        <f t="shared" si="515"/>
        <v>5.841770488759084E-3</v>
      </c>
      <c r="Y328" s="13">
        <f t="shared" si="516"/>
        <v>4.9251613432319498E-3</v>
      </c>
      <c r="Z328" s="13">
        <f t="shared" si="517"/>
        <v>8.2328549942719667E-2</v>
      </c>
      <c r="AA328" s="13">
        <f t="shared" si="518"/>
        <v>4.828576531003869E-2</v>
      </c>
      <c r="AB328" s="13">
        <f t="shared" si="519"/>
        <v>1.4159821430101065E-2</v>
      </c>
      <c r="AC328" s="13">
        <f t="shared" si="520"/>
        <v>1.7110386209174964E-4</v>
      </c>
      <c r="AD328" s="13">
        <f t="shared" si="521"/>
        <v>5.0798066785832517E-4</v>
      </c>
      <c r="AE328" s="13">
        <f t="shared" si="522"/>
        <v>8.5655085329325363E-4</v>
      </c>
      <c r="AF328" s="13">
        <f t="shared" si="523"/>
        <v>7.22152840353782E-4</v>
      </c>
      <c r="AG328" s="13">
        <f t="shared" si="524"/>
        <v>4.058951260363673E-4</v>
      </c>
      <c r="AH328" s="13">
        <f t="shared" si="525"/>
        <v>3.4705351091973174E-2</v>
      </c>
      <c r="AI328" s="13">
        <f t="shared" si="526"/>
        <v>2.0354718247745606E-2</v>
      </c>
      <c r="AJ328" s="13">
        <f t="shared" si="527"/>
        <v>5.9690298744871752E-3</v>
      </c>
      <c r="AK328" s="13">
        <f t="shared" si="528"/>
        <v>1.1669470507643938E-3</v>
      </c>
      <c r="AL328" s="13">
        <f t="shared" si="529"/>
        <v>6.7685310262878838E-6</v>
      </c>
      <c r="AM328" s="13">
        <f t="shared" si="530"/>
        <v>5.9586219670598858E-5</v>
      </c>
      <c r="AN328" s="13">
        <f t="shared" si="531"/>
        <v>1.004735623474657E-4</v>
      </c>
      <c r="AO328" s="13">
        <f t="shared" si="532"/>
        <v>8.4708652324281834E-5</v>
      </c>
      <c r="AP328" s="13">
        <f t="shared" si="533"/>
        <v>4.761156806458184E-5</v>
      </c>
      <c r="AQ328" s="13">
        <f t="shared" si="534"/>
        <v>2.0070512439127569E-5</v>
      </c>
      <c r="AR328" s="13">
        <f t="shared" si="535"/>
        <v>1.1703948584107273E-2</v>
      </c>
      <c r="AS328" s="13">
        <f t="shared" si="536"/>
        <v>6.8643759051526731E-3</v>
      </c>
      <c r="AT328" s="13">
        <f t="shared" si="537"/>
        <v>2.0129811844536E-3</v>
      </c>
      <c r="AU328" s="13">
        <f t="shared" si="538"/>
        <v>3.9353839833883568E-4</v>
      </c>
      <c r="AV328" s="13">
        <f t="shared" si="539"/>
        <v>5.770265222665298E-5</v>
      </c>
      <c r="AW328" s="13">
        <f t="shared" si="540"/>
        <v>1.8593730997066589E-7</v>
      </c>
      <c r="AX328" s="13">
        <f t="shared" si="541"/>
        <v>5.8245615094009356E-6</v>
      </c>
      <c r="AY328" s="13">
        <f t="shared" si="542"/>
        <v>9.8213051137761868E-6</v>
      </c>
      <c r="AZ328" s="13">
        <f t="shared" si="543"/>
        <v>8.2802829004553848E-6</v>
      </c>
      <c r="BA328" s="13">
        <f t="shared" si="544"/>
        <v>4.6540375993683013E-6</v>
      </c>
      <c r="BB328" s="13">
        <f t="shared" si="545"/>
        <v>1.9618954663199935E-6</v>
      </c>
      <c r="BC328" s="13">
        <f t="shared" si="546"/>
        <v>6.6162487751098171E-7</v>
      </c>
      <c r="BD328" s="13">
        <f t="shared" si="547"/>
        <v>3.2891760720224271E-3</v>
      </c>
      <c r="BE328" s="13">
        <f t="shared" si="548"/>
        <v>1.9291045935774355E-3</v>
      </c>
      <c r="BF328" s="13">
        <f t="shared" si="549"/>
        <v>5.6571075118416281E-4</v>
      </c>
      <c r="BG328" s="13">
        <f t="shared" si="550"/>
        <v>1.1059661394922826E-4</v>
      </c>
      <c r="BH328" s="13">
        <f t="shared" si="551"/>
        <v>1.6216252287186143E-5</v>
      </c>
      <c r="BI328" s="13">
        <f t="shared" si="552"/>
        <v>1.9021691811461103E-6</v>
      </c>
      <c r="BJ328" s="14">
        <f t="shared" si="553"/>
        <v>0.12509988509551578</v>
      </c>
      <c r="BK328" s="14">
        <f t="shared" si="554"/>
        <v>0.23307962390203968</v>
      </c>
      <c r="BL328" s="14">
        <f t="shared" si="555"/>
        <v>0.55770678731020651</v>
      </c>
      <c r="BM328" s="14">
        <f t="shared" si="556"/>
        <v>0.39491129011695131</v>
      </c>
      <c r="BN328" s="14">
        <f t="shared" si="557"/>
        <v>0.60329392076572663</v>
      </c>
    </row>
    <row r="329" spans="1:66" x14ac:dyDescent="0.25">
      <c r="A329" t="s">
        <v>344</v>
      </c>
      <c r="B329" t="s">
        <v>178</v>
      </c>
      <c r="C329" t="s">
        <v>189</v>
      </c>
      <c r="D329" s="11">
        <v>44417</v>
      </c>
      <c r="E329" s="10">
        <f>VLOOKUP(A329,home!$A$2:$E$405,3,FALSE)</f>
        <v>1.3226</v>
      </c>
      <c r="F329" s="10">
        <f>VLOOKUP(B329,home!$B$2:$E$405,3,FALSE)</f>
        <v>0.8821</v>
      </c>
      <c r="G329" s="10">
        <f>VLOOKUP(C329,away!$B$2:$E$405,4,FALSE)</f>
        <v>0.81910000000000005</v>
      </c>
      <c r="H329" s="10">
        <f>VLOOKUP(A329,away!$A$2:$E$405,3,FALSE)</f>
        <v>1.0645</v>
      </c>
      <c r="I329" s="10">
        <f>VLOOKUP(C329,away!$B$2:$E$405,3,FALSE)</f>
        <v>1.2524999999999999</v>
      </c>
      <c r="J329" s="10">
        <f>VLOOKUP(B329,home!$B$2:$E$405,4,FALSE)</f>
        <v>1.0177</v>
      </c>
      <c r="K329" s="12">
        <f t="shared" si="502"/>
        <v>0.95561567828600003</v>
      </c>
      <c r="L329" s="12">
        <f t="shared" si="503"/>
        <v>1.3568854166250002</v>
      </c>
      <c r="M329" s="13">
        <f t="shared" si="504"/>
        <v>9.9013299953015665E-2</v>
      </c>
      <c r="N329" s="13">
        <f t="shared" si="505"/>
        <v>9.4618661793936243E-2</v>
      </c>
      <c r="O329" s="13">
        <f t="shared" si="506"/>
        <v>0.13434970275816377</v>
      </c>
      <c r="P329" s="13">
        <f t="shared" si="507"/>
        <v>0.12838668232876518</v>
      </c>
      <c r="Q329" s="13">
        <f t="shared" si="508"/>
        <v>4.5209538334363003E-2</v>
      </c>
      <c r="R329" s="13">
        <f t="shared" si="509"/>
        <v>9.114857620022801E-2</v>
      </c>
      <c r="S329" s="13">
        <f t="shared" si="510"/>
        <v>4.1618500260088627E-2</v>
      </c>
      <c r="T329" s="13">
        <f t="shared" si="511"/>
        <v>6.1344163258246071E-2</v>
      </c>
      <c r="U329" s="13">
        <f t="shared" si="512"/>
        <v>8.7103008470384047E-2</v>
      </c>
      <c r="V329" s="13">
        <f t="shared" si="513"/>
        <v>5.996120582259761E-3</v>
      </c>
      <c r="W329" s="13">
        <f t="shared" si="514"/>
        <v>1.4400981213463077E-2</v>
      </c>
      <c r="X329" s="13">
        <f t="shared" si="515"/>
        <v>1.9540481393638651E-2</v>
      </c>
      <c r="Y329" s="13">
        <f t="shared" si="516"/>
        <v>1.3257097118430223E-2</v>
      </c>
      <c r="Z329" s="13">
        <f t="shared" si="517"/>
        <v>4.1226057930740655E-2</v>
      </c>
      <c r="AA329" s="13">
        <f t="shared" si="518"/>
        <v>3.9396267312542664E-2</v>
      </c>
      <c r="AB329" s="13">
        <f t="shared" si="519"/>
        <v>1.8823845354906013E-2</v>
      </c>
      <c r="AC329" s="13">
        <f t="shared" si="520"/>
        <v>4.8593347356166696E-4</v>
      </c>
      <c r="AD329" s="13">
        <f t="shared" si="521"/>
        <v>3.4404508575718645E-3</v>
      </c>
      <c r="AE329" s="13">
        <f t="shared" si="522"/>
        <v>4.6682975952542392E-3</v>
      </c>
      <c r="AF329" s="13">
        <f t="shared" si="523"/>
        <v>3.1671724637330175E-3</v>
      </c>
      <c r="AG329" s="13">
        <f t="shared" si="524"/>
        <v>1.4324967093252013E-3</v>
      </c>
      <c r="AH329" s="13">
        <f t="shared" si="525"/>
        <v>1.3984759197789857E-2</v>
      </c>
      <c r="AI329" s="13">
        <f t="shared" si="526"/>
        <v>1.3364055146462333E-2</v>
      </c>
      <c r="AJ329" s="13">
        <f t="shared" si="527"/>
        <v>6.3854503117190551E-3</v>
      </c>
      <c r="AK329" s="13">
        <f t="shared" si="528"/>
        <v>2.034012143598319E-3</v>
      </c>
      <c r="AL329" s="13">
        <f t="shared" si="529"/>
        <v>2.5203638918278448E-5</v>
      </c>
      <c r="AM329" s="13">
        <f t="shared" si="530"/>
        <v>6.5754975597363775E-4</v>
      </c>
      <c r="AN329" s="13">
        <f t="shared" si="531"/>
        <v>8.9221967458595673E-4</v>
      </c>
      <c r="AO329" s="13">
        <f t="shared" si="532"/>
        <v>6.0531993243579405E-4</v>
      </c>
      <c r="AP329" s="13">
        <f t="shared" si="533"/>
        <v>2.737832629048531E-4</v>
      </c>
      <c r="AQ329" s="13">
        <f t="shared" si="534"/>
        <v>9.2873129187900913E-5</v>
      </c>
      <c r="AR329" s="13">
        <f t="shared" si="535"/>
        <v>3.7951431620986747E-3</v>
      </c>
      <c r="AS329" s="13">
        <f t="shared" si="536"/>
        <v>3.6266983070414004E-3</v>
      </c>
      <c r="AT329" s="13">
        <f t="shared" si="537"/>
        <v>1.7328648813110276E-3</v>
      </c>
      <c r="AU329" s="13">
        <f t="shared" si="538"/>
        <v>5.5198428297734234E-4</v>
      </c>
      <c r="AV329" s="13">
        <f t="shared" si="539"/>
        <v>1.3187120874515106E-4</v>
      </c>
      <c r="AW329" s="13">
        <f t="shared" si="540"/>
        <v>9.0779375230549578E-7</v>
      </c>
      <c r="AX329" s="13">
        <f t="shared" si="541"/>
        <v>1.0472747601025689E-4</v>
      </c>
      <c r="AY329" s="13">
        <f t="shared" si="542"/>
        <v>1.4210318491826216E-4</v>
      </c>
      <c r="AZ329" s="13">
        <f t="shared" si="543"/>
        <v>9.6408869635777793E-5</v>
      </c>
      <c r="BA329" s="13">
        <f t="shared" si="544"/>
        <v>4.36052630806959E-5</v>
      </c>
      <c r="BB329" s="13">
        <f t="shared" si="545"/>
        <v>1.47918363905732E-5</v>
      </c>
      <c r="BC329" s="13">
        <f t="shared" si="546"/>
        <v>4.0141654166943463E-6</v>
      </c>
      <c r="BD329" s="13">
        <f t="shared" si="547"/>
        <v>8.5826240177596335E-4</v>
      </c>
      <c r="BE329" s="13">
        <f t="shared" si="548"/>
        <v>8.2016900722050874E-4</v>
      </c>
      <c r="BF329" s="13">
        <f t="shared" si="549"/>
        <v>3.9188318107209079E-4</v>
      </c>
      <c r="BG329" s="13">
        <f t="shared" si="550"/>
        <v>1.2482990396302717E-4</v>
      </c>
      <c r="BH329" s="13">
        <f t="shared" si="551"/>
        <v>2.9822353336501103E-5</v>
      </c>
      <c r="BI329" s="13">
        <f t="shared" si="552"/>
        <v>5.699741682349053E-6</v>
      </c>
      <c r="BJ329" s="14">
        <f t="shared" si="553"/>
        <v>0.26400673728850194</v>
      </c>
      <c r="BK329" s="14">
        <f t="shared" si="554"/>
        <v>0.27566784342152745</v>
      </c>
      <c r="BL329" s="14">
        <f t="shared" si="555"/>
        <v>0.41865890532701794</v>
      </c>
      <c r="BM329" s="14">
        <f t="shared" si="556"/>
        <v>0.40669188720815019</v>
      </c>
      <c r="BN329" s="14">
        <f t="shared" si="557"/>
        <v>0.59272646136847185</v>
      </c>
    </row>
    <row r="330" spans="1:66" x14ac:dyDescent="0.25">
      <c r="A330" t="s">
        <v>344</v>
      </c>
      <c r="B330" t="s">
        <v>179</v>
      </c>
      <c r="C330" t="s">
        <v>194</v>
      </c>
      <c r="D330" s="11">
        <v>44417</v>
      </c>
      <c r="E330" s="10">
        <f>VLOOKUP(A330,home!$A$2:$E$405,3,FALSE)</f>
        <v>1.3226</v>
      </c>
      <c r="F330" s="10">
        <f>VLOOKUP(B330,home!$B$2:$E$405,3,FALSE)</f>
        <v>1.105</v>
      </c>
      <c r="G330" s="10">
        <f>VLOOKUP(C330,away!$B$2:$E$405,4,FALSE)</f>
        <v>1.5122</v>
      </c>
      <c r="H330" s="10">
        <f>VLOOKUP(A330,away!$A$2:$E$405,3,FALSE)</f>
        <v>1.0645</v>
      </c>
      <c r="I330" s="10">
        <f>VLOOKUP(C330,away!$B$2:$E$405,3,FALSE)</f>
        <v>0.72260000000000002</v>
      </c>
      <c r="J330" s="10">
        <f>VLOOKUP(B330,home!$B$2:$E$405,4,FALSE)</f>
        <v>0.93940000000000001</v>
      </c>
      <c r="K330" s="12">
        <f t="shared" si="502"/>
        <v>2.2100394705999999</v>
      </c>
      <c r="L330" s="12">
        <f t="shared" si="503"/>
        <v>0.72259371338</v>
      </c>
      <c r="M330" s="13">
        <f t="shared" si="504"/>
        <v>5.3256618875793971E-2</v>
      </c>
      <c r="N330" s="13">
        <f t="shared" si="505"/>
        <v>0.11769922978620566</v>
      </c>
      <c r="O330" s="13">
        <f t="shared" si="506"/>
        <v>3.848289799552336E-2</v>
      </c>
      <c r="P330" s="13">
        <f t="shared" si="507"/>
        <v>8.5048723513180241E-2</v>
      </c>
      <c r="Q330" s="13">
        <f t="shared" si="508"/>
        <v>0.13005997174336689</v>
      </c>
      <c r="R330" s="13">
        <f t="shared" si="509"/>
        <v>1.3903750082104491E-2</v>
      </c>
      <c r="S330" s="13">
        <f t="shared" si="510"/>
        <v>3.3954865723314957E-2</v>
      </c>
      <c r="T330" s="13">
        <f t="shared" si="511"/>
        <v>9.3980517944137337E-2</v>
      </c>
      <c r="U330" s="13">
        <f t="shared" si="512"/>
        <v>3.0727836470808911E-2</v>
      </c>
      <c r="V330" s="13">
        <f t="shared" si="513"/>
        <v>6.024953742399598E-3</v>
      </c>
      <c r="W330" s="13">
        <f t="shared" si="514"/>
        <v>9.5812557032653844E-2</v>
      </c>
      <c r="X330" s="13">
        <f t="shared" si="515"/>
        <v>6.9233551374658364E-2</v>
      </c>
      <c r="Y330" s="13">
        <f t="shared" si="516"/>
        <v>2.5013864489149693E-2</v>
      </c>
      <c r="Z330" s="13">
        <f t="shared" si="517"/>
        <v>3.3489208005784547E-3</v>
      </c>
      <c r="AA330" s="13">
        <f t="shared" si="518"/>
        <v>7.4012471531917359E-3</v>
      </c>
      <c r="AB330" s="13">
        <f t="shared" si="519"/>
        <v>8.1785241701098112E-3</v>
      </c>
      <c r="AC330" s="13">
        <f t="shared" si="520"/>
        <v>6.0135086942444971E-4</v>
      </c>
      <c r="AD330" s="13">
        <f t="shared" si="521"/>
        <v>5.2937383205319662E-2</v>
      </c>
      <c r="AE330" s="13">
        <f t="shared" si="522"/>
        <v>3.8252220306951974E-2</v>
      </c>
      <c r="AF330" s="13">
        <f t="shared" si="523"/>
        <v>1.3820406958315134E-2</v>
      </c>
      <c r="AG330" s="13">
        <f t="shared" si="524"/>
        <v>3.3288463948105747E-3</v>
      </c>
      <c r="AH330" s="13">
        <f t="shared" si="525"/>
        <v>6.0497727927637712E-4</v>
      </c>
      <c r="AI330" s="13">
        <f t="shared" si="526"/>
        <v>1.3370236660169928E-3</v>
      </c>
      <c r="AJ330" s="13">
        <f t="shared" si="527"/>
        <v>1.4774375375119332E-3</v>
      </c>
      <c r="AK330" s="13">
        <f t="shared" si="528"/>
        <v>1.0883984244158134E-3</v>
      </c>
      <c r="AL330" s="13">
        <f t="shared" si="529"/>
        <v>3.841334647801792E-5</v>
      </c>
      <c r="AM330" s="13">
        <f t="shared" si="530"/>
        <v>2.3398741270806791E-2</v>
      </c>
      <c r="AN330" s="13">
        <f t="shared" si="531"/>
        <v>1.6907783343290135E-2</v>
      </c>
      <c r="AO330" s="13">
        <f t="shared" si="532"/>
        <v>6.1087289755262647E-3</v>
      </c>
      <c r="AP330" s="13">
        <f t="shared" si="533"/>
        <v>1.4713763848191756E-3</v>
      </c>
      <c r="AQ330" s="13">
        <f t="shared" si="534"/>
        <v>2.6580183142153202E-4</v>
      </c>
      <c r="AR330" s="13">
        <f t="shared" si="535"/>
        <v>8.7430555748569324E-5</v>
      </c>
      <c r="AS330" s="13">
        <f t="shared" si="536"/>
        <v>1.9322497914083192E-4</v>
      </c>
      <c r="AT330" s="13">
        <f t="shared" si="537"/>
        <v>2.1351741530355016E-4</v>
      </c>
      <c r="AU330" s="13">
        <f t="shared" si="538"/>
        <v>1.5729397182711279E-4</v>
      </c>
      <c r="AV330" s="13">
        <f t="shared" si="539"/>
        <v>8.6906471556340929E-5</v>
      </c>
      <c r="AW330" s="13">
        <f t="shared" si="540"/>
        <v>1.7040167196266541E-6</v>
      </c>
      <c r="AX330" s="13">
        <f t="shared" si="541"/>
        <v>8.6186902951400461E-3</v>
      </c>
      <c r="AY330" s="13">
        <f t="shared" si="542"/>
        <v>6.2278114248374124E-3</v>
      </c>
      <c r="AZ330" s="13">
        <f t="shared" si="543"/>
        <v>2.250088691851827E-3</v>
      </c>
      <c r="BA330" s="13">
        <f t="shared" si="544"/>
        <v>5.4196664775985276E-4</v>
      </c>
      <c r="BB330" s="13">
        <f t="shared" si="545"/>
        <v>9.7905423133225634E-5</v>
      </c>
      <c r="BC330" s="13">
        <f t="shared" si="546"/>
        <v>1.4149168652375532E-5</v>
      </c>
      <c r="BD330" s="13">
        <f t="shared" si="547"/>
        <v>1.0529461656872634E-5</v>
      </c>
      <c r="BE330" s="13">
        <f t="shared" si="548"/>
        <v>2.3270525865857792E-5</v>
      </c>
      <c r="BF330" s="13">
        <f t="shared" si="549"/>
        <v>2.5714390332581986E-5</v>
      </c>
      <c r="BG330" s="13">
        <f t="shared" si="550"/>
        <v>1.8943272532473753E-5</v>
      </c>
      <c r="BH330" s="13">
        <f t="shared" si="551"/>
        <v>1.0466344999774955E-5</v>
      </c>
      <c r="BI330" s="13">
        <f t="shared" si="552"/>
        <v>4.6262071124839178E-6</v>
      </c>
      <c r="BJ330" s="14">
        <f t="shared" si="553"/>
        <v>0.70604159269280775</v>
      </c>
      <c r="BK330" s="14">
        <f t="shared" si="554"/>
        <v>0.18515273749542865</v>
      </c>
      <c r="BL330" s="14">
        <f t="shared" si="555"/>
        <v>0.10403401637503588</v>
      </c>
      <c r="BM330" s="14">
        <f t="shared" si="556"/>
        <v>0.55389996795955854</v>
      </c>
      <c r="BN330" s="14">
        <f t="shared" si="557"/>
        <v>0.43845119199617461</v>
      </c>
    </row>
    <row r="331" spans="1:66" x14ac:dyDescent="0.25">
      <c r="A331" t="s">
        <v>344</v>
      </c>
      <c r="B331" t="s">
        <v>187</v>
      </c>
      <c r="C331" t="s">
        <v>185</v>
      </c>
      <c r="D331" s="11">
        <v>44417</v>
      </c>
      <c r="E331" s="10">
        <f>VLOOKUP(A331,home!$A$2:$E$405,3,FALSE)</f>
        <v>1.3226</v>
      </c>
      <c r="F331" s="10">
        <f>VLOOKUP(B331,home!$B$2:$E$405,3,FALSE)</f>
        <v>0.52339999999999998</v>
      </c>
      <c r="G331" s="10">
        <f>VLOOKUP(C331,away!$B$2:$E$405,4,FALSE)</f>
        <v>0.378</v>
      </c>
      <c r="H331" s="10">
        <f>VLOOKUP(A331,away!$A$2:$E$405,3,FALSE)</f>
        <v>1.0645</v>
      </c>
      <c r="I331" s="10">
        <f>VLOOKUP(C331,away!$B$2:$E$405,3,FALSE)</f>
        <v>2.2702</v>
      </c>
      <c r="J331" s="10">
        <f>VLOOKUP(B331,home!$B$2:$E$405,4,FALSE)</f>
        <v>1.0839000000000001</v>
      </c>
      <c r="K331" s="12">
        <f t="shared" si="502"/>
        <v>0.26167006152</v>
      </c>
      <c r="L331" s="12">
        <f t="shared" si="503"/>
        <v>2.6193829808100002</v>
      </c>
      <c r="M331" s="13">
        <f t="shared" si="504"/>
        <v>5.6075681665630116E-2</v>
      </c>
      <c r="N331" s="13">
        <f t="shared" si="505"/>
        <v>1.4673327071221369E-2</v>
      </c>
      <c r="O331" s="13">
        <f t="shared" si="506"/>
        <v>0.14688368619227085</v>
      </c>
      <c r="P331" s="13">
        <f t="shared" si="507"/>
        <v>3.8435063202215888E-2</v>
      </c>
      <c r="Q331" s="13">
        <f t="shared" si="508"/>
        <v>1.9197851987147884E-3</v>
      </c>
      <c r="R331" s="13">
        <f t="shared" si="509"/>
        <v>0.19237231388533563</v>
      </c>
      <c r="S331" s="13">
        <f t="shared" si="510"/>
        <v>6.5859836183844766E-3</v>
      </c>
      <c r="T331" s="13">
        <f t="shared" si="511"/>
        <v>5.0286526763244598E-3</v>
      </c>
      <c r="U331" s="13">
        <f t="shared" si="512"/>
        <v>5.0338075209120522E-2</v>
      </c>
      <c r="V331" s="13">
        <f t="shared" si="513"/>
        <v>5.0156956357412681E-4</v>
      </c>
      <c r="W331" s="13">
        <f t="shared" si="514"/>
        <v>1.6745010368429469E-4</v>
      </c>
      <c r="X331" s="13">
        <f t="shared" si="515"/>
        <v>4.3861595172551134E-4</v>
      </c>
      <c r="Y331" s="13">
        <f t="shared" si="516"/>
        <v>5.7445157953079273E-4</v>
      </c>
      <c r="Z331" s="13">
        <f t="shared" si="517"/>
        <v>0.16796558832342912</v>
      </c>
      <c r="AA331" s="13">
        <f t="shared" si="518"/>
        <v>4.3951565829834692E-2</v>
      </c>
      <c r="AB331" s="13">
        <f t="shared" si="519"/>
        <v>5.7504044672965857E-3</v>
      </c>
      <c r="AC331" s="13">
        <f t="shared" si="520"/>
        <v>2.1486428367503003E-5</v>
      </c>
      <c r="AD331" s="13">
        <f t="shared" si="521"/>
        <v>1.0954169733149941E-5</v>
      </c>
      <c r="AE331" s="13">
        <f t="shared" si="522"/>
        <v>2.8693165767916972E-5</v>
      </c>
      <c r="AF331" s="13">
        <f t="shared" si="523"/>
        <v>3.7579195039020918E-5</v>
      </c>
      <c r="AG331" s="13">
        <f t="shared" si="524"/>
        <v>3.2811434639250326E-5</v>
      </c>
      <c r="AH331" s="13">
        <f t="shared" si="525"/>
        <v>0.10999155085403227</v>
      </c>
      <c r="AI331" s="13">
        <f t="shared" si="526"/>
        <v>2.8781495878654834E-2</v>
      </c>
      <c r="AJ331" s="13">
        <f t="shared" si="527"/>
        <v>3.7656278986026178E-3</v>
      </c>
      <c r="AK331" s="13">
        <f t="shared" si="528"/>
        <v>3.2845069462959179E-4</v>
      </c>
      <c r="AL331" s="13">
        <f t="shared" si="529"/>
        <v>5.8908404339632431E-7</v>
      </c>
      <c r="AM331" s="13">
        <f t="shared" si="530"/>
        <v>5.732756535947739E-7</v>
      </c>
      <c r="AN331" s="13">
        <f t="shared" si="531"/>
        <v>1.5016284903388796E-6</v>
      </c>
      <c r="AO331" s="13">
        <f t="shared" si="532"/>
        <v>1.9666700555465383E-6</v>
      </c>
      <c r="AP331" s="13">
        <f t="shared" si="533"/>
        <v>1.7171540241224197E-6</v>
      </c>
      <c r="AQ331" s="13">
        <f t="shared" si="534"/>
        <v>1.1244710065539177E-6</v>
      </c>
      <c r="AR331" s="13">
        <f t="shared" si="535"/>
        <v>5.762199926798995E-2</v>
      </c>
      <c r="AS331" s="13">
        <f t="shared" si="536"/>
        <v>1.5077952093360325E-2</v>
      </c>
      <c r="AT331" s="13">
        <f t="shared" si="537"/>
        <v>1.9727243259326042E-3</v>
      </c>
      <c r="AU331" s="13">
        <f t="shared" si="538"/>
        <v>1.7206763190959505E-4</v>
      </c>
      <c r="AV331" s="13">
        <f t="shared" si="539"/>
        <v>1.1256236956846111E-5</v>
      </c>
      <c r="AW331" s="13">
        <f t="shared" si="540"/>
        <v>1.1215736466835202E-8</v>
      </c>
      <c r="AX331" s="13">
        <f t="shared" si="541"/>
        <v>2.5001512590677087E-8</v>
      </c>
      <c r="AY331" s="13">
        <f t="shared" si="542"/>
        <v>6.5488536574526483E-8</v>
      </c>
      <c r="AZ331" s="13">
        <f t="shared" si="543"/>
        <v>8.5769779070733973E-8</v>
      </c>
      <c r="BA331" s="13">
        <f t="shared" si="544"/>
        <v>7.4887966521904761E-8</v>
      </c>
      <c r="BB331" s="13">
        <f t="shared" si="545"/>
        <v>4.9040066243736598E-8</v>
      </c>
      <c r="BC331" s="13">
        <f t="shared" si="546"/>
        <v>2.5690942979327727E-8</v>
      </c>
      <c r="BD331" s="13">
        <f t="shared" si="547"/>
        <v>2.5155680700469862E-2</v>
      </c>
      <c r="BE331" s="13">
        <f t="shared" si="548"/>
        <v>6.5824885164694263E-3</v>
      </c>
      <c r="BF331" s="13">
        <f t="shared" si="549"/>
        <v>8.6122008752962406E-4</v>
      </c>
      <c r="BG331" s="13">
        <f t="shared" si="550"/>
        <v>7.5118504428712174E-5</v>
      </c>
      <c r="BH331" s="13">
        <f t="shared" si="551"/>
        <v>4.9140659187878757E-6</v>
      </c>
      <c r="BI331" s="13">
        <f t="shared" si="552"/>
        <v>2.5717278625651198E-7</v>
      </c>
      <c r="BJ331" s="14">
        <f t="shared" si="553"/>
        <v>2.2919529624414691E-2</v>
      </c>
      <c r="BK331" s="14">
        <f t="shared" si="554"/>
        <v>0.10162043905075208</v>
      </c>
      <c r="BL331" s="14">
        <f t="shared" si="555"/>
        <v>0.68969884951352967</v>
      </c>
      <c r="BM331" s="14">
        <f t="shared" si="556"/>
        <v>0.53184449502393671</v>
      </c>
      <c r="BN331" s="14">
        <f t="shared" si="557"/>
        <v>0.45035985721538863</v>
      </c>
    </row>
    <row r="332" spans="1:66" x14ac:dyDescent="0.25">
      <c r="A332" t="s">
        <v>344</v>
      </c>
      <c r="B332" t="s">
        <v>188</v>
      </c>
      <c r="C332" t="s">
        <v>180</v>
      </c>
      <c r="D332" s="11">
        <v>44417</v>
      </c>
      <c r="E332" s="10">
        <f>VLOOKUP(A332,home!$A$2:$E$405,3,FALSE)</f>
        <v>1.3226</v>
      </c>
      <c r="F332" s="10">
        <f>VLOOKUP(B332,home!$B$2:$E$405,3,FALSE)</f>
        <v>1.4492</v>
      </c>
      <c r="G332" s="10">
        <f>VLOOKUP(C332,away!$B$2:$E$405,4,FALSE)</f>
        <v>0.86409999999999998</v>
      </c>
      <c r="H332" s="10">
        <f>VLOOKUP(A332,away!$A$2:$E$405,3,FALSE)</f>
        <v>1.0645</v>
      </c>
      <c r="I332" s="10">
        <f>VLOOKUP(C332,away!$B$2:$E$405,3,FALSE)</f>
        <v>0.93940000000000001</v>
      </c>
      <c r="J332" s="10">
        <f>VLOOKUP(B332,home!$B$2:$E$405,4,FALSE)</f>
        <v>0.46970000000000001</v>
      </c>
      <c r="K332" s="12">
        <f t="shared" si="502"/>
        <v>1.656230770072</v>
      </c>
      <c r="L332" s="12">
        <f t="shared" si="503"/>
        <v>0.46969591361000002</v>
      </c>
      <c r="M332" s="13">
        <f t="shared" si="504"/>
        <v>0.11932234294918886</v>
      </c>
      <c r="N332" s="13">
        <f t="shared" si="505"/>
        <v>0.19762533594953036</v>
      </c>
      <c r="O332" s="13">
        <f t="shared" si="506"/>
        <v>5.6045216885605008E-2</v>
      </c>
      <c r="P332" s="13">
        <f t="shared" si="507"/>
        <v>9.2823812721297846E-2</v>
      </c>
      <c r="Q332" s="13">
        <f t="shared" si="508"/>
        <v>0.16365658117271423</v>
      </c>
      <c r="R332" s="13">
        <f t="shared" si="509"/>
        <v>1.3162104674277419E-2</v>
      </c>
      <c r="S332" s="13">
        <f t="shared" si="510"/>
        <v>1.8052487059753018E-2</v>
      </c>
      <c r="T332" s="13">
        <f t="shared" si="511"/>
        <v>7.6868827412207144E-2</v>
      </c>
      <c r="U332" s="13">
        <f t="shared" si="512"/>
        <v>2.1799482760446763E-2</v>
      </c>
      <c r="V332" s="13">
        <f t="shared" si="513"/>
        <v>1.5603864257022881E-3</v>
      </c>
      <c r="W332" s="13">
        <f t="shared" si="514"/>
        <v>9.0351021821011721E-2</v>
      </c>
      <c r="X332" s="13">
        <f t="shared" si="515"/>
        <v>4.2437505739817152E-2</v>
      </c>
      <c r="Y332" s="13">
        <f t="shared" si="516"/>
        <v>9.966361514896516E-3</v>
      </c>
      <c r="Z332" s="13">
        <f t="shared" si="517"/>
        <v>2.0607289266717285E-3</v>
      </c>
      <c r="AA332" s="13">
        <f t="shared" si="518"/>
        <v>3.4130426571311631E-3</v>
      </c>
      <c r="AB332" s="13">
        <f t="shared" si="519"/>
        <v>2.8263931341544661E-3</v>
      </c>
      <c r="AC332" s="13">
        <f t="shared" si="520"/>
        <v>7.5866458542220777E-5</v>
      </c>
      <c r="AD332" s="13">
        <f t="shared" si="521"/>
        <v>3.7410535611851613E-2</v>
      </c>
      <c r="AE332" s="13">
        <f t="shared" si="522"/>
        <v>1.7571575702848084E-2</v>
      </c>
      <c r="AF332" s="13">
        <f t="shared" si="523"/>
        <v>4.1266486516582535E-3</v>
      </c>
      <c r="AG332" s="13">
        <f t="shared" si="524"/>
        <v>6.4609000286269954E-4</v>
      </c>
      <c r="AH332" s="13">
        <f t="shared" si="525"/>
        <v>2.41978988978908E-4</v>
      </c>
      <c r="AI332" s="13">
        <f t="shared" si="526"/>
        <v>4.007730472577808E-4</v>
      </c>
      <c r="AJ332" s="13">
        <f t="shared" si="527"/>
        <v>3.3188632634192824E-4</v>
      </c>
      <c r="AK332" s="13">
        <f t="shared" si="528"/>
        <v>1.8322678195121958E-4</v>
      </c>
      <c r="AL332" s="13">
        <f t="shared" si="529"/>
        <v>2.3607360584764898E-6</v>
      </c>
      <c r="AM332" s="13">
        <f t="shared" si="530"/>
        <v>1.2392096041044583E-2</v>
      </c>
      <c r="AN332" s="13">
        <f t="shared" si="531"/>
        <v>5.8205168715412996E-3</v>
      </c>
      <c r="AO332" s="13">
        <f t="shared" si="532"/>
        <v>1.3669364948305047E-3</v>
      </c>
      <c r="AP332" s="13">
        <f t="shared" si="533"/>
        <v>2.1401482859542171E-4</v>
      </c>
      <c r="AQ332" s="13">
        <f t="shared" si="534"/>
        <v>2.5130472610803532E-5</v>
      </c>
      <c r="AR332" s="13">
        <f t="shared" si="535"/>
        <v>2.2731308460574469E-5</v>
      </c>
      <c r="AS332" s="13">
        <f t="shared" si="536"/>
        <v>3.7648292516401417E-5</v>
      </c>
      <c r="AT332" s="13">
        <f t="shared" si="537"/>
        <v>3.1177130253167725E-5</v>
      </c>
      <c r="AU332" s="13">
        <f t="shared" si="538"/>
        <v>1.7212174149279674E-5</v>
      </c>
      <c r="AV332" s="13">
        <f t="shared" si="539"/>
        <v>7.1268331114687163E-6</v>
      </c>
      <c r="AW332" s="13">
        <f t="shared" si="540"/>
        <v>5.1013199568013428E-8</v>
      </c>
      <c r="AX332" s="13">
        <f t="shared" si="541"/>
        <v>3.4206951281442466E-3</v>
      </c>
      <c r="AY332" s="13">
        <f t="shared" si="542"/>
        <v>1.6066865233949881E-3</v>
      </c>
      <c r="AZ332" s="13">
        <f t="shared" si="543"/>
        <v>3.7732704724544172E-4</v>
      </c>
      <c r="BA332" s="13">
        <f t="shared" si="544"/>
        <v>5.9076324061903812E-5</v>
      </c>
      <c r="BB332" s="13">
        <f t="shared" si="545"/>
        <v>6.9369770007440823E-6</v>
      </c>
      <c r="BC332" s="13">
        <f t="shared" si="546"/>
        <v>6.5165395001121003E-7</v>
      </c>
      <c r="BD332" s="13">
        <f t="shared" si="547"/>
        <v>1.7794671158233746E-6</v>
      </c>
      <c r="BE332" s="13">
        <f t="shared" si="548"/>
        <v>2.9472081915579483E-6</v>
      </c>
      <c r="BF332" s="13">
        <f t="shared" si="549"/>
        <v>2.4406284463332643E-6</v>
      </c>
      <c r="BG332" s="13">
        <f t="shared" si="550"/>
        <v>1.3474146437100568E-6</v>
      </c>
      <c r="BH332" s="13">
        <f t="shared" si="551"/>
        <v>5.5790739823954963E-7</v>
      </c>
      <c r="BI332" s="13">
        <f t="shared" si="552"/>
        <v>1.848046799630309E-7</v>
      </c>
      <c r="BJ332" s="14">
        <f t="shared" si="553"/>
        <v>0.66595055194181774</v>
      </c>
      <c r="BK332" s="14">
        <f t="shared" si="554"/>
        <v>0.23344394287393769</v>
      </c>
      <c r="BL332" s="14">
        <f t="shared" si="555"/>
        <v>9.8529258425111163E-2</v>
      </c>
      <c r="BM332" s="14">
        <f t="shared" si="556"/>
        <v>0.35574245230472906</v>
      </c>
      <c r="BN332" s="14">
        <f t="shared" si="557"/>
        <v>0.64263539435261374</v>
      </c>
    </row>
    <row r="333" spans="1:66" x14ac:dyDescent="0.25">
      <c r="A333" t="s">
        <v>344</v>
      </c>
      <c r="B333" t="s">
        <v>191</v>
      </c>
      <c r="C333" t="s">
        <v>183</v>
      </c>
      <c r="D333" s="11">
        <v>44417</v>
      </c>
      <c r="E333" s="10">
        <f>VLOOKUP(A333,home!$A$2:$E$405,3,FALSE)</f>
        <v>1.3226</v>
      </c>
      <c r="F333" s="10">
        <f>VLOOKUP(B333,home!$B$2:$E$405,3,FALSE)</f>
        <v>0.58160000000000001</v>
      </c>
      <c r="G333" s="10">
        <f>VLOOKUP(C333,away!$B$2:$E$405,4,FALSE)</f>
        <v>0.75609999999999999</v>
      </c>
      <c r="H333" s="10">
        <f>VLOOKUP(A333,away!$A$2:$E$405,3,FALSE)</f>
        <v>1.0645</v>
      </c>
      <c r="I333" s="10">
        <f>VLOOKUP(C333,away!$B$2:$E$405,3,FALSE)</f>
        <v>1.0839000000000001</v>
      </c>
      <c r="J333" s="10">
        <f>VLOOKUP(B333,home!$B$2:$E$405,4,FALSE)</f>
        <v>0.79490000000000005</v>
      </c>
      <c r="K333" s="12">
        <f t="shared" si="502"/>
        <v>0.58161038737600002</v>
      </c>
      <c r="L333" s="12">
        <f t="shared" si="503"/>
        <v>0.9171648010950002</v>
      </c>
      <c r="M333" s="13">
        <f t="shared" si="504"/>
        <v>0.22340361997523525</v>
      </c>
      <c r="N333" s="13">
        <f t="shared" si="505"/>
        <v>0.12993386595499729</v>
      </c>
      <c r="O333" s="13">
        <f t="shared" si="506"/>
        <v>0.20489793667848966</v>
      </c>
      <c r="P333" s="13">
        <f t="shared" si="507"/>
        <v>0.11917076832411949</v>
      </c>
      <c r="Q333" s="13">
        <f t="shared" si="508"/>
        <v>3.7785443055673607E-2</v>
      </c>
      <c r="R333" s="13">
        <f t="shared" si="509"/>
        <v>9.3962587669251446E-2</v>
      </c>
      <c r="S333" s="13">
        <f t="shared" si="510"/>
        <v>1.5892392460488378E-2</v>
      </c>
      <c r="T333" s="13">
        <f t="shared" si="511"/>
        <v>3.465547836444334E-2</v>
      </c>
      <c r="U333" s="13">
        <f t="shared" si="512"/>
        <v>5.4649617013164703E-2</v>
      </c>
      <c r="V333" s="13">
        <f t="shared" si="513"/>
        <v>9.4194664856907283E-4</v>
      </c>
      <c r="W333" s="13">
        <f t="shared" si="514"/>
        <v>7.325468724261373E-3</v>
      </c>
      <c r="X333" s="13">
        <f t="shared" si="515"/>
        <v>6.7186620654148266E-3</v>
      </c>
      <c r="Y333" s="13">
        <f t="shared" si="516"/>
        <v>3.0810601784253566E-3</v>
      </c>
      <c r="Z333" s="13">
        <f t="shared" si="517"/>
        <v>2.8726392676680181E-2</v>
      </c>
      <c r="AA333" s="13">
        <f t="shared" si="518"/>
        <v>1.6707568372599051E-2</v>
      </c>
      <c r="AB333" s="13">
        <f t="shared" si="519"/>
        <v>4.8586476566491689E-3</v>
      </c>
      <c r="AC333" s="13">
        <f t="shared" si="520"/>
        <v>3.1404064156041075E-5</v>
      </c>
      <c r="AD333" s="13">
        <f t="shared" si="521"/>
        <v>1.0651421756071072E-3</v>
      </c>
      <c r="AE333" s="13">
        <f t="shared" si="522"/>
        <v>9.7691091162858826E-4</v>
      </c>
      <c r="AF333" s="13">
        <f t="shared" si="523"/>
        <v>4.4799415097568471E-4</v>
      </c>
      <c r="AG333" s="13">
        <f t="shared" si="524"/>
        <v>1.3696148879044581E-4</v>
      </c>
      <c r="AH333" s="13">
        <f t="shared" si="525"/>
        <v>6.5867090563710611E-3</v>
      </c>
      <c r="AI333" s="13">
        <f t="shared" si="526"/>
        <v>3.8308984058089807E-3</v>
      </c>
      <c r="AJ333" s="13">
        <f t="shared" si="527"/>
        <v>1.1140451529003308E-3</v>
      </c>
      <c r="AK333" s="13">
        <f t="shared" si="528"/>
        <v>2.1598007764423889E-4</v>
      </c>
      <c r="AL333" s="13">
        <f t="shared" si="529"/>
        <v>6.7007803264606282E-7</v>
      </c>
      <c r="AM333" s="13">
        <f t="shared" si="530"/>
        <v>1.2389955067307302E-4</v>
      </c>
      <c r="AN333" s="13">
        <f t="shared" si="531"/>
        <v>1.1363630674882891E-4</v>
      </c>
      <c r="AO333" s="13">
        <f t="shared" si="532"/>
        <v>5.2111610338230053E-5</v>
      </c>
      <c r="AP333" s="13">
        <f t="shared" si="533"/>
        <v>1.5931644910200977E-5</v>
      </c>
      <c r="AQ333" s="13">
        <f t="shared" si="534"/>
        <v>3.652985983795162E-6</v>
      </c>
      <c r="AR333" s="13">
        <f t="shared" si="535"/>
        <v>1.2082195403114403E-3</v>
      </c>
      <c r="AS333" s="13">
        <f t="shared" si="536"/>
        <v>7.0271303487578953E-4</v>
      </c>
      <c r="AT333" s="13">
        <f t="shared" si="537"/>
        <v>2.0435260021413624E-4</v>
      </c>
      <c r="AU333" s="13">
        <f t="shared" si="538"/>
        <v>3.9617864990612215E-5</v>
      </c>
      <c r="AV333" s="13">
        <f t="shared" si="539"/>
        <v>5.7605404510500093E-6</v>
      </c>
      <c r="AW333" s="13">
        <f t="shared" si="540"/>
        <v>9.9289291826254051E-9</v>
      </c>
      <c r="AX333" s="13">
        <f t="shared" si="541"/>
        <v>1.2010210943779724E-5</v>
      </c>
      <c r="AY333" s="13">
        <f t="shared" si="542"/>
        <v>1.1015342731360725E-5</v>
      </c>
      <c r="AZ333" s="13">
        <f t="shared" si="543"/>
        <v>5.051442312600857E-6</v>
      </c>
      <c r="BA333" s="13">
        <f t="shared" si="544"/>
        <v>1.5443350279598115E-6</v>
      </c>
      <c r="BB333" s="13">
        <f t="shared" si="545"/>
        <v>3.5410243218570044E-7</v>
      </c>
      <c r="BC333" s="13">
        <f t="shared" si="546"/>
        <v>6.4954057356570757E-8</v>
      </c>
      <c r="BD333" s="13">
        <f t="shared" si="547"/>
        <v>1.8468940572813905E-4</v>
      </c>
      <c r="BE333" s="13">
        <f t="shared" si="548"/>
        <v>1.074172768097862E-4</v>
      </c>
      <c r="BF333" s="13">
        <f t="shared" si="549"/>
        <v>3.1237501988107379E-5</v>
      </c>
      <c r="BG333" s="13">
        <f t="shared" si="550"/>
        <v>6.0560185439872357E-6</v>
      </c>
      <c r="BH333" s="13">
        <f t="shared" si="551"/>
        <v>8.8056082283116364E-7</v>
      </c>
      <c r="BI333" s="13">
        <f t="shared" si="552"/>
        <v>1.024286642549925E-7</v>
      </c>
      <c r="BJ333" s="14">
        <f t="shared" si="553"/>
        <v>0.22246625955637694</v>
      </c>
      <c r="BK333" s="14">
        <f t="shared" si="554"/>
        <v>0.35945181689333222</v>
      </c>
      <c r="BL333" s="14">
        <f t="shared" si="555"/>
        <v>0.38931503685627877</v>
      </c>
      <c r="BM333" s="14">
        <f t="shared" si="556"/>
        <v>0.19079427891109921</v>
      </c>
      <c r="BN333" s="14">
        <f t="shared" si="557"/>
        <v>0.80915422165776685</v>
      </c>
    </row>
    <row r="334" spans="1:66" x14ac:dyDescent="0.25">
      <c r="A334" t="s">
        <v>344</v>
      </c>
      <c r="B334" t="s">
        <v>192</v>
      </c>
      <c r="C334" t="s">
        <v>181</v>
      </c>
      <c r="D334" s="11">
        <v>44417</v>
      </c>
      <c r="E334" s="10">
        <f>VLOOKUP(A334,home!$A$2:$E$405,3,FALSE)</f>
        <v>1.3226</v>
      </c>
      <c r="F334" s="10">
        <f>VLOOKUP(B334,home!$B$2:$E$405,3,FALSE)</f>
        <v>0.63980000000000004</v>
      </c>
      <c r="G334" s="10">
        <f>VLOOKUP(C334,away!$B$2:$E$405,4,FALSE)</f>
        <v>0.46529999999999999</v>
      </c>
      <c r="H334" s="10">
        <f>VLOOKUP(A334,away!$A$2:$E$405,3,FALSE)</f>
        <v>1.0645</v>
      </c>
      <c r="I334" s="10">
        <f>VLOOKUP(C334,away!$B$2:$E$405,3,FALSE)</f>
        <v>0.57809999999999995</v>
      </c>
      <c r="J334" s="10">
        <f>VLOOKUP(B334,home!$B$2:$E$405,4,FALSE)</f>
        <v>1.0117</v>
      </c>
      <c r="K334" s="12">
        <f t="shared" si="502"/>
        <v>0.39373661804400001</v>
      </c>
      <c r="L334" s="12">
        <f t="shared" si="503"/>
        <v>0.62258748316500001</v>
      </c>
      <c r="M334" s="13">
        <f t="shared" si="504"/>
        <v>0.36192288988677807</v>
      </c>
      <c r="N334" s="13">
        <f t="shared" si="505"/>
        <v>0.142502294656731</v>
      </c>
      <c r="O334" s="13">
        <f t="shared" si="506"/>
        <v>0.22532866111441258</v>
      </c>
      <c r="P334" s="13">
        <f t="shared" si="507"/>
        <v>8.8720144975571374E-2</v>
      </c>
      <c r="Q334" s="13">
        <f t="shared" si="508"/>
        <v>2.8054185780825414E-2</v>
      </c>
      <c r="R334" s="13">
        <f t="shared" si="509"/>
        <v>7.0143402004080674E-2</v>
      </c>
      <c r="S334" s="13">
        <f t="shared" si="510"/>
        <v>5.4371140541489412E-3</v>
      </c>
      <c r="T334" s="13">
        <f t="shared" si="511"/>
        <v>1.7466184917527425E-2</v>
      </c>
      <c r="U334" s="13">
        <f t="shared" si="512"/>
        <v>2.7618025883187451E-2</v>
      </c>
      <c r="V334" s="13">
        <f t="shared" si="513"/>
        <v>1.4809217979606297E-4</v>
      </c>
      <c r="W334" s="13">
        <f t="shared" si="514"/>
        <v>3.6819867437734247E-3</v>
      </c>
      <c r="X334" s="13">
        <f t="shared" si="515"/>
        <v>2.2923588598527901E-3</v>
      </c>
      <c r="Y334" s="13">
        <f t="shared" si="516"/>
        <v>7.1359696653336879E-4</v>
      </c>
      <c r="Z334" s="13">
        <f t="shared" si="517"/>
        <v>1.4556801371450469E-2</v>
      </c>
      <c r="AA334" s="13">
        <f t="shared" si="518"/>
        <v>5.7315457415331684E-3</v>
      </c>
      <c r="AB334" s="13">
        <f t="shared" si="519"/>
        <v>1.1283597182178797E-3</v>
      </c>
      <c r="AC334" s="13">
        <f t="shared" si="520"/>
        <v>2.2689155667532769E-6</v>
      </c>
      <c r="AD334" s="13">
        <f t="shared" si="521"/>
        <v>3.6243325204404704E-4</v>
      </c>
      <c r="AE334" s="13">
        <f t="shared" si="522"/>
        <v>2.2564640620540932E-4</v>
      </c>
      <c r="AF334" s="13">
        <f t="shared" si="523"/>
        <v>7.0242314062326516E-5</v>
      </c>
      <c r="AG334" s="13">
        <f t="shared" si="524"/>
        <v>1.4577328507916453E-5</v>
      </c>
      <c r="AH334" s="13">
        <f t="shared" si="525"/>
        <v>2.2657205821960415E-3</v>
      </c>
      <c r="AI334" s="13">
        <f t="shared" si="526"/>
        <v>8.9209715946655206E-4</v>
      </c>
      <c r="AJ334" s="13">
        <f t="shared" si="527"/>
        <v>1.7562565926750956E-4</v>
      </c>
      <c r="AK334" s="13">
        <f t="shared" si="528"/>
        <v>2.3050084373912372E-5</v>
      </c>
      <c r="AL334" s="13">
        <f t="shared" si="529"/>
        <v>2.2247669174243676E-8</v>
      </c>
      <c r="AM334" s="13">
        <f t="shared" si="530"/>
        <v>2.8540648585302352E-5</v>
      </c>
      <c r="AN334" s="13">
        <f t="shared" si="531"/>
        <v>1.7769050570620108E-5</v>
      </c>
      <c r="AO334" s="13">
        <f t="shared" si="532"/>
        <v>5.5313942364969897E-6</v>
      </c>
      <c r="AP334" s="13">
        <f t="shared" si="533"/>
        <v>1.1479256053646827E-6</v>
      </c>
      <c r="AQ334" s="13">
        <f t="shared" si="534"/>
        <v>1.7867102837616418E-7</v>
      </c>
      <c r="AR334" s="13">
        <f t="shared" si="535"/>
        <v>2.8212185496491449E-4</v>
      </c>
      <c r="AS334" s="13">
        <f t="shared" si="536"/>
        <v>1.1108170505018528E-4</v>
      </c>
      <c r="AT334" s="13">
        <f t="shared" si="537"/>
        <v>2.186846743651053E-5</v>
      </c>
      <c r="AU334" s="13">
        <f t="shared" si="538"/>
        <v>2.8701388034190002E-6</v>
      </c>
      <c r="AV334" s="13">
        <f t="shared" si="539"/>
        <v>2.8251968644376251E-7</v>
      </c>
      <c r="AW334" s="13">
        <f t="shared" si="540"/>
        <v>1.5149148015762621E-10</v>
      </c>
      <c r="AX334" s="13">
        <f t="shared" si="541"/>
        <v>1.8729164084598696E-6</v>
      </c>
      <c r="AY334" s="13">
        <f t="shared" si="542"/>
        <v>1.1660543129214611E-6</v>
      </c>
      <c r="AZ334" s="13">
        <f t="shared" si="543"/>
        <v>3.6298540995773292E-7</v>
      </c>
      <c r="BA334" s="13">
        <f t="shared" si="544"/>
        <v>7.5330057603733568E-8</v>
      </c>
      <c r="BB334" s="13">
        <f t="shared" si="545"/>
        <v>1.1724887742545737E-8</v>
      </c>
      <c r="BC334" s="13">
        <f t="shared" si="546"/>
        <v>1.4599536700047419E-9</v>
      </c>
      <c r="BD334" s="13">
        <f t="shared" si="547"/>
        <v>2.9274255938074541E-5</v>
      </c>
      <c r="BE334" s="13">
        <f t="shared" si="548"/>
        <v>1.1526346528811953E-5</v>
      </c>
      <c r="BF334" s="13">
        <f t="shared" si="549"/>
        <v>2.2691723503288085E-6</v>
      </c>
      <c r="BG334" s="13">
        <f t="shared" si="550"/>
        <v>2.9781874899247334E-7</v>
      </c>
      <c r="BH334" s="13">
        <f t="shared" si="551"/>
        <v>2.931553675459784E-8</v>
      </c>
      <c r="BI334" s="13">
        <f t="shared" si="552"/>
        <v>2.3085200595799871E-9</v>
      </c>
      <c r="BJ334" s="14">
        <f t="shared" si="553"/>
        <v>0.19544016538711964</v>
      </c>
      <c r="BK334" s="14">
        <f t="shared" si="554"/>
        <v>0.4562316983138433</v>
      </c>
      <c r="BL334" s="14">
        <f t="shared" si="555"/>
        <v>0.33376811185030025</v>
      </c>
      <c r="BM334" s="14">
        <f t="shared" si="556"/>
        <v>8.3324032601493112E-2</v>
      </c>
      <c r="BN334" s="14">
        <f t="shared" si="557"/>
        <v>0.91667157841839897</v>
      </c>
    </row>
    <row r="335" spans="1:66" x14ac:dyDescent="0.25">
      <c r="A335" t="s">
        <v>347</v>
      </c>
      <c r="B335" t="s">
        <v>245</v>
      </c>
      <c r="C335" t="s">
        <v>322</v>
      </c>
      <c r="D335" s="11">
        <v>44417</v>
      </c>
      <c r="E335" s="10">
        <f>VLOOKUP(A335,home!$A$2:$E$405,3,FALSE)</f>
        <v>1.3042</v>
      </c>
      <c r="F335" s="10">
        <f>VLOOKUP(B335,home!$B$2:$E$405,3,FALSE)</f>
        <v>0.92010000000000003</v>
      </c>
      <c r="G335" s="10" t="e">
        <f>VLOOKUP(C335,away!$B$2:$E$405,4,FALSE)</f>
        <v>#N/A</v>
      </c>
      <c r="H335" s="10">
        <f>VLOOKUP(A335,away!$A$2:$E$405,3,FALSE)</f>
        <v>1.1499999999999999</v>
      </c>
      <c r="I335" s="10" t="e">
        <f>VLOOKUP(C335,away!$B$2:$E$405,3,FALSE)</f>
        <v>#N/A</v>
      </c>
      <c r="J335" s="10">
        <f>VLOOKUP(B335,home!$B$2:$E$405,4,FALSE)</f>
        <v>1.1013999999999999</v>
      </c>
      <c r="K335" s="12" t="e">
        <f t="shared" si="502"/>
        <v>#N/A</v>
      </c>
      <c r="L335" s="12" t="e">
        <f t="shared" si="503"/>
        <v>#N/A</v>
      </c>
      <c r="M335" s="13" t="e">
        <f t="shared" si="504"/>
        <v>#N/A</v>
      </c>
      <c r="N335" s="13" t="e">
        <f t="shared" si="505"/>
        <v>#N/A</v>
      </c>
      <c r="O335" s="13" t="e">
        <f t="shared" si="506"/>
        <v>#N/A</v>
      </c>
      <c r="P335" s="13" t="e">
        <f t="shared" si="507"/>
        <v>#N/A</v>
      </c>
      <c r="Q335" s="13" t="e">
        <f t="shared" si="508"/>
        <v>#N/A</v>
      </c>
      <c r="R335" s="13" t="e">
        <f t="shared" si="509"/>
        <v>#N/A</v>
      </c>
      <c r="S335" s="13" t="e">
        <f t="shared" si="510"/>
        <v>#N/A</v>
      </c>
      <c r="T335" s="13" t="e">
        <f t="shared" si="511"/>
        <v>#N/A</v>
      </c>
      <c r="U335" s="13" t="e">
        <f t="shared" si="512"/>
        <v>#N/A</v>
      </c>
      <c r="V335" s="13" t="e">
        <f t="shared" si="513"/>
        <v>#N/A</v>
      </c>
      <c r="W335" s="13" t="e">
        <f t="shared" si="514"/>
        <v>#N/A</v>
      </c>
      <c r="X335" s="13" t="e">
        <f t="shared" si="515"/>
        <v>#N/A</v>
      </c>
      <c r="Y335" s="13" t="e">
        <f t="shared" si="516"/>
        <v>#N/A</v>
      </c>
      <c r="Z335" s="13" t="e">
        <f t="shared" si="517"/>
        <v>#N/A</v>
      </c>
      <c r="AA335" s="13" t="e">
        <f t="shared" si="518"/>
        <v>#N/A</v>
      </c>
      <c r="AB335" s="13" t="e">
        <f t="shared" si="519"/>
        <v>#N/A</v>
      </c>
      <c r="AC335" s="13" t="e">
        <f t="shared" si="520"/>
        <v>#N/A</v>
      </c>
      <c r="AD335" s="13" t="e">
        <f t="shared" si="521"/>
        <v>#N/A</v>
      </c>
      <c r="AE335" s="13" t="e">
        <f t="shared" si="522"/>
        <v>#N/A</v>
      </c>
      <c r="AF335" s="13" t="e">
        <f t="shared" si="523"/>
        <v>#N/A</v>
      </c>
      <c r="AG335" s="13" t="e">
        <f t="shared" si="524"/>
        <v>#N/A</v>
      </c>
      <c r="AH335" s="13" t="e">
        <f t="shared" si="525"/>
        <v>#N/A</v>
      </c>
      <c r="AI335" s="13" t="e">
        <f t="shared" si="526"/>
        <v>#N/A</v>
      </c>
      <c r="AJ335" s="13" t="e">
        <f t="shared" si="527"/>
        <v>#N/A</v>
      </c>
      <c r="AK335" s="13" t="e">
        <f t="shared" si="528"/>
        <v>#N/A</v>
      </c>
      <c r="AL335" s="13" t="e">
        <f t="shared" si="529"/>
        <v>#N/A</v>
      </c>
      <c r="AM335" s="13" t="e">
        <f t="shared" si="530"/>
        <v>#N/A</v>
      </c>
      <c r="AN335" s="13" t="e">
        <f t="shared" si="531"/>
        <v>#N/A</v>
      </c>
      <c r="AO335" s="13" t="e">
        <f t="shared" si="532"/>
        <v>#N/A</v>
      </c>
      <c r="AP335" s="13" t="e">
        <f t="shared" si="533"/>
        <v>#N/A</v>
      </c>
      <c r="AQ335" s="13" t="e">
        <f t="shared" si="534"/>
        <v>#N/A</v>
      </c>
      <c r="AR335" s="13" t="e">
        <f t="shared" si="535"/>
        <v>#N/A</v>
      </c>
      <c r="AS335" s="13" t="e">
        <f t="shared" si="536"/>
        <v>#N/A</v>
      </c>
      <c r="AT335" s="13" t="e">
        <f t="shared" si="537"/>
        <v>#N/A</v>
      </c>
      <c r="AU335" s="13" t="e">
        <f t="shared" si="538"/>
        <v>#N/A</v>
      </c>
      <c r="AV335" s="13" t="e">
        <f t="shared" si="539"/>
        <v>#N/A</v>
      </c>
      <c r="AW335" s="13" t="e">
        <f t="shared" si="540"/>
        <v>#N/A</v>
      </c>
      <c r="AX335" s="13" t="e">
        <f t="shared" si="541"/>
        <v>#N/A</v>
      </c>
      <c r="AY335" s="13" t="e">
        <f t="shared" si="542"/>
        <v>#N/A</v>
      </c>
      <c r="AZ335" s="13" t="e">
        <f t="shared" si="543"/>
        <v>#N/A</v>
      </c>
      <c r="BA335" s="13" t="e">
        <f t="shared" si="544"/>
        <v>#N/A</v>
      </c>
      <c r="BB335" s="13" t="e">
        <f t="shared" si="545"/>
        <v>#N/A</v>
      </c>
      <c r="BC335" s="13" t="e">
        <f t="shared" si="546"/>
        <v>#N/A</v>
      </c>
      <c r="BD335" s="13" t="e">
        <f t="shared" si="547"/>
        <v>#N/A</v>
      </c>
      <c r="BE335" s="13" t="e">
        <f t="shared" si="548"/>
        <v>#N/A</v>
      </c>
      <c r="BF335" s="13" t="e">
        <f t="shared" si="549"/>
        <v>#N/A</v>
      </c>
      <c r="BG335" s="13" t="e">
        <f t="shared" si="550"/>
        <v>#N/A</v>
      </c>
      <c r="BH335" s="13" t="e">
        <f t="shared" si="551"/>
        <v>#N/A</v>
      </c>
      <c r="BI335" s="13" t="e">
        <f t="shared" si="552"/>
        <v>#N/A</v>
      </c>
      <c r="BJ335" s="14" t="e">
        <f t="shared" si="553"/>
        <v>#N/A</v>
      </c>
      <c r="BK335" s="14" t="e">
        <f t="shared" si="554"/>
        <v>#N/A</v>
      </c>
      <c r="BL335" s="14" t="e">
        <f t="shared" si="555"/>
        <v>#N/A</v>
      </c>
      <c r="BM335" s="14" t="e">
        <f t="shared" si="556"/>
        <v>#N/A</v>
      </c>
      <c r="BN335" s="14" t="e">
        <f t="shared" si="557"/>
        <v>#N/A</v>
      </c>
    </row>
    <row r="336" spans="1:66" x14ac:dyDescent="0.25">
      <c r="A336" t="s">
        <v>348</v>
      </c>
      <c r="B336" t="s">
        <v>325</v>
      </c>
      <c r="C336" t="s">
        <v>258</v>
      </c>
      <c r="D336" s="11">
        <v>44417</v>
      </c>
      <c r="E336" s="10">
        <f>VLOOKUP(A336,home!$A$2:$E$405,3,FALSE)</f>
        <v>1.1457999999999999</v>
      </c>
      <c r="F336" s="10">
        <f>VLOOKUP(B336,home!$B$2:$E$405,3,FALSE)</f>
        <v>1.7455000000000001</v>
      </c>
      <c r="G336" s="10">
        <f>VLOOKUP(C336,away!$B$2:$E$405,4,FALSE)</f>
        <v>0.87280000000000002</v>
      </c>
      <c r="H336" s="10">
        <f>VLOOKUP(A336,away!$A$2:$E$405,3,FALSE)</f>
        <v>0.77080000000000004</v>
      </c>
      <c r="I336" s="10">
        <f>VLOOKUP(C336,away!$B$2:$E$405,3,FALSE)</f>
        <v>0.8649</v>
      </c>
      <c r="J336" s="10">
        <f>VLOOKUP(B336,home!$B$2:$E$405,4,FALSE)</f>
        <v>0</v>
      </c>
      <c r="K336" s="12">
        <f t="shared" si="502"/>
        <v>1.7455946759200001</v>
      </c>
      <c r="L336" s="12">
        <f t="shared" si="503"/>
        <v>0</v>
      </c>
      <c r="M336" s="13">
        <f t="shared" si="504"/>
        <v>0.17454116267188211</v>
      </c>
      <c r="N336" s="13">
        <f t="shared" si="505"/>
        <v>0.30467812428892405</v>
      </c>
      <c r="O336" s="13">
        <f t="shared" si="506"/>
        <v>0</v>
      </c>
      <c r="P336" s="13">
        <f t="shared" si="507"/>
        <v>0</v>
      </c>
      <c r="Q336" s="13">
        <f t="shared" si="508"/>
        <v>0.26592225581401902</v>
      </c>
      <c r="R336" s="13">
        <f t="shared" si="509"/>
        <v>0</v>
      </c>
      <c r="S336" s="13">
        <f t="shared" si="510"/>
        <v>0</v>
      </c>
      <c r="T336" s="13">
        <f t="shared" si="511"/>
        <v>0</v>
      </c>
      <c r="U336" s="13">
        <f t="shared" si="512"/>
        <v>0</v>
      </c>
      <c r="V336" s="13">
        <f t="shared" si="513"/>
        <v>0</v>
      </c>
      <c r="W336" s="13">
        <f t="shared" si="514"/>
        <v>0.1547308246525293</v>
      </c>
      <c r="X336" s="13">
        <f t="shared" si="515"/>
        <v>0</v>
      </c>
      <c r="Y336" s="13">
        <f t="shared" si="516"/>
        <v>0</v>
      </c>
      <c r="Z336" s="13">
        <f t="shared" si="517"/>
        <v>0</v>
      </c>
      <c r="AA336" s="13">
        <f t="shared" si="518"/>
        <v>0</v>
      </c>
      <c r="AB336" s="13">
        <f t="shared" si="519"/>
        <v>0</v>
      </c>
      <c r="AC336" s="13">
        <f t="shared" si="520"/>
        <v>0</v>
      </c>
      <c r="AD336" s="13">
        <f t="shared" si="521"/>
        <v>6.7524325928541559E-2</v>
      </c>
      <c r="AE336" s="13">
        <f t="shared" si="522"/>
        <v>0</v>
      </c>
      <c r="AF336" s="13">
        <f t="shared" si="523"/>
        <v>0</v>
      </c>
      <c r="AG336" s="13">
        <f t="shared" si="524"/>
        <v>0</v>
      </c>
      <c r="AH336" s="13">
        <f t="shared" si="525"/>
        <v>0</v>
      </c>
      <c r="AI336" s="13">
        <f t="shared" si="526"/>
        <v>0</v>
      </c>
      <c r="AJ336" s="13">
        <f t="shared" si="527"/>
        <v>0</v>
      </c>
      <c r="AK336" s="13">
        <f t="shared" si="528"/>
        <v>0</v>
      </c>
      <c r="AL336" s="13">
        <f t="shared" si="529"/>
        <v>0</v>
      </c>
      <c r="AM336" s="13">
        <f t="shared" si="530"/>
        <v>2.3574020767189771E-2</v>
      </c>
      <c r="AN336" s="13">
        <f t="shared" si="531"/>
        <v>0</v>
      </c>
      <c r="AO336" s="13">
        <f t="shared" si="532"/>
        <v>0</v>
      </c>
      <c r="AP336" s="13">
        <f t="shared" si="533"/>
        <v>0</v>
      </c>
      <c r="AQ336" s="13">
        <f t="shared" si="534"/>
        <v>0</v>
      </c>
      <c r="AR336" s="13">
        <f t="shared" si="535"/>
        <v>0</v>
      </c>
      <c r="AS336" s="13">
        <f t="shared" si="536"/>
        <v>0</v>
      </c>
      <c r="AT336" s="13">
        <f t="shared" si="537"/>
        <v>0</v>
      </c>
      <c r="AU336" s="13">
        <f t="shared" si="538"/>
        <v>0</v>
      </c>
      <c r="AV336" s="13">
        <f t="shared" si="539"/>
        <v>0</v>
      </c>
      <c r="AW336" s="13">
        <f t="shared" si="540"/>
        <v>0</v>
      </c>
      <c r="AX336" s="13">
        <f t="shared" si="541"/>
        <v>6.8584475235390074E-3</v>
      </c>
      <c r="AY336" s="13">
        <f t="shared" si="542"/>
        <v>0</v>
      </c>
      <c r="AZ336" s="13">
        <f t="shared" si="543"/>
        <v>0</v>
      </c>
      <c r="BA336" s="13">
        <f t="shared" si="544"/>
        <v>0</v>
      </c>
      <c r="BB336" s="13">
        <f t="shared" si="545"/>
        <v>0</v>
      </c>
      <c r="BC336" s="13">
        <f t="shared" si="546"/>
        <v>0</v>
      </c>
      <c r="BD336" s="13">
        <f t="shared" si="547"/>
        <v>0</v>
      </c>
      <c r="BE336" s="13">
        <f t="shared" si="548"/>
        <v>0</v>
      </c>
      <c r="BF336" s="13">
        <f t="shared" si="549"/>
        <v>0</v>
      </c>
      <c r="BG336" s="13">
        <f t="shared" si="550"/>
        <v>0</v>
      </c>
      <c r="BH336" s="13">
        <f t="shared" si="551"/>
        <v>0</v>
      </c>
      <c r="BI336" s="13">
        <f t="shared" si="552"/>
        <v>0</v>
      </c>
      <c r="BJ336" s="14">
        <f t="shared" si="553"/>
        <v>0.8232879989747427</v>
      </c>
      <c r="BK336" s="14">
        <f t="shared" si="554"/>
        <v>0.17454116267188211</v>
      </c>
      <c r="BL336" s="14">
        <f t="shared" si="555"/>
        <v>0</v>
      </c>
      <c r="BM336" s="14">
        <f t="shared" si="556"/>
        <v>0.25268761887179969</v>
      </c>
      <c r="BN336" s="14">
        <f t="shared" si="557"/>
        <v>0.74514154277482514</v>
      </c>
    </row>
    <row r="337" spans="1:66" x14ac:dyDescent="0.25">
      <c r="A337" t="s">
        <v>348</v>
      </c>
      <c r="B337" t="s">
        <v>259</v>
      </c>
      <c r="C337" t="s">
        <v>254</v>
      </c>
      <c r="D337" s="11">
        <v>44417</v>
      </c>
      <c r="E337" s="10">
        <f>VLOOKUP(A337,home!$A$2:$E$405,3,FALSE)</f>
        <v>1.1457999999999999</v>
      </c>
      <c r="F337" s="10">
        <f>VLOOKUP(B337,home!$B$2:$E$405,3,FALSE)</f>
        <v>1.3090999999999999</v>
      </c>
      <c r="G337" s="10">
        <f>VLOOKUP(C337,away!$B$2:$E$405,4,FALSE)</f>
        <v>2.3273000000000001</v>
      </c>
      <c r="H337" s="10">
        <f>VLOOKUP(A337,away!$A$2:$E$405,3,FALSE)</f>
        <v>0.77080000000000004</v>
      </c>
      <c r="I337" s="10">
        <f>VLOOKUP(C337,away!$B$2:$E$405,3,FALSE)</f>
        <v>0.8649</v>
      </c>
      <c r="J337" s="10">
        <f>VLOOKUP(B337,home!$B$2:$E$405,4,FALSE)</f>
        <v>0.64870000000000005</v>
      </c>
      <c r="K337" s="12">
        <f t="shared" si="502"/>
        <v>3.4908726870939999</v>
      </c>
      <c r="L337" s="12">
        <f t="shared" si="503"/>
        <v>0.43246553360400003</v>
      </c>
      <c r="M337" s="13">
        <f t="shared" si="504"/>
        <v>1.9774971220087489E-2</v>
      </c>
      <c r="N337" s="13">
        <f t="shared" si="505"/>
        <v>6.903190692027332E-2</v>
      </c>
      <c r="O337" s="13">
        <f t="shared" si="506"/>
        <v>8.5519934806988791E-3</v>
      </c>
      <c r="P337" s="13">
        <f t="shared" si="507"/>
        <v>2.9853920461977664E-2</v>
      </c>
      <c r="Q337" s="13">
        <f t="shared" si="508"/>
        <v>0.12049079920299872</v>
      </c>
      <c r="R337" s="13">
        <f t="shared" si="509"/>
        <v>1.8492212120041851E-3</v>
      </c>
      <c r="S337" s="13">
        <f t="shared" si="510"/>
        <v>1.1267482478618567E-2</v>
      </c>
      <c r="T337" s="13">
        <f t="shared" si="511"/>
        <v>5.2108117771697271E-2</v>
      </c>
      <c r="U337" s="13">
        <f t="shared" si="512"/>
        <v>6.455395821380272E-3</v>
      </c>
      <c r="V337" s="13">
        <f t="shared" si="513"/>
        <v>1.8900352031399677E-3</v>
      </c>
      <c r="W337" s="13">
        <f t="shared" si="514"/>
        <v>0.14020601332795857</v>
      </c>
      <c r="X337" s="13">
        <f t="shared" si="515"/>
        <v>6.0634268368365149E-2</v>
      </c>
      <c r="Y337" s="13">
        <f t="shared" si="516"/>
        <v>1.3111115612306587E-2</v>
      </c>
      <c r="Z337" s="13">
        <f t="shared" si="517"/>
        <v>2.6657481273374185E-4</v>
      </c>
      <c r="AA337" s="13">
        <f t="shared" si="518"/>
        <v>9.3057873283941713E-4</v>
      </c>
      <c r="AB337" s="13">
        <f t="shared" si="519"/>
        <v>1.624265940829833E-3</v>
      </c>
      <c r="AC337" s="13">
        <f t="shared" si="520"/>
        <v>1.7833452194724851E-4</v>
      </c>
      <c r="AD337" s="13">
        <f t="shared" si="521"/>
        <v>0.122360335623227</v>
      </c>
      <c r="AE337" s="13">
        <f t="shared" si="522"/>
        <v>5.2916627837263398E-2</v>
      </c>
      <c r="AF337" s="13">
        <f t="shared" si="523"/>
        <v>1.1442308847083199E-2</v>
      </c>
      <c r="AG337" s="13">
        <f t="shared" si="524"/>
        <v>1.6494680670718685E-3</v>
      </c>
      <c r="AH337" s="13">
        <f t="shared" si="525"/>
        <v>2.8821104658571012E-5</v>
      </c>
      <c r="AI337" s="13">
        <f t="shared" si="526"/>
        <v>1.0061080706448317E-4</v>
      </c>
      <c r="AJ337" s="13">
        <f t="shared" si="527"/>
        <v>1.7560975920394422E-4</v>
      </c>
      <c r="AK337" s="13">
        <f t="shared" si="528"/>
        <v>2.0434377066406767E-4</v>
      </c>
      <c r="AL337" s="13">
        <f t="shared" si="529"/>
        <v>1.0769137561990168E-5</v>
      </c>
      <c r="AM337" s="13">
        <f t="shared" si="530"/>
        <v>8.5428870722155589E-2</v>
      </c>
      <c r="AN337" s="13">
        <f t="shared" si="531"/>
        <v>3.6945042162044153E-2</v>
      </c>
      <c r="AO337" s="13">
        <f t="shared" si="532"/>
        <v>7.9887286863153523E-3</v>
      </c>
      <c r="AP337" s="13">
        <f t="shared" si="533"/>
        <v>1.1516166047149837E-3</v>
      </c>
      <c r="AQ337" s="13">
        <f t="shared" si="534"/>
        <v>1.2450862236632304E-4</v>
      </c>
      <c r="AR337" s="13">
        <f t="shared" si="535"/>
        <v>2.4928268810451296E-6</v>
      </c>
      <c r="AS337" s="13">
        <f t="shared" si="536"/>
        <v>8.7021412726941662E-6</v>
      </c>
      <c r="AT337" s="13">
        <f t="shared" si="537"/>
        <v>1.5189033644040744E-5</v>
      </c>
      <c r="AU337" s="13">
        <f t="shared" si="538"/>
        <v>1.7674327563777894E-5</v>
      </c>
      <c r="AV337" s="13">
        <f t="shared" si="539"/>
        <v>1.5424706838786222E-5</v>
      </c>
      <c r="AW337" s="13">
        <f t="shared" si="540"/>
        <v>4.5161040050966658E-7</v>
      </c>
      <c r="AX337" s="13">
        <f t="shared" si="541"/>
        <v>4.9703551915542876E-2</v>
      </c>
      <c r="AY337" s="13">
        <f t="shared" si="542"/>
        <v>2.1495073101169368E-2</v>
      </c>
      <c r="AZ337" s="13">
        <f t="shared" si="543"/>
        <v>4.6479391292770988E-3</v>
      </c>
      <c r="BA337" s="13">
        <f t="shared" si="544"/>
        <v>6.700244919005772E-4</v>
      </c>
      <c r="BB337" s="13">
        <f t="shared" si="545"/>
        <v>7.244062485438303E-5</v>
      </c>
      <c r="BC337" s="13">
        <f t="shared" si="546"/>
        <v>6.2656146964515911E-6</v>
      </c>
      <c r="BD337" s="13">
        <f t="shared" si="547"/>
        <v>1.7967695121559602E-7</v>
      </c>
      <c r="BE337" s="13">
        <f t="shared" si="548"/>
        <v>6.2722936149884512E-7</v>
      </c>
      <c r="BF337" s="13">
        <f t="shared" si="549"/>
        <v>1.0947889232998639E-6</v>
      </c>
      <c r="BG337" s="13">
        <f t="shared" si="550"/>
        <v>1.2739229168268474E-6</v>
      </c>
      <c r="BH337" s="13">
        <f t="shared" si="551"/>
        <v>1.111775678953491E-6</v>
      </c>
      <c r="BI337" s="13">
        <f t="shared" si="552"/>
        <v>7.7621347036682554E-7</v>
      </c>
      <c r="BJ337" s="14">
        <f t="shared" si="553"/>
        <v>0.85218502325328216</v>
      </c>
      <c r="BK337" s="14">
        <f t="shared" si="554"/>
        <v>8.4470586124502284E-2</v>
      </c>
      <c r="BL337" s="14">
        <f t="shared" si="555"/>
        <v>1.9985387272846152E-2</v>
      </c>
      <c r="BM337" s="14">
        <f t="shared" si="556"/>
        <v>0.68586013747455543</v>
      </c>
      <c r="BN337" s="14">
        <f t="shared" si="557"/>
        <v>0.24955281249804026</v>
      </c>
    </row>
    <row r="338" spans="1:66" s="10" customFormat="1" x14ac:dyDescent="0.25">
      <c r="A338" t="s">
        <v>349</v>
      </c>
      <c r="B338" t="s">
        <v>270</v>
      </c>
      <c r="C338" t="s">
        <v>273</v>
      </c>
      <c r="D338" s="11">
        <v>44417</v>
      </c>
      <c r="E338" s="10">
        <f>VLOOKUP(A338,home!$A$2:$E$405,3,FALSE)</f>
        <v>1.2749999999999999</v>
      </c>
      <c r="F338" s="10">
        <f>VLOOKUP(B338,home!$B$2:$E$405,3,FALSE)</f>
        <v>1.9608000000000001</v>
      </c>
      <c r="G338" s="10">
        <f>VLOOKUP(C338,away!$B$2:$E$405,4,FALSE)</f>
        <v>1.1765000000000001</v>
      </c>
      <c r="H338" s="10">
        <f>VLOOKUP(A338,away!$A$2:$E$405,3,FALSE)</f>
        <v>1.35</v>
      </c>
      <c r="I338" s="10">
        <f>VLOOKUP(C338,away!$B$2:$E$405,3,FALSE)</f>
        <v>0</v>
      </c>
      <c r="J338" s="10">
        <f>VLOOKUP(B338,home!$B$2:$E$405,4,FALSE)</f>
        <v>0</v>
      </c>
      <c r="K338" s="12">
        <f t="shared" si="502"/>
        <v>2.9412735300000006</v>
      </c>
      <c r="L338" s="12">
        <f t="shared" si="503"/>
        <v>0</v>
      </c>
      <c r="M338" s="13">
        <f t="shared" si="504"/>
        <v>5.2798445499535517E-2</v>
      </c>
      <c r="N338" s="13">
        <f t="shared" si="505"/>
        <v>0.15529467017293147</v>
      </c>
      <c r="O338" s="13">
        <f t="shared" si="506"/>
        <v>0</v>
      </c>
      <c r="P338" s="13">
        <f t="shared" si="507"/>
        <v>0</v>
      </c>
      <c r="Q338" s="13">
        <f t="shared" si="508"/>
        <v>0.228382051364862</v>
      </c>
      <c r="R338" s="13">
        <f t="shared" si="509"/>
        <v>0</v>
      </c>
      <c r="S338" s="13">
        <f t="shared" si="510"/>
        <v>0</v>
      </c>
      <c r="T338" s="13">
        <f t="shared" si="511"/>
        <v>0</v>
      </c>
      <c r="U338" s="13">
        <f t="shared" si="512"/>
        <v>0</v>
      </c>
      <c r="V338" s="13">
        <f t="shared" si="513"/>
        <v>0</v>
      </c>
      <c r="W338" s="13">
        <f t="shared" si="514"/>
        <v>0.22391136080218971</v>
      </c>
      <c r="X338" s="13">
        <f t="shared" si="515"/>
        <v>0</v>
      </c>
      <c r="Y338" s="13">
        <f t="shared" si="516"/>
        <v>0</v>
      </c>
      <c r="Z338" s="13">
        <f t="shared" si="517"/>
        <v>0</v>
      </c>
      <c r="AA338" s="13">
        <f t="shared" si="518"/>
        <v>0</v>
      </c>
      <c r="AB338" s="13">
        <f t="shared" si="519"/>
        <v>0</v>
      </c>
      <c r="AC338" s="13">
        <f t="shared" si="520"/>
        <v>0</v>
      </c>
      <c r="AD338" s="13">
        <f t="shared" si="521"/>
        <v>0.1646461396484401</v>
      </c>
      <c r="AE338" s="13">
        <f t="shared" si="522"/>
        <v>0</v>
      </c>
      <c r="AF338" s="13">
        <f t="shared" si="523"/>
        <v>0</v>
      </c>
      <c r="AG338" s="13">
        <f t="shared" si="524"/>
        <v>0</v>
      </c>
      <c r="AH338" s="13">
        <f t="shared" si="525"/>
        <v>0</v>
      </c>
      <c r="AI338" s="13">
        <f t="shared" si="526"/>
        <v>0</v>
      </c>
      <c r="AJ338" s="13">
        <f t="shared" si="527"/>
        <v>0</v>
      </c>
      <c r="AK338" s="13">
        <f t="shared" si="528"/>
        <v>0</v>
      </c>
      <c r="AL338" s="13">
        <f t="shared" si="529"/>
        <v>0</v>
      </c>
      <c r="AM338" s="13">
        <f t="shared" si="530"/>
        <v>9.6853866472928096E-2</v>
      </c>
      <c r="AN338" s="13">
        <f t="shared" si="531"/>
        <v>0</v>
      </c>
      <c r="AO338" s="13">
        <f t="shared" si="532"/>
        <v>0</v>
      </c>
      <c r="AP338" s="13">
        <f t="shared" si="533"/>
        <v>0</v>
      </c>
      <c r="AQ338" s="13">
        <f t="shared" si="534"/>
        <v>0</v>
      </c>
      <c r="AR338" s="13">
        <f t="shared" si="535"/>
        <v>0</v>
      </c>
      <c r="AS338" s="13">
        <f t="shared" si="536"/>
        <v>0</v>
      </c>
      <c r="AT338" s="13">
        <f t="shared" si="537"/>
        <v>0</v>
      </c>
      <c r="AU338" s="13">
        <f t="shared" si="538"/>
        <v>0</v>
      </c>
      <c r="AV338" s="13">
        <f t="shared" si="539"/>
        <v>0</v>
      </c>
      <c r="AW338" s="13">
        <f t="shared" si="540"/>
        <v>0</v>
      </c>
      <c r="AX338" s="13">
        <f t="shared" si="541"/>
        <v>4.7478952289162962E-2</v>
      </c>
      <c r="AY338" s="13">
        <f t="shared" si="542"/>
        <v>0</v>
      </c>
      <c r="AZ338" s="13">
        <f t="shared" si="543"/>
        <v>0</v>
      </c>
      <c r="BA338" s="13">
        <f t="shared" si="544"/>
        <v>0</v>
      </c>
      <c r="BB338" s="13">
        <f t="shared" si="545"/>
        <v>0</v>
      </c>
      <c r="BC338" s="13">
        <f t="shared" si="546"/>
        <v>0</v>
      </c>
      <c r="BD338" s="13">
        <f t="shared" si="547"/>
        <v>0</v>
      </c>
      <c r="BE338" s="13">
        <f t="shared" si="548"/>
        <v>0</v>
      </c>
      <c r="BF338" s="13">
        <f t="shared" si="549"/>
        <v>0</v>
      </c>
      <c r="BG338" s="13">
        <f t="shared" si="550"/>
        <v>0</v>
      </c>
      <c r="BH338" s="13">
        <f t="shared" si="551"/>
        <v>0</v>
      </c>
      <c r="BI338" s="13">
        <f t="shared" si="552"/>
        <v>0</v>
      </c>
      <c r="BJ338" s="14">
        <f t="shared" si="553"/>
        <v>0.91656704075051443</v>
      </c>
      <c r="BK338" s="14">
        <f t="shared" si="554"/>
        <v>5.2798445499535517E-2</v>
      </c>
      <c r="BL338" s="14">
        <f t="shared" si="555"/>
        <v>0</v>
      </c>
      <c r="BM338" s="14">
        <f t="shared" si="556"/>
        <v>0.5328903192127209</v>
      </c>
      <c r="BN338" s="14">
        <f t="shared" si="557"/>
        <v>0.43647516703732903</v>
      </c>
    </row>
    <row r="339" spans="1:66" x14ac:dyDescent="0.25">
      <c r="A339" t="s">
        <v>350</v>
      </c>
      <c r="B339" t="s">
        <v>286</v>
      </c>
      <c r="C339" t="s">
        <v>283</v>
      </c>
      <c r="D339" s="11">
        <v>44417</v>
      </c>
      <c r="E339" s="10">
        <f>VLOOKUP(A339,home!$A$2:$E$405,3,FALSE)</f>
        <v>1.4531000000000001</v>
      </c>
      <c r="F339" s="10">
        <f>VLOOKUP(B339,home!$B$2:$E$405,3,FALSE)</f>
        <v>0.98309999999999997</v>
      </c>
      <c r="G339" s="10">
        <f>VLOOKUP(C339,away!$B$2:$E$405,4,FALSE)</f>
        <v>0.86019999999999996</v>
      </c>
      <c r="H339" s="10">
        <f>VLOOKUP(A339,away!$A$2:$E$405,3,FALSE)</f>
        <v>1.0703</v>
      </c>
      <c r="I339" s="10">
        <f>VLOOKUP(C339,away!$B$2:$E$405,3,FALSE)</f>
        <v>1.0510999999999999</v>
      </c>
      <c r="J339" s="10">
        <f>VLOOKUP(B339,home!$B$2:$E$405,4,FALSE)</f>
        <v>1.0678000000000001</v>
      </c>
      <c r="K339" s="12">
        <f t="shared" si="502"/>
        <v>1.228832353122</v>
      </c>
      <c r="L339" s="12">
        <f t="shared" si="503"/>
        <v>1.201266809974</v>
      </c>
      <c r="M339" s="13">
        <f t="shared" si="504"/>
        <v>8.8028103010324502E-2</v>
      </c>
      <c r="N339" s="13">
        <f t="shared" si="505"/>
        <v>0.10817178096304286</v>
      </c>
      <c r="O339" s="13">
        <f t="shared" si="506"/>
        <v>0.10574523849127516</v>
      </c>
      <c r="P339" s="13">
        <f t="shared" si="507"/>
        <v>0.12994317024668076</v>
      </c>
      <c r="Q339" s="13">
        <f t="shared" si="508"/>
        <v>6.6462492071106785E-2</v>
      </c>
      <c r="R339" s="13">
        <f t="shared" si="509"/>
        <v>6.3514122656176994E-2</v>
      </c>
      <c r="S339" s="13">
        <f t="shared" si="510"/>
        <v>4.7954082038373189E-2</v>
      </c>
      <c r="T339" s="13">
        <f t="shared" si="511"/>
        <v>7.9839185833180698E-2</v>
      </c>
      <c r="U339" s="13">
        <f t="shared" si="512"/>
        <v>7.8048208800069296E-2</v>
      </c>
      <c r="V339" s="13">
        <f t="shared" si="513"/>
        <v>7.8652981052410517E-3</v>
      </c>
      <c r="W339" s="13">
        <f t="shared" si="514"/>
        <v>2.7223753508696803E-2</v>
      </c>
      <c r="X339" s="13">
        <f t="shared" si="515"/>
        <v>3.2702991532910695E-2</v>
      </c>
      <c r="Y339" s="13">
        <f t="shared" si="516"/>
        <v>1.9642509157673186E-2</v>
      </c>
      <c r="Z339" s="13">
        <f t="shared" si="517"/>
        <v>2.5432469170494371E-2</v>
      </c>
      <c r="AA339" s="13">
        <f t="shared" si="518"/>
        <v>3.1252240936481317E-2</v>
      </c>
      <c r="AB339" s="13">
        <f t="shared" si="519"/>
        <v>1.9201882385156022E-2</v>
      </c>
      <c r="AC339" s="13">
        <f t="shared" si="520"/>
        <v>7.256502013129561E-4</v>
      </c>
      <c r="AD339" s="13">
        <f t="shared" si="521"/>
        <v>8.3633572712263019E-3</v>
      </c>
      <c r="AE339" s="13">
        <f t="shared" si="522"/>
        <v>1.0046623509878875E-2</v>
      </c>
      <c r="AF339" s="13">
        <f t="shared" si="523"/>
        <v>6.0343376873609952E-3</v>
      </c>
      <c r="AG339" s="13">
        <f t="shared" si="524"/>
        <v>2.416283194667343E-3</v>
      </c>
      <c r="AH339" s="13">
        <f t="shared" si="525"/>
        <v>7.637795277550468E-3</v>
      </c>
      <c r="AI339" s="13">
        <f t="shared" si="526"/>
        <v>9.3855699435764408E-3</v>
      </c>
      <c r="AJ339" s="13">
        <f t="shared" si="527"/>
        <v>5.7666459995780782E-3</v>
      </c>
      <c r="AK339" s="13">
        <f t="shared" si="528"/>
        <v>2.362080391094366E-3</v>
      </c>
      <c r="AL339" s="13">
        <f t="shared" si="529"/>
        <v>4.2846902034314331E-5</v>
      </c>
      <c r="AM339" s="13">
        <f t="shared" si="530"/>
        <v>2.0554327991202017E-3</v>
      </c>
      <c r="AN339" s="13">
        <f t="shared" si="531"/>
        <v>2.4691232017150537E-3</v>
      </c>
      <c r="AO339" s="13">
        <f t="shared" si="532"/>
        <v>1.4830378759785165E-3</v>
      </c>
      <c r="AP339" s="13">
        <f t="shared" si="533"/>
        <v>5.9384139278244319E-4</v>
      </c>
      <c r="AQ339" s="13">
        <f t="shared" si="534"/>
        <v>1.7834048888457063E-4</v>
      </c>
      <c r="AR339" s="13">
        <f t="shared" si="535"/>
        <v>1.8350059936595056E-3</v>
      </c>
      <c r="AS339" s="13">
        <f t="shared" si="536"/>
        <v>2.2549147331815842E-3</v>
      </c>
      <c r="AT339" s="13">
        <f t="shared" si="537"/>
        <v>1.3854560888324967E-3</v>
      </c>
      <c r="AU339" s="13">
        <f t="shared" si="538"/>
        <v>5.6749775526241319E-4</v>
      </c>
      <c r="AV339" s="13">
        <f t="shared" si="539"/>
        <v>1.7433990049764105E-4</v>
      </c>
      <c r="AW339" s="13">
        <f t="shared" si="540"/>
        <v>1.7569080830088069E-6</v>
      </c>
      <c r="AX339" s="13">
        <f t="shared" si="541"/>
        <v>4.2096372053783545E-4</v>
      </c>
      <c r="AY339" s="13">
        <f t="shared" si="542"/>
        <v>5.0568974568527202E-4</v>
      </c>
      <c r="AZ339" s="13">
        <f t="shared" si="543"/>
        <v>3.0373415381795507E-4</v>
      </c>
      <c r="BA339" s="13">
        <f t="shared" si="544"/>
        <v>1.2162191934568241E-4</v>
      </c>
      <c r="BB339" s="13">
        <f t="shared" si="545"/>
        <v>3.6525093768825753E-5</v>
      </c>
      <c r="BC339" s="13">
        <f t="shared" si="546"/>
        <v>8.7752765751357031E-6</v>
      </c>
      <c r="BD339" s="13">
        <f t="shared" si="547"/>
        <v>3.6738863271442102E-4</v>
      </c>
      <c r="BE339" s="13">
        <f t="shared" si="548"/>
        <v>4.5145903804873612E-4</v>
      </c>
      <c r="BF339" s="13">
        <f t="shared" si="549"/>
        <v>2.7738373603181153E-4</v>
      </c>
      <c r="BG339" s="13">
        <f t="shared" si="550"/>
        <v>1.1361936968858089E-4</v>
      </c>
      <c r="BH339" s="13">
        <f t="shared" si="551"/>
        <v>3.4904789353664331E-5</v>
      </c>
      <c r="BI339" s="13">
        <f t="shared" si="552"/>
        <v>8.5784268873382174E-6</v>
      </c>
      <c r="BJ339" s="14">
        <f t="shared" si="553"/>
        <v>0.36908040039795598</v>
      </c>
      <c r="BK339" s="14">
        <f t="shared" si="554"/>
        <v>0.27506484024965205</v>
      </c>
      <c r="BL339" s="14">
        <f t="shared" si="555"/>
        <v>0.3303843333451163</v>
      </c>
      <c r="BM339" s="14">
        <f t="shared" si="556"/>
        <v>0.43759320288700937</v>
      </c>
      <c r="BN339" s="14">
        <f t="shared" si="557"/>
        <v>0.56186490743860695</v>
      </c>
    </row>
    <row r="340" spans="1:66" x14ac:dyDescent="0.25">
      <c r="A340" t="s">
        <v>350</v>
      </c>
      <c r="B340" t="s">
        <v>290</v>
      </c>
      <c r="C340" t="s">
        <v>289</v>
      </c>
      <c r="D340" s="11">
        <v>44417</v>
      </c>
      <c r="E340" s="10">
        <f>VLOOKUP(A340,home!$A$2:$E$405,3,FALSE)</f>
        <v>1.4531000000000001</v>
      </c>
      <c r="F340" s="10">
        <f>VLOOKUP(B340,home!$B$2:$E$405,3,FALSE)</f>
        <v>0.7742</v>
      </c>
      <c r="G340" s="10">
        <f>VLOOKUP(C340,away!$B$2:$E$405,4,FALSE)</f>
        <v>1.5293000000000001</v>
      </c>
      <c r="H340" s="10">
        <f>VLOOKUP(A340,away!$A$2:$E$405,3,FALSE)</f>
        <v>1.0703</v>
      </c>
      <c r="I340" s="10">
        <f>VLOOKUP(C340,away!$B$2:$E$405,3,FALSE)</f>
        <v>0.93430000000000002</v>
      </c>
      <c r="J340" s="10">
        <f>VLOOKUP(B340,home!$B$2:$E$405,4,FALSE)</f>
        <v>1.2847</v>
      </c>
      <c r="K340" s="12">
        <f t="shared" si="502"/>
        <v>1.7204472375860003</v>
      </c>
      <c r="L340" s="12">
        <f t="shared" si="503"/>
        <v>1.284675963263</v>
      </c>
      <c r="M340" s="13">
        <f t="shared" si="504"/>
        <v>4.9532651487797494E-2</v>
      </c>
      <c r="N340" s="13">
        <f t="shared" si="505"/>
        <v>8.5218313422491282E-2</v>
      </c>
      <c r="O340" s="13">
        <f t="shared" si="506"/>
        <v>6.3633406763056705E-2</v>
      </c>
      <c r="P340" s="13">
        <f t="shared" si="507"/>
        <v>0.10947791888368721</v>
      </c>
      <c r="Q340" s="13">
        <f t="shared" si="508"/>
        <v>7.3306805959731561E-2</v>
      </c>
      <c r="R340" s="13">
        <f t="shared" si="509"/>
        <v>4.0874154064518102E-2</v>
      </c>
      <c r="S340" s="13">
        <f t="shared" si="510"/>
        <v>6.049249516783816E-2</v>
      </c>
      <c r="T340" s="13">
        <f t="shared" si="511"/>
        <v>9.4175491560051963E-2</v>
      </c>
      <c r="U340" s="13">
        <f t="shared" si="512"/>
        <v>7.0321825448964745E-2</v>
      </c>
      <c r="V340" s="13">
        <f t="shared" si="513"/>
        <v>1.4855728225357055E-2</v>
      </c>
      <c r="W340" s="13">
        <f t="shared" si="514"/>
        <v>4.2040163936557684E-2</v>
      </c>
      <c r="X340" s="13">
        <f t="shared" si="515"/>
        <v>5.4007988100931673E-2</v>
      </c>
      <c r="Y340" s="13">
        <f t="shared" si="516"/>
        <v>3.4691382068730528E-2</v>
      </c>
      <c r="Z340" s="13">
        <f t="shared" si="517"/>
        <v>1.7503347748465022E-2</v>
      </c>
      <c r="AA340" s="13">
        <f t="shared" si="518"/>
        <v>3.011358628235378E-2</v>
      </c>
      <c r="AB340" s="13">
        <f t="shared" si="519"/>
        <v>2.5904418166641623E-2</v>
      </c>
      <c r="AC340" s="13">
        <f t="shared" si="520"/>
        <v>2.0521491389553477E-3</v>
      </c>
      <c r="AD340" s="13">
        <f t="shared" si="521"/>
        <v>1.8081970978078322E-2</v>
      </c>
      <c r="AE340" s="13">
        <f t="shared" si="522"/>
        <v>2.3229473483956375E-2</v>
      </c>
      <c r="AF340" s="13">
        <f t="shared" si="523"/>
        <v>1.4921173112046993E-2</v>
      </c>
      <c r="AG340" s="13">
        <f t="shared" si="524"/>
        <v>6.3896241469109825E-3</v>
      </c>
      <c r="AH340" s="13">
        <f t="shared" si="525"/>
        <v>5.6215325322716402E-3</v>
      </c>
      <c r="AI340" s="13">
        <f t="shared" si="526"/>
        <v>9.671550116146576E-3</v>
      </c>
      <c r="AJ340" s="13">
        <f t="shared" si="527"/>
        <v>8.3196958402494709E-3</v>
      </c>
      <c r="AK340" s="13">
        <f t="shared" si="528"/>
        <v>4.7711992419709782E-3</v>
      </c>
      <c r="AL340" s="13">
        <f t="shared" si="529"/>
        <v>1.814278139559147E-4</v>
      </c>
      <c r="AM340" s="13">
        <f t="shared" si="530"/>
        <v>6.2218154038690132E-3</v>
      </c>
      <c r="AN340" s="13">
        <f t="shared" si="531"/>
        <v>7.993016697209995E-3</v>
      </c>
      <c r="AO340" s="13">
        <f t="shared" si="532"/>
        <v>5.1342182124327479E-3</v>
      </c>
      <c r="AP340" s="13">
        <f t="shared" si="533"/>
        <v>2.1986022425531599E-3</v>
      </c>
      <c r="AQ340" s="13">
        <f t="shared" si="534"/>
        <v>7.0612286344604307E-4</v>
      </c>
      <c r="AR340" s="13">
        <f t="shared" si="535"/>
        <v>1.4443695441820727E-3</v>
      </c>
      <c r="AS340" s="13">
        <f t="shared" si="536"/>
        <v>2.4849615923413972E-3</v>
      </c>
      <c r="AT340" s="13">
        <f t="shared" si="537"/>
        <v>2.1376226535255332E-3</v>
      </c>
      <c r="AU340" s="13">
        <f t="shared" si="538"/>
        <v>1.2258889964197528E-3</v>
      </c>
      <c r="AV340" s="13">
        <f t="shared" si="539"/>
        <v>5.2726933436935959E-4</v>
      </c>
      <c r="AW340" s="13">
        <f t="shared" si="540"/>
        <v>1.1138746588199414E-5</v>
      </c>
      <c r="AX340" s="13">
        <f t="shared" si="541"/>
        <v>1.784050854059411E-3</v>
      </c>
      <c r="AY340" s="13">
        <f t="shared" si="542"/>
        <v>2.2919272494489515E-3</v>
      </c>
      <c r="AZ340" s="13">
        <f t="shared" si="543"/>
        <v>1.4721919234572754E-3</v>
      </c>
      <c r="BA340" s="13">
        <f t="shared" si="544"/>
        <v>6.3042985912516137E-4</v>
      </c>
      <c r="BB340" s="13">
        <f t="shared" si="545"/>
        <v>2.0247452163534352E-4</v>
      </c>
      <c r="BC340" s="13">
        <f t="shared" si="546"/>
        <v>5.2022830223620027E-5</v>
      </c>
      <c r="BD340" s="13">
        <f t="shared" si="547"/>
        <v>3.0925780591330702E-4</v>
      </c>
      <c r="BE340" s="13">
        <f t="shared" si="548"/>
        <v>5.3206173788545642E-4</v>
      </c>
      <c r="BF340" s="13">
        <f t="shared" si="549"/>
        <v>4.576920735851202E-4</v>
      </c>
      <c r="BG340" s="13">
        <f t="shared" si="550"/>
        <v>2.624783545548427E-4</v>
      </c>
      <c r="BH340" s="13">
        <f t="shared" si="551"/>
        <v>1.1289504000499951E-4</v>
      </c>
      <c r="BI340" s="13">
        <f t="shared" si="552"/>
        <v>3.8845991942752464E-5</v>
      </c>
      <c r="BJ340" s="14">
        <f t="shared" si="553"/>
        <v>0.47474925942694801</v>
      </c>
      <c r="BK340" s="14">
        <f t="shared" si="554"/>
        <v>0.23888429796704014</v>
      </c>
      <c r="BL340" s="14">
        <f t="shared" si="555"/>
        <v>0.26876471158089821</v>
      </c>
      <c r="BM340" s="14">
        <f t="shared" si="556"/>
        <v>0.57557757763920836</v>
      </c>
      <c r="BN340" s="14">
        <f t="shared" si="557"/>
        <v>0.42204325058128234</v>
      </c>
    </row>
    <row r="341" spans="1:66" x14ac:dyDescent="0.25">
      <c r="A341" t="s">
        <v>291</v>
      </c>
      <c r="B341" t="s">
        <v>314</v>
      </c>
      <c r="C341" t="s">
        <v>303</v>
      </c>
      <c r="D341" s="11">
        <v>44417</v>
      </c>
      <c r="E341" s="10">
        <f>VLOOKUP(A341,home!$A$2:$E$405,3,FALSE)</f>
        <v>1.5636000000000001</v>
      </c>
      <c r="F341" s="10">
        <f>VLOOKUP(B341,home!$B$2:$E$405,3,FALSE)</f>
        <v>0.83140000000000003</v>
      </c>
      <c r="G341" s="10">
        <f>VLOOKUP(C341,away!$B$2:$E$405,4,FALSE)</f>
        <v>0.89539999999999997</v>
      </c>
      <c r="H341" s="10">
        <f>VLOOKUP(A341,away!$A$2:$E$405,3,FALSE)</f>
        <v>1.0982000000000001</v>
      </c>
      <c r="I341" s="10">
        <f>VLOOKUP(C341,away!$B$2:$E$405,3,FALSE)</f>
        <v>0.81950000000000001</v>
      </c>
      <c r="J341" s="10">
        <f>VLOOKUP(B341,home!$B$2:$E$405,4,FALSE)</f>
        <v>1.2747999999999999</v>
      </c>
      <c r="K341" s="12">
        <f t="shared" si="502"/>
        <v>1.163999441616</v>
      </c>
      <c r="L341" s="12">
        <f t="shared" si="503"/>
        <v>1.1472880025200001</v>
      </c>
      <c r="M341" s="13">
        <f t="shared" si="504"/>
        <v>9.9133540471479181E-2</v>
      </c>
      <c r="N341" s="13">
        <f t="shared" si="505"/>
        <v>0.11539138575421889</v>
      </c>
      <c r="O341" s="13">
        <f t="shared" si="506"/>
        <v>0.11373472163025894</v>
      </c>
      <c r="P341" s="13">
        <f t="shared" si="507"/>
        <v>0.1323871524699726</v>
      </c>
      <c r="Q341" s="13">
        <f t="shared" si="508"/>
        <v>6.7157754292603636E-2</v>
      </c>
      <c r="R341" s="13">
        <f t="shared" si="509"/>
        <v>6.5243240798174007E-2</v>
      </c>
      <c r="S341" s="13">
        <f t="shared" si="510"/>
        <v>4.4198860586821584E-2</v>
      </c>
      <c r="T341" s="13">
        <f t="shared" si="511"/>
        <v>7.7049285776090187E-2</v>
      </c>
      <c r="U341" s="13">
        <f t="shared" si="512"/>
        <v>7.5943095858292772E-2</v>
      </c>
      <c r="V341" s="13">
        <f t="shared" si="513"/>
        <v>6.5583378941594375E-3</v>
      </c>
      <c r="W341" s="13">
        <f t="shared" si="514"/>
        <v>2.6057196165591715E-2</v>
      </c>
      <c r="X341" s="13">
        <f t="shared" si="515"/>
        <v>2.9895108540093526E-2</v>
      </c>
      <c r="Y341" s="13">
        <f t="shared" si="516"/>
        <v>1.714914968104125E-2</v>
      </c>
      <c r="Z341" s="13">
        <f t="shared" si="517"/>
        <v>2.4950929137756147E-2</v>
      </c>
      <c r="AA341" s="13">
        <f t="shared" si="518"/>
        <v>2.9042867584148539E-2</v>
      </c>
      <c r="AB341" s="13">
        <f t="shared" si="519"/>
        <v>1.6902940825438167E-2</v>
      </c>
      <c r="AC341" s="13">
        <f t="shared" si="520"/>
        <v>5.4739273573198408E-4</v>
      </c>
      <c r="AD341" s="13">
        <f t="shared" si="521"/>
        <v>7.5826404467068381E-3</v>
      </c>
      <c r="AE341" s="13">
        <f t="shared" si="522"/>
        <v>8.6994724119296499E-3</v>
      </c>
      <c r="AF341" s="13">
        <f t="shared" si="523"/>
        <v>4.9904001632303076E-3</v>
      </c>
      <c r="AG341" s="13">
        <f t="shared" si="524"/>
        <v>1.9084754116826608E-3</v>
      </c>
      <c r="AH341" s="13">
        <f t="shared" si="525"/>
        <v>7.1564754128685846E-3</v>
      </c>
      <c r="AI341" s="13">
        <f t="shared" si="526"/>
        <v>8.3301333845176642E-3</v>
      </c>
      <c r="AJ341" s="13">
        <f t="shared" si="527"/>
        <v>4.8481353040826826E-3</v>
      </c>
      <c r="AK341" s="13">
        <f t="shared" si="528"/>
        <v>1.8810755956103523E-3</v>
      </c>
      <c r="AL341" s="13">
        <f t="shared" si="529"/>
        <v>2.9240463004407476E-5</v>
      </c>
      <c r="AM341" s="13">
        <f t="shared" si="530"/>
        <v>1.7652378491883284E-3</v>
      </c>
      <c r="AN341" s="13">
        <f t="shared" si="531"/>
        <v>2.0252362059679785E-3</v>
      </c>
      <c r="AO341" s="13">
        <f t="shared" si="532"/>
        <v>1.1617646006880928E-3</v>
      </c>
      <c r="AP341" s="13">
        <f t="shared" si="533"/>
        <v>4.4429286270729589E-4</v>
      </c>
      <c r="AQ341" s="13">
        <f t="shared" si="534"/>
        <v>1.2743296774733661E-4</v>
      </c>
      <c r="AR341" s="13">
        <f t="shared" si="535"/>
        <v>1.6421076763026979E-3</v>
      </c>
      <c r="AS341" s="13">
        <f t="shared" si="536"/>
        <v>1.9114124182896873E-3</v>
      </c>
      <c r="AT341" s="13">
        <f t="shared" si="537"/>
        <v>1.1124414937935426E-3</v>
      </c>
      <c r="AU341" s="13">
        <f t="shared" si="538"/>
        <v>4.31627092535384E-4</v>
      </c>
      <c r="AV341" s="13">
        <f t="shared" si="539"/>
        <v>1.2560342367438121E-4</v>
      </c>
      <c r="AW341" s="13">
        <f t="shared" si="540"/>
        <v>1.08469332703653E-6</v>
      </c>
      <c r="AX341" s="13">
        <f t="shared" si="541"/>
        <v>3.4245597846244093E-4</v>
      </c>
      <c r="AY341" s="13">
        <f t="shared" si="542"/>
        <v>3.9289563548120605E-4</v>
      </c>
      <c r="AZ341" s="13">
        <f t="shared" si="543"/>
        <v>2.2538222441502949E-4</v>
      </c>
      <c r="BA341" s="13">
        <f t="shared" si="544"/>
        <v>8.6192774017544534E-5</v>
      </c>
      <c r="BB341" s="13">
        <f t="shared" si="545"/>
        <v>2.4721983883561624E-5</v>
      </c>
      <c r="BC341" s="13">
        <f t="shared" si="546"/>
        <v>5.6726471016206085E-6</v>
      </c>
      <c r="BD341" s="13">
        <f t="shared" si="547"/>
        <v>3.1399507264468038E-4</v>
      </c>
      <c r="BE341" s="13">
        <f t="shared" si="548"/>
        <v>3.6549008922858329E-4</v>
      </c>
      <c r="BF341" s="13">
        <f t="shared" si="549"/>
        <v>2.1271512988912651E-4</v>
      </c>
      <c r="BG341" s="13">
        <f t="shared" si="550"/>
        <v>8.253343080473938E-5</v>
      </c>
      <c r="BH341" s="13">
        <f t="shared" si="551"/>
        <v>2.4017216842842365E-5</v>
      </c>
      <c r="BI341" s="13">
        <f t="shared" si="552"/>
        <v>5.5912053988477727E-6</v>
      </c>
      <c r="BJ341" s="14">
        <f t="shared" si="553"/>
        <v>0.36248215437284903</v>
      </c>
      <c r="BK341" s="14">
        <f t="shared" si="554"/>
        <v>0.28324742025665045</v>
      </c>
      <c r="BL341" s="14">
        <f t="shared" si="555"/>
        <v>0.32931022064279619</v>
      </c>
      <c r="BM341" s="14">
        <f t="shared" si="556"/>
        <v>0.40655111805119037</v>
      </c>
      <c r="BN341" s="14">
        <f t="shared" si="557"/>
        <v>0.59304779541670727</v>
      </c>
    </row>
    <row r="342" spans="1:66" x14ac:dyDescent="0.25">
      <c r="A342" t="s">
        <v>291</v>
      </c>
      <c r="B342" t="s">
        <v>298</v>
      </c>
      <c r="C342" t="s">
        <v>295</v>
      </c>
      <c r="D342" s="11">
        <v>44417</v>
      </c>
      <c r="E342" s="10">
        <f>VLOOKUP(A342,home!$A$2:$E$405,3,FALSE)</f>
        <v>1.5636000000000001</v>
      </c>
      <c r="F342" s="10">
        <f>VLOOKUP(B342,home!$B$2:$E$405,3,FALSE)</f>
        <v>1.0659000000000001</v>
      </c>
      <c r="G342" s="10">
        <f>VLOOKUP(C342,away!$B$2:$E$405,4,FALSE)</f>
        <v>0.74609999999999999</v>
      </c>
      <c r="H342" s="10">
        <f>VLOOKUP(A342,away!$A$2:$E$405,3,FALSE)</f>
        <v>1.0982000000000001</v>
      </c>
      <c r="I342" s="10">
        <f>VLOOKUP(C342,away!$B$2:$E$405,3,FALSE)</f>
        <v>0.75880000000000003</v>
      </c>
      <c r="J342" s="10">
        <f>VLOOKUP(B342,home!$B$2:$E$405,4,FALSE)</f>
        <v>0.70820000000000005</v>
      </c>
      <c r="K342" s="12">
        <f t="shared" si="502"/>
        <v>1.2434810291640002</v>
      </c>
      <c r="L342" s="12">
        <f t="shared" si="503"/>
        <v>0.59015308811200018</v>
      </c>
      <c r="M342" s="13">
        <f t="shared" si="504"/>
        <v>0.15983166405082908</v>
      </c>
      <c r="N342" s="13">
        <f t="shared" si="505"/>
        <v>0.19874764210691964</v>
      </c>
      <c r="O342" s="13">
        <f t="shared" si="506"/>
        <v>9.4325150117676532E-2</v>
      </c>
      <c r="P342" s="13">
        <f t="shared" si="507"/>
        <v>0.11729153474437722</v>
      </c>
      <c r="Q342" s="13">
        <f t="shared" si="508"/>
        <v>0.12356946127551542</v>
      </c>
      <c r="R342" s="13">
        <f t="shared" si="509"/>
        <v>2.7833139314287398E-2</v>
      </c>
      <c r="S342" s="13">
        <f t="shared" si="510"/>
        <v>2.1518427222149805E-2</v>
      </c>
      <c r="T342" s="13">
        <f t="shared" si="511"/>
        <v>7.2924899168081633E-2</v>
      </c>
      <c r="U342" s="13">
        <f t="shared" si="512"/>
        <v>3.4609980719395084E-2</v>
      </c>
      <c r="V342" s="13">
        <f t="shared" si="513"/>
        <v>1.7545747056648346E-3</v>
      </c>
      <c r="W342" s="13">
        <f t="shared" si="514"/>
        <v>5.1218760293373015E-2</v>
      </c>
      <c r="X342" s="13">
        <f t="shared" si="515"/>
        <v>3.0226909556402375E-2</v>
      </c>
      <c r="Y342" s="13">
        <f t="shared" si="516"/>
        <v>8.9192520093964948E-3</v>
      </c>
      <c r="Z342" s="13">
        <f t="shared" si="517"/>
        <v>5.475271039392742E-3</v>
      </c>
      <c r="AA342" s="13">
        <f t="shared" si="518"/>
        <v>6.8083956670159313E-3</v>
      </c>
      <c r="AB342" s="13">
        <f t="shared" si="519"/>
        <v>4.2330554254883445E-3</v>
      </c>
      <c r="AC342" s="13">
        <f t="shared" si="520"/>
        <v>8.0474026092244429E-5</v>
      </c>
      <c r="AD342" s="13">
        <f t="shared" si="521"/>
        <v>1.5922389190526912E-2</v>
      </c>
      <c r="AE342" s="13">
        <f t="shared" si="522"/>
        <v>9.3966471509105871E-3</v>
      </c>
      <c r="AF342" s="13">
        <f t="shared" si="523"/>
        <v>2.7727301670043554E-3</v>
      </c>
      <c r="AG342" s="13">
        <f t="shared" si="524"/>
        <v>5.454450901863074E-4</v>
      </c>
      <c r="AH342" s="13">
        <f t="shared" si="525"/>
        <v>8.0781202803695675E-4</v>
      </c>
      <c r="AI342" s="13">
        <f t="shared" si="526"/>
        <v>1.0044989319944531E-3</v>
      </c>
      <c r="AJ342" s="13">
        <f t="shared" si="527"/>
        <v>6.2453768287530078E-4</v>
      </c>
      <c r="AK342" s="13">
        <f t="shared" si="528"/>
        <v>2.5886692021782643E-4</v>
      </c>
      <c r="AL342" s="13">
        <f t="shared" si="529"/>
        <v>2.3622157933403442E-6</v>
      </c>
      <c r="AM342" s="13">
        <f t="shared" si="530"/>
        <v>3.9598377794772327E-3</v>
      </c>
      <c r="AN342" s="13">
        <f t="shared" si="531"/>
        <v>2.3369104939810542E-3</v>
      </c>
      <c r="AO342" s="13">
        <f t="shared" si="532"/>
        <v>6.8956747233212944E-4</v>
      </c>
      <c r="AP342" s="13">
        <f t="shared" si="533"/>
        <v>1.3565012441946412E-4</v>
      </c>
      <c r="AQ342" s="13">
        <f t="shared" si="534"/>
        <v>2.0013584957230948E-5</v>
      </c>
      <c r="AR342" s="13">
        <f t="shared" si="535"/>
        <v>9.5346552592005592E-5</v>
      </c>
      <c r="AS342" s="13">
        <f t="shared" si="536"/>
        <v>1.1856162934434657E-4</v>
      </c>
      <c r="AT342" s="13">
        <f t="shared" si="537"/>
        <v>7.3714568438234396E-5</v>
      </c>
      <c r="AU342" s="13">
        <f t="shared" si="538"/>
        <v>3.0554222475318623E-5</v>
      </c>
      <c r="AV342" s="13">
        <f t="shared" si="539"/>
        <v>9.4983990022287497E-6</v>
      </c>
      <c r="AW342" s="13">
        <f t="shared" si="540"/>
        <v>4.8152730187114456E-8</v>
      </c>
      <c r="AX342" s="13">
        <f t="shared" si="541"/>
        <v>8.2066385955780613E-4</v>
      </c>
      <c r="AY342" s="13">
        <f t="shared" si="542"/>
        <v>4.8431731101995204E-4</v>
      </c>
      <c r="AZ342" s="13">
        <f t="shared" si="543"/>
        <v>1.4291067836226236E-4</v>
      </c>
      <c r="BA342" s="13">
        <f t="shared" si="544"/>
        <v>2.8113059386556643E-5</v>
      </c>
      <c r="BB342" s="13">
        <f t="shared" si="545"/>
        <v>4.1477522033131132E-6</v>
      </c>
      <c r="BC342" s="13">
        <f t="shared" si="546"/>
        <v>4.8956175430171759E-7</v>
      </c>
      <c r="BD342" s="13">
        <f t="shared" si="547"/>
        <v>9.378177075500883E-6</v>
      </c>
      <c r="BE342" s="13">
        <f t="shared" si="548"/>
        <v>1.166158528152607E-5</v>
      </c>
      <c r="BF342" s="13">
        <f t="shared" si="549"/>
        <v>7.2504800337778974E-6</v>
      </c>
      <c r="BG342" s="13">
        <f t="shared" si="550"/>
        <v>3.0052781247783929E-6</v>
      </c>
      <c r="BH342" s="13">
        <f t="shared" si="551"/>
        <v>9.3425158388087235E-7</v>
      </c>
      <c r="BI342" s="13">
        <f t="shared" si="552"/>
        <v>2.3234482420445695E-7</v>
      </c>
      <c r="BJ342" s="14">
        <f t="shared" si="553"/>
        <v>0.52286675768576818</v>
      </c>
      <c r="BK342" s="14">
        <f t="shared" si="554"/>
        <v>0.30096335427592646</v>
      </c>
      <c r="BL342" s="14">
        <f t="shared" si="555"/>
        <v>0.1708655742957636</v>
      </c>
      <c r="BM342" s="14">
        <f t="shared" si="556"/>
        <v>0.278088096528956</v>
      </c>
      <c r="BN342" s="14">
        <f t="shared" si="557"/>
        <v>0.72159859160960527</v>
      </c>
    </row>
    <row r="343" spans="1:66" x14ac:dyDescent="0.25">
      <c r="A343" t="s">
        <v>291</v>
      </c>
      <c r="B343" t="s">
        <v>304</v>
      </c>
      <c r="C343" t="s">
        <v>318</v>
      </c>
      <c r="D343" s="11">
        <v>44417</v>
      </c>
      <c r="E343" s="10">
        <f>VLOOKUP(A343,home!$A$2:$E$405,3,FALSE)</f>
        <v>1.5636000000000001</v>
      </c>
      <c r="F343" s="10">
        <f>VLOOKUP(B343,home!$B$2:$E$405,3,FALSE)</f>
        <v>1.0659000000000001</v>
      </c>
      <c r="G343" s="10">
        <f>VLOOKUP(C343,away!$B$2:$E$405,4,FALSE)</f>
        <v>1.1047</v>
      </c>
      <c r="H343" s="10">
        <f>VLOOKUP(A343,away!$A$2:$E$405,3,FALSE)</f>
        <v>1.0982000000000001</v>
      </c>
      <c r="I343" s="10">
        <f>VLOOKUP(C343,away!$B$2:$E$405,3,FALSE)</f>
        <v>1.0761000000000001</v>
      </c>
      <c r="J343" s="10">
        <f>VLOOKUP(B343,home!$B$2:$E$405,4,FALSE)</f>
        <v>1.0623</v>
      </c>
      <c r="K343" s="12">
        <f t="shared" si="502"/>
        <v>1.8411385778280003</v>
      </c>
      <c r="L343" s="12">
        <f t="shared" si="503"/>
        <v>1.2553974791460001</v>
      </c>
      <c r="M343" s="13">
        <f t="shared" si="504"/>
        <v>4.5205520846819711E-2</v>
      </c>
      <c r="N343" s="13">
        <f t="shared" si="505"/>
        <v>8.3229628361887673E-2</v>
      </c>
      <c r="O343" s="13">
        <f t="shared" si="506"/>
        <v>5.6750896914579428E-2</v>
      </c>
      <c r="P343" s="13">
        <f t="shared" si="507"/>
        <v>0.10448626563577222</v>
      </c>
      <c r="Q343" s="13">
        <f t="shared" si="508"/>
        <v>7.6618639797679425E-2</v>
      </c>
      <c r="R343" s="13">
        <f t="shared" si="509"/>
        <v>3.5622466462918764E-2</v>
      </c>
      <c r="S343" s="13">
        <f t="shared" si="510"/>
        <v>6.0376362787097564E-2</v>
      </c>
      <c r="T343" s="13">
        <f t="shared" si="511"/>
        <v>9.6186847257602168E-2</v>
      </c>
      <c r="U343" s="13">
        <f t="shared" si="512"/>
        <v>6.5585897242263907E-2</v>
      </c>
      <c r="V343" s="13">
        <f t="shared" si="513"/>
        <v>1.5505728214212727E-2</v>
      </c>
      <c r="W343" s="13">
        <f t="shared" si="514"/>
        <v>4.7021844504071764E-2</v>
      </c>
      <c r="X343" s="13">
        <f t="shared" si="515"/>
        <v>5.9031105055206895E-2</v>
      </c>
      <c r="Y343" s="13">
        <f t="shared" si="516"/>
        <v>3.7053750238754728E-2</v>
      </c>
      <c r="Z343" s="13">
        <f t="shared" si="517"/>
        <v>1.4906784866170385E-2</v>
      </c>
      <c r="AA343" s="13">
        <f t="shared" si="518"/>
        <v>2.7445456688488901E-2</v>
      </c>
      <c r="AB343" s="13">
        <f t="shared" si="519"/>
        <v>2.5265444547642218E-2</v>
      </c>
      <c r="AC343" s="13">
        <f t="shared" si="520"/>
        <v>2.2399582046574002E-3</v>
      </c>
      <c r="AD343" s="13">
        <f t="shared" si="521"/>
        <v>2.1643432979269021E-2</v>
      </c>
      <c r="AE343" s="13">
        <f t="shared" si="522"/>
        <v>2.7171111202239733E-2</v>
      </c>
      <c r="AF343" s="13">
        <f t="shared" si="523"/>
        <v>1.7055272254443705E-2</v>
      </c>
      <c r="AG343" s="13">
        <f t="shared" si="524"/>
        <v>7.1370485981257815E-3</v>
      </c>
      <c r="AH343" s="13">
        <f t="shared" si="525"/>
        <v>4.6784850357905116E-3</v>
      </c>
      <c r="AI343" s="13">
        <f t="shared" si="526"/>
        <v>8.6137392851849248E-3</v>
      </c>
      <c r="AJ343" s="13">
        <f t="shared" si="527"/>
        <v>7.9295438486532751E-3</v>
      </c>
      <c r="AK343" s="13">
        <f t="shared" si="528"/>
        <v>4.8664630281114174E-3</v>
      </c>
      <c r="AL343" s="13">
        <f t="shared" si="529"/>
        <v>2.0709405718644734E-4</v>
      </c>
      <c r="AM343" s="13">
        <f t="shared" si="530"/>
        <v>7.9697118829534005E-3</v>
      </c>
      <c r="AN343" s="13">
        <f t="shared" si="531"/>
        <v>1.0005156207379622E-2</v>
      </c>
      <c r="AO343" s="13">
        <f t="shared" si="532"/>
        <v>6.2802239406031671E-3</v>
      </c>
      <c r="AP343" s="13">
        <f t="shared" si="533"/>
        <v>2.6280591011685252E-3</v>
      </c>
      <c r="AQ343" s="13">
        <f t="shared" si="534"/>
        <v>8.2481469266341739E-4</v>
      </c>
      <c r="AR343" s="13">
        <f t="shared" si="535"/>
        <v>1.1746716640307381E-3</v>
      </c>
      <c r="AS343" s="13">
        <f t="shared" si="536"/>
        <v>2.1627333169284041E-3</v>
      </c>
      <c r="AT343" s="13">
        <f t="shared" si="537"/>
        <v>1.9909458716753977E-3</v>
      </c>
      <c r="AU343" s="13">
        <f t="shared" si="538"/>
        <v>1.2218690835696564E-3</v>
      </c>
      <c r="AV343" s="13">
        <f t="shared" si="539"/>
        <v>5.6240757670385992E-4</v>
      </c>
      <c r="AW343" s="13">
        <f t="shared" si="540"/>
        <v>1.3296363085148869E-5</v>
      </c>
      <c r="AX343" s="13">
        <f t="shared" si="541"/>
        <v>2.4455573336466204E-3</v>
      </c>
      <c r="AY343" s="13">
        <f t="shared" si="542"/>
        <v>3.0701465117669814E-3</v>
      </c>
      <c r="AZ343" s="13">
        <f t="shared" si="543"/>
        <v>1.9271270957405772E-3</v>
      </c>
      <c r="BA343" s="13">
        <f t="shared" si="544"/>
        <v>8.0643683266222433E-4</v>
      </c>
      <c r="BB343" s="13">
        <f t="shared" si="545"/>
        <v>2.5309969170366034E-4</v>
      </c>
      <c r="BC343" s="13">
        <f t="shared" si="546"/>
        <v>6.3548142987480982E-5</v>
      </c>
      <c r="BD343" s="13">
        <f t="shared" si="547"/>
        <v>2.4577997430807108E-4</v>
      </c>
      <c r="BE343" s="13">
        <f t="shared" si="548"/>
        <v>4.5251499235616447E-4</v>
      </c>
      <c r="BF343" s="13">
        <f t="shared" si="549"/>
        <v>4.1657140473623852E-4</v>
      </c>
      <c r="BG343" s="13">
        <f t="shared" si="550"/>
        <v>2.5565522789329677E-4</v>
      </c>
      <c r="BH343" s="13">
        <f t="shared" si="551"/>
        <v>1.1767417567443946E-4</v>
      </c>
      <c r="BI343" s="13">
        <f t="shared" si="552"/>
        <v>4.3330892889663946E-5</v>
      </c>
      <c r="BJ343" s="14">
        <f t="shared" si="553"/>
        <v>0.50842256168255673</v>
      </c>
      <c r="BK343" s="14">
        <f t="shared" si="554"/>
        <v>0.23109107625751305</v>
      </c>
      <c r="BL343" s="14">
        <f t="shared" si="555"/>
        <v>0.24540254723439928</v>
      </c>
      <c r="BM343" s="14">
        <f t="shared" si="556"/>
        <v>0.59485270187230022</v>
      </c>
      <c r="BN343" s="14">
        <f t="shared" si="557"/>
        <v>0.40191341801965724</v>
      </c>
    </row>
    <row r="344" spans="1:66" x14ac:dyDescent="0.25">
      <c r="A344" t="s">
        <v>339</v>
      </c>
      <c r="B344" t="s">
        <v>77</v>
      </c>
      <c r="C344" t="s">
        <v>80</v>
      </c>
      <c r="D344" s="11">
        <v>44418</v>
      </c>
      <c r="E344" s="10">
        <f>VLOOKUP(A344,home!$A$2:$E$405,3,FALSE)</f>
        <v>1.3068</v>
      </c>
      <c r="F344" s="10">
        <f>VLOOKUP(B344,home!$B$2:$E$405,3,FALSE)</f>
        <v>0.3826</v>
      </c>
      <c r="G344" s="10">
        <f>VLOOKUP(C344,away!$B$2:$E$405,4,FALSE)</f>
        <v>0.63770000000000004</v>
      </c>
      <c r="H344" s="10">
        <f>VLOOKUP(A344,away!$A$2:$E$405,3,FALSE)</f>
        <v>1.1419999999999999</v>
      </c>
      <c r="I344" s="10">
        <f>VLOOKUP(C344,away!$B$2:$E$405,3,FALSE)</f>
        <v>1.6053999999999999</v>
      </c>
      <c r="J344" s="10">
        <f>VLOOKUP(B344,home!$B$2:$E$405,4,FALSE)</f>
        <v>1.6053999999999999</v>
      </c>
      <c r="K344" s="12">
        <f t="shared" si="502"/>
        <v>0.31883831733599999</v>
      </c>
      <c r="L344" s="12">
        <f t="shared" si="503"/>
        <v>2.9432870607199995</v>
      </c>
      <c r="M344" s="13">
        <f t="shared" si="504"/>
        <v>3.8306894802054188E-2</v>
      </c>
      <c r="N344" s="13">
        <f t="shared" si="505"/>
        <v>1.221370588105412E-2</v>
      </c>
      <c r="O344" s="13">
        <f t="shared" si="506"/>
        <v>0.11274818780724828</v>
      </c>
      <c r="P344" s="13">
        <f t="shared" si="507"/>
        <v>3.5948442483146353E-2</v>
      </c>
      <c r="Q344" s="13">
        <f t="shared" si="508"/>
        <v>1.9470987157760508E-3</v>
      </c>
      <c r="R344" s="13">
        <f t="shared" si="509"/>
        <v>0.16592514114635118</v>
      </c>
      <c r="S344" s="13">
        <f t="shared" si="510"/>
        <v>8.43379843003343E-3</v>
      </c>
      <c r="T344" s="13">
        <f t="shared" si="511"/>
        <v>5.7308704560881775E-3</v>
      </c>
      <c r="U344" s="13">
        <f t="shared" si="512"/>
        <v>5.2903292806840897E-2</v>
      </c>
      <c r="V344" s="13">
        <f t="shared" si="513"/>
        <v>8.7939468670112004E-4</v>
      </c>
      <c r="W344" s="13">
        <f t="shared" si="514"/>
        <v>2.0693655940837424E-4</v>
      </c>
      <c r="X344" s="13">
        <f t="shared" si="515"/>
        <v>6.0907369769658336E-4</v>
      </c>
      <c r="Y344" s="13">
        <f t="shared" si="516"/>
        <v>8.9633936672761931E-4</v>
      </c>
      <c r="Z344" s="13">
        <f t="shared" si="517"/>
        <v>0.162788440328065</v>
      </c>
      <c r="AA344" s="13">
        <f t="shared" si="518"/>
        <v>5.1903192395952077E-2</v>
      </c>
      <c r="AB344" s="13">
        <f t="shared" si="519"/>
        <v>8.2743632639460125E-3</v>
      </c>
      <c r="AC344" s="13">
        <f t="shared" si="520"/>
        <v>5.1578295301366496E-5</v>
      </c>
      <c r="AD344" s="13">
        <f t="shared" si="521"/>
        <v>1.6494826099266801E-5</v>
      </c>
      <c r="AE344" s="13">
        <f t="shared" si="522"/>
        <v>4.854900822679852E-5</v>
      </c>
      <c r="AF344" s="13">
        <f t="shared" si="523"/>
        <v>7.1446833862362453E-5</v>
      </c>
      <c r="AG344" s="13">
        <f t="shared" si="524"/>
        <v>7.0096180545500968E-5</v>
      </c>
      <c r="AH344" s="13">
        <f t="shared" si="525"/>
        <v>0.11978327751309586</v>
      </c>
      <c r="AI344" s="13">
        <f t="shared" si="526"/>
        <v>3.8191498647266606E-2</v>
      </c>
      <c r="AJ344" s="13">
        <f t="shared" si="527"/>
        <v>6.0884565826173007E-3</v>
      </c>
      <c r="AK344" s="13">
        <f t="shared" si="528"/>
        <v>6.470777506583312E-4</v>
      </c>
      <c r="AL344" s="13">
        <f t="shared" si="529"/>
        <v>1.9361103442093495E-6</v>
      </c>
      <c r="AM344" s="13">
        <f t="shared" si="530"/>
        <v>1.0518365196480328E-6</v>
      </c>
      <c r="AN344" s="13">
        <f t="shared" si="531"/>
        <v>3.0958568182728125E-6</v>
      </c>
      <c r="AO344" s="13">
        <f t="shared" si="532"/>
        <v>4.5559976575320785E-6</v>
      </c>
      <c r="AP344" s="13">
        <f t="shared" si="533"/>
        <v>4.4698696513615978E-6</v>
      </c>
      <c r="AQ344" s="13">
        <f t="shared" si="534"/>
        <v>3.2890273769894018E-6</v>
      </c>
      <c r="AR344" s="13">
        <f t="shared" si="535"/>
        <v>7.0511314158985608E-2</v>
      </c>
      <c r="AS344" s="13">
        <f t="shared" si="536"/>
        <v>2.2481708759601041E-2</v>
      </c>
      <c r="AT344" s="13">
        <f t="shared" si="537"/>
        <v>3.5840150958746024E-3</v>
      </c>
      <c r="AU344" s="13">
        <f t="shared" si="538"/>
        <v>3.8090711415849374E-4</v>
      </c>
      <c r="AV344" s="13">
        <f t="shared" si="539"/>
        <v>3.0361945834901438E-5</v>
      </c>
      <c r="AW344" s="13">
        <f t="shared" si="540"/>
        <v>5.0469701276641393E-8</v>
      </c>
      <c r="AX344" s="13">
        <f t="shared" si="541"/>
        <v>5.589429767285554E-8</v>
      </c>
      <c r="AY344" s="13">
        <f t="shared" si="542"/>
        <v>1.6451296310854771E-7</v>
      </c>
      <c r="AZ344" s="13">
        <f t="shared" si="543"/>
        <v>2.4210443781904754E-7</v>
      </c>
      <c r="BA344" s="13">
        <f t="shared" si="544"/>
        <v>2.3752761972523078E-7</v>
      </c>
      <c r="BB344" s="13">
        <f t="shared" si="545"/>
        <v>1.7477799242522309E-7</v>
      </c>
      <c r="BC344" s="13">
        <f t="shared" si="546"/>
        <v>1.0288436072075547E-7</v>
      </c>
      <c r="BD344" s="13">
        <f t="shared" si="547"/>
        <v>3.4589173099750854E-2</v>
      </c>
      <c r="BE344" s="13">
        <f t="shared" si="548"/>
        <v>1.1028353749168196E-2</v>
      </c>
      <c r="BF344" s="13">
        <f t="shared" si="549"/>
        <v>1.7581308761854767E-3</v>
      </c>
      <c r="BG344" s="13">
        <f t="shared" si="550"/>
        <v>1.8685316340648163E-4</v>
      </c>
      <c r="BH344" s="13">
        <f t="shared" si="551"/>
        <v>1.4893987052357806E-5</v>
      </c>
      <c r="BI344" s="13">
        <f t="shared" si="552"/>
        <v>9.497547540395867E-7</v>
      </c>
      <c r="BJ344" s="14">
        <f t="shared" si="553"/>
        <v>2.182805181518014E-2</v>
      </c>
      <c r="BK344" s="14">
        <f t="shared" si="554"/>
        <v>8.3622209320543775E-2</v>
      </c>
      <c r="BL344" s="14">
        <f t="shared" si="555"/>
        <v>0.70103114961874868</v>
      </c>
      <c r="BM344" s="14">
        <f t="shared" si="556"/>
        <v>0.60218026620364573</v>
      </c>
      <c r="BN344" s="14">
        <f t="shared" si="557"/>
        <v>0.36708947083563015</v>
      </c>
    </row>
    <row r="345" spans="1:66" x14ac:dyDescent="0.25">
      <c r="A345" t="s">
        <v>340</v>
      </c>
      <c r="B345" t="s">
        <v>123</v>
      </c>
      <c r="C345" t="s">
        <v>117</v>
      </c>
      <c r="D345" s="11">
        <v>44418</v>
      </c>
      <c r="E345" s="10">
        <f>VLOOKUP(A345,home!$A$2:$E$405,3,FALSE)</f>
        <v>1.1801999999999999</v>
      </c>
      <c r="F345" s="10">
        <f>VLOOKUP(B345,home!$B$2:$E$405,3,FALSE)</f>
        <v>0.74139999999999995</v>
      </c>
      <c r="G345" s="10">
        <f>VLOOKUP(C345,away!$B$2:$E$405,4,FALSE)</f>
        <v>1.5063</v>
      </c>
      <c r="H345" s="10">
        <f>VLOOKUP(A345,away!$A$2:$E$405,3,FALSE)</f>
        <v>1.0640000000000001</v>
      </c>
      <c r="I345" s="10">
        <f>VLOOKUP(C345,away!$B$2:$E$405,3,FALSE)</f>
        <v>1.0443</v>
      </c>
      <c r="J345" s="10">
        <f>VLOOKUP(B345,home!$B$2:$E$405,4,FALSE)</f>
        <v>0.70489999999999997</v>
      </c>
      <c r="K345" s="12">
        <f t="shared" si="502"/>
        <v>1.3180129217639998</v>
      </c>
      <c r="L345" s="12">
        <f t="shared" si="503"/>
        <v>0.78323920248000001</v>
      </c>
      <c r="M345" s="13">
        <f t="shared" si="504"/>
        <v>0.12230319354479961</v>
      </c>
      <c r="N345" s="13">
        <f t="shared" si="505"/>
        <v>0.1611971894650493</v>
      </c>
      <c r="O345" s="13">
        <f t="shared" si="506"/>
        <v>9.5792655772785923E-2</v>
      </c>
      <c r="P345" s="13">
        <f t="shared" si="507"/>
        <v>0.12625595811862264</v>
      </c>
      <c r="Q345" s="13">
        <f t="shared" si="508"/>
        <v>0.10622998933348735</v>
      </c>
      <c r="R345" s="13">
        <f t="shared" si="509"/>
        <v>3.7514281655459003E-2</v>
      </c>
      <c r="S345" s="13">
        <f t="shared" si="510"/>
        <v>3.2584118407775628E-2</v>
      </c>
      <c r="T345" s="13">
        <f t="shared" si="511"/>
        <v>8.3203492125019526E-2</v>
      </c>
      <c r="U345" s="13">
        <f t="shared" si="512"/>
        <v>4.9444307972589141E-2</v>
      </c>
      <c r="V345" s="13">
        <f t="shared" si="513"/>
        <v>3.7374685809613969E-3</v>
      </c>
      <c r="W345" s="13">
        <f t="shared" si="514"/>
        <v>4.6670832873462749E-2</v>
      </c>
      <c r="X345" s="13">
        <f t="shared" si="515"/>
        <v>3.6554425918888328E-2</v>
      </c>
      <c r="Y345" s="13">
        <f t="shared" si="516"/>
        <v>1.4315429701912167E-2</v>
      </c>
      <c r="Z345" s="13">
        <f t="shared" si="517"/>
        <v>9.7942186818106031E-3</v>
      </c>
      <c r="AA345" s="13">
        <f t="shared" si="518"/>
        <v>1.2908906781208743E-2</v>
      </c>
      <c r="AB345" s="13">
        <f t="shared" si="519"/>
        <v>8.5070529717400228E-3</v>
      </c>
      <c r="AC345" s="13">
        <f t="shared" si="520"/>
        <v>2.4114133028274183E-4</v>
      </c>
      <c r="AD345" s="13">
        <f t="shared" si="521"/>
        <v>1.5378190199177987E-2</v>
      </c>
      <c r="AE345" s="13">
        <f t="shared" si="522"/>
        <v>1.2044801427189918E-2</v>
      </c>
      <c r="AF345" s="13">
        <f t="shared" si="523"/>
        <v>4.716980331931098E-3</v>
      </c>
      <c r="AG345" s="13">
        <f t="shared" si="524"/>
        <v>1.2315079710985197E-3</v>
      </c>
      <c r="AH345" s="13">
        <f t="shared" si="525"/>
        <v>1.9178040073140128E-3</v>
      </c>
      <c r="AI345" s="13">
        <f t="shared" si="526"/>
        <v>2.5276904630506494E-3</v>
      </c>
      <c r="AJ345" s="13">
        <f t="shared" si="527"/>
        <v>1.6657643462601923E-3</v>
      </c>
      <c r="AK345" s="13">
        <f t="shared" si="528"/>
        <v>7.3183297766156528E-4</v>
      </c>
      <c r="AL345" s="13">
        <f t="shared" si="529"/>
        <v>9.9573948363644733E-6</v>
      </c>
      <c r="AM345" s="13">
        <f t="shared" si="530"/>
        <v>4.053730679172216E-3</v>
      </c>
      <c r="AN345" s="13">
        <f t="shared" si="531"/>
        <v>3.1750407842235547E-3</v>
      </c>
      <c r="AO345" s="13">
        <f t="shared" si="532"/>
        <v>1.2434082058383653E-3</v>
      </c>
      <c r="AP345" s="13">
        <f t="shared" si="533"/>
        <v>3.24628683832643E-4</v>
      </c>
      <c r="AQ345" s="13">
        <f t="shared" si="534"/>
        <v>6.3565477856802839E-5</v>
      </c>
      <c r="AR345" s="13">
        <f t="shared" si="535"/>
        <v>3.0041985624031521E-4</v>
      </c>
      <c r="AS345" s="13">
        <f t="shared" si="536"/>
        <v>3.9595725247921863E-4</v>
      </c>
      <c r="AT345" s="13">
        <f t="shared" si="537"/>
        <v>2.6093838761689041E-4</v>
      </c>
      <c r="AU345" s="13">
        <f t="shared" si="538"/>
        <v>1.1464005555444165E-4</v>
      </c>
      <c r="AV345" s="13">
        <f t="shared" si="539"/>
        <v>3.7774268643124213E-5</v>
      </c>
      <c r="AW345" s="13">
        <f t="shared" si="540"/>
        <v>2.8553366001348236E-7</v>
      </c>
      <c r="AX345" s="13">
        <f t="shared" si="541"/>
        <v>8.9047823608335598E-4</v>
      </c>
      <c r="AY345" s="13">
        <f t="shared" si="542"/>
        <v>6.9745746345572482E-4</v>
      </c>
      <c r="AZ345" s="13">
        <f t="shared" si="543"/>
        <v>2.731380137203928E-4</v>
      </c>
      <c r="BA345" s="13">
        <f t="shared" si="544"/>
        <v>7.1310800011110587E-5</v>
      </c>
      <c r="BB345" s="13">
        <f t="shared" si="545"/>
        <v>1.3963353532228257E-5</v>
      </c>
      <c r="BC345" s="13">
        <f t="shared" si="546"/>
        <v>2.1873291769057507E-6</v>
      </c>
      <c r="BD345" s="13">
        <f t="shared" si="547"/>
        <v>3.9216768101803439E-5</v>
      </c>
      <c r="BE345" s="13">
        <f t="shared" si="548"/>
        <v>5.1688207107999178E-5</v>
      </c>
      <c r="BF345" s="13">
        <f t="shared" si="549"/>
        <v>3.406286243557837E-5</v>
      </c>
      <c r="BG345" s="13">
        <f t="shared" si="550"/>
        <v>1.4965097614120622E-5</v>
      </c>
      <c r="BH345" s="13">
        <f t="shared" si="551"/>
        <v>4.9310480077176437E-6</v>
      </c>
      <c r="BI345" s="13">
        <f t="shared" si="552"/>
        <v>1.2998369984020961E-6</v>
      </c>
      <c r="BJ345" s="14">
        <f t="shared" si="553"/>
        <v>0.49235174837412016</v>
      </c>
      <c r="BK345" s="14">
        <f t="shared" si="554"/>
        <v>0.28582929484073416</v>
      </c>
      <c r="BL345" s="14">
        <f t="shared" si="555"/>
        <v>0.21226619058886889</v>
      </c>
      <c r="BM345" s="14">
        <f t="shared" si="556"/>
        <v>0.35025101266553416</v>
      </c>
      <c r="BN345" s="14">
        <f t="shared" si="557"/>
        <v>0.64929326789020392</v>
      </c>
    </row>
    <row r="346" spans="1:66" s="15" customFormat="1" x14ac:dyDescent="0.25">
      <c r="A346" s="15" t="s">
        <v>345</v>
      </c>
      <c r="B346" s="15" t="s">
        <v>209</v>
      </c>
      <c r="C346" s="15" t="s">
        <v>199</v>
      </c>
      <c r="D346" s="21">
        <v>44418</v>
      </c>
      <c r="E346" s="15">
        <f>VLOOKUP(A346,home!$A$2:$E$405,3,FALSE)</f>
        <v>1.3976999999999999</v>
      </c>
      <c r="F346" s="15">
        <f>VLOOKUP(B346,home!$B$2:$E$405,3,FALSE)</f>
        <v>0.85170000000000001</v>
      </c>
      <c r="G346" s="15">
        <f>VLOOKUP(C346,away!$B$2:$E$405,4,FALSE)</f>
        <v>0.71550000000000002</v>
      </c>
      <c r="H346" s="15">
        <f>VLOOKUP(A346,away!$A$2:$E$405,3,FALSE)</f>
        <v>1.0585</v>
      </c>
      <c r="I346" s="15">
        <f>VLOOKUP(C346,away!$B$2:$E$405,3,FALSE)</f>
        <v>0.89219999999999999</v>
      </c>
      <c r="J346" s="15">
        <f>VLOOKUP(B346,home!$B$2:$E$405,4,FALSE)</f>
        <v>0.98970000000000002</v>
      </c>
      <c r="K346" s="17">
        <f t="shared" si="502"/>
        <v>0.85174628989500012</v>
      </c>
      <c r="L346" s="17">
        <f t="shared" si="503"/>
        <v>0.93466644489000006</v>
      </c>
      <c r="M346" s="18">
        <f t="shared" si="504"/>
        <v>0.16756017562279485</v>
      </c>
      <c r="N346" s="18">
        <f t="shared" si="505"/>
        <v>0.14271875792087016</v>
      </c>
      <c r="O346" s="18">
        <f t="shared" si="506"/>
        <v>0.15661287365450172</v>
      </c>
      <c r="P346" s="18">
        <f t="shared" si="507"/>
        <v>0.13339443408501625</v>
      </c>
      <c r="Q346" s="18">
        <f t="shared" si="508"/>
        <v>6.0780086278761886E-2</v>
      </c>
      <c r="R346" s="18">
        <f t="shared" si="509"/>
        <v>7.3190398921329933E-2</v>
      </c>
      <c r="S346" s="18">
        <f t="shared" si="510"/>
        <v>2.6548783114370637E-2</v>
      </c>
      <c r="T346" s="18">
        <f t="shared" si="511"/>
        <v>5.6809107162277842E-2</v>
      </c>
      <c r="U346" s="18">
        <f t="shared" si="512"/>
        <v>6.2339650737177794E-2</v>
      </c>
      <c r="V346" s="18">
        <f t="shared" si="513"/>
        <v>2.3483834562215288E-3</v>
      </c>
      <c r="W346" s="18">
        <f t="shared" si="514"/>
        <v>1.7256404329144485E-2</v>
      </c>
      <c r="X346" s="18">
        <f t="shared" si="515"/>
        <v>1.6128982085905883E-2</v>
      </c>
      <c r="Y346" s="18">
        <f t="shared" si="516"/>
        <v>7.5376091729640752E-3</v>
      </c>
      <c r="Z346" s="18">
        <f t="shared" si="517"/>
        <v>2.2802869986626784E-2</v>
      </c>
      <c r="AA346" s="18">
        <f t="shared" si="518"/>
        <v>1.9422259910067415E-2</v>
      </c>
      <c r="AB346" s="18">
        <f t="shared" si="519"/>
        <v>8.271418909888157E-3</v>
      </c>
      <c r="AC346" s="18">
        <f t="shared" si="520"/>
        <v>1.1684656012121551E-4</v>
      </c>
      <c r="AD346" s="18">
        <f t="shared" si="521"/>
        <v>3.6745195910692086E-3</v>
      </c>
      <c r="AE346" s="18">
        <f t="shared" si="522"/>
        <v>3.4344501628633135E-3</v>
      </c>
      <c r="AF346" s="18">
        <f t="shared" si="523"/>
        <v>1.6050326619376676E-3</v>
      </c>
      <c r="AG346" s="18">
        <f t="shared" si="524"/>
        <v>5.0005672402187102E-4</v>
      </c>
      <c r="AH346" s="18">
        <f t="shared" si="525"/>
        <v>5.3282693559223333E-3</v>
      </c>
      <c r="AI346" s="18">
        <f t="shared" si="526"/>
        <v>4.5383336554680699E-3</v>
      </c>
      <c r="AJ346" s="18">
        <f t="shared" si="527"/>
        <v>1.9327544266752703E-3</v>
      </c>
      <c r="AK346" s="18">
        <f t="shared" si="528"/>
        <v>5.487388040662667E-4</v>
      </c>
      <c r="AL346" s="18">
        <f t="shared" si="529"/>
        <v>3.7208556756919438E-6</v>
      </c>
      <c r="AM346" s="18">
        <f t="shared" si="530"/>
        <v>6.2595168576793845E-4</v>
      </c>
      <c r="AN346" s="18">
        <f t="shared" si="531"/>
        <v>5.8505603680962146E-4</v>
      </c>
      <c r="AO346" s="18">
        <f t="shared" si="532"/>
        <v>2.7341612299314097E-4</v>
      </c>
      <c r="AP346" s="18">
        <f t="shared" si="533"/>
        <v>8.5184291884535357E-5</v>
      </c>
      <c r="AQ346" s="18">
        <f t="shared" si="534"/>
        <v>1.9904724814047684E-5</v>
      </c>
      <c r="AR346" s="18">
        <f t="shared" si="535"/>
        <v>9.9603091526325165E-4</v>
      </c>
      <c r="AS346" s="18">
        <f t="shared" si="536"/>
        <v>8.48365636696196E-4</v>
      </c>
      <c r="AT346" s="18">
        <f t="shared" si="537"/>
        <v>3.6129614176519712E-4</v>
      </c>
      <c r="AU346" s="18">
        <f t="shared" si="538"/>
        <v>1.0257754943396159E-4</v>
      </c>
      <c r="AV346" s="18">
        <f t="shared" si="539"/>
        <v>2.1842511789224436E-5</v>
      </c>
      <c r="AW346" s="18">
        <f t="shared" si="540"/>
        <v>8.2282452213912606E-8</v>
      </c>
      <c r="AX346" s="18">
        <f t="shared" si="541"/>
        <v>8.8858671001060388E-5</v>
      </c>
      <c r="AY346" s="18">
        <f t="shared" si="542"/>
        <v>8.3053218122211244E-5</v>
      </c>
      <c r="AZ346" s="18">
        <f t="shared" si="543"/>
        <v>3.8813528059480456E-5</v>
      </c>
      <c r="BA346" s="18">
        <f t="shared" si="544"/>
        <v>1.2092567428330954E-5</v>
      </c>
      <c r="BB346" s="18">
        <f t="shared" si="545"/>
        <v>2.8256292519576754E-6</v>
      </c>
      <c r="BC346" s="18">
        <f t="shared" si="546"/>
        <v>5.2820416950089427E-7</v>
      </c>
      <c r="BD346" s="18">
        <f t="shared" si="547"/>
        <v>1.55159445761606E-4</v>
      </c>
      <c r="BE346" s="18">
        <f t="shared" si="548"/>
        <v>1.3215648226961243E-4</v>
      </c>
      <c r="BF346" s="18">
        <f t="shared" si="549"/>
        <v>5.6281896729358349E-5</v>
      </c>
      <c r="BG346" s="18">
        <f t="shared" si="550"/>
        <v>1.5979298909161512E-5</v>
      </c>
      <c r="BH346" s="18">
        <f t="shared" si="551"/>
        <v>3.4025771402503845E-6</v>
      </c>
      <c r="BI346" s="18">
        <f t="shared" si="552"/>
        <v>5.7962649105796107E-7</v>
      </c>
      <c r="BJ346" s="19">
        <f t="shared" si="553"/>
        <v>0.31226069077011831</v>
      </c>
      <c r="BK346" s="19">
        <f t="shared" si="554"/>
        <v>0.33005539691232233</v>
      </c>
      <c r="BL346" s="19">
        <f t="shared" si="555"/>
        <v>0.33487837045734586</v>
      </c>
      <c r="BM346" s="19">
        <f t="shared" si="556"/>
        <v>0.26565763070746851</v>
      </c>
      <c r="BN346" s="19">
        <f t="shared" si="557"/>
        <v>0.73425672648327478</v>
      </c>
    </row>
    <row r="347" spans="1:66" x14ac:dyDescent="0.25">
      <c r="A347" t="s">
        <v>341</v>
      </c>
      <c r="B347" t="s">
        <v>143</v>
      </c>
      <c r="C347" t="s">
        <v>133</v>
      </c>
      <c r="D347" s="11">
        <v>44508</v>
      </c>
      <c r="E347" s="10">
        <f>VLOOKUP(A347,home!$A$2:$E$405,3,FALSE)</f>
        <v>1.4554</v>
      </c>
      <c r="F347" s="10">
        <f>VLOOKUP(B347,home!$B$2:$E$405,3,FALSE)</f>
        <v>0.7853</v>
      </c>
      <c r="G347" s="10">
        <f>VLOOKUP(C347,away!$B$2:$E$405,4,FALSE)</f>
        <v>1.3742000000000001</v>
      </c>
      <c r="H347" s="10">
        <f>VLOOKUP(A347,away!$A$2:$E$405,3,FALSE)</f>
        <v>1.2321</v>
      </c>
      <c r="I347" s="10">
        <f>VLOOKUP(C347,away!$B$2:$E$405,3,FALSE)</f>
        <v>0.57969999999999999</v>
      </c>
      <c r="J347" s="10">
        <f>VLOOKUP(B347,home!$B$2:$E$405,4,FALSE)</f>
        <v>0.69569999999999999</v>
      </c>
      <c r="K347" s="12">
        <f t="shared" ref="K347:K352" si="558">E347*F347*G347</f>
        <v>1.570608387004</v>
      </c>
      <c r="L347" s="12">
        <f t="shared" ref="L347:L352" si="559">H347*I347*J347</f>
        <v>0.49690259100899997</v>
      </c>
      <c r="M347" s="13">
        <f t="shared" ref="M347:M352" si="560">_xlfn.POISSON.DIST(0,K347,FALSE) * _xlfn.POISSON.DIST(0,L347,FALSE)</f>
        <v>0.1265002520896488</v>
      </c>
      <c r="N347" s="13">
        <f t="shared" ref="N347:N352" si="561">_xlfn.POISSON.DIST(1,K347,FALSE) * _xlfn.POISSON.DIST(0,L347,FALSE)</f>
        <v>0.19868235689012267</v>
      </c>
      <c r="O347" s="13">
        <f t="shared" ref="O347:O352" si="562">_xlfn.POISSON.DIST(0,K347,FALSE) * _xlfn.POISSON.DIST(1,L347,FALSE)</f>
        <v>6.2858303026638154E-2</v>
      </c>
      <c r="P347" s="13">
        <f t="shared" ref="P347:P352" si="563">_xlfn.POISSON.DIST(1,K347,FALSE) * _xlfn.POISSON.DIST(1,L347,FALSE)</f>
        <v>9.8725777926476799E-2</v>
      </c>
      <c r="Q347" s="13">
        <f t="shared" ref="Q347:Q352" si="564">_xlfn.POISSON.DIST(2,K347,FALSE) * _xlfn.POISSON.DIST(0,L347,FALSE)</f>
        <v>0.15602608804067433</v>
      </c>
      <c r="R347" s="13">
        <f t="shared" ref="R347:R352" si="565">_xlfn.POISSON.DIST(0,K347,FALSE) * _xlfn.POISSON.DIST(2,L347,FALSE)</f>
        <v>1.5617226820182682E-2</v>
      </c>
      <c r="S347" s="13">
        <f t="shared" ref="S347:S352" si="566">_xlfn.POISSON.DIST(2,K347,FALSE) * _xlfn.POISSON.DIST(2,L347,FALSE)</f>
        <v>1.9262371153775684E-2</v>
      </c>
      <c r="T347" s="13">
        <f t="shared" ref="T347:T352" si="567">_xlfn.POISSON.DIST(2,K347,FALSE) * _xlfn.POISSON.DIST(1,L347,FALSE)</f>
        <v>7.7529767412409425E-2</v>
      </c>
      <c r="U347" s="13">
        <f t="shared" ref="U347:U352" si="568">_xlfn.POISSON.DIST(1,K347,FALSE) * _xlfn.POISSON.DIST(2,L347,FALSE)</f>
        <v>2.4528547425522726E-2</v>
      </c>
      <c r="V347" s="13">
        <f t="shared" ref="V347:V352" si="569">_xlfn.POISSON.DIST(3,K347,FALSE) * _xlfn.POISSON.DIST(3,L347,FALSE)</f>
        <v>1.6703458824531131E-3</v>
      </c>
      <c r="W347" s="13">
        <f t="shared" ref="W347:W352" si="570">_xlfn.POISSON.DIST(3,K347,FALSE) * _xlfn.POISSON.DIST(0,L347,FALSE)</f>
        <v>8.168529415603587E-2</v>
      </c>
      <c r="X347" s="13">
        <f t="shared" ref="X347:X352" si="571">_xlfn.POISSON.DIST(3,K347,FALSE) * _xlfn.POISSON.DIST(1,L347,FALSE)</f>
        <v>4.0589634313466544E-2</v>
      </c>
      <c r="Y347" s="13">
        <f t="shared" ref="Y347:Y352" si="572">_xlfn.POISSON.DIST(3,K347,FALSE) * _xlfn.POISSON.DIST(2,L347,FALSE)</f>
        <v>1.0084547229234669E-2</v>
      </c>
      <c r="Z347" s="13">
        <f t="shared" ref="Z347:Z352" si="573">_xlfn.POISSON.DIST(0,K347,FALSE) * _xlfn.POISSON.DIST(3,L347,FALSE)</f>
        <v>2.5867468237746739E-3</v>
      </c>
      <c r="AA347" s="13">
        <f t="shared" ref="AA347:AA352" si="574">_xlfn.POISSON.DIST(1,K347,FALSE) * _xlfn.POISSON.DIST(3,L347,FALSE)</f>
        <v>4.0627662564764605E-3</v>
      </c>
      <c r="AB347" s="13">
        <f t="shared" ref="AB347:AB352" si="575">_xlfn.POISSON.DIST(2,K347,FALSE) * _xlfn.POISSON.DIST(3,L347,FALSE)</f>
        <v>3.1905073784293868E-3</v>
      </c>
      <c r="AC347" s="13">
        <f t="shared" ref="AC347:AC352" si="576">_xlfn.POISSON.DIST(4,K347,FALSE) * _xlfn.POISSON.DIST(4,L347,FALSE)</f>
        <v>8.147523123837555E-5</v>
      </c>
      <c r="AD347" s="13">
        <f t="shared" ref="AD347:AD352" si="577">_xlfn.POISSON.DIST(4,K347,FALSE) * _xlfn.POISSON.DIST(0,L347,FALSE)</f>
        <v>3.2073902024089697E-2</v>
      </c>
      <c r="AE347" s="13">
        <f t="shared" ref="AE347:AE352" si="578">_xlfn.POISSON.DIST(4,K347,FALSE) * _xlfn.POISSON.DIST(1,L347,FALSE)</f>
        <v>1.5937605019538979E-2</v>
      </c>
      <c r="AF347" s="13">
        <f t="shared" ref="AF347:AF352" si="579">_xlfn.POISSON.DIST(4,K347,FALSE) * _xlfn.POISSON.DIST(2,L347,FALSE)</f>
        <v>3.9597186143434816E-3</v>
      </c>
      <c r="AG347" s="13">
        <f t="shared" ref="AG347:AG352" si="580">_xlfn.POISSON.DIST(4,K347,FALSE) * _xlfn.POISSON.DIST(3,L347,FALSE)</f>
        <v>6.5586481304461442E-4</v>
      </c>
      <c r="AH347" s="13">
        <f t="shared" ref="AH347:AH352" si="581">_xlfn.POISSON.DIST(0,K347,FALSE) * _xlfn.POISSON.DIST(4,L347,FALSE)</f>
        <v>3.2134029975448408E-4</v>
      </c>
      <c r="AI347" s="13">
        <f t="shared" ref="AI347:AI352" si="582">_xlfn.POISSON.DIST(1,K347,FALSE) * _xlfn.POISSON.DIST(4,L347,FALSE)</f>
        <v>5.0469976987677198E-4</v>
      </c>
      <c r="AJ347" s="13">
        <f t="shared" ref="AJ347:AJ352" si="583">_xlfn.POISSON.DIST(2,K347,FALSE) * _xlfn.POISSON.DIST(4,L347,FALSE)</f>
        <v>3.9634284574372348E-4</v>
      </c>
      <c r="AK347" s="13">
        <f t="shared" ref="AK347:AK352" si="584">_xlfn.POISSON.DIST(3,K347,FALSE) * _xlfn.POISSON.DIST(4,L347,FALSE)</f>
        <v>2.0749979921804156E-4</v>
      </c>
      <c r="AL347" s="13">
        <f t="shared" ref="AL347:AL352" si="585">_xlfn.POISSON.DIST(5,K347,FALSE) * _xlfn.POISSON.DIST(5,L347,FALSE)</f>
        <v>2.5434591482229661E-6</v>
      </c>
      <c r="AM347" s="13">
        <f t="shared" ref="AM347:AM352" si="586">_xlfn.POISSON.DIST(5,K347,FALSE) * _xlfn.POISSON.DIST(0,L347,FALSE)</f>
        <v>1.0075107904595973E-2</v>
      </c>
      <c r="AN347" s="13">
        <f t="shared" ref="AN347:AN352" si="587">_xlfn.POISSON.DIST(5,K347,FALSE) * _xlfn.POISSON.DIST(1,L347,FALSE)</f>
        <v>5.0063472224889955E-3</v>
      </c>
      <c r="AO347" s="13">
        <f t="shared" ref="AO347:AO352" si="588">_xlfn.POISSON.DIST(5,K347,FALSE) * _xlfn.POISSON.DIST(2,L347,FALSE)</f>
        <v>1.243833453172746E-3</v>
      </c>
      <c r="AP347" s="13">
        <f t="shared" ref="AP347:AP352" si="589">_xlfn.POISSON.DIST(5,K347,FALSE) * _xlfn.POISSON.DIST(3,L347,FALSE)</f>
        <v>2.0602135522173644E-4</v>
      </c>
      <c r="AQ347" s="13">
        <f t="shared" ref="AQ347:AQ352" si="590">_xlfn.POISSON.DIST(5,K347,FALSE) * _xlfn.POISSON.DIST(4,L347,FALSE)</f>
        <v>2.5593136303216595E-5</v>
      </c>
      <c r="AR347" s="13">
        <f t="shared" ref="AR347:AR352" si="591">_xlfn.POISSON.DIST(0,K347,FALSE) * _xlfn.POISSON.DIST(5,L347,FALSE)</f>
        <v>3.1934965508722387E-5</v>
      </c>
      <c r="AS347" s="13">
        <f t="shared" ref="AS347:AS352" si="592">_xlfn.POISSON.DIST(1,K347,FALSE) * _xlfn.POISSON.DIST(5,L347,FALSE)</f>
        <v>5.0157324666682835E-5</v>
      </c>
      <c r="AT347" s="13">
        <f t="shared" ref="AT347:AT352" si="593">_xlfn.POISSON.DIST(2,K347,FALSE) * _xlfn.POISSON.DIST(5,L347,FALSE)</f>
        <v>3.9388757395587338E-5</v>
      </c>
      <c r="AU347" s="13">
        <f t="shared" ref="AU347:AU352" si="594">_xlfn.POISSON.DIST(3,K347,FALSE) * _xlfn.POISSON.DIST(5,L347,FALSE)</f>
        <v>2.0621437573058436E-5</v>
      </c>
      <c r="AV347" s="13">
        <f t="shared" ref="AV347:AV352" si="595">_xlfn.POISSON.DIST(4,K347,FALSE) * _xlfn.POISSON.DIST(5,L347,FALSE)</f>
        <v>8.0970507010812497E-6</v>
      </c>
      <c r="AW347" s="13">
        <f t="shared" ref="AW347:AW352" si="596">_xlfn.POISSON.DIST(6,K347,FALSE) * _xlfn.POISSON.DIST(6,L347,FALSE)</f>
        <v>5.5139324249148487E-8</v>
      </c>
      <c r="AX347" s="13">
        <f t="shared" ref="AX347:AX352" si="597">_xlfn.POISSON.DIST(6,K347,FALSE) * _xlfn.POISSON.DIST(0,L347,FALSE)</f>
        <v>2.637341495821453E-3</v>
      </c>
      <c r="AY347" s="13">
        <f t="shared" ref="AY347:AY352" si="598">_xlfn.POISSON.DIST(6,K347,FALSE) * _xlfn.POISSON.DIST(1,L347,FALSE)</f>
        <v>1.3105018226492317E-3</v>
      </c>
      <c r="AZ347" s="13">
        <f t="shared" ref="AZ347:AZ352" si="599">_xlfn.POISSON.DIST(6,K347,FALSE) * _xlfn.POISSON.DIST(2,L347,FALSE)</f>
        <v>3.2559587559821007E-4</v>
      </c>
      <c r="BA347" s="13">
        <f t="shared" ref="BA347:BA352" si="600">_xlfn.POISSON.DIST(6,K347,FALSE) * _xlfn.POISSON.DIST(3,L347,FALSE)</f>
        <v>5.3929811402198216E-5</v>
      </c>
      <c r="BB347" s="13">
        <f t="shared" ref="BB347:BB352" si="601">_xlfn.POISSON.DIST(6,K347,FALSE) * _xlfn.POISSON.DIST(4,L347,FALSE)</f>
        <v>6.6994657545947493E-6</v>
      </c>
      <c r="BC347" s="13">
        <f t="shared" ref="BC347:BC352" si="602">_xlfn.POISSON.DIST(6,K347,FALSE) * _xlfn.POISSON.DIST(5,L347,FALSE)</f>
        <v>6.6579637836683952E-7</v>
      </c>
      <c r="BD347" s="13">
        <f t="shared" ref="BD347:BD352" si="603">_xlfn.POISSON.DIST(0,K347,FALSE) * _xlfn.POISSON.DIST(6,L347,FALSE)</f>
        <v>2.6447611841778654E-6</v>
      </c>
      <c r="BE347" s="13">
        <f t="shared" ref="BE347:BE352" si="604">_xlfn.POISSON.DIST(1,K347,FALSE) * _xlfn.POISSON.DIST(6,L347,FALSE)</f>
        <v>4.1538840974923857E-6</v>
      </c>
      <c r="BF347" s="13">
        <f t="shared" ref="BF347:BF352" si="605">_xlfn.POISSON.DIST(2,K347,FALSE) * _xlfn.POISSON.DIST(6,L347,FALSE)</f>
        <v>3.2620626010820413E-6</v>
      </c>
      <c r="BG347" s="13">
        <f t="shared" ref="BG347:BG352" si="606">_xlfn.POISSON.DIST(3,K347,FALSE) * _xlfn.POISSON.DIST(6,L347,FALSE)</f>
        <v>1.7078076267305125E-6</v>
      </c>
      <c r="BH347" s="13">
        <f t="shared" ref="BH347:BH352" si="607">_xlfn.POISSON.DIST(4,K347,FALSE) * _xlfn.POISSON.DIST(6,L347,FALSE)</f>
        <v>6.7057424548308507E-7</v>
      </c>
      <c r="BI347" s="13">
        <f t="shared" ref="BI347:BI352" si="608">_xlfn.POISSON.DIST(5,K347,FALSE) * _xlfn.POISSON.DIST(6,L347,FALSE)</f>
        <v>2.1064190681292255E-7</v>
      </c>
      <c r="BJ347" s="14">
        <f t="shared" ref="BJ347:BJ352" si="609">SUM(N347,Q347,T347,W347,X347,Y347,AD347,AE347,AF347,AG347,AM347,AN347,AO347,AP347,AQ347,AX347,AY347,AZ347,BA347,BB347,BC347)</f>
        <v>0.63811641585234691</v>
      </c>
      <c r="BK347" s="14">
        <f t="shared" ref="BK347:BK352" si="610">SUM(M347,P347,S347,V347,AC347,AL347,AY347)</f>
        <v>0.2475532675653902</v>
      </c>
      <c r="BL347" s="14">
        <f t="shared" ref="BL347:BL352" si="611">SUM(O347,R347,U347,AA347,AB347,AH347,AI347,AJ347,AK347,AR347,AS347,AT347,AU347,AV347,BD347,BE347,BF347,BG347,BH347,BI347)</f>
        <v>0.11185008288934935</v>
      </c>
      <c r="BM347" s="14">
        <f t="shared" ref="BM347:BM352" si="612">SUM(S347:BI347)</f>
        <v>0.34038606165379287</v>
      </c>
      <c r="BN347" s="14">
        <f t="shared" ref="BN347:BN352" si="613">SUM(M347:R347)</f>
        <v>0.65841000479374334</v>
      </c>
    </row>
    <row r="348" spans="1:66" x14ac:dyDescent="0.25">
      <c r="A348" t="s">
        <v>341</v>
      </c>
      <c r="B348" t="s">
        <v>140</v>
      </c>
      <c r="C348" t="s">
        <v>131</v>
      </c>
      <c r="D348" s="11">
        <v>44508</v>
      </c>
      <c r="E348" s="10">
        <f>VLOOKUP(A348,home!$A$2:$E$405,3,FALSE)</f>
        <v>1.4554</v>
      </c>
      <c r="F348" s="10">
        <f>VLOOKUP(B348,home!$B$2:$E$405,3,FALSE)</f>
        <v>1.3742000000000001</v>
      </c>
      <c r="G348" s="10">
        <f>VLOOKUP(C348,away!$B$2:$E$405,4,FALSE)</f>
        <v>1.4722999999999999</v>
      </c>
      <c r="H348" s="10">
        <f>VLOOKUP(A348,away!$A$2:$E$405,3,FALSE)</f>
        <v>1.2321</v>
      </c>
      <c r="I348" s="10">
        <f>VLOOKUP(C348,away!$B$2:$E$405,3,FALSE)</f>
        <v>0.92759999999999998</v>
      </c>
      <c r="J348" s="10">
        <f>VLOOKUP(B348,home!$B$2:$E$405,4,FALSE)</f>
        <v>0.46379999999999999</v>
      </c>
      <c r="K348" s="12">
        <f t="shared" si="558"/>
        <v>2.9446157241640005</v>
      </c>
      <c r="L348" s="12">
        <f t="shared" si="559"/>
        <v>0.53007514624800001</v>
      </c>
      <c r="M348" s="13">
        <f t="shared" si="560"/>
        <v>3.0971406521636286E-2</v>
      </c>
      <c r="N348" s="13">
        <f t="shared" si="561"/>
        <v>9.1198890643085673E-2</v>
      </c>
      <c r="O348" s="13">
        <f t="shared" si="562"/>
        <v>1.6417172841462612E-2</v>
      </c>
      <c r="P348" s="13">
        <f t="shared" si="563"/>
        <v>4.834226529528899E-2</v>
      </c>
      <c r="Q348" s="13">
        <f t="shared" si="564"/>
        <v>0.13427284370697165</v>
      </c>
      <c r="R348" s="13">
        <f t="shared" si="565"/>
        <v>4.3511676474584952E-3</v>
      </c>
      <c r="S348" s="13">
        <f t="shared" si="566"/>
        <v>1.8863969030979585E-2</v>
      </c>
      <c r="T348" s="13">
        <f t="shared" si="567"/>
        <v>7.1174697265107834E-2</v>
      </c>
      <c r="U348" s="13">
        <f t="shared" si="568"/>
        <v>1.2812516673179966E-2</v>
      </c>
      <c r="V348" s="13">
        <f t="shared" si="569"/>
        <v>3.2715731409323151E-3</v>
      </c>
      <c r="W348" s="13">
        <f t="shared" si="570"/>
        <v>0.13179397563592132</v>
      </c>
      <c r="X348" s="13">
        <f t="shared" si="571"/>
        <v>6.9860710909816326E-2</v>
      </c>
      <c r="Y348" s="13">
        <f t="shared" si="572"/>
        <v>1.8515713276255074E-2</v>
      </c>
      <c r="Z348" s="13">
        <f t="shared" si="573"/>
        <v>7.6881527569204282E-4</v>
      </c>
      <c r="AA348" s="13">
        <f t="shared" si="574"/>
        <v>2.2638655497802702E-3</v>
      </c>
      <c r="AB348" s="13">
        <f t="shared" si="575"/>
        <v>3.3331070476380828E-3</v>
      </c>
      <c r="AC348" s="13">
        <f t="shared" si="576"/>
        <v>3.1915578446809953E-4</v>
      </c>
      <c r="AD348" s="13">
        <f t="shared" si="577"/>
        <v>9.7020653251905273E-2</v>
      </c>
      <c r="AE348" s="13">
        <f t="shared" si="578"/>
        <v>5.1428236961580179E-2</v>
      </c>
      <c r="AF348" s="13">
        <f t="shared" si="579"/>
        <v>1.363041511434321E-2</v>
      </c>
      <c r="AG348" s="13">
        <f t="shared" si="580"/>
        <v>2.4083814283854762E-3</v>
      </c>
      <c r="AH348" s="13">
        <f t="shared" si="581"/>
        <v>1.0188246742503898E-4</v>
      </c>
      <c r="AI348" s="13">
        <f t="shared" si="582"/>
        <v>3.000047155963963E-4</v>
      </c>
      <c r="AJ348" s="13">
        <f t="shared" si="583"/>
        <v>4.4169930143424897E-4</v>
      </c>
      <c r="AK348" s="13">
        <f t="shared" si="584"/>
        <v>4.3354490278518131E-4</v>
      </c>
      <c r="AL348" s="13">
        <f t="shared" si="585"/>
        <v>1.9926397068863648E-5</v>
      </c>
      <c r="AM348" s="13">
        <f t="shared" si="586"/>
        <v>5.7137708226844684E-2</v>
      </c>
      <c r="AN348" s="13">
        <f t="shared" si="587"/>
        <v>3.0287279044620245E-2</v>
      </c>
      <c r="AO348" s="13">
        <f t="shared" si="588"/>
        <v>8.0272669345155326E-3</v>
      </c>
      <c r="AP348" s="13">
        <f t="shared" si="589"/>
        <v>1.4183515647616855E-3</v>
      </c>
      <c r="AQ348" s="13">
        <f t="shared" si="590"/>
        <v>1.8795822828053248E-4</v>
      </c>
      <c r="AR348" s="13">
        <f t="shared" si="591"/>
        <v>1.080107276408693E-5</v>
      </c>
      <c r="AS348" s="13">
        <f t="shared" si="592"/>
        <v>3.1805008698969894E-5</v>
      </c>
      <c r="AT348" s="13">
        <f t="shared" si="593"/>
        <v>4.6826764361079803E-5</v>
      </c>
      <c r="AU348" s="13">
        <f t="shared" si="594"/>
        <v>4.5962275549785996E-5</v>
      </c>
      <c r="AV348" s="13">
        <f t="shared" si="595"/>
        <v>3.3835309825564608E-5</v>
      </c>
      <c r="AW348" s="13">
        <f t="shared" si="596"/>
        <v>8.639574383708237E-7</v>
      </c>
      <c r="AX348" s="13">
        <f t="shared" si="597"/>
        <v>2.8041432347910258E-2</v>
      </c>
      <c r="AY348" s="13">
        <f t="shared" si="598"/>
        <v>1.4864066352821925E-2</v>
      </c>
      <c r="AZ348" s="13">
        <f t="shared" si="599"/>
        <v>3.9395360729060297E-3</v>
      </c>
      <c r="BA348" s="13">
        <f t="shared" si="600"/>
        <v>6.9608338666497858E-4</v>
      </c>
      <c r="BB348" s="13">
        <f t="shared" si="601"/>
        <v>9.2244125746810391E-5</v>
      </c>
      <c r="BC348" s="13">
        <f t="shared" si="602"/>
        <v>9.7792636891518861E-6</v>
      </c>
      <c r="BD348" s="13">
        <f t="shared" si="603"/>
        <v>9.5423003750977801E-7</v>
      </c>
      <c r="BE348" s="13">
        <f t="shared" si="604"/>
        <v>2.8098407729208962E-6</v>
      </c>
      <c r="BF348" s="13">
        <f t="shared" si="605"/>
        <v>4.1369506611700012E-6</v>
      </c>
      <c r="BG348" s="13">
        <f t="shared" si="606"/>
        <v>4.0605766556572809E-6</v>
      </c>
      <c r="BH348" s="13">
        <f t="shared" si="607"/>
        <v>2.989209467355425E-6</v>
      </c>
      <c r="BI348" s="13">
        <f t="shared" si="608"/>
        <v>1.7604146400789361E-6</v>
      </c>
      <c r="BJ348" s="14">
        <f t="shared" si="609"/>
        <v>0.82600622374213373</v>
      </c>
      <c r="BK348" s="14">
        <f t="shared" si="610"/>
        <v>0.11665236252319608</v>
      </c>
      <c r="BL348" s="14">
        <f t="shared" si="611"/>
        <v>4.0640902800194459E-2</v>
      </c>
      <c r="BM348" s="14">
        <f t="shared" si="612"/>
        <v>0.64365135528992901</v>
      </c>
      <c r="BN348" s="14">
        <f t="shared" si="613"/>
        <v>0.3255537466559037</v>
      </c>
    </row>
    <row r="349" spans="1:66" x14ac:dyDescent="0.25">
      <c r="A349" t="s">
        <v>341</v>
      </c>
      <c r="B349" t="s">
        <v>138</v>
      </c>
      <c r="C349" t="s">
        <v>135</v>
      </c>
      <c r="D349" s="11">
        <v>44508</v>
      </c>
      <c r="E349" s="10">
        <f>VLOOKUP(A349,home!$A$2:$E$405,3,FALSE)</f>
        <v>1.4554</v>
      </c>
      <c r="F349" s="10">
        <f>VLOOKUP(B349,home!$B$2:$E$405,3,FALSE)</f>
        <v>0.88339999999999996</v>
      </c>
      <c r="G349" s="10">
        <f>VLOOKUP(C349,away!$B$2:$E$405,4,FALSE)</f>
        <v>0.68710000000000004</v>
      </c>
      <c r="H349" s="10">
        <f>VLOOKUP(A349,away!$A$2:$E$405,3,FALSE)</f>
        <v>1.2321</v>
      </c>
      <c r="I349" s="10">
        <f>VLOOKUP(C349,away!$B$2:$E$405,3,FALSE)</f>
        <v>0.81159999999999999</v>
      </c>
      <c r="J349" s="10">
        <f>VLOOKUP(B349,home!$B$2:$E$405,4,FALSE)</f>
        <v>0.69569999999999999</v>
      </c>
      <c r="K349" s="12">
        <f t="shared" si="558"/>
        <v>0.88340471735600001</v>
      </c>
      <c r="L349" s="12">
        <f t="shared" si="559"/>
        <v>0.69568077085199997</v>
      </c>
      <c r="M349" s="13">
        <f t="shared" si="560"/>
        <v>0.20616355101907652</v>
      </c>
      <c r="N349" s="13">
        <f t="shared" si="561"/>
        <v>0.18212585351711658</v>
      </c>
      <c r="O349" s="13">
        <f t="shared" si="562"/>
        <v>0.14342401809453678</v>
      </c>
      <c r="P349" s="13">
        <f t="shared" si="563"/>
        <v>0.12670145416686612</v>
      </c>
      <c r="Q349" s="13">
        <f t="shared" si="564"/>
        <v>8.044541907475429E-2</v>
      </c>
      <c r="R349" s="13">
        <f t="shared" si="565"/>
        <v>4.9888665733349262E-2</v>
      </c>
      <c r="S349" s="13">
        <f t="shared" si="566"/>
        <v>1.9466654518519907E-2</v>
      </c>
      <c r="T349" s="13">
        <f t="shared" si="567"/>
        <v>5.5964331153437255E-2</v>
      </c>
      <c r="U349" s="13">
        <f t="shared" si="568"/>
        <v>4.4071882651437369E-2</v>
      </c>
      <c r="V349" s="13">
        <f t="shared" si="569"/>
        <v>1.329286289166844E-3</v>
      </c>
      <c r="W349" s="13">
        <f t="shared" si="570"/>
        <v>2.3688620900106101E-2</v>
      </c>
      <c r="X349" s="13">
        <f t="shared" si="571"/>
        <v>1.6479718048206613E-2</v>
      </c>
      <c r="Y349" s="13">
        <f t="shared" si="572"/>
        <v>5.7323114775999946E-3</v>
      </c>
      <c r="Z349" s="13">
        <f t="shared" si="573"/>
        <v>1.1568861811384725E-2</v>
      </c>
      <c r="AA349" s="13">
        <f t="shared" si="574"/>
        <v>1.0219987098616944E-2</v>
      </c>
      <c r="AB349" s="13">
        <f t="shared" si="575"/>
        <v>4.5141924071178327E-3</v>
      </c>
      <c r="AC349" s="13">
        <f t="shared" si="576"/>
        <v>5.1058523987689513E-5</v>
      </c>
      <c r="AD349" s="13">
        <f t="shared" si="577"/>
        <v>5.2316598627029148E-3</v>
      </c>
      <c r="AE349" s="13">
        <f t="shared" si="578"/>
        <v>3.6395651661206329E-3</v>
      </c>
      <c r="AF349" s="13">
        <f t="shared" si="579"/>
        <v>1.2659877501664443E-3</v>
      </c>
      <c r="AG349" s="13">
        <f t="shared" si="580"/>
        <v>2.9357444464166036E-4</v>
      </c>
      <c r="AH349" s="13">
        <f t="shared" si="581"/>
        <v>2.0120586757060971E-3</v>
      </c>
      <c r="AI349" s="13">
        <f t="shared" si="582"/>
        <v>1.7774621257158325E-3</v>
      </c>
      <c r="AJ349" s="13">
        <f t="shared" si="583"/>
        <v>7.8510921338949475E-4</v>
      </c>
      <c r="AK349" s="13">
        <f t="shared" si="584"/>
        <v>2.3118972758264609E-4</v>
      </c>
      <c r="AL349" s="13">
        <f t="shared" si="585"/>
        <v>1.2551567345200569E-6</v>
      </c>
      <c r="AM349" s="13">
        <f t="shared" si="586"/>
        <v>9.243346004627601E-4</v>
      </c>
      <c r="AN349" s="13">
        <f t="shared" si="587"/>
        <v>6.4304180737510851E-4</v>
      </c>
      <c r="AO349" s="13">
        <f t="shared" si="588"/>
        <v>2.2367591012238932E-4</v>
      </c>
      <c r="AP349" s="13">
        <f t="shared" si="589"/>
        <v>5.1869009858322161E-5</v>
      </c>
      <c r="AQ349" s="13">
        <f t="shared" si="590"/>
        <v>9.0210681903918848E-6</v>
      </c>
      <c r="AR349" s="13">
        <f t="shared" si="591"/>
        <v>2.7995010610293444E-4</v>
      </c>
      <c r="AS349" s="13">
        <f t="shared" si="592"/>
        <v>2.4730924435564501E-4</v>
      </c>
      <c r="AT349" s="13">
        <f t="shared" si="593"/>
        <v>1.0923707655476223E-4</v>
      </c>
      <c r="AU349" s="13">
        <f t="shared" si="594"/>
        <v>3.2166849579551827E-5</v>
      </c>
      <c r="AV349" s="13">
        <f t="shared" si="595"/>
        <v>7.1040866652642358E-6</v>
      </c>
      <c r="AW349" s="13">
        <f t="shared" si="596"/>
        <v>2.1427187660386373E-8</v>
      </c>
      <c r="AX349" s="13">
        <f t="shared" si="597"/>
        <v>1.3609359107736254E-4</v>
      </c>
      <c r="AY349" s="13">
        <f t="shared" si="598"/>
        <v>9.4677694348716451E-5</v>
      </c>
      <c r="AZ349" s="13">
        <f t="shared" si="599"/>
        <v>3.2932725693502546E-5</v>
      </c>
      <c r="BA349" s="13">
        <f t="shared" si="600"/>
        <v>7.6368879989044393E-6</v>
      </c>
      <c r="BB349" s="13">
        <f t="shared" si="601"/>
        <v>1.3282090324970567E-6</v>
      </c>
      <c r="BC349" s="13">
        <f t="shared" si="602"/>
        <v>1.8480189671602835E-7</v>
      </c>
      <c r="BD349" s="13">
        <f t="shared" si="603"/>
        <v>3.2459317602298094E-5</v>
      </c>
      <c r="BE349" s="13">
        <f t="shared" si="604"/>
        <v>2.8674714292026782E-5</v>
      </c>
      <c r="BF349" s="13">
        <f t="shared" si="605"/>
        <v>1.2665688937205983E-5</v>
      </c>
      <c r="BG349" s="13">
        <f t="shared" si="606"/>
        <v>3.7296431185638234E-6</v>
      </c>
      <c r="BH349" s="13">
        <f t="shared" si="607"/>
        <v>8.2369608124840599E-7</v>
      </c>
      <c r="BI349" s="13">
        <f t="shared" si="608"/>
        <v>1.4553140076849865E-7</v>
      </c>
      <c r="BJ349" s="14">
        <f t="shared" si="609"/>
        <v>0.37699183770090922</v>
      </c>
      <c r="BK349" s="14">
        <f t="shared" si="610"/>
        <v>0.35380793736870036</v>
      </c>
      <c r="BL349" s="14">
        <f t="shared" si="611"/>
        <v>0.25767883168214245</v>
      </c>
      <c r="BM349" s="14">
        <f t="shared" si="612"/>
        <v>0.21120385069027614</v>
      </c>
      <c r="BN349" s="14">
        <f t="shared" si="613"/>
        <v>0.78874896160569952</v>
      </c>
    </row>
    <row r="350" spans="1:66" x14ac:dyDescent="0.25">
      <c r="A350" t="s">
        <v>341</v>
      </c>
      <c r="B350" t="s">
        <v>136</v>
      </c>
      <c r="C350" t="s">
        <v>139</v>
      </c>
      <c r="D350" s="11">
        <v>44508</v>
      </c>
      <c r="E350" s="10">
        <f>VLOOKUP(A350,home!$A$2:$E$405,3,FALSE)</f>
        <v>1.4554</v>
      </c>
      <c r="F350" s="10">
        <f>VLOOKUP(B350,home!$B$2:$E$405,3,FALSE)</f>
        <v>2.0613000000000001</v>
      </c>
      <c r="G350" s="10">
        <f>VLOOKUP(C350,away!$B$2:$E$405,4,FALSE)</f>
        <v>1.5705</v>
      </c>
      <c r="H350" s="10">
        <f>VLOOKUP(A350,away!$A$2:$E$405,3,FALSE)</f>
        <v>1.2321</v>
      </c>
      <c r="I350" s="10">
        <f>VLOOKUP(C350,away!$B$2:$E$405,3,FALSE)</f>
        <v>0.2319</v>
      </c>
      <c r="J350" s="10">
        <f>VLOOKUP(B350,home!$B$2:$E$405,4,FALSE)</f>
        <v>0.69569999999999999</v>
      </c>
      <c r="K350" s="12">
        <f t="shared" si="558"/>
        <v>4.7115251594100007</v>
      </c>
      <c r="L350" s="12">
        <f t="shared" si="559"/>
        <v>0.19877817984299997</v>
      </c>
      <c r="M350" s="13">
        <f t="shared" si="560"/>
        <v>7.3702523054191855E-3</v>
      </c>
      <c r="N350" s="13">
        <f t="shared" si="561"/>
        <v>3.4725129168182052E-2</v>
      </c>
      <c r="O350" s="13">
        <f t="shared" si="562"/>
        <v>1.4650453382548999E-3</v>
      </c>
      <c r="P350" s="13">
        <f t="shared" si="563"/>
        <v>6.902597970864296E-3</v>
      </c>
      <c r="Q350" s="13">
        <f t="shared" si="564"/>
        <v>8.1804159869825921E-2</v>
      </c>
      <c r="R350" s="13">
        <f t="shared" si="565"/>
        <v>1.4560952286289059E-4</v>
      </c>
      <c r="S350" s="13">
        <f t="shared" si="566"/>
        <v>1.6161542635503448E-3</v>
      </c>
      <c r="T350" s="13">
        <f t="shared" si="567"/>
        <v>1.6260882002509778E-2</v>
      </c>
      <c r="U350" s="13">
        <f t="shared" si="568"/>
        <v>6.8604293041819473E-4</v>
      </c>
      <c r="V350" s="13">
        <f t="shared" si="569"/>
        <v>1.6817852026259337E-4</v>
      </c>
      <c r="W350" s="13">
        <f t="shared" si="570"/>
        <v>0.12847411912369427</v>
      </c>
      <c r="X350" s="13">
        <f t="shared" si="571"/>
        <v>2.55378515563407E-2</v>
      </c>
      <c r="Y350" s="13">
        <f t="shared" si="572"/>
        <v>2.5381838247350635E-3</v>
      </c>
      <c r="Z350" s="13">
        <f t="shared" si="573"/>
        <v>9.647998640831029E-6</v>
      </c>
      <c r="AA350" s="13">
        <f t="shared" si="574"/>
        <v>4.5456788334228883E-5</v>
      </c>
      <c r="AB350" s="13">
        <f t="shared" si="575"/>
        <v>1.0708540095134722E-4</v>
      </c>
      <c r="AC350" s="13">
        <f t="shared" si="576"/>
        <v>9.8442077065493978E-6</v>
      </c>
      <c r="AD350" s="13">
        <f t="shared" si="577"/>
        <v>0.15132726114608075</v>
      </c>
      <c r="AE350" s="13">
        <f t="shared" si="578"/>
        <v>3.0080557531244258E-2</v>
      </c>
      <c r="AF350" s="13">
        <f t="shared" si="579"/>
        <v>2.9896792373616888E-3</v>
      </c>
      <c r="AG350" s="13">
        <f t="shared" si="580"/>
        <v>1.980943323723883E-4</v>
      </c>
      <c r="AH350" s="13">
        <f t="shared" si="581"/>
        <v>4.794529022380321E-7</v>
      </c>
      <c r="AI350" s="13">
        <f t="shared" si="582"/>
        <v>2.2589544116466319E-6</v>
      </c>
      <c r="AJ350" s="13">
        <f t="shared" si="583"/>
        <v>5.3215602722166616E-6</v>
      </c>
      <c r="AK350" s="13">
        <f t="shared" si="584"/>
        <v>8.3575550366218452E-6</v>
      </c>
      <c r="AL350" s="13">
        <f t="shared" si="585"/>
        <v>3.6878307729048581E-7</v>
      </c>
      <c r="AM350" s="13">
        <f t="shared" si="586"/>
        <v>0.14259643963887336</v>
      </c>
      <c r="AN350" s="13">
        <f t="shared" si="587"/>
        <v>2.8345060723507457E-2</v>
      </c>
      <c r="AO350" s="13">
        <f t="shared" si="588"/>
        <v>2.8171897890790598E-3</v>
      </c>
      <c r="AP350" s="13">
        <f t="shared" si="589"/>
        <v>1.8666528618180685E-4</v>
      </c>
      <c r="AQ350" s="13">
        <f t="shared" si="590"/>
        <v>9.2762464567730609E-6</v>
      </c>
      <c r="AR350" s="13">
        <f t="shared" si="591"/>
        <v>1.906095504546399E-8</v>
      </c>
      <c r="AS350" s="13">
        <f t="shared" si="592"/>
        <v>8.9806169259086581E-8</v>
      </c>
      <c r="AT350" s="13">
        <f t="shared" si="593"/>
        <v>2.1156201296720976E-7</v>
      </c>
      <c r="AU350" s="13">
        <f t="shared" si="594"/>
        <v>3.3225991562347787E-7</v>
      </c>
      <c r="AV350" s="13">
        <f t="shared" si="595"/>
        <v>3.9136273798086495E-7</v>
      </c>
      <c r="AW350" s="13">
        <f t="shared" si="596"/>
        <v>9.5939777587121707E-9</v>
      </c>
      <c r="AX350" s="13">
        <f t="shared" si="597"/>
        <v>0.11197445216680688</v>
      </c>
      <c r="AY350" s="13">
        <f t="shared" si="598"/>
        <v>2.225807779063493E-2</v>
      </c>
      <c r="AZ350" s="13">
        <f t="shared" si="599"/>
        <v>2.2122100950131567E-3</v>
      </c>
      <c r="BA350" s="13">
        <f t="shared" si="600"/>
        <v>1.4657969870567511E-4</v>
      </c>
      <c r="BB350" s="13">
        <f t="shared" si="601"/>
        <v>7.2842114276623566E-6</v>
      </c>
      <c r="BC350" s="13">
        <f t="shared" si="602"/>
        <v>2.8958845783646103E-7</v>
      </c>
      <c r="BD350" s="13">
        <f t="shared" si="603"/>
        <v>6.3148365833442928E-10</v>
      </c>
      <c r="BE350" s="13">
        <f t="shared" si="604"/>
        <v>2.9752511439989324E-9</v>
      </c>
      <c r="BF350" s="13">
        <f t="shared" si="605"/>
        <v>7.0089853102571798E-9</v>
      </c>
      <c r="BG350" s="13">
        <f t="shared" si="606"/>
        <v>1.1007670210403938E-8</v>
      </c>
      <c r="BH350" s="13">
        <f t="shared" si="607"/>
        <v>1.2965728785701531E-8</v>
      </c>
      <c r="BI350" s="13">
        <f t="shared" si="608"/>
        <v>1.2217671476783848E-8</v>
      </c>
      <c r="BJ350" s="14">
        <f t="shared" si="609"/>
        <v>0.78448944302749168</v>
      </c>
      <c r="BK350" s="14">
        <f t="shared" si="610"/>
        <v>3.832547384151519E-2</v>
      </c>
      <c r="BL350" s="14">
        <f t="shared" si="611"/>
        <v>2.4667483620257461E-3</v>
      </c>
      <c r="BM350" s="14">
        <f t="shared" si="612"/>
        <v>0.67062045085760702</v>
      </c>
      <c r="BN350" s="14">
        <f t="shared" si="613"/>
        <v>0.13241279417540924</v>
      </c>
    </row>
    <row r="351" spans="1:66" x14ac:dyDescent="0.25">
      <c r="A351" t="s">
        <v>344</v>
      </c>
      <c r="B351" t="s">
        <v>196</v>
      </c>
      <c r="C351" t="s">
        <v>186</v>
      </c>
      <c r="D351" s="11">
        <v>44538</v>
      </c>
      <c r="E351" s="10">
        <f>VLOOKUP(A351,home!$A$2:$E$405,3,FALSE)</f>
        <v>1.3226</v>
      </c>
      <c r="F351" s="10">
        <f>VLOOKUP(B351,home!$B$2:$E$405,3,FALSE)</f>
        <v>1.8902000000000001</v>
      </c>
      <c r="G351" s="10">
        <f>VLOOKUP(C351,away!$B$2:$E$405,4,FALSE)</f>
        <v>0.63980000000000004</v>
      </c>
      <c r="H351" s="10">
        <f>VLOOKUP(A351,away!$A$2:$E$405,3,FALSE)</f>
        <v>1.0645</v>
      </c>
      <c r="I351" s="10">
        <f>VLOOKUP(C351,away!$B$2:$E$405,3,FALSE)</f>
        <v>1.0117</v>
      </c>
      <c r="J351" s="10">
        <f>VLOOKUP(B351,home!$B$2:$E$405,4,FALSE)</f>
        <v>0.46970000000000001</v>
      </c>
      <c r="K351" s="12">
        <f t="shared" si="558"/>
        <v>1.599486257096</v>
      </c>
      <c r="L351" s="12">
        <f t="shared" si="559"/>
        <v>0.50584559910500004</v>
      </c>
      <c r="M351" s="13">
        <f t="shared" si="560"/>
        <v>0.12180524573511001</v>
      </c>
      <c r="N351" s="13">
        <f t="shared" si="561"/>
        <v>0.1948258165955096</v>
      </c>
      <c r="O351" s="13">
        <f t="shared" si="562"/>
        <v>6.1614647503008477E-2</v>
      </c>
      <c r="P351" s="13">
        <f t="shared" si="563"/>
        <v>9.8551781916876413E-2</v>
      </c>
      <c r="Q351" s="13">
        <f t="shared" si="564"/>
        <v>0.15581060808601174</v>
      </c>
      <c r="R351" s="13">
        <f t="shared" si="565"/>
        <v>1.5583749139901355E-2</v>
      </c>
      <c r="S351" s="13">
        <f t="shared" si="566"/>
        <v>1.993439129073565E-2</v>
      </c>
      <c r="T351" s="13">
        <f t="shared" si="567"/>
        <v>7.8816110394182973E-2</v>
      </c>
      <c r="U351" s="13">
        <f t="shared" si="568"/>
        <v>2.4925992583303826E-2</v>
      </c>
      <c r="V351" s="13">
        <f t="shared" si="569"/>
        <v>1.7920864585226782E-3</v>
      </c>
      <c r="W351" s="13">
        <f t="shared" si="570"/>
        <v>8.3072308781115545E-2</v>
      </c>
      <c r="X351" s="13">
        <f t="shared" si="571"/>
        <v>4.2021761804418953E-2</v>
      </c>
      <c r="Y351" s="13">
        <f t="shared" si="572"/>
        <v>1.0628261637701954E-2</v>
      </c>
      <c r="Z351" s="13">
        <f t="shared" si="573"/>
        <v>2.6276569733251439E-3</v>
      </c>
      <c r="AA351" s="13">
        <f t="shared" si="574"/>
        <v>4.2029012171960383E-3</v>
      </c>
      <c r="AB351" s="13">
        <f t="shared" si="575"/>
        <v>3.3612413684185574E-3</v>
      </c>
      <c r="AC351" s="13">
        <f t="shared" si="576"/>
        <v>9.0622797467912182E-5</v>
      </c>
      <c r="AD351" s="13">
        <f t="shared" si="577"/>
        <v>3.3218254060157423E-2</v>
      </c>
      <c r="AE351" s="13">
        <f t="shared" si="578"/>
        <v>1.6803307626282432E-2</v>
      </c>
      <c r="AF351" s="13">
        <f t="shared" si="579"/>
        <v>4.2499396065812257E-3</v>
      </c>
      <c r="AG351" s="13">
        <f t="shared" si="580"/>
        <v>7.1660441548371625E-4</v>
      </c>
      <c r="AH351" s="13">
        <f t="shared" si="581"/>
        <v>3.3229717897852206E-4</v>
      </c>
      <c r="AI351" s="13">
        <f t="shared" si="582"/>
        <v>5.3150477104791586E-4</v>
      </c>
      <c r="AJ351" s="13">
        <f t="shared" si="583"/>
        <v>4.250672884360487E-4</v>
      </c>
      <c r="AK351" s="13">
        <f t="shared" si="584"/>
        <v>2.2662976206484043E-4</v>
      </c>
      <c r="AL351" s="13">
        <f t="shared" si="585"/>
        <v>2.9328911472917254E-6</v>
      </c>
      <c r="AM351" s="13">
        <f t="shared" si="586"/>
        <v>1.0626428170789027E-2</v>
      </c>
      <c r="AN351" s="13">
        <f t="shared" si="587"/>
        <v>5.3753319243990258E-3</v>
      </c>
      <c r="AO351" s="13">
        <f t="shared" si="588"/>
        <v>1.3595439988429287E-3</v>
      </c>
      <c r="AP351" s="13">
        <f t="shared" si="589"/>
        <v>2.2923978286810295E-4</v>
      </c>
      <c r="AQ351" s="13">
        <f t="shared" si="590"/>
        <v>2.8989983825903909E-5</v>
      </c>
      <c r="AR351" s="13">
        <f t="shared" si="591"/>
        <v>3.3618213116258394E-5</v>
      </c>
      <c r="AS351" s="13">
        <f t="shared" si="592"/>
        <v>5.3771869867579786E-5</v>
      </c>
      <c r="AT351" s="13">
        <f t="shared" si="593"/>
        <v>4.3003683435774195E-5</v>
      </c>
      <c r="AU351" s="13">
        <f t="shared" si="594"/>
        <v>2.292793355334257E-5</v>
      </c>
      <c r="AV351" s="13">
        <f t="shared" si="595"/>
        <v>9.1682286555454266E-6</v>
      </c>
      <c r="AW351" s="13">
        <f t="shared" si="596"/>
        <v>6.5916165092851734E-8</v>
      </c>
      <c r="AX351" s="13">
        <f t="shared" si="597"/>
        <v>2.8328043035324756E-3</v>
      </c>
      <c r="AY351" s="13">
        <f t="shared" si="598"/>
        <v>1.4329615900676076E-3</v>
      </c>
      <c r="AZ351" s="13">
        <f t="shared" si="599"/>
        <v>3.6242865701110116E-4</v>
      </c>
      <c r="BA351" s="13">
        <f t="shared" si="600"/>
        <v>6.1110980379533688E-5</v>
      </c>
      <c r="BB351" s="13">
        <f t="shared" si="601"/>
        <v>7.7281801204947789E-6</v>
      </c>
      <c r="BC351" s="13">
        <f t="shared" si="602"/>
        <v>7.818531806086068E-7</v>
      </c>
      <c r="BD351" s="13">
        <f t="shared" si="603"/>
        <v>2.8342708591055487E-6</v>
      </c>
      <c r="BE351" s="13">
        <f t="shared" si="604"/>
        <v>4.5333772880269986E-6</v>
      </c>
      <c r="BF351" s="13">
        <f t="shared" si="605"/>
        <v>3.6255373352151602E-6</v>
      </c>
      <c r="BG351" s="13">
        <f t="shared" si="606"/>
        <v>1.9329990474217004E-6</v>
      </c>
      <c r="BH351" s="13">
        <f t="shared" si="607"/>
        <v>7.7295135283266735E-7</v>
      </c>
      <c r="BI351" s="13">
        <f t="shared" si="608"/>
        <v>2.4726501325192224E-7</v>
      </c>
      <c r="BJ351" s="14">
        <f t="shared" si="609"/>
        <v>0.64248032243246256</v>
      </c>
      <c r="BK351" s="14">
        <f t="shared" si="610"/>
        <v>0.24361002267992757</v>
      </c>
      <c r="BL351" s="14">
        <f t="shared" si="611"/>
        <v>0.11138046714187994</v>
      </c>
      <c r="BM351" s="14">
        <f t="shared" si="612"/>
        <v>0.35047372457727488</v>
      </c>
      <c r="BN351" s="14">
        <f t="shared" si="613"/>
        <v>0.64819184897641757</v>
      </c>
    </row>
    <row r="352" spans="1:66" s="15" customFormat="1" x14ac:dyDescent="0.25">
      <c r="A352" s="15" t="s">
        <v>345</v>
      </c>
      <c r="B352" s="15" t="s">
        <v>198</v>
      </c>
      <c r="C352" s="15" t="s">
        <v>208</v>
      </c>
      <c r="D352" s="15" t="s">
        <v>357</v>
      </c>
      <c r="E352" s="15">
        <f>VLOOKUP(A352,home!$A$2:$E$405,3,FALSE)</f>
        <v>1.3976999999999999</v>
      </c>
      <c r="F352" s="15">
        <f>VLOOKUP(B352,home!$B$2:$E$405,3,FALSE)</f>
        <v>0.79959999999999998</v>
      </c>
      <c r="G352" s="15">
        <f>VLOOKUP(C352,away!$B$2:$E$405,4,FALSE)</f>
        <v>1.0731999999999999</v>
      </c>
      <c r="H352" s="15">
        <f>VLOOKUP(A352,away!$A$2:$E$405,3,FALSE)</f>
        <v>1.0585</v>
      </c>
      <c r="I352" s="15">
        <f>VLOOKUP(C352,away!$B$2:$E$405,3,FALSE)</f>
        <v>0.73480000000000001</v>
      </c>
      <c r="J352" s="15">
        <f>VLOOKUP(B352,home!$B$2:$E$405,4,FALSE)</f>
        <v>1.8339000000000001</v>
      </c>
      <c r="K352" s="17">
        <f t="shared" si="558"/>
        <v>1.1994093073439998</v>
      </c>
      <c r="L352" s="17">
        <f t="shared" si="559"/>
        <v>1.4263813786199999</v>
      </c>
      <c r="M352" s="18">
        <f t="shared" si="560"/>
        <v>7.2382502573261162E-2</v>
      </c>
      <c r="N352" s="18">
        <f t="shared" si="561"/>
        <v>8.6816247275220457E-2</v>
      </c>
      <c r="O352" s="18">
        <f t="shared" si="562"/>
        <v>0.10324505380841395</v>
      </c>
      <c r="P352" s="18">
        <f t="shared" si="563"/>
        <v>0.12383307847504375</v>
      </c>
      <c r="Q352" s="18">
        <f t="shared" si="564"/>
        <v>5.2064107505288795E-2</v>
      </c>
      <c r="R352" s="18">
        <f t="shared" si="565"/>
        <v>7.3633411093470796E-2</v>
      </c>
      <c r="S352" s="18">
        <f t="shared" si="566"/>
        <v>5.2963875175100407E-2</v>
      </c>
      <c r="T352" s="18">
        <f t="shared" si="567"/>
        <v>7.4263273440013711E-2</v>
      </c>
      <c r="U352" s="18">
        <f t="shared" si="568"/>
        <v>8.8316598596995796E-2</v>
      </c>
      <c r="V352" s="18">
        <f t="shared" si="569"/>
        <v>1.0067933052777246E-2</v>
      </c>
      <c r="W352" s="18">
        <f t="shared" si="570"/>
        <v>2.0815391706800659E-2</v>
      </c>
      <c r="X352" s="18">
        <f t="shared" si="571"/>
        <v>2.9690687119261636E-2</v>
      </c>
      <c r="Y352" s="18">
        <f t="shared" si="572"/>
        <v>2.1175121612673747E-2</v>
      </c>
      <c r="Z352" s="18">
        <f t="shared" si="573"/>
        <v>3.5009775475999358E-2</v>
      </c>
      <c r="AA352" s="18">
        <f t="shared" si="574"/>
        <v>4.1991050553937335E-2</v>
      </c>
      <c r="AB352" s="18">
        <f t="shared" si="575"/>
        <v>2.5182228429772434E-2</v>
      </c>
      <c r="AC352" s="18">
        <f t="shared" si="576"/>
        <v>1.076523244122582E-3</v>
      </c>
      <c r="AD352" s="18">
        <f t="shared" si="577"/>
        <v>6.2415436372869537E-3</v>
      </c>
      <c r="AE352" s="18">
        <f t="shared" si="578"/>
        <v>8.9028216180702547E-3</v>
      </c>
      <c r="AF352" s="18">
        <f t="shared" si="579"/>
        <v>6.3494094865954951E-3</v>
      </c>
      <c r="AG352" s="18">
        <f t="shared" si="580"/>
        <v>3.0188931523043292E-3</v>
      </c>
      <c r="AH352" s="18">
        <f t="shared" si="581"/>
        <v>1.2484322952158159E-2</v>
      </c>
      <c r="AI352" s="18">
        <f t="shared" si="582"/>
        <v>1.4973813144706817E-2</v>
      </c>
      <c r="AJ352" s="18">
        <f t="shared" si="583"/>
        <v>8.9798654260956432E-3</v>
      </c>
      <c r="AK352" s="18">
        <f t="shared" si="584"/>
        <v>3.5901780569185687E-3</v>
      </c>
      <c r="AL352" s="18">
        <f t="shared" si="585"/>
        <v>7.3669288919494248E-5</v>
      </c>
      <c r="AM352" s="18">
        <f t="shared" si="586"/>
        <v>1.4972331061511393E-3</v>
      </c>
      <c r="AN352" s="18">
        <f t="shared" si="587"/>
        <v>2.1356254220673667E-3</v>
      </c>
      <c r="AO352" s="18">
        <f t="shared" si="588"/>
        <v>1.5231081668721854E-3</v>
      </c>
      <c r="AP352" s="18">
        <f t="shared" si="589"/>
        <v>7.2417770895017613E-4</v>
      </c>
      <c r="AQ352" s="18">
        <f t="shared" si="590"/>
        <v>2.5823839971455637E-4</v>
      </c>
      <c r="AR352" s="18">
        <f t="shared" si="591"/>
        <v>3.5614811567273299E-3</v>
      </c>
      <c r="AS352" s="18">
        <f t="shared" si="592"/>
        <v>4.2716736473090338E-3</v>
      </c>
      <c r="AT352" s="18">
        <f t="shared" si="593"/>
        <v>2.5617425652592731E-3</v>
      </c>
      <c r="AU352" s="18">
        <f t="shared" si="594"/>
        <v>1.0241926252637552E-3</v>
      </c>
      <c r="AV352" s="18">
        <f t="shared" si="595"/>
        <v>3.0710654181360838E-4</v>
      </c>
      <c r="AW352" s="18">
        <f t="shared" si="596"/>
        <v>3.5009592218993332E-6</v>
      </c>
      <c r="AX352" s="18">
        <f t="shared" si="597"/>
        <v>2.9929922046354021E-4</v>
      </c>
      <c r="AY352" s="18">
        <f t="shared" si="598"/>
        <v>4.2691483470467574E-4</v>
      </c>
      <c r="AZ352" s="18">
        <f t="shared" si="599"/>
        <v>3.0447168523969247E-4</v>
      </c>
      <c r="BA352" s="18">
        <f t="shared" si="600"/>
        <v>1.447642473809824E-4</v>
      </c>
      <c r="BB352" s="18">
        <f t="shared" si="601"/>
        <v>5.162225668854311E-5</v>
      </c>
      <c r="BC352" s="18">
        <f t="shared" si="602"/>
        <v>1.4726605132575916E-5</v>
      </c>
      <c r="BD352" s="18">
        <f t="shared" si="603"/>
        <v>8.4667173371031344E-4</v>
      </c>
      <c r="BE352" s="18">
        <f t="shared" si="604"/>
        <v>1.0155059576772306E-3</v>
      </c>
      <c r="BF352" s="18">
        <f t="shared" si="605"/>
        <v>6.0900364865067625E-4</v>
      </c>
      <c r="BG352" s="18">
        <f t="shared" si="606"/>
        <v>2.4348154813269205E-4</v>
      </c>
      <c r="BH352" s="18">
        <f t="shared" si="607"/>
        <v>7.3008508749219228E-5</v>
      </c>
      <c r="BI352" s="18">
        <f t="shared" si="608"/>
        <v>1.7513416981823883E-5</v>
      </c>
      <c r="BJ352" s="19">
        <f t="shared" si="609"/>
        <v>0.31671767820688146</v>
      </c>
      <c r="BK352" s="19">
        <f t="shared" si="610"/>
        <v>0.26082449664392937</v>
      </c>
      <c r="BL352" s="19">
        <f t="shared" si="611"/>
        <v>0.38692790341274441</v>
      </c>
      <c r="BM352" s="19">
        <f t="shared" si="612"/>
        <v>0.48708203913337289</v>
      </c>
      <c r="BN352" s="19">
        <f t="shared" si="613"/>
        <v>0.51197440073069889</v>
      </c>
    </row>
    <row r="353" spans="1:66" x14ac:dyDescent="0.25">
      <c r="A353" t="s">
        <v>339</v>
      </c>
      <c r="B353" t="s">
        <v>78</v>
      </c>
      <c r="C353" t="s">
        <v>81</v>
      </c>
      <c r="D353" t="s">
        <v>357</v>
      </c>
      <c r="E353" s="10">
        <f>VLOOKUP(A353,home!$A$2:$E$405,3,FALSE)</f>
        <v>1.3068</v>
      </c>
      <c r="F353" s="10">
        <f>VLOOKUP(B353,home!$B$2:$E$405,3,FALSE)</f>
        <v>1.1052999999999999</v>
      </c>
      <c r="G353" s="10">
        <f>VLOOKUP(C353,away!$B$2:$E$405,4,FALSE)</f>
        <v>0.9839</v>
      </c>
      <c r="H353" s="10">
        <f>VLOOKUP(A353,away!$A$2:$E$405,3,FALSE)</f>
        <v>1.1419999999999999</v>
      </c>
      <c r="I353" s="10">
        <f>VLOOKUP(C353,away!$B$2:$E$405,3,FALSE)</f>
        <v>0.62549999999999994</v>
      </c>
      <c r="J353" s="10">
        <f>VLOOKUP(B353,home!$B$2:$E$405,4,FALSE)</f>
        <v>0.48649999999999999</v>
      </c>
      <c r="K353" s="12">
        <f t="shared" ref="K353:K416" si="614">E353*F353*G353</f>
        <v>1.4211511027559998</v>
      </c>
      <c r="L353" s="12">
        <f t="shared" ref="L353:L416" si="615">H353*I353*J353</f>
        <v>0.34751716649999992</v>
      </c>
      <c r="M353" s="13">
        <f t="shared" ref="M353:M416" si="616">_xlfn.POISSON.DIST(0,K353,FALSE) * _xlfn.POISSON.DIST(0,L353,FALSE)</f>
        <v>0.17055997761377253</v>
      </c>
      <c r="N353" s="13">
        <f t="shared" ref="N353:N416" si="617">_xlfn.POISSON.DIST(1,K353,FALSE) * _xlfn.POISSON.DIST(0,L353,FALSE)</f>
        <v>0.24239150027185147</v>
      </c>
      <c r="O353" s="13">
        <f t="shared" ref="O353:O416" si="618">_xlfn.POISSON.DIST(0,K353,FALSE) * _xlfn.POISSON.DIST(1,L353,FALSE)</f>
        <v>5.9272520138641649E-2</v>
      </c>
      <c r="P353" s="13">
        <f t="shared" ref="P353:P416" si="619">_xlfn.POISSON.DIST(1,K353,FALSE) * _xlfn.POISSON.DIST(1,L353,FALSE)</f>
        <v>8.4235207358157788E-2</v>
      </c>
      <c r="Q353" s="13">
        <f t="shared" ref="Q353:Q416" si="620">_xlfn.POISSON.DIST(2,K353,FALSE) * _xlfn.POISSON.DIST(0,L353,FALSE)</f>
        <v>0.17223747395501146</v>
      </c>
      <c r="R353" s="13">
        <f t="shared" ref="R353:R416" si="621">_xlfn.POISSON.DIST(0,K353,FALSE) * _xlfn.POISSON.DIST(2,L353,FALSE)</f>
        <v>1.0299109124947465E-2</v>
      </c>
      <c r="S353" s="13">
        <f t="shared" ref="S353:S416" si="622">_xlfn.POISSON.DIST(2,K353,FALSE) * _xlfn.POISSON.DIST(2,L353,FALSE)</f>
        <v>1.040040321584048E-2</v>
      </c>
      <c r="T353" s="13">
        <f t="shared" ref="T353:T416" si="623">_xlfn.POISSON.DIST(2,K353,FALSE) * _xlfn.POISSON.DIST(1,L353,FALSE)</f>
        <v>5.9855478913963124E-2</v>
      </c>
      <c r="U353" s="13">
        <f t="shared" ref="U353:U416" si="624">_xlfn.POISSON.DIST(1,K353,FALSE) * _xlfn.POISSON.DIST(2,L353,FALSE)</f>
        <v>1.463659029032347E-2</v>
      </c>
      <c r="V353" s="13">
        <f t="shared" ref="V353:V416" si="625">_xlfn.POISSON.DIST(3,K353,FALSE) * _xlfn.POISSON.DIST(3,L353,FALSE)</f>
        <v>5.7072143819149551E-4</v>
      </c>
      <c r="W353" s="13">
        <f t="shared" ref="W353:W416" si="626">_xlfn.POISSON.DIST(3,K353,FALSE) * _xlfn.POISSON.DIST(0,L353,FALSE)</f>
        <v>8.1591825349024122E-2</v>
      </c>
      <c r="X353" s="13">
        <f t="shared" ref="X353:X416" si="627">_xlfn.POISSON.DIST(3,K353,FALSE) * _xlfn.POISSON.DIST(1,L353,FALSE)</f>
        <v>2.8354559954855727E-2</v>
      </c>
      <c r="Y353" s="13">
        <f t="shared" ref="Y353:Y416" si="628">_xlfn.POISSON.DIST(3,K353,FALSE) * _xlfn.POISSON.DIST(2,L353,FALSE)</f>
        <v>4.9268481664329145E-3</v>
      </c>
      <c r="Z353" s="13">
        <f t="shared" ref="Z353:Z416" si="629">_xlfn.POISSON.DIST(0,K353,FALSE) * _xlfn.POISSON.DIST(3,L353,FALSE)</f>
        <v>1.1930390735253454E-3</v>
      </c>
      <c r="AA353" s="13">
        <f t="shared" ref="AA353:AA416" si="630">_xlfn.POISSON.DIST(1,K353,FALSE) * _xlfn.POISSON.DIST(3,L353,FALSE)</f>
        <v>1.6954887949715411E-3</v>
      </c>
      <c r="AB353" s="13">
        <f t="shared" ref="AB353:AB416" si="631">_xlfn.POISSON.DIST(2,K353,FALSE) * _xlfn.POISSON.DIST(3,L353,FALSE)</f>
        <v>1.2047728853421234E-3</v>
      </c>
      <c r="AC353" s="13">
        <f t="shared" ref="AC353:AC416" si="632">_xlfn.POISSON.DIST(4,K353,FALSE) * _xlfn.POISSON.DIST(4,L353,FALSE)</f>
        <v>1.7616544397753794E-5</v>
      </c>
      <c r="AD353" s="13">
        <f t="shared" ref="AD353:AD416" si="633">_xlfn.POISSON.DIST(4,K353,FALSE) * _xlfn.POISSON.DIST(0,L353,FALSE)</f>
        <v>2.8988578142660149E-2</v>
      </c>
      <c r="AE353" s="13">
        <f t="shared" ref="AE353:AE416" si="634">_xlfn.POISSON.DIST(4,K353,FALSE) * _xlfn.POISSON.DIST(1,L353,FALSE)</f>
        <v>1.0074028537001086E-2</v>
      </c>
      <c r="AF353" s="13">
        <f t="shared" ref="AF353:AF416" si="635">_xlfn.POISSON.DIST(4,K353,FALSE) * _xlfn.POISSON.DIST(2,L353,FALSE)</f>
        <v>1.7504489262093784E-3</v>
      </c>
      <c r="AG353" s="13">
        <f t="shared" ref="AG353:AG416" si="636">_xlfn.POISSON.DIST(4,K353,FALSE) * _xlfn.POISSON.DIST(3,L353,FALSE)</f>
        <v>2.0277035031308354E-4</v>
      </c>
      <c r="AH353" s="13">
        <f t="shared" ref="AH353:AH416" si="637">_xlfn.POISSON.DIST(0,K353,FALSE) * _xlfn.POISSON.DIST(4,L353,FALSE)</f>
        <v>1.0365038958882831E-4</v>
      </c>
      <c r="AI353" s="13">
        <f t="shared" ref="AI353:AI416" si="638">_xlfn.POISSON.DIST(1,K353,FALSE) * _xlfn.POISSON.DIST(4,L353,FALSE)</f>
        <v>1.4730286546525234E-4</v>
      </c>
      <c r="AJ353" s="13">
        <f t="shared" ref="AJ353:AJ416" si="639">_xlfn.POISSON.DIST(2,K353,FALSE) * _xlfn.POISSON.DIST(4,L353,FALSE)</f>
        <v>1.0466981484753103E-4</v>
      </c>
      <c r="AK353" s="13">
        <f t="shared" ref="AK353:AK416" si="640">_xlfn.POISSON.DIST(3,K353,FALSE) * _xlfn.POISSON.DIST(4,L353,FALSE)</f>
        <v>4.9583874265278346E-5</v>
      </c>
      <c r="AL353" s="13">
        <f t="shared" ref="AL353:AL416" si="641">_xlfn.POISSON.DIST(5,K353,FALSE) * _xlfn.POISSON.DIST(5,L353,FALSE)</f>
        <v>3.4801441487974454E-7</v>
      </c>
      <c r="AM353" s="13">
        <f t="shared" ref="AM353:AM416" si="642">_xlfn.POISSON.DIST(5,K353,FALSE) * _xlfn.POISSON.DIST(0,L353,FALSE)</f>
        <v>8.2394299589539852E-3</v>
      </c>
      <c r="AN353" s="13">
        <f t="shared" ref="AN353:AN416" si="643">_xlfn.POISSON.DIST(5,K353,FALSE) * _xlfn.POISSON.DIST(1,L353,FALSE)</f>
        <v>2.8633433529108997E-3</v>
      </c>
      <c r="AO353" s="13">
        <f t="shared" ref="AO353:AO416" si="644">_xlfn.POISSON.DIST(5,K353,FALSE) * _xlfn.POISSON.DIST(2,L353,FALSE)</f>
        <v>4.9753048436010263E-4</v>
      </c>
      <c r="AP353" s="13">
        <f t="shared" ref="AP353:AP416" si="645">_xlfn.POISSON.DIST(5,K353,FALSE) * _xlfn.POISSON.DIST(3,L353,FALSE)</f>
        <v>5.7633461390731795E-5</v>
      </c>
      <c r="AQ353" s="13">
        <f t="shared" ref="AQ353:AQ416" si="646">_xlfn.POISSON.DIST(5,K353,FALSE) * _xlfn.POISSON.DIST(4,L353,FALSE)</f>
        <v>5.0071542995235651E-6</v>
      </c>
      <c r="AR353" s="13">
        <f t="shared" ref="AR353:AR416" si="647">_xlfn.POISSON.DIST(0,K353,FALSE) * _xlfn.POISSON.DIST(5,L353,FALSE)</f>
        <v>7.2040579393061458E-6</v>
      </c>
      <c r="AS353" s="13">
        <f t="shared" ref="AS353:AS416" si="648">_xlfn.POISSON.DIST(1,K353,FALSE) * _xlfn.POISSON.DIST(5,L353,FALSE)</f>
        <v>1.0238054884763044E-5</v>
      </c>
      <c r="AT353" s="13">
        <f t="shared" ref="AT353:AT416" si="649">_xlfn.POISSON.DIST(2,K353,FALSE) * _xlfn.POISSON.DIST(5,L353,FALSE)</f>
        <v>7.2749114947787257E-6</v>
      </c>
      <c r="AU353" s="13">
        <f t="shared" ref="AU353:AU416" si="650">_xlfn.POISSON.DIST(3,K353,FALSE) * _xlfn.POISSON.DIST(5,L353,FALSE)</f>
        <v>3.4462494977523614E-6</v>
      </c>
      <c r="AV353" s="13">
        <f t="shared" ref="AV353:AV416" si="651">_xlfn.POISSON.DIST(4,K353,FALSE) * _xlfn.POISSON.DIST(5,L353,FALSE)</f>
        <v>1.2244103185257701E-6</v>
      </c>
      <c r="AW353" s="13">
        <f t="shared" ref="AW353:AW416" si="652">_xlfn.POISSON.DIST(6,K353,FALSE) * _xlfn.POISSON.DIST(6,L353,FALSE)</f>
        <v>4.774316996408115E-9</v>
      </c>
      <c r="AX353" s="13">
        <f t="shared" ref="AX353:AX416" si="653">_xlfn.POISSON.DIST(6,K353,FALSE) * _xlfn.POISSON.DIST(0,L353,FALSE)</f>
        <v>1.9515791620413783E-3</v>
      </c>
      <c r="AY353" s="13">
        <f t="shared" ref="AY353:AY416" si="654">_xlfn.POISSON.DIST(6,K353,FALSE) * _xlfn.POISSON.DIST(1,L353,FALSE)</f>
        <v>6.7820726059306406E-4</v>
      </c>
      <c r="AZ353" s="13">
        <f t="shared" ref="AZ353:AZ416" si="655">_xlfn.POISSON.DIST(6,K353,FALSE) * _xlfn.POISSON.DIST(2,L353,FALSE)</f>
        <v>1.1784433275051434E-4</v>
      </c>
      <c r="BA353" s="13">
        <f t="shared" ref="BA353:BA416" si="656">_xlfn.POISSON.DIST(6,K353,FALSE) * _xlfn.POISSON.DIST(3,L353,FALSE)</f>
        <v>1.3650976201847295E-5</v>
      </c>
      <c r="BB353" s="13">
        <f t="shared" ref="BB353:BB416" si="657">_xlfn.POISSON.DIST(6,K353,FALSE) * _xlfn.POISSON.DIST(4,L353,FALSE)</f>
        <v>1.1859871424062259E-6</v>
      </c>
      <c r="BC353" s="13">
        <f t="shared" ref="BC353:BC416" si="658">_xlfn.POISSON.DIST(6,K353,FALSE) * _xlfn.POISSON.DIST(5,L353,FALSE)</f>
        <v>8.2430178246888758E-8</v>
      </c>
      <c r="BD353" s="13">
        <f t="shared" ref="BD353:BD416" si="659">_xlfn.POISSON.DIST(0,K353,FALSE) * _xlfn.POISSON.DIST(6,L353,FALSE)</f>
        <v>4.1725563372824971E-7</v>
      </c>
      <c r="BE353" s="13">
        <f t="shared" ref="BE353:BE416" si="660">_xlfn.POISSON.DIST(1,K353,FALSE) * _xlfn.POISSON.DIST(6,L353,FALSE)</f>
        <v>5.9298330400405557E-7</v>
      </c>
      <c r="BF353" s="13">
        <f t="shared" ref="BF353:BF416" si="661">_xlfn.POISSON.DIST(2,K353,FALSE) * _xlfn.POISSON.DIST(6,L353,FALSE)</f>
        <v>4.2135943820062995E-7</v>
      </c>
      <c r="BG353" s="13">
        <f t="shared" ref="BG353:BG416" si="662">_xlfn.POISSON.DIST(3,K353,FALSE) * _xlfn.POISSON.DIST(6,L353,FALSE)</f>
        <v>1.9960514341849125E-7</v>
      </c>
      <c r="BH353" s="13">
        <f t="shared" ref="BH353:BH416" si="663">_xlfn.POISSON.DIST(4,K353,FALSE) * _xlfn.POISSON.DIST(6,L353,FALSE)</f>
        <v>7.0917267421239611E-8</v>
      </c>
      <c r="BI353" s="13">
        <f t="shared" ref="BI353:BI416" si="664">_xlfn.POISSON.DIST(5,K353,FALSE) * _xlfn.POISSON.DIST(6,L353,FALSE)</f>
        <v>2.0156830560027356E-8</v>
      </c>
      <c r="BJ353" s="14">
        <f t="shared" ref="BJ353:BJ416" si="665">SUM(N353,Q353,T353,W353,X353,Y353,AD353,AE353,AF353,AG353,AM353,AN353,AO353,AP353,AQ353,AX353,AY353,AZ353,BA353,BB353,BC353)</f>
        <v>0.64479900712814531</v>
      </c>
      <c r="BK353" s="14">
        <f t="shared" ref="BK353:BK416" si="666">SUM(M353,P353,S353,V353,AC353,AL353,AY353)</f>
        <v>0.26646248144536799</v>
      </c>
      <c r="BL353" s="14">
        <f t="shared" ref="BL353:BL416" si="667">SUM(O353,R353,U353,AA353,AB353,AH353,AI353,AJ353,AK353,AR353,AS353,AT353,AU353,AV353,BD353,BE353,BF353,BG353,BH353,BI353)</f>
        <v>8.7544798140145583E-2</v>
      </c>
      <c r="BM353" s="14">
        <f t="shared" ref="BM353:BM416" si="668">SUM(S353:BI353)</f>
        <v>0.26032533483852555</v>
      </c>
      <c r="BN353" s="14">
        <f t="shared" ref="BN353:BN416" si="669">SUM(M353:R353)</f>
        <v>0.73899578846238234</v>
      </c>
    </row>
    <row r="354" spans="1:66" x14ac:dyDescent="0.25">
      <c r="A354" t="s">
        <v>342</v>
      </c>
      <c r="B354" t="s">
        <v>154</v>
      </c>
      <c r="C354" t="s">
        <v>150</v>
      </c>
      <c r="D354" t="s">
        <v>357</v>
      </c>
      <c r="E354" s="10">
        <f>VLOOKUP(A354,home!$A$2:$E$405,3,FALSE)</f>
        <v>1.25</v>
      </c>
      <c r="F354" s="10">
        <f>VLOOKUP(B354,home!$B$2:$E$405,3,FALSE)</f>
        <v>0.26669999999999999</v>
      </c>
      <c r="G354" s="10">
        <f>VLOOKUP(C354,away!$B$2:$E$405,4,FALSE)</f>
        <v>0</v>
      </c>
      <c r="H354" s="10">
        <f>VLOOKUP(A354,away!$A$2:$E$405,3,FALSE)</f>
        <v>1.1389</v>
      </c>
      <c r="I354" s="10">
        <f>VLOOKUP(C354,away!$B$2:$E$405,3,FALSE)</f>
        <v>1.4634</v>
      </c>
      <c r="J354" s="10">
        <f>VLOOKUP(B354,home!$B$2:$E$405,4,FALSE)</f>
        <v>1.1707000000000001</v>
      </c>
      <c r="K354" s="12">
        <f t="shared" si="614"/>
        <v>0</v>
      </c>
      <c r="L354" s="12">
        <f t="shared" si="615"/>
        <v>1.9511661905820004</v>
      </c>
      <c r="M354" s="13">
        <f t="shared" si="616"/>
        <v>0.14210824961297161</v>
      </c>
      <c r="N354" s="13">
        <f t="shared" si="617"/>
        <v>0</v>
      </c>
      <c r="O354" s="13">
        <f t="shared" si="618"/>
        <v>0.27727681204761784</v>
      </c>
      <c r="P354" s="13">
        <f t="shared" si="619"/>
        <v>0</v>
      </c>
      <c r="Q354" s="13">
        <f t="shared" si="620"/>
        <v>0</v>
      </c>
      <c r="R354" s="13">
        <f t="shared" si="621"/>
        <v>0.27050657054983596</v>
      </c>
      <c r="S354" s="13">
        <f t="shared" si="622"/>
        <v>0</v>
      </c>
      <c r="T354" s="13">
        <f t="shared" si="623"/>
        <v>0</v>
      </c>
      <c r="U354" s="13">
        <f t="shared" si="624"/>
        <v>0</v>
      </c>
      <c r="V354" s="13">
        <f t="shared" si="625"/>
        <v>0</v>
      </c>
      <c r="W354" s="13">
        <f t="shared" si="626"/>
        <v>0</v>
      </c>
      <c r="X354" s="13">
        <f t="shared" si="627"/>
        <v>0</v>
      </c>
      <c r="Y354" s="13">
        <f t="shared" si="628"/>
        <v>0</v>
      </c>
      <c r="Z354" s="13">
        <f t="shared" si="629"/>
        <v>0.17593442492904149</v>
      </c>
      <c r="AA354" s="13">
        <f t="shared" si="630"/>
        <v>0</v>
      </c>
      <c r="AB354" s="13">
        <f t="shared" si="631"/>
        <v>0</v>
      </c>
      <c r="AC354" s="13">
        <f t="shared" si="632"/>
        <v>0</v>
      </c>
      <c r="AD354" s="13">
        <f t="shared" si="633"/>
        <v>0</v>
      </c>
      <c r="AE354" s="13">
        <f t="shared" si="634"/>
        <v>0</v>
      </c>
      <c r="AF354" s="13">
        <f t="shared" si="635"/>
        <v>0</v>
      </c>
      <c r="AG354" s="13">
        <f t="shared" si="636"/>
        <v>0</v>
      </c>
      <c r="AH354" s="13">
        <f t="shared" si="637"/>
        <v>8.5819325420258163E-2</v>
      </c>
      <c r="AI354" s="13">
        <f t="shared" si="638"/>
        <v>0</v>
      </c>
      <c r="AJ354" s="13">
        <f t="shared" si="639"/>
        <v>0</v>
      </c>
      <c r="AK354" s="13">
        <f t="shared" si="640"/>
        <v>0</v>
      </c>
      <c r="AL354" s="13">
        <f t="shared" si="641"/>
        <v>0</v>
      </c>
      <c r="AM354" s="13">
        <f t="shared" si="642"/>
        <v>0</v>
      </c>
      <c r="AN354" s="13">
        <f t="shared" si="643"/>
        <v>0</v>
      </c>
      <c r="AO354" s="13">
        <f t="shared" si="644"/>
        <v>0</v>
      </c>
      <c r="AP354" s="13">
        <f t="shared" si="645"/>
        <v>0</v>
      </c>
      <c r="AQ354" s="13">
        <f t="shared" si="646"/>
        <v>0</v>
      </c>
      <c r="AR354" s="13">
        <f t="shared" si="647"/>
        <v>3.3489553251712434E-2</v>
      </c>
      <c r="AS354" s="13">
        <f t="shared" si="648"/>
        <v>0</v>
      </c>
      <c r="AT354" s="13">
        <f t="shared" si="649"/>
        <v>0</v>
      </c>
      <c r="AU354" s="13">
        <f t="shared" si="650"/>
        <v>0</v>
      </c>
      <c r="AV354" s="13">
        <f t="shared" si="651"/>
        <v>0</v>
      </c>
      <c r="AW354" s="13">
        <f t="shared" si="652"/>
        <v>0</v>
      </c>
      <c r="AX354" s="13">
        <f t="shared" si="653"/>
        <v>0</v>
      </c>
      <c r="AY354" s="13">
        <f t="shared" si="654"/>
        <v>0</v>
      </c>
      <c r="AZ354" s="13">
        <f t="shared" si="655"/>
        <v>0</v>
      </c>
      <c r="BA354" s="13">
        <f t="shared" si="656"/>
        <v>0</v>
      </c>
      <c r="BB354" s="13">
        <f t="shared" si="657"/>
        <v>0</v>
      </c>
      <c r="BC354" s="13">
        <f t="shared" si="658"/>
        <v>0</v>
      </c>
      <c r="BD354" s="13">
        <f t="shared" si="659"/>
        <v>1.0890614007072799E-2</v>
      </c>
      <c r="BE354" s="13">
        <f t="shared" si="660"/>
        <v>0</v>
      </c>
      <c r="BF354" s="13">
        <f t="shared" si="661"/>
        <v>0</v>
      </c>
      <c r="BG354" s="13">
        <f t="shared" si="662"/>
        <v>0</v>
      </c>
      <c r="BH354" s="13">
        <f t="shared" si="663"/>
        <v>0</v>
      </c>
      <c r="BI354" s="13">
        <f t="shared" si="664"/>
        <v>0</v>
      </c>
      <c r="BJ354" s="14">
        <f t="shared" si="665"/>
        <v>0</v>
      </c>
      <c r="BK354" s="14">
        <f t="shared" si="666"/>
        <v>0.14210824961297161</v>
      </c>
      <c r="BL354" s="14">
        <f t="shared" si="667"/>
        <v>0.67798287527649725</v>
      </c>
      <c r="BM354" s="14">
        <f t="shared" si="668"/>
        <v>0.30613391760808489</v>
      </c>
      <c r="BN354" s="14">
        <f t="shared" si="669"/>
        <v>0.68989163221042538</v>
      </c>
    </row>
    <row r="355" spans="1:66" x14ac:dyDescent="0.25">
      <c r="A355" t="s">
        <v>342</v>
      </c>
      <c r="B355" t="s">
        <v>320</v>
      </c>
      <c r="C355" t="s">
        <v>153</v>
      </c>
      <c r="D355" t="s">
        <v>357</v>
      </c>
      <c r="E355" s="10">
        <f>VLOOKUP(A355,home!$A$2:$E$405,3,FALSE)</f>
        <v>1.25</v>
      </c>
      <c r="F355" s="10">
        <f>VLOOKUP(B355,home!$B$2:$E$405,3,FALSE)</f>
        <v>0.8</v>
      </c>
      <c r="G355" s="10">
        <f>VLOOKUP(C355,away!$B$2:$E$405,4,FALSE)</f>
        <v>0.5333</v>
      </c>
      <c r="H355" s="10">
        <f>VLOOKUP(A355,away!$A$2:$E$405,3,FALSE)</f>
        <v>1.1389</v>
      </c>
      <c r="I355" s="10">
        <f>VLOOKUP(C355,away!$B$2:$E$405,3,FALSE)</f>
        <v>1.7561</v>
      </c>
      <c r="J355" s="10">
        <f>VLOOKUP(B355,home!$B$2:$E$405,4,FALSE)</f>
        <v>1.1707000000000001</v>
      </c>
      <c r="K355" s="12">
        <f t="shared" si="614"/>
        <v>0.5333</v>
      </c>
      <c r="L355" s="12">
        <f t="shared" si="615"/>
        <v>2.3414260949029999</v>
      </c>
      <c r="M355" s="13">
        <f t="shared" si="616"/>
        <v>5.6431594288416015E-2</v>
      </c>
      <c r="N355" s="13">
        <f t="shared" si="617"/>
        <v>3.009496923401226E-2</v>
      </c>
      <c r="O355" s="13">
        <f t="shared" si="618"/>
        <v>0.13213040744387636</v>
      </c>
      <c r="P355" s="13">
        <f t="shared" si="619"/>
        <v>7.0465146289819258E-2</v>
      </c>
      <c r="Q355" s="13">
        <f t="shared" si="620"/>
        <v>8.0248235462493673E-3</v>
      </c>
      <c r="R355" s="13">
        <f t="shared" si="621"/>
        <v>0.15468679195962887</v>
      </c>
      <c r="S355" s="13">
        <f t="shared" si="622"/>
        <v>2.1997149399449481E-2</v>
      </c>
      <c r="T355" s="13">
        <f t="shared" si="623"/>
        <v>1.8789531258180302E-2</v>
      </c>
      <c r="U355" s="13">
        <f t="shared" si="624"/>
        <v>8.2494466152070067E-2</v>
      </c>
      <c r="V355" s="13">
        <f t="shared" si="625"/>
        <v>3.051939589548136E-3</v>
      </c>
      <c r="W355" s="13">
        <f t="shared" si="626"/>
        <v>1.4265461324049296E-3</v>
      </c>
      <c r="X355" s="13">
        <f t="shared" si="627"/>
        <v>3.3401523399958525E-3</v>
      </c>
      <c r="Y355" s="13">
        <f t="shared" si="628"/>
        <v>3.9103599249088036E-3</v>
      </c>
      <c r="Z355" s="13">
        <f t="shared" si="629"/>
        <v>0.12072923041036886</v>
      </c>
      <c r="AA355" s="13">
        <f t="shared" si="630"/>
        <v>6.4384898577849708E-2</v>
      </c>
      <c r="AB355" s="13">
        <f t="shared" si="631"/>
        <v>1.7168233205783621E-2</v>
      </c>
      <c r="AC355" s="13">
        <f t="shared" si="632"/>
        <v>2.3818147922827879E-4</v>
      </c>
      <c r="AD355" s="13">
        <f t="shared" si="633"/>
        <v>1.9019426310288716E-4</v>
      </c>
      <c r="AE355" s="13">
        <f t="shared" si="634"/>
        <v>4.4532581072994688E-4</v>
      </c>
      <c r="AF355" s="13">
        <f t="shared" si="635"/>
        <v>5.2134873698846606E-4</v>
      </c>
      <c r="AG355" s="13">
        <f t="shared" si="636"/>
        <v>4.0689984577650505E-4</v>
      </c>
      <c r="AH355" s="13">
        <f t="shared" si="637"/>
        <v>7.0669642625098616E-2</v>
      </c>
      <c r="AI355" s="13">
        <f t="shared" si="638"/>
        <v>3.7688120411965093E-2</v>
      </c>
      <c r="AJ355" s="13">
        <f t="shared" si="639"/>
        <v>1.0049537307850489E-2</v>
      </c>
      <c r="AK355" s="13">
        <f t="shared" si="640"/>
        <v>1.7864727487588892E-3</v>
      </c>
      <c r="AL355" s="13">
        <f t="shared" si="641"/>
        <v>1.1896522144362978E-5</v>
      </c>
      <c r="AM355" s="13">
        <f t="shared" si="642"/>
        <v>2.0286120102553952E-5</v>
      </c>
      <c r="AN355" s="13">
        <f t="shared" si="643"/>
        <v>4.7498450972456147E-5</v>
      </c>
      <c r="AO355" s="13">
        <f t="shared" si="644"/>
        <v>5.5607056287189805E-5</v>
      </c>
      <c r="AP355" s="13">
        <f t="shared" si="645"/>
        <v>4.3399937550522043E-5</v>
      </c>
      <c r="AQ355" s="13">
        <f t="shared" si="646"/>
        <v>2.5404436574488223E-5</v>
      </c>
      <c r="AR355" s="13">
        <f t="shared" si="647"/>
        <v>3.3093549071975037E-2</v>
      </c>
      <c r="AS355" s="13">
        <f t="shared" si="648"/>
        <v>1.7648789720084289E-2</v>
      </c>
      <c r="AT355" s="13">
        <f t="shared" si="649"/>
        <v>4.7060497788604747E-3</v>
      </c>
      <c r="AU355" s="13">
        <f t="shared" si="650"/>
        <v>8.3657878235543059E-4</v>
      </c>
      <c r="AV355" s="13">
        <f t="shared" si="651"/>
        <v>1.1153686615753774E-4</v>
      </c>
      <c r="AW355" s="13">
        <f t="shared" si="652"/>
        <v>4.1263831793616554E-7</v>
      </c>
      <c r="AX355" s="13">
        <f t="shared" si="653"/>
        <v>1.803097975115337E-6</v>
      </c>
      <c r="AY355" s="13">
        <f t="shared" si="654"/>
        <v>4.2218206506018111E-6</v>
      </c>
      <c r="AZ355" s="13">
        <f t="shared" si="655"/>
        <v>4.9425405196597207E-6</v>
      </c>
      <c r="BA355" s="13">
        <f t="shared" si="656"/>
        <v>3.8575311159489008E-6</v>
      </c>
      <c r="BB355" s="13">
        <f t="shared" si="657"/>
        <v>2.2580310041957616E-6</v>
      </c>
      <c r="BC355" s="13">
        <f t="shared" si="658"/>
        <v>1.0574025432647961E-6</v>
      </c>
      <c r="BD355" s="13">
        <f t="shared" si="659"/>
        <v>1.2914349895012559E-2</v>
      </c>
      <c r="BE355" s="13">
        <f t="shared" si="660"/>
        <v>6.8872227990101976E-3</v>
      </c>
      <c r="BF355" s="13">
        <f t="shared" si="661"/>
        <v>1.836477959356069E-3</v>
      </c>
      <c r="BG355" s="13">
        <f t="shared" si="662"/>
        <v>3.2646456524153061E-4</v>
      </c>
      <c r="BH355" s="13">
        <f t="shared" si="663"/>
        <v>4.352588816082705E-5</v>
      </c>
      <c r="BI355" s="13">
        <f t="shared" si="664"/>
        <v>4.6424712312338145E-6</v>
      </c>
      <c r="BJ355" s="14">
        <f t="shared" si="665"/>
        <v>6.7360487517645312E-2</v>
      </c>
      <c r="BK355" s="14">
        <f t="shared" si="666"/>
        <v>0.15220012938925614</v>
      </c>
      <c r="BL355" s="14">
        <f t="shared" si="667"/>
        <v>0.6494677582303271</v>
      </c>
      <c r="BM355" s="14">
        <f t="shared" si="668"/>
        <v>0.5379200636032625</v>
      </c>
      <c r="BN355" s="14">
        <f t="shared" si="669"/>
        <v>0.45183373276200217</v>
      </c>
    </row>
    <row r="356" spans="1:66" x14ac:dyDescent="0.25">
      <c r="A356" t="s">
        <v>342</v>
      </c>
      <c r="B356" t="s">
        <v>148</v>
      </c>
      <c r="C356" t="s">
        <v>151</v>
      </c>
      <c r="D356" t="s">
        <v>357</v>
      </c>
      <c r="E356" s="10">
        <f>VLOOKUP(A356,home!$A$2:$E$405,3,FALSE)</f>
        <v>1.25</v>
      </c>
      <c r="F356" s="10">
        <f>VLOOKUP(B356,home!$B$2:$E$405,3,FALSE)</f>
        <v>0.4</v>
      </c>
      <c r="G356" s="10">
        <f>VLOOKUP(C356,away!$B$2:$E$405,4,FALSE)</f>
        <v>0</v>
      </c>
      <c r="H356" s="10">
        <f>VLOOKUP(A356,away!$A$2:$E$405,3,FALSE)</f>
        <v>1.1389</v>
      </c>
      <c r="I356" s="10">
        <f>VLOOKUP(C356,away!$B$2:$E$405,3,FALSE)</f>
        <v>1.3170999999999999</v>
      </c>
      <c r="J356" s="10">
        <f>VLOOKUP(B356,home!$B$2:$E$405,4,FALSE)</f>
        <v>0.878</v>
      </c>
      <c r="K356" s="12">
        <f t="shared" si="614"/>
        <v>0</v>
      </c>
      <c r="L356" s="12">
        <f t="shared" si="615"/>
        <v>1.3170396768200001</v>
      </c>
      <c r="M356" s="13">
        <f t="shared" si="616"/>
        <v>0.26792728047024233</v>
      </c>
      <c r="N356" s="13">
        <f t="shared" si="617"/>
        <v>0</v>
      </c>
      <c r="O356" s="13">
        <f t="shared" si="618"/>
        <v>0.35287085888178948</v>
      </c>
      <c r="P356" s="13">
        <f t="shared" si="619"/>
        <v>0</v>
      </c>
      <c r="Q356" s="13">
        <f t="shared" si="620"/>
        <v>0</v>
      </c>
      <c r="R356" s="13">
        <f t="shared" si="621"/>
        <v>0.23237246097043401</v>
      </c>
      <c r="S356" s="13">
        <f t="shared" si="622"/>
        <v>0</v>
      </c>
      <c r="T356" s="13">
        <f t="shared" si="623"/>
        <v>0</v>
      </c>
      <c r="U356" s="13">
        <f t="shared" si="624"/>
        <v>0</v>
      </c>
      <c r="V356" s="13">
        <f t="shared" si="625"/>
        <v>0</v>
      </c>
      <c r="W356" s="13">
        <f t="shared" si="626"/>
        <v>0</v>
      </c>
      <c r="X356" s="13">
        <f t="shared" si="627"/>
        <v>0</v>
      </c>
      <c r="Y356" s="13">
        <f t="shared" si="628"/>
        <v>0</v>
      </c>
      <c r="Z356" s="13">
        <f t="shared" si="629"/>
        <v>0.10201458363278954</v>
      </c>
      <c r="AA356" s="13">
        <f t="shared" si="630"/>
        <v>0</v>
      </c>
      <c r="AB356" s="13">
        <f t="shared" si="631"/>
        <v>0</v>
      </c>
      <c r="AC356" s="13">
        <f t="shared" si="632"/>
        <v>0</v>
      </c>
      <c r="AD356" s="13">
        <f t="shared" si="633"/>
        <v>0</v>
      </c>
      <c r="AE356" s="13">
        <f t="shared" si="634"/>
        <v>0</v>
      </c>
      <c r="AF356" s="13">
        <f t="shared" si="635"/>
        <v>0</v>
      </c>
      <c r="AG356" s="13">
        <f t="shared" si="636"/>
        <v>0</v>
      </c>
      <c r="AH356" s="13">
        <f t="shared" si="637"/>
        <v>3.3589313564663971E-2</v>
      </c>
      <c r="AI356" s="13">
        <f t="shared" si="638"/>
        <v>0</v>
      </c>
      <c r="AJ356" s="13">
        <f t="shared" si="639"/>
        <v>0</v>
      </c>
      <c r="AK356" s="13">
        <f t="shared" si="640"/>
        <v>0</v>
      </c>
      <c r="AL356" s="13">
        <f t="shared" si="641"/>
        <v>0</v>
      </c>
      <c r="AM356" s="13">
        <f t="shared" si="642"/>
        <v>0</v>
      </c>
      <c r="AN356" s="13">
        <f t="shared" si="643"/>
        <v>0</v>
      </c>
      <c r="AO356" s="13">
        <f t="shared" si="644"/>
        <v>0</v>
      </c>
      <c r="AP356" s="13">
        <f t="shared" si="645"/>
        <v>0</v>
      </c>
      <c r="AQ356" s="13">
        <f t="shared" si="646"/>
        <v>0</v>
      </c>
      <c r="AR356" s="13">
        <f t="shared" si="647"/>
        <v>8.8476917363621375E-3</v>
      </c>
      <c r="AS356" s="13">
        <f t="shared" si="648"/>
        <v>0</v>
      </c>
      <c r="AT356" s="13">
        <f t="shared" si="649"/>
        <v>0</v>
      </c>
      <c r="AU356" s="13">
        <f t="shared" si="650"/>
        <v>0</v>
      </c>
      <c r="AV356" s="13">
        <f t="shared" si="651"/>
        <v>0</v>
      </c>
      <c r="AW356" s="13">
        <f t="shared" si="652"/>
        <v>0</v>
      </c>
      <c r="AX356" s="13">
        <f t="shared" si="653"/>
        <v>0</v>
      </c>
      <c r="AY356" s="13">
        <f t="shared" si="654"/>
        <v>0</v>
      </c>
      <c r="AZ356" s="13">
        <f t="shared" si="655"/>
        <v>0</v>
      </c>
      <c r="BA356" s="13">
        <f t="shared" si="656"/>
        <v>0</v>
      </c>
      <c r="BB356" s="13">
        <f t="shared" si="657"/>
        <v>0</v>
      </c>
      <c r="BC356" s="13">
        <f t="shared" si="658"/>
        <v>0</v>
      </c>
      <c r="BD356" s="13">
        <f t="shared" si="659"/>
        <v>1.9421268441768978E-3</v>
      </c>
      <c r="BE356" s="13">
        <f t="shared" si="660"/>
        <v>0</v>
      </c>
      <c r="BF356" s="13">
        <f t="shared" si="661"/>
        <v>0</v>
      </c>
      <c r="BG356" s="13">
        <f t="shared" si="662"/>
        <v>0</v>
      </c>
      <c r="BH356" s="13">
        <f t="shared" si="663"/>
        <v>0</v>
      </c>
      <c r="BI356" s="13">
        <f t="shared" si="664"/>
        <v>0</v>
      </c>
      <c r="BJ356" s="14">
        <f t="shared" si="665"/>
        <v>0</v>
      </c>
      <c r="BK356" s="14">
        <f t="shared" si="666"/>
        <v>0.26792728047024233</v>
      </c>
      <c r="BL356" s="14">
        <f t="shared" si="667"/>
        <v>0.62962245199742661</v>
      </c>
      <c r="BM356" s="14">
        <f t="shared" si="668"/>
        <v>0.14639371577799254</v>
      </c>
      <c r="BN356" s="14">
        <f t="shared" si="669"/>
        <v>0.85317060032246594</v>
      </c>
    </row>
    <row r="357" spans="1:66" x14ac:dyDescent="0.25">
      <c r="A357" t="s">
        <v>352</v>
      </c>
      <c r="B357" t="s">
        <v>165</v>
      </c>
      <c r="C357" t="s">
        <v>157</v>
      </c>
      <c r="D357" t="s">
        <v>357</v>
      </c>
      <c r="E357" s="10">
        <f>VLOOKUP(A357,home!$A$2:$E$405,3,FALSE)</f>
        <v>1.2061999999999999</v>
      </c>
      <c r="F357" s="10">
        <f>VLOOKUP(B357,home!$B$2:$E$405,3,FALSE)</f>
        <v>1.1607000000000001</v>
      </c>
      <c r="G357" s="10">
        <f>VLOOKUP(C357,away!$B$2:$E$405,4,FALSE)</f>
        <v>0.92120000000000002</v>
      </c>
      <c r="H357" s="10">
        <f>VLOOKUP(A357,away!$A$2:$E$405,3,FALSE)</f>
        <v>1.1546000000000001</v>
      </c>
      <c r="I357" s="10">
        <f>VLOOKUP(C357,away!$B$2:$E$405,3,FALSE)</f>
        <v>0.86609999999999998</v>
      </c>
      <c r="J357" s="10">
        <f>VLOOKUP(B357,home!$B$2:$E$405,4,FALSE)</f>
        <v>0.95269999999999999</v>
      </c>
      <c r="K357" s="12">
        <f t="shared" si="614"/>
        <v>1.289713476408</v>
      </c>
      <c r="L357" s="12">
        <f t="shared" si="615"/>
        <v>0.95269910446200001</v>
      </c>
      <c r="M357" s="13">
        <f t="shared" si="616"/>
        <v>0.10620197420246598</v>
      </c>
      <c r="N357" s="13">
        <f t="shared" si="617"/>
        <v>0.13697011735005513</v>
      </c>
      <c r="O357" s="13">
        <f t="shared" si="618"/>
        <v>0.10117852571478578</v>
      </c>
      <c r="P357" s="13">
        <f t="shared" si="619"/>
        <v>0.13049130813745255</v>
      </c>
      <c r="Q357" s="13">
        <f t="shared" si="620"/>
        <v>8.8326103105775669E-2</v>
      </c>
      <c r="R357" s="13">
        <f t="shared" si="621"/>
        <v>4.8196345419630915E-2</v>
      </c>
      <c r="S357" s="13">
        <f t="shared" si="622"/>
        <v>4.0083957071647858E-2</v>
      </c>
      <c r="T357" s="13">
        <f t="shared" si="623"/>
        <v>8.4148199329490761E-2</v>
      </c>
      <c r="U357" s="13">
        <f t="shared" si="624"/>
        <v>6.2159476201312965E-2</v>
      </c>
      <c r="V357" s="13">
        <f t="shared" si="625"/>
        <v>5.4723904176029571E-3</v>
      </c>
      <c r="W357" s="13">
        <f t="shared" si="626"/>
        <v>3.7971788498040462E-2</v>
      </c>
      <c r="X357" s="13">
        <f t="shared" si="627"/>
        <v>3.6175688896903618E-2</v>
      </c>
      <c r="Y357" s="13">
        <f t="shared" si="628"/>
        <v>1.7232273207687998E-2</v>
      </c>
      <c r="Z357" s="13">
        <f t="shared" si="629"/>
        <v>1.5305538373207863E-2</v>
      </c>
      <c r="AA357" s="13">
        <f t="shared" si="630"/>
        <v>1.9739759103605956E-2</v>
      </c>
      <c r="AB357" s="13">
        <f t="shared" si="631"/>
        <v>1.2729316668484056E-2</v>
      </c>
      <c r="AC357" s="13">
        <f t="shared" si="632"/>
        <v>4.2024841675170635E-4</v>
      </c>
      <c r="AD357" s="13">
        <f t="shared" si="633"/>
        <v>1.2243181837309269E-2</v>
      </c>
      <c r="AE357" s="13">
        <f t="shared" si="634"/>
        <v>1.1664068372169966E-2</v>
      </c>
      <c r="AF357" s="13">
        <f t="shared" si="635"/>
        <v>5.5561737462749318E-3</v>
      </c>
      <c r="AG357" s="13">
        <f t="shared" si="636"/>
        <v>1.7644539174371343E-3</v>
      </c>
      <c r="AH357" s="13">
        <f t="shared" si="637"/>
        <v>3.6453931753659768E-3</v>
      </c>
      <c r="AI357" s="13">
        <f t="shared" si="638"/>
        <v>4.7015127050752514E-3</v>
      </c>
      <c r="AJ357" s="13">
        <f t="shared" si="639"/>
        <v>3.0318021476194918E-3</v>
      </c>
      <c r="AK357" s="13">
        <f t="shared" si="640"/>
        <v>1.3033853625291918E-3</v>
      </c>
      <c r="AL357" s="13">
        <f t="shared" si="641"/>
        <v>2.0654518357663504E-5</v>
      </c>
      <c r="AM357" s="13">
        <f t="shared" si="642"/>
        <v>3.158039321938283E-3</v>
      </c>
      <c r="AN357" s="13">
        <f t="shared" si="643"/>
        <v>3.0086612338663839E-3</v>
      </c>
      <c r="AO357" s="13">
        <f t="shared" si="644"/>
        <v>1.4331744315670197E-3</v>
      </c>
      <c r="AP357" s="13">
        <f t="shared" si="645"/>
        <v>4.5512799916391187E-4</v>
      </c>
      <c r="AQ357" s="13">
        <f t="shared" si="646"/>
        <v>1.0840000930476017E-4</v>
      </c>
      <c r="AR357" s="13">
        <f t="shared" si="647"/>
        <v>6.9459256271661067E-4</v>
      </c>
      <c r="AS357" s="13">
        <f t="shared" si="648"/>
        <v>8.9582538874838163E-4</v>
      </c>
      <c r="AT357" s="13">
        <f t="shared" si="649"/>
        <v>5.7767903818861177E-4</v>
      </c>
      <c r="AU357" s="13">
        <f t="shared" si="650"/>
        <v>2.4834681353008811E-4</v>
      </c>
      <c r="AV357" s="13">
        <f t="shared" si="651"/>
        <v>8.0074058058184826E-5</v>
      </c>
      <c r="AW357" s="13">
        <f t="shared" si="652"/>
        <v>7.0495527761049074E-7</v>
      </c>
      <c r="AX357" s="13">
        <f t="shared" si="653"/>
        <v>6.7882764542169733E-4</v>
      </c>
      <c r="AY357" s="13">
        <f t="shared" si="654"/>
        <v>6.4671848987729911E-4</v>
      </c>
      <c r="AZ357" s="13">
        <f t="shared" si="655"/>
        <v>3.0806406307255991E-4</v>
      </c>
      <c r="BA357" s="13">
        <f t="shared" si="656"/>
        <v>9.7830785668717642E-5</v>
      </c>
      <c r="BB357" s="13">
        <f t="shared" si="657"/>
        <v>2.3300825473850286E-5</v>
      </c>
      <c r="BC357" s="13">
        <f t="shared" si="658"/>
        <v>4.4397351124325064E-6</v>
      </c>
      <c r="BD357" s="13">
        <f t="shared" si="659"/>
        <v>1.1028961874434673E-4</v>
      </c>
      <c r="BE357" s="13">
        <f t="shared" si="660"/>
        <v>1.4224200760248434E-4</v>
      </c>
      <c r="BF357" s="13">
        <f t="shared" si="661"/>
        <v>9.1725717058126641E-5</v>
      </c>
      <c r="BG357" s="13">
        <f t="shared" si="662"/>
        <v>3.9433297807684363E-5</v>
      </c>
      <c r="BH357" s="13">
        <f t="shared" si="663"/>
        <v>1.2714413900445143E-5</v>
      </c>
      <c r="BI357" s="13">
        <f t="shared" si="664"/>
        <v>3.2795901904066589E-6</v>
      </c>
      <c r="BJ357" s="14">
        <f t="shared" si="665"/>
        <v>0.44197463280161192</v>
      </c>
      <c r="BK357" s="14">
        <f t="shared" si="666"/>
        <v>0.28333725125415599</v>
      </c>
      <c r="BL357" s="14">
        <f t="shared" si="667"/>
        <v>0.25958171900495497</v>
      </c>
      <c r="BM357" s="14">
        <f t="shared" si="668"/>
        <v>0.38818875396916508</v>
      </c>
      <c r="BN357" s="14">
        <f t="shared" si="669"/>
        <v>0.61136437393016607</v>
      </c>
    </row>
    <row r="358" spans="1:66" x14ac:dyDescent="0.25">
      <c r="A358" t="s">
        <v>343</v>
      </c>
      <c r="B358" t="s">
        <v>176</v>
      </c>
      <c r="C358" t="s">
        <v>177</v>
      </c>
      <c r="D358" t="s">
        <v>357</v>
      </c>
      <c r="E358" s="10">
        <f>VLOOKUP(A358,home!$A$2:$E$405,3,FALSE)</f>
        <v>1.3167</v>
      </c>
      <c r="F358" s="10">
        <f>VLOOKUP(B358,home!$B$2:$E$405,3,FALSE)</f>
        <v>1.3924000000000001</v>
      </c>
      <c r="G358" s="10">
        <f>VLOOKUP(C358,away!$B$2:$E$405,4,FALSE)</f>
        <v>1.2267999999999999</v>
      </c>
      <c r="H358" s="10">
        <f>VLOOKUP(A358,away!$A$2:$E$405,3,FALSE)</f>
        <v>1.2082999999999999</v>
      </c>
      <c r="I358" s="10">
        <f>VLOOKUP(C358,away!$B$2:$E$405,3,FALSE)</f>
        <v>0.76390000000000002</v>
      </c>
      <c r="J358" s="10">
        <f>VLOOKUP(B358,home!$B$2:$E$405,4,FALSE)</f>
        <v>0.55169999999999997</v>
      </c>
      <c r="K358" s="12">
        <f t="shared" si="614"/>
        <v>2.249182094544</v>
      </c>
      <c r="L358" s="12">
        <f t="shared" si="615"/>
        <v>0.50923033812899998</v>
      </c>
      <c r="M358" s="13">
        <f t="shared" si="616"/>
        <v>6.3392328104718745E-2</v>
      </c>
      <c r="N358" s="13">
        <f t="shared" si="617"/>
        <v>0.14258088930459178</v>
      </c>
      <c r="O358" s="13">
        <f t="shared" si="618"/>
        <v>3.2281296675550436E-2</v>
      </c>
      <c r="P358" s="13">
        <f t="shared" si="619"/>
        <v>7.2606514471310779E-2</v>
      </c>
      <c r="Q358" s="13">
        <f t="shared" si="620"/>
        <v>0.160345191624024</v>
      </c>
      <c r="R358" s="13">
        <f t="shared" si="621"/>
        <v>8.2193078106665551E-3</v>
      </c>
      <c r="S358" s="13">
        <f t="shared" si="622"/>
        <v>2.078999975740066E-2</v>
      </c>
      <c r="T358" s="13">
        <f t="shared" si="623"/>
        <v>8.1652636148061036E-2</v>
      </c>
      <c r="U358" s="13">
        <f t="shared" si="624"/>
        <v>1.8486719957296859E-2</v>
      </c>
      <c r="V358" s="13">
        <f t="shared" si="625"/>
        <v>2.6457625313038415E-3</v>
      </c>
      <c r="W358" s="13">
        <f t="shared" si="626"/>
        <v>0.1202151779823271</v>
      </c>
      <c r="X358" s="13">
        <f t="shared" si="627"/>
        <v>6.1217215732178344E-2</v>
      </c>
      <c r="Y358" s="13">
        <f t="shared" si="628"/>
        <v>1.5586831733306555E-2</v>
      </c>
      <c r="Z358" s="13">
        <f t="shared" si="629"/>
        <v>1.3951736318706868E-3</v>
      </c>
      <c r="AA358" s="13">
        <f t="shared" si="630"/>
        <v>3.1379995515834706E-3</v>
      </c>
      <c r="AB358" s="13">
        <f t="shared" si="631"/>
        <v>3.5289662020543222E-3</v>
      </c>
      <c r="AC358" s="13">
        <f t="shared" si="632"/>
        <v>1.8939554799067326E-4</v>
      </c>
      <c r="AD358" s="13">
        <f t="shared" si="633"/>
        <v>6.7596456452567566E-2</v>
      </c>
      <c r="AE358" s="13">
        <f t="shared" si="634"/>
        <v>3.4422166375663199E-2</v>
      </c>
      <c r="AF358" s="13">
        <f t="shared" si="635"/>
        <v>8.7644057113058314E-3</v>
      </c>
      <c r="AG358" s="13">
        <f t="shared" si="636"/>
        <v>1.4877004279560025E-3</v>
      </c>
      <c r="AH358" s="13">
        <f t="shared" si="637"/>
        <v>1.7761618507654365E-4</v>
      </c>
      <c r="AI358" s="13">
        <f t="shared" si="638"/>
        <v>3.9949114317537518E-4</v>
      </c>
      <c r="AJ358" s="13">
        <f t="shared" si="639"/>
        <v>4.4926416307948378E-4</v>
      </c>
      <c r="AK358" s="13">
        <f t="shared" si="640"/>
        <v>3.3682563710622348E-4</v>
      </c>
      <c r="AL358" s="13">
        <f t="shared" si="641"/>
        <v>8.6769809578664397E-6</v>
      </c>
      <c r="AM358" s="13">
        <f t="shared" si="642"/>
        <v>3.0407347901547623E-2</v>
      </c>
      <c r="AN358" s="13">
        <f t="shared" si="643"/>
        <v>1.5484344053511234E-2</v>
      </c>
      <c r="AO358" s="13">
        <f t="shared" si="644"/>
        <v>3.9425488790376471E-3</v>
      </c>
      <c r="AP358" s="13">
        <f t="shared" si="645"/>
        <v>6.6922183292081707E-4</v>
      </c>
      <c r="AQ358" s="13">
        <f t="shared" si="646"/>
        <v>8.5197015065394181E-5</v>
      </c>
      <c r="AR358" s="13">
        <f t="shared" si="647"/>
        <v>1.8089509996742278E-5</v>
      </c>
      <c r="AS358" s="13">
        <f t="shared" si="648"/>
        <v>4.068660198374742E-5</v>
      </c>
      <c r="AT358" s="13">
        <f t="shared" si="649"/>
        <v>4.5755788334841557E-5</v>
      </c>
      <c r="AU358" s="13">
        <f t="shared" si="650"/>
        <v>3.4304366614823612E-5</v>
      </c>
      <c r="AV358" s="13">
        <f t="shared" si="651"/>
        <v>1.9289191788683562E-5</v>
      </c>
      <c r="AW358" s="13">
        <f t="shared" si="652"/>
        <v>2.7606098329784502E-7</v>
      </c>
      <c r="AX358" s="13">
        <f t="shared" si="653"/>
        <v>1.1398610407121836E-2</v>
      </c>
      <c r="AY358" s="13">
        <f t="shared" si="654"/>
        <v>5.8045182318193908E-3</v>
      </c>
      <c r="AZ358" s="13">
        <f t="shared" si="655"/>
        <v>1.4779183909326664E-3</v>
      </c>
      <c r="BA358" s="13">
        <f t="shared" si="656"/>
        <v>2.5086696064723649E-4</v>
      </c>
      <c r="BB358" s="13">
        <f t="shared" si="657"/>
        <v>3.193726679894668E-5</v>
      </c>
      <c r="BC358" s="13">
        <f t="shared" si="658"/>
        <v>3.2526850341887417E-6</v>
      </c>
      <c r="BD358" s="13">
        <f t="shared" si="659"/>
        <v>1.5352878820381652E-6</v>
      </c>
      <c r="BE358" s="13">
        <f t="shared" si="660"/>
        <v>3.4531420142506216E-6</v>
      </c>
      <c r="BF358" s="13">
        <f t="shared" si="661"/>
        <v>3.8833725941850507E-6</v>
      </c>
      <c r="BG358" s="13">
        <f t="shared" si="662"/>
        <v>2.9114707017612996E-6</v>
      </c>
      <c r="BH358" s="13">
        <f t="shared" si="663"/>
        <v>1.6371069427977426E-6</v>
      </c>
      <c r="BI358" s="13">
        <f t="shared" si="664"/>
        <v>7.3643032451886988E-7</v>
      </c>
      <c r="BJ358" s="14">
        <f t="shared" si="665"/>
        <v>0.76342443511641844</v>
      </c>
      <c r="BK358" s="14">
        <f t="shared" si="666"/>
        <v>0.16543719562550188</v>
      </c>
      <c r="BL358" s="14">
        <f t="shared" si="667"/>
        <v>6.7189769594767662E-2</v>
      </c>
      <c r="BM358" s="14">
        <f t="shared" si="668"/>
        <v>0.51221680380686041</v>
      </c>
      <c r="BN358" s="14">
        <f t="shared" si="669"/>
        <v>0.47942552799086224</v>
      </c>
    </row>
    <row r="359" spans="1:66" x14ac:dyDescent="0.25">
      <c r="A359" t="s">
        <v>344</v>
      </c>
      <c r="B359" t="s">
        <v>190</v>
      </c>
      <c r="C359" t="s">
        <v>181</v>
      </c>
      <c r="D359" t="s">
        <v>357</v>
      </c>
      <c r="E359" s="10">
        <f>VLOOKUP(A359,home!$A$2:$E$405,3,FALSE)</f>
        <v>1.3226</v>
      </c>
      <c r="F359" s="10">
        <f>VLOOKUP(B359,home!$B$2:$E$405,3,FALSE)</f>
        <v>0.63009999999999999</v>
      </c>
      <c r="G359" s="10">
        <f>VLOOKUP(C359,away!$B$2:$E$405,4,FALSE)</f>
        <v>0.46529999999999999</v>
      </c>
      <c r="H359" s="10">
        <f>VLOOKUP(A359,away!$A$2:$E$405,3,FALSE)</f>
        <v>1.0645</v>
      </c>
      <c r="I359" s="10">
        <f>VLOOKUP(C359,away!$B$2:$E$405,3,FALSE)</f>
        <v>0.57809999999999995</v>
      </c>
      <c r="J359" s="10">
        <f>VLOOKUP(B359,home!$B$2:$E$405,4,FALSE)</f>
        <v>1.3308</v>
      </c>
      <c r="K359" s="12">
        <f t="shared" si="614"/>
        <v>0.38776718197800003</v>
      </c>
      <c r="L359" s="12">
        <f t="shared" si="615"/>
        <v>0.81895761845999993</v>
      </c>
      <c r="M359" s="13">
        <f t="shared" si="616"/>
        <v>0.2991755361473778</v>
      </c>
      <c r="N359" s="13">
        <f t="shared" si="617"/>
        <v>0.11601045456862596</v>
      </c>
      <c r="O359" s="13">
        <f t="shared" si="618"/>
        <v>0.24501208458475013</v>
      </c>
      <c r="P359" s="13">
        <f t="shared" si="619"/>
        <v>9.5007645589983938E-2</v>
      </c>
      <c r="Q359" s="13">
        <f t="shared" si="620"/>
        <v>2.2492523524031447E-2</v>
      </c>
      <c r="R359" s="13">
        <f t="shared" si="621"/>
        <v>0.1003272566427235</v>
      </c>
      <c r="S359" s="13">
        <f t="shared" si="622"/>
        <v>7.542773079635634E-3</v>
      </c>
      <c r="T359" s="13">
        <f t="shared" si="623"/>
        <v>1.8420423498396319E-2</v>
      </c>
      <c r="U359" s="13">
        <f t="shared" si="624"/>
        <v>3.890361758393248E-2</v>
      </c>
      <c r="V359" s="13">
        <f t="shared" si="625"/>
        <v>2.6614665414007694E-4</v>
      </c>
      <c r="W359" s="13">
        <f t="shared" si="626"/>
        <v>2.9072874874958503E-3</v>
      </c>
      <c r="X359" s="13">
        <f t="shared" si="627"/>
        <v>2.3809452369381581E-3</v>
      </c>
      <c r="Y359" s="13">
        <f t="shared" si="628"/>
        <v>9.7494662046327708E-4</v>
      </c>
      <c r="Z359" s="13">
        <f t="shared" si="629"/>
        <v>2.7387923722250018E-2</v>
      </c>
      <c r="AA359" s="13">
        <f t="shared" si="630"/>
        <v>1.0620138002005307E-2</v>
      </c>
      <c r="AB359" s="13">
        <f t="shared" si="631"/>
        <v>2.059070492627533E-3</v>
      </c>
      <c r="AC359" s="13">
        <f t="shared" si="632"/>
        <v>5.2824270236797235E-6</v>
      </c>
      <c r="AD359" s="13">
        <f t="shared" si="633"/>
        <v>2.818376690565414E-4</v>
      </c>
      <c r="AE359" s="13">
        <f t="shared" si="634"/>
        <v>2.3081310624286277E-4</v>
      </c>
      <c r="AF359" s="13">
        <f t="shared" si="635"/>
        <v>9.4513075899004917E-5</v>
      </c>
      <c r="AG359" s="13">
        <f t="shared" si="636"/>
        <v>2.5800734517192763E-5</v>
      </c>
      <c r="AH359" s="13">
        <f t="shared" si="637"/>
        <v>5.6073871965345015E-3</v>
      </c>
      <c r="AI359" s="13">
        <f t="shared" si="638"/>
        <v>2.1743607314597016E-3</v>
      </c>
      <c r="AJ359" s="13">
        <f t="shared" si="639"/>
        <v>4.2157286672087573E-4</v>
      </c>
      <c r="AK359" s="13">
        <f t="shared" si="640"/>
        <v>5.4490707508913667E-5</v>
      </c>
      <c r="AL359" s="13">
        <f t="shared" si="641"/>
        <v>6.7100533818178095E-8</v>
      </c>
      <c r="AM359" s="13">
        <f t="shared" si="642"/>
        <v>2.1857479741060656E-5</v>
      </c>
      <c r="AN359" s="13">
        <f t="shared" si="643"/>
        <v>1.790034955427673E-5</v>
      </c>
      <c r="AO359" s="13">
        <f t="shared" si="644"/>
        <v>7.3298138202859967E-6</v>
      </c>
      <c r="AP359" s="13">
        <f t="shared" si="645"/>
        <v>2.0009356233388711E-6</v>
      </c>
      <c r="AQ359" s="13">
        <f t="shared" si="646"/>
        <v>4.0967036819534427E-7</v>
      </c>
      <c r="AR359" s="13">
        <f t="shared" si="647"/>
        <v>9.1844249285139836E-4</v>
      </c>
      <c r="AS359" s="13">
        <f t="shared" si="648"/>
        <v>3.561418572618362E-4</v>
      </c>
      <c r="AT359" s="13">
        <f t="shared" si="649"/>
        <v>6.9050062187416672E-5</v>
      </c>
      <c r="AU359" s="13">
        <f t="shared" si="650"/>
        <v>8.9251160099400764E-6</v>
      </c>
      <c r="AV359" s="13">
        <f t="shared" si="651"/>
        <v>8.6521677100029863E-7</v>
      </c>
      <c r="AW359" s="13">
        <f t="shared" si="652"/>
        <v>5.9191037494342384E-10</v>
      </c>
      <c r="AX359" s="13">
        <f t="shared" si="653"/>
        <v>1.4126022207220522E-6</v>
      </c>
      <c r="AY359" s="13">
        <f t="shared" si="654"/>
        <v>1.1568613505138391E-6</v>
      </c>
      <c r="AZ359" s="13">
        <f t="shared" si="655"/>
        <v>4.7371020825261639E-7</v>
      </c>
      <c r="BA359" s="13">
        <f t="shared" si="656"/>
        <v>1.2931619466358444E-7</v>
      </c>
      <c r="BB359" s="13">
        <f t="shared" si="657"/>
        <v>2.6476120702499712E-8</v>
      </c>
      <c r="BC359" s="13">
        <f t="shared" si="658"/>
        <v>4.3365641513157336E-9</v>
      </c>
      <c r="BD359" s="13">
        <f t="shared" si="659"/>
        <v>1.2536091277300776E-4</v>
      </c>
      <c r="BE359" s="13">
        <f t="shared" si="660"/>
        <v>4.8610847876179087E-5</v>
      </c>
      <c r="BF359" s="13">
        <f t="shared" si="661"/>
        <v>9.4248457472536076E-6</v>
      </c>
      <c r="BG359" s="13">
        <f t="shared" si="662"/>
        <v>1.2182152919966233E-6</v>
      </c>
      <c r="BH359" s="13">
        <f t="shared" si="663"/>
        <v>1.1809597770500925E-7</v>
      </c>
      <c r="BI359" s="13">
        <f t="shared" si="664"/>
        <v>9.1587488955216348E-9</v>
      </c>
      <c r="BJ359" s="14">
        <f t="shared" si="665"/>
        <v>0.16387224707343281</v>
      </c>
      <c r="BK359" s="14">
        <f t="shared" si="666"/>
        <v>0.40199860786004543</v>
      </c>
      <c r="BL359" s="14">
        <f t="shared" si="667"/>
        <v>0.40671814562975944</v>
      </c>
      <c r="BM359" s="14">
        <f t="shared" si="668"/>
        <v>0.12195026695855493</v>
      </c>
      <c r="BN359" s="14">
        <f t="shared" si="669"/>
        <v>0.87802550105749277</v>
      </c>
    </row>
    <row r="360" spans="1:66" x14ac:dyDescent="0.25">
      <c r="A360" t="s">
        <v>347</v>
      </c>
      <c r="B360" t="s">
        <v>321</v>
      </c>
      <c r="C360" t="s">
        <v>235</v>
      </c>
      <c r="D360" t="s">
        <v>357</v>
      </c>
      <c r="E360" s="10">
        <f>VLOOKUP(A360,home!$A$2:$E$405,3,FALSE)</f>
        <v>1.3042</v>
      </c>
      <c r="F360" s="10" t="e">
        <f>VLOOKUP(B360,home!$B$2:$E$405,3,FALSE)</f>
        <v>#N/A</v>
      </c>
      <c r="G360" s="10">
        <f>VLOOKUP(C360,away!$B$2:$E$405,4,FALSE)</f>
        <v>1.0734999999999999</v>
      </c>
      <c r="H360" s="10">
        <f>VLOOKUP(A360,away!$A$2:$E$405,3,FALSE)</f>
        <v>1.1499999999999999</v>
      </c>
      <c r="I360" s="10">
        <f>VLOOKUP(C360,away!$B$2:$E$405,3,FALSE)</f>
        <v>1.1594</v>
      </c>
      <c r="J360" s="10" t="e">
        <f>VLOOKUP(B360,home!$B$2:$E$405,4,FALSE)</f>
        <v>#N/A</v>
      </c>
      <c r="K360" s="12" t="e">
        <f t="shared" si="614"/>
        <v>#N/A</v>
      </c>
      <c r="L360" s="12" t="e">
        <f t="shared" si="615"/>
        <v>#N/A</v>
      </c>
      <c r="M360" s="13" t="e">
        <f t="shared" si="616"/>
        <v>#N/A</v>
      </c>
      <c r="N360" s="13" t="e">
        <f t="shared" si="617"/>
        <v>#N/A</v>
      </c>
      <c r="O360" s="13" t="e">
        <f t="shared" si="618"/>
        <v>#N/A</v>
      </c>
      <c r="P360" s="13" t="e">
        <f t="shared" si="619"/>
        <v>#N/A</v>
      </c>
      <c r="Q360" s="13" t="e">
        <f t="shared" si="620"/>
        <v>#N/A</v>
      </c>
      <c r="R360" s="13" t="e">
        <f t="shared" si="621"/>
        <v>#N/A</v>
      </c>
      <c r="S360" s="13" t="e">
        <f t="shared" si="622"/>
        <v>#N/A</v>
      </c>
      <c r="T360" s="13" t="e">
        <f t="shared" si="623"/>
        <v>#N/A</v>
      </c>
      <c r="U360" s="13" t="e">
        <f t="shared" si="624"/>
        <v>#N/A</v>
      </c>
      <c r="V360" s="13" t="e">
        <f t="shared" si="625"/>
        <v>#N/A</v>
      </c>
      <c r="W360" s="13" t="e">
        <f t="shared" si="626"/>
        <v>#N/A</v>
      </c>
      <c r="X360" s="13" t="e">
        <f t="shared" si="627"/>
        <v>#N/A</v>
      </c>
      <c r="Y360" s="13" t="e">
        <f t="shared" si="628"/>
        <v>#N/A</v>
      </c>
      <c r="Z360" s="13" t="e">
        <f t="shared" si="629"/>
        <v>#N/A</v>
      </c>
      <c r="AA360" s="13" t="e">
        <f t="shared" si="630"/>
        <v>#N/A</v>
      </c>
      <c r="AB360" s="13" t="e">
        <f t="shared" si="631"/>
        <v>#N/A</v>
      </c>
      <c r="AC360" s="13" t="e">
        <f t="shared" si="632"/>
        <v>#N/A</v>
      </c>
      <c r="AD360" s="13" t="e">
        <f t="shared" si="633"/>
        <v>#N/A</v>
      </c>
      <c r="AE360" s="13" t="e">
        <f t="shared" si="634"/>
        <v>#N/A</v>
      </c>
      <c r="AF360" s="13" t="e">
        <f t="shared" si="635"/>
        <v>#N/A</v>
      </c>
      <c r="AG360" s="13" t="e">
        <f t="shared" si="636"/>
        <v>#N/A</v>
      </c>
      <c r="AH360" s="13" t="e">
        <f t="shared" si="637"/>
        <v>#N/A</v>
      </c>
      <c r="AI360" s="13" t="e">
        <f t="shared" si="638"/>
        <v>#N/A</v>
      </c>
      <c r="AJ360" s="13" t="e">
        <f t="shared" si="639"/>
        <v>#N/A</v>
      </c>
      <c r="AK360" s="13" t="e">
        <f t="shared" si="640"/>
        <v>#N/A</v>
      </c>
      <c r="AL360" s="13" t="e">
        <f t="shared" si="641"/>
        <v>#N/A</v>
      </c>
      <c r="AM360" s="13" t="e">
        <f t="shared" si="642"/>
        <v>#N/A</v>
      </c>
      <c r="AN360" s="13" t="e">
        <f t="shared" si="643"/>
        <v>#N/A</v>
      </c>
      <c r="AO360" s="13" t="e">
        <f t="shared" si="644"/>
        <v>#N/A</v>
      </c>
      <c r="AP360" s="13" t="e">
        <f t="shared" si="645"/>
        <v>#N/A</v>
      </c>
      <c r="AQ360" s="13" t="e">
        <f t="shared" si="646"/>
        <v>#N/A</v>
      </c>
      <c r="AR360" s="13" t="e">
        <f t="shared" si="647"/>
        <v>#N/A</v>
      </c>
      <c r="AS360" s="13" t="e">
        <f t="shared" si="648"/>
        <v>#N/A</v>
      </c>
      <c r="AT360" s="13" t="e">
        <f t="shared" si="649"/>
        <v>#N/A</v>
      </c>
      <c r="AU360" s="13" t="e">
        <f t="shared" si="650"/>
        <v>#N/A</v>
      </c>
      <c r="AV360" s="13" t="e">
        <f t="shared" si="651"/>
        <v>#N/A</v>
      </c>
      <c r="AW360" s="13" t="e">
        <f t="shared" si="652"/>
        <v>#N/A</v>
      </c>
      <c r="AX360" s="13" t="e">
        <f t="shared" si="653"/>
        <v>#N/A</v>
      </c>
      <c r="AY360" s="13" t="e">
        <f t="shared" si="654"/>
        <v>#N/A</v>
      </c>
      <c r="AZ360" s="13" t="e">
        <f t="shared" si="655"/>
        <v>#N/A</v>
      </c>
      <c r="BA360" s="13" t="e">
        <f t="shared" si="656"/>
        <v>#N/A</v>
      </c>
      <c r="BB360" s="13" t="e">
        <f t="shared" si="657"/>
        <v>#N/A</v>
      </c>
      <c r="BC360" s="13" t="e">
        <f t="shared" si="658"/>
        <v>#N/A</v>
      </c>
      <c r="BD360" s="13" t="e">
        <f t="shared" si="659"/>
        <v>#N/A</v>
      </c>
      <c r="BE360" s="13" t="e">
        <f t="shared" si="660"/>
        <v>#N/A</v>
      </c>
      <c r="BF360" s="13" t="e">
        <f t="shared" si="661"/>
        <v>#N/A</v>
      </c>
      <c r="BG360" s="13" t="e">
        <f t="shared" si="662"/>
        <v>#N/A</v>
      </c>
      <c r="BH360" s="13" t="e">
        <f t="shared" si="663"/>
        <v>#N/A</v>
      </c>
      <c r="BI360" s="13" t="e">
        <f t="shared" si="664"/>
        <v>#N/A</v>
      </c>
      <c r="BJ360" s="14" t="e">
        <f t="shared" si="665"/>
        <v>#N/A</v>
      </c>
      <c r="BK360" s="14" t="e">
        <f t="shared" si="666"/>
        <v>#N/A</v>
      </c>
      <c r="BL360" s="14" t="e">
        <f t="shared" si="667"/>
        <v>#N/A</v>
      </c>
      <c r="BM360" s="14" t="e">
        <f t="shared" si="668"/>
        <v>#N/A</v>
      </c>
      <c r="BN360" s="14" t="e">
        <f t="shared" si="669"/>
        <v>#N/A</v>
      </c>
    </row>
    <row r="361" spans="1:66" x14ac:dyDescent="0.25">
      <c r="A361" t="s">
        <v>347</v>
      </c>
      <c r="B361" t="s">
        <v>242</v>
      </c>
      <c r="C361" t="s">
        <v>244</v>
      </c>
      <c r="D361" t="s">
        <v>357</v>
      </c>
      <c r="E361" s="10">
        <f>VLOOKUP(A361,home!$A$2:$E$405,3,FALSE)</f>
        <v>1.3042</v>
      </c>
      <c r="F361" s="10">
        <f>VLOOKUP(B361,home!$B$2:$E$405,3,FALSE)</f>
        <v>0.61339999999999995</v>
      </c>
      <c r="G361" s="10">
        <f>VLOOKUP(C361,away!$B$2:$E$405,4,FALSE)</f>
        <v>0.92010000000000003</v>
      </c>
      <c r="H361" s="10">
        <f>VLOOKUP(A361,away!$A$2:$E$405,3,FALSE)</f>
        <v>1.1499999999999999</v>
      </c>
      <c r="I361" s="10">
        <f>VLOOKUP(C361,away!$B$2:$E$405,3,FALSE)</f>
        <v>1.1594</v>
      </c>
      <c r="J361" s="10">
        <f>VLOOKUP(B361,home!$B$2:$E$405,4,FALSE)</f>
        <v>1.1594</v>
      </c>
      <c r="K361" s="12">
        <f t="shared" si="614"/>
        <v>0.73607657722799991</v>
      </c>
      <c r="L361" s="12">
        <f t="shared" si="615"/>
        <v>1.5458396139999997</v>
      </c>
      <c r="M361" s="13">
        <f t="shared" si="616"/>
        <v>0.10208839827898443</v>
      </c>
      <c r="N361" s="13">
        <f t="shared" si="617"/>
        <v>7.5144878779883698E-2</v>
      </c>
      <c r="O361" s="13">
        <f t="shared" si="618"/>
        <v>0.15781229018946352</v>
      </c>
      <c r="P361" s="13">
        <f t="shared" si="619"/>
        <v>0.11616193040717218</v>
      </c>
      <c r="Q361" s="13">
        <f t="shared" si="620"/>
        <v>2.765619258425487E-2</v>
      </c>
      <c r="R361" s="13">
        <f t="shared" si="621"/>
        <v>0.12197624487546813</v>
      </c>
      <c r="S361" s="13">
        <f t="shared" si="622"/>
        <v>3.304389701326732E-2</v>
      </c>
      <c r="T361" s="13">
        <f t="shared" si="623"/>
        <v>4.2752038069154202E-2</v>
      </c>
      <c r="U361" s="13">
        <f t="shared" si="624"/>
        <v>8.9783856831058953E-2</v>
      </c>
      <c r="V361" s="13">
        <f t="shared" si="625"/>
        <v>4.1776897167833029E-3</v>
      </c>
      <c r="W361" s="13">
        <f t="shared" si="626"/>
        <v>6.7856918588589067E-3</v>
      </c>
      <c r="X361" s="13">
        <f t="shared" si="627"/>
        <v>1.0489591283821393E-2</v>
      </c>
      <c r="Y361" s="13">
        <f t="shared" si="628"/>
        <v>8.107612870600113E-3</v>
      </c>
      <c r="Z361" s="13">
        <f t="shared" si="629"/>
        <v>6.2851903765154371E-2</v>
      </c>
      <c r="AA361" s="13">
        <f t="shared" si="630"/>
        <v>4.626381419571847E-2</v>
      </c>
      <c r="AB361" s="13">
        <f t="shared" si="631"/>
        <v>1.7026855001348297E-2</v>
      </c>
      <c r="AC361" s="13">
        <f t="shared" si="632"/>
        <v>2.9710066859015011E-4</v>
      </c>
      <c r="AD361" s="13">
        <f t="shared" si="633"/>
        <v>1.2486972093981917E-3</v>
      </c>
      <c r="AE361" s="13">
        <f t="shared" si="634"/>
        <v>1.9302856121789778E-3</v>
      </c>
      <c r="AF361" s="13">
        <f t="shared" si="635"/>
        <v>1.4919559828202522E-3</v>
      </c>
      <c r="AG361" s="13">
        <f t="shared" si="636"/>
        <v>7.6877488686261629E-4</v>
      </c>
      <c r="AH361" s="13">
        <f t="shared" si="637"/>
        <v>2.4289740663872846E-2</v>
      </c>
      <c r="AI361" s="13">
        <f t="shared" si="638"/>
        <v>1.7879109169619292E-2</v>
      </c>
      <c r="AJ361" s="13">
        <f t="shared" si="639"/>
        <v>6.5801967407295566E-3</v>
      </c>
      <c r="AK361" s="13">
        <f t="shared" si="640"/>
        <v>1.6145095648010177E-3</v>
      </c>
      <c r="AL361" s="13">
        <f t="shared" si="641"/>
        <v>1.3522315080066381E-5</v>
      </c>
      <c r="AM361" s="13">
        <f t="shared" si="642"/>
        <v>1.8382735357759525E-4</v>
      </c>
      <c r="AN361" s="13">
        <f t="shared" si="643"/>
        <v>2.8416760529703135E-4</v>
      </c>
      <c r="AO361" s="13">
        <f t="shared" si="644"/>
        <v>2.1963877064183363E-4</v>
      </c>
      <c r="AP361" s="13">
        <f t="shared" si="645"/>
        <v>1.1317543747613552E-4</v>
      </c>
      <c r="AQ361" s="13">
        <f t="shared" si="646"/>
        <v>4.3737768645597622E-5</v>
      </c>
      <c r="AR361" s="13">
        <f t="shared" si="647"/>
        <v>7.509608666400258E-3</v>
      </c>
      <c r="AS361" s="13">
        <f t="shared" si="648"/>
        <v>5.5276470434856267E-3</v>
      </c>
      <c r="AT361" s="13">
        <f t="shared" si="649"/>
        <v>2.0343857579466864E-3</v>
      </c>
      <c r="AU361" s="13">
        <f t="shared" si="650"/>
        <v>4.9915456849026249E-4</v>
      </c>
      <c r="AV361" s="13">
        <f t="shared" si="651"/>
        <v>9.1853996570507896E-5</v>
      </c>
      <c r="AW361" s="13">
        <f t="shared" si="652"/>
        <v>4.2740143992713035E-7</v>
      </c>
      <c r="AX361" s="13">
        <f t="shared" si="653"/>
        <v>2.2551834870379604E-5</v>
      </c>
      <c r="AY361" s="13">
        <f t="shared" si="654"/>
        <v>3.4861519711019341E-5</v>
      </c>
      <c r="AZ361" s="13">
        <f t="shared" si="655"/>
        <v>2.6945159086767763E-5</v>
      </c>
      <c r="BA361" s="13">
        <f t="shared" si="656"/>
        <v>1.3884298107285889E-5</v>
      </c>
      <c r="BB361" s="13">
        <f t="shared" si="657"/>
        <v>5.3657245067069378E-6</v>
      </c>
      <c r="BC361" s="13">
        <f t="shared" si="658"/>
        <v>1.658909900055638E-6</v>
      </c>
      <c r="BD361" s="13">
        <f t="shared" si="659"/>
        <v>1.934775093693202E-3</v>
      </c>
      <c r="BE361" s="13">
        <f t="shared" si="660"/>
        <v>1.4241426286716748E-3</v>
      </c>
      <c r="BF361" s="13">
        <f t="shared" si="661"/>
        <v>5.2413901579856641E-4</v>
      </c>
      <c r="BG361" s="13">
        <f t="shared" si="662"/>
        <v>1.2860215091355378E-4</v>
      </c>
      <c r="BH361" s="13">
        <f t="shared" si="663"/>
        <v>2.3665257767151836E-5</v>
      </c>
      <c r="BI361" s="13">
        <f t="shared" si="664"/>
        <v>3.4838883872926932E-6</v>
      </c>
      <c r="BJ361" s="14">
        <f t="shared" si="665"/>
        <v>0.17732553351965363</v>
      </c>
      <c r="BK361" s="14">
        <f t="shared" si="666"/>
        <v>0.25581739991958846</v>
      </c>
      <c r="BL361" s="14">
        <f t="shared" si="667"/>
        <v>0.502928075300205</v>
      </c>
      <c r="BM361" s="14">
        <f t="shared" si="668"/>
        <v>0.39804854327110334</v>
      </c>
      <c r="BN361" s="14">
        <f t="shared" si="669"/>
        <v>0.60083993511522682</v>
      </c>
    </row>
    <row r="362" spans="1:66" x14ac:dyDescent="0.25">
      <c r="A362" t="s">
        <v>348</v>
      </c>
      <c r="B362" t="s">
        <v>254</v>
      </c>
      <c r="C362" t="s">
        <v>247</v>
      </c>
      <c r="D362" t="s">
        <v>357</v>
      </c>
      <c r="E362" s="10">
        <f>VLOOKUP(A362,home!$A$2:$E$405,3,FALSE)</f>
        <v>1.1457999999999999</v>
      </c>
      <c r="F362" s="10">
        <f>VLOOKUP(B362,home!$B$2:$E$405,3,FALSE)</f>
        <v>0.87280000000000002</v>
      </c>
      <c r="G362" s="10">
        <f>VLOOKUP(C362,away!$B$2:$E$405,4,FALSE)</f>
        <v>1.7455000000000001</v>
      </c>
      <c r="H362" s="10">
        <f>VLOOKUP(A362,away!$A$2:$E$405,3,FALSE)</f>
        <v>0.77080000000000004</v>
      </c>
      <c r="I362" s="10">
        <f>VLOOKUP(C362,away!$B$2:$E$405,3,FALSE)</f>
        <v>0.97299999999999998</v>
      </c>
      <c r="J362" s="10">
        <f>VLOOKUP(B362,home!$B$2:$E$405,4,FALSE)</f>
        <v>0.8649</v>
      </c>
      <c r="K362" s="12">
        <f t="shared" si="614"/>
        <v>1.7455946759199998</v>
      </c>
      <c r="L362" s="12">
        <f t="shared" si="615"/>
        <v>0.64866496715999999</v>
      </c>
      <c r="M362" s="13">
        <f t="shared" si="616"/>
        <v>9.1240204239686679E-2</v>
      </c>
      <c r="N362" s="13">
        <f t="shared" si="617"/>
        <v>0.15926841475065046</v>
      </c>
      <c r="O362" s="13">
        <f t="shared" si="618"/>
        <v>5.9184324086808043E-2</v>
      </c>
      <c r="P362" s="13">
        <f t="shared" si="619"/>
        <v>0.10331184102385593</v>
      </c>
      <c r="Q362" s="13">
        <f t="shared" si="620"/>
        <v>0.13900904841547693</v>
      </c>
      <c r="R362" s="13">
        <f t="shared" si="621"/>
        <v>1.919539882007807E-2</v>
      </c>
      <c r="S362" s="13">
        <f t="shared" si="622"/>
        <v>2.9245157287514905E-2</v>
      </c>
      <c r="T362" s="13">
        <f t="shared" si="623"/>
        <v>9.0170299825368186E-2</v>
      </c>
      <c r="U362" s="13">
        <f t="shared" si="624"/>
        <v>3.3507385982489327E-2</v>
      </c>
      <c r="V362" s="13">
        <f t="shared" si="625"/>
        <v>3.6793855973456416E-3</v>
      </c>
      <c r="W362" s="13">
        <f t="shared" si="626"/>
        <v>8.0884484939587331E-2</v>
      </c>
      <c r="X362" s="13">
        <f t="shared" si="627"/>
        <v>5.2466931767090927E-2</v>
      </c>
      <c r="Y362" s="13">
        <f t="shared" si="628"/>
        <v>1.7016730285842999E-2</v>
      </c>
      <c r="Z362" s="13">
        <f t="shared" si="629"/>
        <v>4.1504609150830145E-3</v>
      </c>
      <c r="AA362" s="13">
        <f t="shared" si="630"/>
        <v>7.2450224759829599E-3</v>
      </c>
      <c r="AB362" s="13">
        <f t="shared" si="631"/>
        <v>6.3234363304982971E-3</v>
      </c>
      <c r="AC362" s="13">
        <f t="shared" si="632"/>
        <v>2.6038692527738226E-4</v>
      </c>
      <c r="AD362" s="13">
        <f t="shared" si="633"/>
        <v>3.5297881568768771E-2</v>
      </c>
      <c r="AE362" s="13">
        <f t="shared" si="634"/>
        <v>2.2896499188622962E-2</v>
      </c>
      <c r="AF362" s="13">
        <f t="shared" si="635"/>
        <v>7.4260784471335403E-3</v>
      </c>
      <c r="AG362" s="13">
        <f t="shared" si="636"/>
        <v>1.6056789773458205E-3</v>
      </c>
      <c r="AH362" s="13">
        <f t="shared" si="637"/>
        <v>6.730646482952967E-4</v>
      </c>
      <c r="AI362" s="13">
        <f t="shared" si="638"/>
        <v>1.1748980666142371E-3</v>
      </c>
      <c r="AJ362" s="13">
        <f t="shared" si="639"/>
        <v>1.025447904915257E-3</v>
      </c>
      <c r="AK362" s="13">
        <f t="shared" si="640"/>
        <v>5.9667213441779679E-4</v>
      </c>
      <c r="AL362" s="13">
        <f t="shared" si="641"/>
        <v>1.1793508290831488E-5</v>
      </c>
      <c r="AM362" s="13">
        <f t="shared" si="642"/>
        <v>1.2323158827539491E-2</v>
      </c>
      <c r="AN362" s="13">
        <f t="shared" si="643"/>
        <v>7.9936014161733678E-3</v>
      </c>
      <c r="AO362" s="13">
        <f t="shared" si="644"/>
        <v>2.5925846000561135E-3</v>
      </c>
      <c r="AP362" s="13">
        <f t="shared" si="645"/>
        <v>5.6057293481830681E-4</v>
      </c>
      <c r="AQ362" s="13">
        <f t="shared" si="646"/>
        <v>9.0906006088675449E-5</v>
      </c>
      <c r="AR362" s="13">
        <f t="shared" si="647"/>
        <v>8.7318691596605146E-5</v>
      </c>
      <c r="AS362" s="13">
        <f t="shared" si="648"/>
        <v>1.5242304315933437E-4</v>
      </c>
      <c r="AT362" s="13">
        <f t="shared" si="649"/>
        <v>1.3303442631322927E-4</v>
      </c>
      <c r="AU362" s="13">
        <f t="shared" si="650"/>
        <v>7.7408062095481495E-5</v>
      </c>
      <c r="AV362" s="13">
        <f t="shared" si="651"/>
        <v>3.3780775266789322E-5</v>
      </c>
      <c r="AW362" s="13">
        <f t="shared" si="652"/>
        <v>3.7094059813782148E-7</v>
      </c>
      <c r="AX362" s="13">
        <f t="shared" si="653"/>
        <v>3.5852067399782485E-3</v>
      </c>
      <c r="AY362" s="13">
        <f t="shared" si="654"/>
        <v>2.3255980122498009E-3</v>
      </c>
      <c r="AZ362" s="13">
        <f t="shared" si="655"/>
        <v>7.5426697912168918E-4</v>
      </c>
      <c r="BA362" s="13">
        <f t="shared" si="656"/>
        <v>1.6308885508061431E-4</v>
      </c>
      <c r="BB362" s="13">
        <f t="shared" si="657"/>
        <v>2.6447506706257166E-5</v>
      </c>
      <c r="BC362" s="13">
        <f t="shared" si="658"/>
        <v>3.4311142138156384E-6</v>
      </c>
      <c r="BD362" s="13">
        <f t="shared" si="659"/>
        <v>9.4400960361610024E-6</v>
      </c>
      <c r="BE362" s="13">
        <f t="shared" si="660"/>
        <v>1.6478581380896137E-5</v>
      </c>
      <c r="BF362" s="13">
        <f t="shared" si="661"/>
        <v>1.4382461962603373E-5</v>
      </c>
      <c r="BG362" s="13">
        <f t="shared" si="662"/>
        <v>8.3686496761807848E-6</v>
      </c>
      <c r="BH362" s="13">
        <f t="shared" si="663"/>
        <v>3.6520675798452033E-6</v>
      </c>
      <c r="BI362" s="13">
        <f t="shared" si="664"/>
        <v>1.2750059446955649E-6</v>
      </c>
      <c r="BJ362" s="14">
        <f t="shared" si="665"/>
        <v>0.63646091115791426</v>
      </c>
      <c r="BK362" s="14">
        <f t="shared" si="666"/>
        <v>0.23007436659422117</v>
      </c>
      <c r="BL362" s="14">
        <f t="shared" si="667"/>
        <v>0.12946321231111113</v>
      </c>
      <c r="BM362" s="14">
        <f t="shared" si="668"/>
        <v>0.42661449257012191</v>
      </c>
      <c r="BN362" s="14">
        <f t="shared" si="669"/>
        <v>0.5712092313365561</v>
      </c>
    </row>
    <row r="363" spans="1:66" x14ac:dyDescent="0.25">
      <c r="A363" t="s">
        <v>348</v>
      </c>
      <c r="B363" t="s">
        <v>248</v>
      </c>
      <c r="C363" t="s">
        <v>325</v>
      </c>
      <c r="D363" t="s">
        <v>357</v>
      </c>
      <c r="E363" s="10">
        <f>VLOOKUP(A363,home!$A$2:$E$405,3,FALSE)</f>
        <v>1.1457999999999999</v>
      </c>
      <c r="F363" s="10">
        <f>VLOOKUP(B363,home!$B$2:$E$405,3,FALSE)</f>
        <v>1.4545999999999999</v>
      </c>
      <c r="G363" s="10">
        <f>VLOOKUP(C363,away!$B$2:$E$405,4,FALSE)</f>
        <v>0.29089999999999999</v>
      </c>
      <c r="H363" s="10">
        <f>VLOOKUP(A363,away!$A$2:$E$405,3,FALSE)</f>
        <v>0.77080000000000004</v>
      </c>
      <c r="I363" s="10">
        <f>VLOOKUP(C363,away!$B$2:$E$405,3,FALSE)</f>
        <v>0</v>
      </c>
      <c r="J363" s="10">
        <f>VLOOKUP(B363,home!$B$2:$E$405,4,FALSE)</f>
        <v>0.8649</v>
      </c>
      <c r="K363" s="12">
        <f t="shared" si="614"/>
        <v>0.48483740981199991</v>
      </c>
      <c r="L363" s="12">
        <f t="shared" si="615"/>
        <v>0</v>
      </c>
      <c r="M363" s="13">
        <f t="shared" si="616"/>
        <v>0.61579731122585213</v>
      </c>
      <c r="N363" s="13">
        <f t="shared" si="617"/>
        <v>0.29856157334393613</v>
      </c>
      <c r="O363" s="13">
        <f t="shared" si="618"/>
        <v>0</v>
      </c>
      <c r="P363" s="13">
        <f t="shared" si="619"/>
        <v>0</v>
      </c>
      <c r="Q363" s="13">
        <f t="shared" si="620"/>
        <v>7.237690994473471E-2</v>
      </c>
      <c r="R363" s="13">
        <f t="shared" si="621"/>
        <v>0</v>
      </c>
      <c r="S363" s="13">
        <f t="shared" si="622"/>
        <v>0</v>
      </c>
      <c r="T363" s="13">
        <f t="shared" si="623"/>
        <v>0</v>
      </c>
      <c r="U363" s="13">
        <f t="shared" si="624"/>
        <v>0</v>
      </c>
      <c r="V363" s="13">
        <f t="shared" si="625"/>
        <v>0</v>
      </c>
      <c r="W363" s="13">
        <f t="shared" si="626"/>
        <v>1.169701118260052E-2</v>
      </c>
      <c r="X363" s="13">
        <f t="shared" si="627"/>
        <v>0</v>
      </c>
      <c r="Y363" s="13">
        <f t="shared" si="628"/>
        <v>0</v>
      </c>
      <c r="Z363" s="13">
        <f t="shared" si="629"/>
        <v>0</v>
      </c>
      <c r="AA363" s="13">
        <f t="shared" si="630"/>
        <v>0</v>
      </c>
      <c r="AB363" s="13">
        <f t="shared" si="631"/>
        <v>0</v>
      </c>
      <c r="AC363" s="13">
        <f t="shared" si="632"/>
        <v>0</v>
      </c>
      <c r="AD363" s="13">
        <f t="shared" si="633"/>
        <v>1.417787151078508E-3</v>
      </c>
      <c r="AE363" s="13">
        <f t="shared" si="634"/>
        <v>0</v>
      </c>
      <c r="AF363" s="13">
        <f t="shared" si="635"/>
        <v>0</v>
      </c>
      <c r="AG363" s="13">
        <f t="shared" si="636"/>
        <v>0</v>
      </c>
      <c r="AH363" s="13">
        <f t="shared" si="637"/>
        <v>0</v>
      </c>
      <c r="AI363" s="13">
        <f t="shared" si="638"/>
        <v>0</v>
      </c>
      <c r="AJ363" s="13">
        <f t="shared" si="639"/>
        <v>0</v>
      </c>
      <c r="AK363" s="13">
        <f t="shared" si="640"/>
        <v>0</v>
      </c>
      <c r="AL363" s="13">
        <f t="shared" si="641"/>
        <v>0</v>
      </c>
      <c r="AM363" s="13">
        <f t="shared" si="642"/>
        <v>1.374792499987277E-4</v>
      </c>
      <c r="AN363" s="13">
        <f t="shared" si="643"/>
        <v>0</v>
      </c>
      <c r="AO363" s="13">
        <f t="shared" si="644"/>
        <v>0</v>
      </c>
      <c r="AP363" s="13">
        <f t="shared" si="645"/>
        <v>0</v>
      </c>
      <c r="AQ363" s="13">
        <f t="shared" si="646"/>
        <v>0</v>
      </c>
      <c r="AR363" s="13">
        <f t="shared" si="647"/>
        <v>0</v>
      </c>
      <c r="AS363" s="13">
        <f t="shared" si="648"/>
        <v>0</v>
      </c>
      <c r="AT363" s="13">
        <f t="shared" si="649"/>
        <v>0</v>
      </c>
      <c r="AU363" s="13">
        <f t="shared" si="650"/>
        <v>0</v>
      </c>
      <c r="AV363" s="13">
        <f t="shared" si="651"/>
        <v>0</v>
      </c>
      <c r="AW363" s="13">
        <f t="shared" si="652"/>
        <v>0</v>
      </c>
      <c r="AX363" s="13">
        <f t="shared" si="653"/>
        <v>1.1109180578713256E-5</v>
      </c>
      <c r="AY363" s="13">
        <f t="shared" si="654"/>
        <v>0</v>
      </c>
      <c r="AZ363" s="13">
        <f t="shared" si="655"/>
        <v>0</v>
      </c>
      <c r="BA363" s="13">
        <f t="shared" si="656"/>
        <v>0</v>
      </c>
      <c r="BB363" s="13">
        <f t="shared" si="657"/>
        <v>0</v>
      </c>
      <c r="BC363" s="13">
        <f t="shared" si="658"/>
        <v>0</v>
      </c>
      <c r="BD363" s="13">
        <f t="shared" si="659"/>
        <v>0</v>
      </c>
      <c r="BE363" s="13">
        <f t="shared" si="660"/>
        <v>0</v>
      </c>
      <c r="BF363" s="13">
        <f t="shared" si="661"/>
        <v>0</v>
      </c>
      <c r="BG363" s="13">
        <f t="shared" si="662"/>
        <v>0</v>
      </c>
      <c r="BH363" s="13">
        <f t="shared" si="663"/>
        <v>0</v>
      </c>
      <c r="BI363" s="13">
        <f t="shared" si="664"/>
        <v>0</v>
      </c>
      <c r="BJ363" s="14">
        <f t="shared" si="665"/>
        <v>0.38420187005292733</v>
      </c>
      <c r="BK363" s="14">
        <f t="shared" si="666"/>
        <v>0.61579731122585213</v>
      </c>
      <c r="BL363" s="14">
        <f t="shared" si="667"/>
        <v>0</v>
      </c>
      <c r="BM363" s="14">
        <f t="shared" si="668"/>
        <v>1.3263386764256469E-2</v>
      </c>
      <c r="BN363" s="14">
        <f t="shared" si="669"/>
        <v>0.98673579451452298</v>
      </c>
    </row>
    <row r="364" spans="1:66" x14ac:dyDescent="0.25">
      <c r="A364" t="s">
        <v>339</v>
      </c>
      <c r="B364" t="s">
        <v>83</v>
      </c>
      <c r="C364" t="s">
        <v>95</v>
      </c>
      <c r="D364" t="s">
        <v>359</v>
      </c>
      <c r="E364" s="10">
        <f>VLOOKUP(A364,home!$A$2:$E$405,3,FALSE)</f>
        <v>1.3068</v>
      </c>
      <c r="F364" s="10">
        <f>VLOOKUP(B364,home!$B$2:$E$405,3,FALSE)</f>
        <v>0.76519999999999999</v>
      </c>
      <c r="G364" s="10">
        <f>VLOOKUP(C364,away!$B$2:$E$405,4,FALSE)</f>
        <v>0.9839</v>
      </c>
      <c r="H364" s="10">
        <f>VLOOKUP(A364,away!$A$2:$E$405,3,FALSE)</f>
        <v>1.1419999999999999</v>
      </c>
      <c r="I364" s="10">
        <f>VLOOKUP(C364,away!$B$2:$E$405,3,FALSE)</f>
        <v>0.62549999999999994</v>
      </c>
      <c r="J364" s="10">
        <f>VLOOKUP(B364,home!$B$2:$E$405,4,FALSE)</f>
        <v>1.0216000000000001</v>
      </c>
      <c r="K364" s="12">
        <f t="shared" si="614"/>
        <v>0.98386394990399995</v>
      </c>
      <c r="L364" s="12">
        <f t="shared" si="615"/>
        <v>0.72975033359999997</v>
      </c>
      <c r="M364" s="13">
        <f t="shared" si="616"/>
        <v>0.18021327227351019</v>
      </c>
      <c r="N364" s="13">
        <f t="shared" si="617"/>
        <v>0.17730534188414074</v>
      </c>
      <c r="O364" s="13">
        <f t="shared" si="618"/>
        <v>0.13151069556074169</v>
      </c>
      <c r="P364" s="13">
        <f t="shared" si="619"/>
        <v>0.12938863238901374</v>
      </c>
      <c r="Q364" s="13">
        <f t="shared" si="620"/>
        <v>8.7222167002604906E-2</v>
      </c>
      <c r="R364" s="13">
        <f t="shared" si="621"/>
        <v>4.7984986978709634E-2</v>
      </c>
      <c r="S364" s="13">
        <f t="shared" si="622"/>
        <v>2.3224452311829222E-2</v>
      </c>
      <c r="T364" s="13">
        <f t="shared" si="623"/>
        <v>6.3650405467465837E-2</v>
      </c>
      <c r="U364" s="13">
        <f t="shared" si="624"/>
        <v>4.7210698824965258E-2</v>
      </c>
      <c r="V364" s="13">
        <f t="shared" si="625"/>
        <v>1.8527308010001656E-3</v>
      </c>
      <c r="W364" s="13">
        <f t="shared" si="626"/>
        <v>2.8604915248789733E-2</v>
      </c>
      <c r="X364" s="13">
        <f t="shared" si="627"/>
        <v>2.0874446445404031E-2</v>
      </c>
      <c r="Y364" s="13">
        <f t="shared" si="628"/>
        <v>7.6165671286244621E-3</v>
      </c>
      <c r="Z364" s="13">
        <f t="shared" si="629"/>
        <v>1.1672353418501674E-2</v>
      </c>
      <c r="AA364" s="13">
        <f t="shared" si="630"/>
        <v>1.1484007739002513E-2</v>
      </c>
      <c r="AB364" s="13">
        <f t="shared" si="631"/>
        <v>5.6493506074115568E-3</v>
      </c>
      <c r="AC364" s="13">
        <f t="shared" si="632"/>
        <v>8.3138405090173553E-5</v>
      </c>
      <c r="AD364" s="13">
        <f t="shared" si="633"/>
        <v>7.0358362258358554E-3</v>
      </c>
      <c r="AE364" s="13">
        <f t="shared" si="634"/>
        <v>5.1344038329586795E-3</v>
      </c>
      <c r="AF364" s="13">
        <f t="shared" si="635"/>
        <v>1.8734164549693573E-3</v>
      </c>
      <c r="AG364" s="13">
        <f t="shared" si="636"/>
        <v>4.5570876099520607E-4</v>
      </c>
      <c r="AH364" s="13">
        <f t="shared" si="637"/>
        <v>2.1294759502621737E-3</v>
      </c>
      <c r="AI364" s="13">
        <f t="shared" si="638"/>
        <v>2.0951146196505157E-3</v>
      </c>
      <c r="AJ364" s="13">
        <f t="shared" si="639"/>
        <v>1.0306538725954864E-3</v>
      </c>
      <c r="AK364" s="13">
        <f t="shared" si="640"/>
        <v>3.3800773002521642E-4</v>
      </c>
      <c r="AL364" s="13">
        <f t="shared" si="641"/>
        <v>2.3876520076268748E-6</v>
      </c>
      <c r="AM364" s="13">
        <f t="shared" si="642"/>
        <v>1.3844611240057035E-3</v>
      </c>
      <c r="AN364" s="13">
        <f t="shared" si="643"/>
        <v>1.0103109670993931E-3</v>
      </c>
      <c r="AO364" s="13">
        <f t="shared" si="644"/>
        <v>3.686373826402603E-4</v>
      </c>
      <c r="AP364" s="13">
        <f t="shared" si="645"/>
        <v>8.9671084319720289E-5</v>
      </c>
      <c r="AQ364" s="13">
        <f t="shared" si="646"/>
        <v>1.6359375924147399E-5</v>
      </c>
      <c r="AR364" s="13">
        <f t="shared" si="647"/>
        <v>3.1079715701939968E-4</v>
      </c>
      <c r="AS364" s="13">
        <f t="shared" si="648"/>
        <v>3.0578211852404024E-4</v>
      </c>
      <c r="AT364" s="13">
        <f t="shared" si="649"/>
        <v>1.5042400147053764E-4</v>
      </c>
      <c r="AU364" s="13">
        <f t="shared" si="650"/>
        <v>4.9332250749056096E-5</v>
      </c>
      <c r="AV364" s="13">
        <f t="shared" si="651"/>
        <v>1.213405576990522E-5</v>
      </c>
      <c r="AW364" s="13">
        <f t="shared" si="652"/>
        <v>4.7618737755411124E-8</v>
      </c>
      <c r="AX364" s="13">
        <f t="shared" si="653"/>
        <v>2.270202316587971E-4</v>
      </c>
      <c r="AY364" s="13">
        <f t="shared" si="654"/>
        <v>1.6566808978695646E-4</v>
      </c>
      <c r="AZ364" s="13">
        <f t="shared" si="655"/>
        <v>6.04481718944531E-5</v>
      </c>
      <c r="BA364" s="13">
        <f t="shared" si="656"/>
        <v>1.4704024535162435E-5</v>
      </c>
      <c r="BB364" s="13">
        <f t="shared" si="657"/>
        <v>2.6825667024493422E-6</v>
      </c>
      <c r="BC364" s="13">
        <f t="shared" si="658"/>
        <v>3.9152078920333196E-7</v>
      </c>
      <c r="BD364" s="13">
        <f t="shared" si="659"/>
        <v>3.7800721502806411E-5</v>
      </c>
      <c r="BE364" s="13">
        <f t="shared" si="660"/>
        <v>3.7190767166972182E-5</v>
      </c>
      <c r="BF364" s="13">
        <f t="shared" si="661"/>
        <v>1.8295327542428618E-5</v>
      </c>
      <c r="BG364" s="13">
        <f t="shared" si="662"/>
        <v>6.0000377402270881E-6</v>
      </c>
      <c r="BH364" s="13">
        <f t="shared" si="663"/>
        <v>1.4758052076682231E-6</v>
      </c>
      <c r="BI364" s="13">
        <f t="shared" si="664"/>
        <v>2.9039830818107024E-7</v>
      </c>
      <c r="BJ364" s="14">
        <f t="shared" si="665"/>
        <v>0.40311356299114504</v>
      </c>
      <c r="BK364" s="14">
        <f t="shared" si="666"/>
        <v>0.33493028192223806</v>
      </c>
      <c r="BL364" s="14">
        <f t="shared" si="667"/>
        <v>0.25036251452436514</v>
      </c>
      <c r="BM364" s="14">
        <f t="shared" si="668"/>
        <v>0.24628799629647996</v>
      </c>
      <c r="BN364" s="14">
        <f t="shared" si="669"/>
        <v>0.75362509608872097</v>
      </c>
    </row>
    <row r="365" spans="1:66" x14ac:dyDescent="0.25">
      <c r="A365" t="s">
        <v>339</v>
      </c>
      <c r="B365" t="s">
        <v>74</v>
      </c>
      <c r="C365" t="s">
        <v>71</v>
      </c>
      <c r="D365" t="s">
        <v>359</v>
      </c>
      <c r="E365" s="10">
        <f>VLOOKUP(A365,home!$A$2:$E$405,3,FALSE)</f>
        <v>1.3068</v>
      </c>
      <c r="F365" s="10">
        <f>VLOOKUP(B365,home!$B$2:$E$405,3,FALSE)</f>
        <v>1.8584000000000001</v>
      </c>
      <c r="G365" s="10">
        <f>VLOOKUP(C365,away!$B$2:$E$405,4,FALSE)</f>
        <v>1.3118000000000001</v>
      </c>
      <c r="H365" s="10">
        <f>VLOOKUP(A365,away!$A$2:$E$405,3,FALSE)</f>
        <v>1.1419999999999999</v>
      </c>
      <c r="I365" s="10">
        <f>VLOOKUP(C365,away!$B$2:$E$405,3,FALSE)</f>
        <v>1.0007999999999999</v>
      </c>
      <c r="J365" s="10">
        <f>VLOOKUP(B365,home!$B$2:$E$405,4,FALSE)</f>
        <v>1.2508999999999999</v>
      </c>
      <c r="K365" s="12">
        <f t="shared" si="614"/>
        <v>3.185781230016</v>
      </c>
      <c r="L365" s="12">
        <f t="shared" si="615"/>
        <v>1.4296706222399995</v>
      </c>
      <c r="M365" s="13">
        <f t="shared" si="616"/>
        <v>9.8977100937700634E-3</v>
      </c>
      <c r="N365" s="13">
        <f t="shared" si="617"/>
        <v>3.1531939036872576E-2</v>
      </c>
      <c r="O365" s="13">
        <f t="shared" si="618"/>
        <v>1.4150465348511372E-2</v>
      </c>
      <c r="P365" s="13">
        <f t="shared" si="619"/>
        <v>4.5080286903279344E-2</v>
      </c>
      <c r="Q365" s="13">
        <f t="shared" si="620"/>
        <v>5.0226929764838731E-2</v>
      </c>
      <c r="R365" s="13">
        <f t="shared" si="621"/>
        <v>1.0115252299895903E-2</v>
      </c>
      <c r="S365" s="13">
        <f t="shared" si="622"/>
        <v>5.1330869666538631E-2</v>
      </c>
      <c r="T365" s="13">
        <f t="shared" si="623"/>
        <v>7.1807965930101747E-2</v>
      </c>
      <c r="U365" s="13">
        <f t="shared" si="624"/>
        <v>3.2224980913884545E-2</v>
      </c>
      <c r="V365" s="13">
        <f t="shared" si="625"/>
        <v>2.597694382100801E-2</v>
      </c>
      <c r="W365" s="13">
        <f t="shared" si="626"/>
        <v>5.3337336695385047E-2</v>
      </c>
      <c r="X365" s="13">
        <f t="shared" si="627"/>
        <v>7.6254823341915509E-2</v>
      </c>
      <c r="Y365" s="13">
        <f t="shared" si="628"/>
        <v>5.4509640368018801E-2</v>
      </c>
      <c r="Z365" s="13">
        <f t="shared" si="629"/>
        <v>4.8204930165689211E-3</v>
      </c>
      <c r="AA365" s="13">
        <f t="shared" si="630"/>
        <v>1.5357036171608475E-2</v>
      </c>
      <c r="AB365" s="13">
        <f t="shared" si="631"/>
        <v>2.4462078792093531E-2</v>
      </c>
      <c r="AC365" s="13">
        <f t="shared" si="632"/>
        <v>7.394690724085419E-3</v>
      </c>
      <c r="AD365" s="13">
        <f t="shared" si="633"/>
        <v>4.2480271525800334E-2</v>
      </c>
      <c r="AE365" s="13">
        <f t="shared" si="634"/>
        <v>6.0732796225215095E-2</v>
      </c>
      <c r="AF365" s="13">
        <f t="shared" si="635"/>
        <v>4.3413947284839188E-2</v>
      </c>
      <c r="AG365" s="13">
        <f t="shared" si="636"/>
        <v>2.0689215009536858E-2</v>
      </c>
      <c r="AH365" s="13">
        <f t="shared" si="637"/>
        <v>1.7229293126254141E-3</v>
      </c>
      <c r="AI365" s="13">
        <f t="shared" si="638"/>
        <v>5.4888758648064129E-3</v>
      </c>
      <c r="AJ365" s="13">
        <f t="shared" si="639"/>
        <v>8.7431788519940577E-3</v>
      </c>
      <c r="AK365" s="13">
        <f t="shared" si="640"/>
        <v>9.284618359118502E-3</v>
      </c>
      <c r="AL365" s="13">
        <f t="shared" si="641"/>
        <v>1.3471996097869684E-3</v>
      </c>
      <c r="AM365" s="13">
        <f t="shared" si="642"/>
        <v>2.7066570334575563E-2</v>
      </c>
      <c r="AN365" s="13">
        <f t="shared" si="643"/>
        <v>3.8696280452135356E-2</v>
      </c>
      <c r="AO365" s="13">
        <f t="shared" si="644"/>
        <v>2.7661467676188947E-2</v>
      </c>
      <c r="AP365" s="13">
        <f t="shared" si="645"/>
        <v>1.3182262568229563E-2</v>
      </c>
      <c r="AQ365" s="13">
        <f t="shared" si="646"/>
        <v>4.7115733821129491E-3</v>
      </c>
      <c r="AR365" s="13">
        <f t="shared" si="647"/>
        <v>4.9264428449134225E-4</v>
      </c>
      <c r="AS365" s="13">
        <f t="shared" si="648"/>
        <v>1.5694569146071805E-3</v>
      </c>
      <c r="AT365" s="13">
        <f t="shared" si="649"/>
        <v>2.4999731899371905E-3</v>
      </c>
      <c r="AU365" s="13">
        <f t="shared" si="650"/>
        <v>2.6547892213483748E-3</v>
      </c>
      <c r="AV365" s="13">
        <f t="shared" si="651"/>
        <v>2.1143944177551112E-3</v>
      </c>
      <c r="AW365" s="13">
        <f t="shared" si="652"/>
        <v>1.7044387133154855E-4</v>
      </c>
      <c r="AX365" s="13">
        <f t="shared" si="653"/>
        <v>1.437136195546645E-2</v>
      </c>
      <c r="AY365" s="13">
        <f t="shared" si="654"/>
        <v>2.0546313989307976E-2</v>
      </c>
      <c r="AZ365" s="13">
        <f t="shared" si="655"/>
        <v>1.4687230752916173E-2</v>
      </c>
      <c r="BA365" s="13">
        <f t="shared" si="656"/>
        <v>6.9993007765013745E-3</v>
      </c>
      <c r="BB365" s="13">
        <f t="shared" si="657"/>
        <v>2.5016736740964057E-3</v>
      </c>
      <c r="BC365" s="13">
        <f t="shared" si="658"/>
        <v>7.1531387165736714E-4</v>
      </c>
      <c r="BD365" s="13">
        <f t="shared" si="659"/>
        <v>1.1738651012528611E-4</v>
      </c>
      <c r="BE365" s="13">
        <f t="shared" si="660"/>
        <v>3.7396774061421959E-4</v>
      </c>
      <c r="BF365" s="13">
        <f t="shared" si="661"/>
        <v>5.9568970434013661E-4</v>
      </c>
      <c r="BG365" s="13">
        <f t="shared" si="662"/>
        <v>6.3257902633352919E-4</v>
      </c>
      <c r="BH365" s="13">
        <f t="shared" si="663"/>
        <v>5.0381459714878864E-4</v>
      </c>
      <c r="BI365" s="13">
        <f t="shared" si="664"/>
        <v>3.210086174009366E-4</v>
      </c>
      <c r="BJ365" s="14">
        <f t="shared" si="665"/>
        <v>0.67612421461571193</v>
      </c>
      <c r="BK365" s="14">
        <f t="shared" si="666"/>
        <v>0.16157401480777642</v>
      </c>
      <c r="BL365" s="14">
        <f t="shared" si="667"/>
        <v>0.1334251201386403</v>
      </c>
      <c r="BM365" s="14">
        <f t="shared" si="668"/>
        <v>0.79456538901355311</v>
      </c>
      <c r="BN365" s="14">
        <f t="shared" si="669"/>
        <v>0.161002583447168</v>
      </c>
    </row>
    <row r="366" spans="1:66" x14ac:dyDescent="0.25">
      <c r="A366" t="s">
        <v>339</v>
      </c>
      <c r="B366" t="s">
        <v>72</v>
      </c>
      <c r="C366" t="s">
        <v>75</v>
      </c>
      <c r="D366" t="s">
        <v>359</v>
      </c>
      <c r="E366" s="10">
        <f>VLOOKUP(A366,home!$A$2:$E$405,3,FALSE)</f>
        <v>1.3068</v>
      </c>
      <c r="F366" s="10">
        <f>VLOOKUP(B366,home!$B$2:$E$405,3,FALSE)</f>
        <v>0.87450000000000006</v>
      </c>
      <c r="G366" s="10">
        <f>VLOOKUP(C366,away!$B$2:$E$405,4,FALSE)</f>
        <v>0.76519999999999999</v>
      </c>
      <c r="H366" s="10">
        <f>VLOOKUP(A366,away!$A$2:$E$405,3,FALSE)</f>
        <v>1.1419999999999999</v>
      </c>
      <c r="I366" s="10">
        <f>VLOOKUP(C366,away!$B$2:$E$405,3,FALSE)</f>
        <v>1.0216000000000001</v>
      </c>
      <c r="J366" s="10">
        <f>VLOOKUP(B366,home!$B$2:$E$405,4,FALSE)</f>
        <v>0.75060000000000004</v>
      </c>
      <c r="K366" s="12">
        <f t="shared" si="614"/>
        <v>0.87446795832000002</v>
      </c>
      <c r="L366" s="12">
        <f t="shared" si="615"/>
        <v>0.87570040032000007</v>
      </c>
      <c r="M366" s="13">
        <f t="shared" si="616"/>
        <v>0.17374468956829936</v>
      </c>
      <c r="N366" s="13">
        <f t="shared" si="617"/>
        <v>0.15193416395573295</v>
      </c>
      <c r="O366" s="13">
        <f t="shared" si="618"/>
        <v>0.1521482942084339</v>
      </c>
      <c r="P366" s="13">
        <f t="shared" si="619"/>
        <v>0.13304880819831988</v>
      </c>
      <c r="Q366" s="13">
        <f t="shared" si="620"/>
        <v>6.6430779076712965E-2</v>
      </c>
      <c r="R366" s="13">
        <f t="shared" si="621"/>
        <v>6.6618161073165344E-2</v>
      </c>
      <c r="S366" s="13">
        <f t="shared" si="622"/>
        <v>2.5471261031023658E-2</v>
      </c>
      <c r="T366" s="13">
        <f t="shared" si="623"/>
        <v>5.8173459831047027E-2</v>
      </c>
      <c r="U366" s="13">
        <f t="shared" si="624"/>
        <v>5.8255447300683799E-2</v>
      </c>
      <c r="V366" s="13">
        <f t="shared" si="625"/>
        <v>2.1672418893021856E-3</v>
      </c>
      <c r="W366" s="13">
        <f t="shared" si="626"/>
        <v>1.9363862582940053E-2</v>
      </c>
      <c r="X366" s="13">
        <f t="shared" si="627"/>
        <v>1.6956942215622075E-2</v>
      </c>
      <c r="Y366" s="13">
        <f t="shared" si="628"/>
        <v>7.4246005432116787E-3</v>
      </c>
      <c r="Z366" s="13">
        <f t="shared" si="629"/>
        <v>1.9445850106784381E-2</v>
      </c>
      <c r="AA366" s="13">
        <f t="shared" si="630"/>
        <v>1.7004772840676492E-2</v>
      </c>
      <c r="AB366" s="13">
        <f t="shared" si="631"/>
        <v>7.4350644938408787E-3</v>
      </c>
      <c r="AC366" s="13">
        <f t="shared" si="632"/>
        <v>1.0372581428444909E-4</v>
      </c>
      <c r="AD366" s="13">
        <f t="shared" si="633"/>
        <v>4.233269344523157E-3</v>
      </c>
      <c r="AE366" s="13">
        <f t="shared" si="634"/>
        <v>3.7070756596613132E-3</v>
      </c>
      <c r="AF366" s="13">
        <f t="shared" si="635"/>
        <v>1.6231438195909698E-3</v>
      </c>
      <c r="AG366" s="13">
        <f t="shared" si="636"/>
        <v>4.7379589753091547E-4</v>
      </c>
      <c r="AH366" s="13">
        <f t="shared" si="637"/>
        <v>4.2571846807684492E-3</v>
      </c>
      <c r="AI366" s="13">
        <f t="shared" si="638"/>
        <v>3.7227715959827668E-3</v>
      </c>
      <c r="AJ366" s="13">
        <f t="shared" si="639"/>
        <v>1.6277222384153689E-3</v>
      </c>
      <c r="AK366" s="13">
        <f t="shared" si="640"/>
        <v>4.7446364751304931E-4</v>
      </c>
      <c r="AL366" s="13">
        <f t="shared" si="641"/>
        <v>3.1772127261526883E-6</v>
      </c>
      <c r="AM366" s="13">
        <f t="shared" si="642"/>
        <v>7.4037168014476232E-4</v>
      </c>
      <c r="AN366" s="13">
        <f t="shared" si="643"/>
        <v>6.4834377668835936E-4</v>
      </c>
      <c r="AO366" s="13">
        <f t="shared" si="644"/>
        <v>2.8387745239548851E-4</v>
      </c>
      <c r="AP366" s="13">
        <f t="shared" si="645"/>
        <v>8.2863866234850352E-5</v>
      </c>
      <c r="AQ366" s="13">
        <f t="shared" si="646"/>
        <v>1.8140980208480345E-5</v>
      </c>
      <c r="AR366" s="13">
        <f t="shared" si="647"/>
        <v>7.4560366583702078E-4</v>
      </c>
      <c r="AS366" s="13">
        <f t="shared" si="648"/>
        <v>6.5200651538040708E-4</v>
      </c>
      <c r="AT366" s="13">
        <f t="shared" si="649"/>
        <v>2.8507940315802111E-4</v>
      </c>
      <c r="AU366" s="13">
        <f t="shared" si="650"/>
        <v>8.3097601212892968E-5</v>
      </c>
      <c r="AV366" s="13">
        <f t="shared" si="651"/>
        <v>1.8166547418482016E-5</v>
      </c>
      <c r="AW366" s="13">
        <f t="shared" si="652"/>
        <v>6.7583898800252713E-8</v>
      </c>
      <c r="AX366" s="13">
        <f t="shared" si="653"/>
        <v>1.0790521858902301E-4</v>
      </c>
      <c r="AY366" s="13">
        <f t="shared" si="654"/>
        <v>9.4492643115024562E-5</v>
      </c>
      <c r="AZ366" s="13">
        <f t="shared" si="655"/>
        <v>4.1373622701560947E-5</v>
      </c>
      <c r="BA366" s="13">
        <f t="shared" si="656"/>
        <v>1.2076965987481856E-5</v>
      </c>
      <c r="BB366" s="13">
        <f t="shared" si="657"/>
        <v>2.6439509874722215E-6</v>
      </c>
      <c r="BC366" s="13">
        <f t="shared" si="658"/>
        <v>4.6306178763117691E-7</v>
      </c>
      <c r="BD366" s="13">
        <f t="shared" si="659"/>
        <v>1.0882090477558973E-4</v>
      </c>
      <c r="BE366" s="13">
        <f t="shared" si="660"/>
        <v>9.5160394421645088E-5</v>
      </c>
      <c r="BF366" s="13">
        <f t="shared" si="661"/>
        <v>4.1607357911410948E-5</v>
      </c>
      <c r="BG366" s="13">
        <f t="shared" si="662"/>
        <v>1.2128100441293676E-5</v>
      </c>
      <c r="BH366" s="13">
        <f t="shared" si="663"/>
        <v>2.6514088077994928E-6</v>
      </c>
      <c r="BI366" s="13">
        <f t="shared" si="664"/>
        <v>4.6371440936561777E-7</v>
      </c>
      <c r="BJ366" s="14">
        <f t="shared" si="665"/>
        <v>0.33235364614541324</v>
      </c>
      <c r="BK366" s="14">
        <f t="shared" si="666"/>
        <v>0.33463339635707068</v>
      </c>
      <c r="BL366" s="14">
        <f t="shared" si="667"/>
        <v>0.31358866769325394</v>
      </c>
      <c r="BM366" s="14">
        <f t="shared" si="668"/>
        <v>0.25600223916264153</v>
      </c>
      <c r="BN366" s="14">
        <f t="shared" si="669"/>
        <v>0.74392489608066437</v>
      </c>
    </row>
    <row r="367" spans="1:66" x14ac:dyDescent="0.25">
      <c r="A367" t="s">
        <v>339</v>
      </c>
      <c r="B367" t="s">
        <v>90</v>
      </c>
      <c r="C367" t="s">
        <v>96</v>
      </c>
      <c r="D367" t="s">
        <v>359</v>
      </c>
      <c r="E367" s="10">
        <f>VLOOKUP(A367,home!$A$2:$E$405,3,FALSE)</f>
        <v>1.3068</v>
      </c>
      <c r="F367" s="10">
        <f>VLOOKUP(B367,home!$B$2:$E$405,3,FALSE)</f>
        <v>1.4029</v>
      </c>
      <c r="G367" s="10">
        <f>VLOOKUP(C367,away!$B$2:$E$405,4,FALSE)</f>
        <v>0.54659999999999997</v>
      </c>
      <c r="H367" s="10">
        <f>VLOOKUP(A367,away!$A$2:$E$405,3,FALSE)</f>
        <v>1.1419999999999999</v>
      </c>
      <c r="I367" s="10">
        <f>VLOOKUP(C367,away!$B$2:$E$405,3,FALSE)</f>
        <v>1.6262000000000001</v>
      </c>
      <c r="J367" s="10">
        <f>VLOOKUP(B367,home!$B$2:$E$405,4,FALSE)</f>
        <v>0.87570000000000003</v>
      </c>
      <c r="K367" s="12">
        <f t="shared" si="614"/>
        <v>1.0020870929519998</v>
      </c>
      <c r="L367" s="12">
        <f t="shared" si="615"/>
        <v>1.6262803342800001</v>
      </c>
      <c r="M367" s="13">
        <f t="shared" si="616"/>
        <v>7.2196231680810907E-2</v>
      </c>
      <c r="N367" s="13">
        <f t="shared" si="617"/>
        <v>7.2346911927112872E-2</v>
      </c>
      <c r="O367" s="13">
        <f t="shared" si="618"/>
        <v>0.11741131179162551</v>
      </c>
      <c r="P367" s="13">
        <f t="shared" si="619"/>
        <v>0.11765636011295084</v>
      </c>
      <c r="Q367" s="13">
        <f t="shared" si="620"/>
        <v>3.6248953328547447E-2</v>
      </c>
      <c r="R367" s="13">
        <f t="shared" si="621"/>
        <v>9.547185369436903E-2</v>
      </c>
      <c r="S367" s="13">
        <f t="shared" si="622"/>
        <v>4.7935393415788619E-2</v>
      </c>
      <c r="T367" s="13">
        <f t="shared" si="623"/>
        <v>5.8950959936450269E-2</v>
      </c>
      <c r="U367" s="13">
        <f t="shared" si="624"/>
        <v>9.5671112327328889E-2</v>
      </c>
      <c r="V367" s="13">
        <f t="shared" si="625"/>
        <v>8.6798988728059943E-3</v>
      </c>
      <c r="W367" s="13">
        <f t="shared" si="626"/>
        <v>1.2108202754518946E-2</v>
      </c>
      <c r="X367" s="13">
        <f t="shared" si="627"/>
        <v>1.9691332023149089E-2</v>
      </c>
      <c r="Y367" s="13">
        <f t="shared" si="628"/>
        <v>1.6011813012512689E-2</v>
      </c>
      <c r="Z367" s="13">
        <f t="shared" si="629"/>
        <v>5.1754666046803233E-2</v>
      </c>
      <c r="AA367" s="13">
        <f t="shared" si="630"/>
        <v>5.1862682845542615E-2</v>
      </c>
      <c r="AB367" s="13">
        <f t="shared" si="631"/>
        <v>2.5985462542690671E-2</v>
      </c>
      <c r="AC367" s="13">
        <f t="shared" si="632"/>
        <v>8.840881336074426E-4</v>
      </c>
      <c r="AD367" s="13">
        <f t="shared" si="633"/>
        <v>3.0333684247873215E-3</v>
      </c>
      <c r="AE367" s="13">
        <f t="shared" si="634"/>
        <v>4.9331074158575228E-3</v>
      </c>
      <c r="AF367" s="13">
        <f t="shared" si="635"/>
        <v>4.01130778864996E-3</v>
      </c>
      <c r="AG367" s="13">
        <f t="shared" si="636"/>
        <v>2.1745036571418747E-3</v>
      </c>
      <c r="AH367" s="13">
        <f t="shared" si="637"/>
        <v>2.1041898899786231E-2</v>
      </c>
      <c r="AI367" s="13">
        <f t="shared" si="638"/>
        <v>2.1085815298676664E-2</v>
      </c>
      <c r="AJ367" s="13">
        <f t="shared" si="639"/>
        <v>1.0564911677586851E-2</v>
      </c>
      <c r="AK367" s="13">
        <f t="shared" si="640"/>
        <v>3.528987210095882E-3</v>
      </c>
      <c r="AL367" s="13">
        <f t="shared" si="641"/>
        <v>5.7631036633149372E-5</v>
      </c>
      <c r="AM367" s="13">
        <f t="shared" si="642"/>
        <v>6.0793986932950296E-4</v>
      </c>
      <c r="AN367" s="13">
        <f t="shared" si="643"/>
        <v>9.8868065391532361E-4</v>
      </c>
      <c r="AO367" s="13">
        <f t="shared" si="644"/>
        <v>8.039359521727909E-4</v>
      </c>
      <c r="AP367" s="13">
        <f t="shared" si="645"/>
        <v>4.358084096797588E-4</v>
      </c>
      <c r="AQ367" s="13">
        <f t="shared" si="646"/>
        <v>1.7718666154400832E-4</v>
      </c>
      <c r="AR367" s="13">
        <f t="shared" si="647"/>
        <v>6.8440052753260582E-3</v>
      </c>
      <c r="AS367" s="13">
        <f t="shared" si="648"/>
        <v>6.8582893504996398E-3</v>
      </c>
      <c r="AT367" s="13">
        <f t="shared" si="649"/>
        <v>3.4363016189329215E-3</v>
      </c>
      <c r="AU367" s="13">
        <f t="shared" si="650"/>
        <v>1.1478244999409142E-3</v>
      </c>
      <c r="AV367" s="13">
        <f t="shared" si="651"/>
        <v>2.8755502909121841E-4</v>
      </c>
      <c r="AW367" s="13">
        <f t="shared" si="652"/>
        <v>2.6088842411896782E-6</v>
      </c>
      <c r="AX367" s="13">
        <f t="shared" si="653"/>
        <v>1.0153478272433666E-4</v>
      </c>
      <c r="AY367" s="13">
        <f t="shared" si="654"/>
        <v>1.651240203899814E-4</v>
      </c>
      <c r="AZ367" s="13">
        <f t="shared" si="655"/>
        <v>1.3426897353873825E-4</v>
      </c>
      <c r="BA367" s="13">
        <f t="shared" si="656"/>
        <v>7.2786330390003907E-5</v>
      </c>
      <c r="BB367" s="13">
        <f t="shared" si="657"/>
        <v>2.9592744429417514E-5</v>
      </c>
      <c r="BC367" s="13">
        <f t="shared" si="658"/>
        <v>9.6252196605871373E-6</v>
      </c>
      <c r="BD367" s="13">
        <f t="shared" si="659"/>
        <v>1.8550451978285563E-3</v>
      </c>
      <c r="BE367" s="13">
        <f t="shared" si="660"/>
        <v>1.8589168495865853E-3</v>
      </c>
      <c r="BF367" s="13">
        <f t="shared" si="661"/>
        <v>9.313982909208555E-4</v>
      </c>
      <c r="BG367" s="13">
        <f t="shared" si="662"/>
        <v>3.1111406857644712E-4</v>
      </c>
      <c r="BH367" s="13">
        <f t="shared" si="663"/>
        <v>7.7940848139060247E-5</v>
      </c>
      <c r="BI367" s="13">
        <f t="shared" si="664"/>
        <v>1.5620703586776835E-5</v>
      </c>
      <c r="BJ367" s="14">
        <f t="shared" si="665"/>
        <v>0.23303694388650251</v>
      </c>
      <c r="BK367" s="14">
        <f t="shared" si="666"/>
        <v>0.24757472727298691</v>
      </c>
      <c r="BL367" s="14">
        <f t="shared" si="667"/>
        <v>0.46624804802013148</v>
      </c>
      <c r="BM367" s="14">
        <f t="shared" si="668"/>
        <v>0.48712024755485867</v>
      </c>
      <c r="BN367" s="14">
        <f t="shared" si="669"/>
        <v>0.51133162253541664</v>
      </c>
    </row>
    <row r="368" spans="1:66" x14ac:dyDescent="0.25">
      <c r="A368" t="s">
        <v>351</v>
      </c>
      <c r="B368" t="s">
        <v>98</v>
      </c>
      <c r="C368" t="s">
        <v>105</v>
      </c>
      <c r="D368" t="s">
        <v>359</v>
      </c>
      <c r="E368" s="10">
        <f>VLOOKUP(A368,home!$A$2:$E$405,3,FALSE)</f>
        <v>1.599</v>
      </c>
      <c r="F368" s="10">
        <f>VLOOKUP(B368,home!$B$2:$E$405,3,FALSE)</f>
        <v>0.58630000000000004</v>
      </c>
      <c r="G368" s="10">
        <f>VLOOKUP(C368,away!$B$2:$E$405,4,FALSE)</f>
        <v>0.66449999999999998</v>
      </c>
      <c r="H368" s="10">
        <f>VLOOKUP(A368,away!$A$2:$E$405,3,FALSE)</f>
        <v>1.4569000000000001</v>
      </c>
      <c r="I368" s="10">
        <f>VLOOKUP(C368,away!$B$2:$E$405,3,FALSE)</f>
        <v>1.8447</v>
      </c>
      <c r="J368" s="10">
        <f>VLOOKUP(B368,home!$B$2:$E$405,4,FALSE)</f>
        <v>1.1583000000000001</v>
      </c>
      <c r="K368" s="12">
        <f t="shared" si="614"/>
        <v>0.62296456365000008</v>
      </c>
      <c r="L368" s="12">
        <f t="shared" si="615"/>
        <v>3.1129815549690005</v>
      </c>
      <c r="M368" s="13">
        <f t="shared" si="616"/>
        <v>2.3850594898655809E-2</v>
      </c>
      <c r="N368" s="13">
        <f t="shared" si="617"/>
        <v>1.4858075443834034E-2</v>
      </c>
      <c r="O368" s="13">
        <f t="shared" si="618"/>
        <v>7.4246461994553273E-2</v>
      </c>
      <c r="P368" s="13">
        <f t="shared" si="619"/>
        <v>4.6252914798993197E-2</v>
      </c>
      <c r="Q368" s="13">
        <f t="shared" si="620"/>
        <v>4.6280272427734245E-3</v>
      </c>
      <c r="R368" s="13">
        <f t="shared" si="621"/>
        <v>0.11556393335537567</v>
      </c>
      <c r="S368" s="13">
        <f t="shared" si="622"/>
        <v>2.2424305730037519E-2</v>
      </c>
      <c r="T368" s="13">
        <f t="shared" si="623"/>
        <v>1.4406963442647712E-2</v>
      </c>
      <c r="U368" s="13">
        <f t="shared" si="624"/>
        <v>7.1992235316409289E-2</v>
      </c>
      <c r="V368" s="13">
        <f t="shared" si="625"/>
        <v>4.8318827488144861E-3</v>
      </c>
      <c r="W368" s="13">
        <f t="shared" si="626"/>
        <v>9.6103232395155331E-4</v>
      </c>
      <c r="X368" s="13">
        <f t="shared" si="627"/>
        <v>2.991675898190179E-3</v>
      </c>
      <c r="Y368" s="13">
        <f t="shared" si="628"/>
        <v>4.6565159447556738E-3</v>
      </c>
      <c r="Z368" s="13">
        <f t="shared" si="629"/>
        <v>0.11991613098498374</v>
      </c>
      <c r="AA368" s="13">
        <f t="shared" si="630"/>
        <v>7.4703500213656654E-2</v>
      </c>
      <c r="AB368" s="13">
        <f t="shared" si="631"/>
        <v>2.3268816706864148E-2</v>
      </c>
      <c r="AC368" s="13">
        <f t="shared" si="632"/>
        <v>5.8564750179521975E-4</v>
      </c>
      <c r="AD368" s="13">
        <f t="shared" si="633"/>
        <v>1.4967227058600618E-4</v>
      </c>
      <c r="AE368" s="13">
        <f t="shared" si="634"/>
        <v>4.6592701762456656E-4</v>
      </c>
      <c r="AF368" s="13">
        <f t="shared" si="635"/>
        <v>7.2521110591349631E-4</v>
      </c>
      <c r="AG368" s="13">
        <f t="shared" si="636"/>
        <v>7.5252293205579468E-4</v>
      </c>
      <c r="AH368" s="13">
        <f t="shared" si="637"/>
        <v>9.3324175974875259E-2</v>
      </c>
      <c r="AI368" s="13">
        <f t="shared" si="638"/>
        <v>5.8137654564183988E-2</v>
      </c>
      <c r="AJ368" s="13">
        <f t="shared" si="639"/>
        <v>1.8108849303605654E-2</v>
      </c>
      <c r="AK368" s="13">
        <f t="shared" si="640"/>
        <v>3.7603904682081022E-3</v>
      </c>
      <c r="AL368" s="13">
        <f t="shared" si="641"/>
        <v>4.5429313806011864E-5</v>
      </c>
      <c r="AM368" s="13">
        <f t="shared" si="642"/>
        <v>1.8648104147223226E-5</v>
      </c>
      <c r="AN368" s="13">
        <f t="shared" si="643"/>
        <v>5.8051204245446826E-5</v>
      </c>
      <c r="AO368" s="13">
        <f t="shared" si="644"/>
        <v>9.0356164029907075E-5</v>
      </c>
      <c r="AP368" s="13">
        <f t="shared" si="645"/>
        <v>9.3759024000951395E-5</v>
      </c>
      <c r="AQ368" s="13">
        <f t="shared" si="646"/>
        <v>7.2967528081714379E-5</v>
      </c>
      <c r="AR368" s="13">
        <f t="shared" si="647"/>
        <v>5.8103287688493536E-2</v>
      </c>
      <c r="AS368" s="13">
        <f t="shared" si="648"/>
        <v>3.6196289261492799E-2</v>
      </c>
      <c r="AT368" s="13">
        <f t="shared" si="649"/>
        <v>1.1274502772767521E-2</v>
      </c>
      <c r="AU368" s="13">
        <f t="shared" si="650"/>
        <v>2.3412052334026118E-3</v>
      </c>
      <c r="AV368" s="13">
        <f t="shared" si="651"/>
        <v>3.646219741604386E-4</v>
      </c>
      <c r="AW368" s="13">
        <f t="shared" si="652"/>
        <v>2.4472231193284461E-6</v>
      </c>
      <c r="AX368" s="13">
        <f t="shared" si="653"/>
        <v>1.9361846771624452E-6</v>
      </c>
      <c r="AY368" s="13">
        <f t="shared" si="654"/>
        <v>6.0273071870203006E-6</v>
      </c>
      <c r="AZ368" s="13">
        <f t="shared" si="655"/>
        <v>9.381448049663147E-6</v>
      </c>
      <c r="BA368" s="13">
        <f t="shared" si="656"/>
        <v>9.7347582458337595E-6</v>
      </c>
      <c r="BB368" s="13">
        <f t="shared" si="657"/>
        <v>7.5760307153407187E-6</v>
      </c>
      <c r="BC368" s="13">
        <f t="shared" si="658"/>
        <v>4.7168087753468495E-6</v>
      </c>
      <c r="BD368" s="13">
        <f t="shared" si="659"/>
        <v>3.0145743809556324E-2</v>
      </c>
      <c r="BE368" s="13">
        <f t="shared" si="660"/>
        <v>1.8779730138224947E-2</v>
      </c>
      <c r="BF368" s="13">
        <f t="shared" si="661"/>
        <v>5.8495531955120288E-3</v>
      </c>
      <c r="BG368" s="13">
        <f t="shared" si="662"/>
        <v>1.2146881179965385E-3</v>
      </c>
      <c r="BH368" s="13">
        <f t="shared" si="663"/>
        <v>1.8917691334963829E-4</v>
      </c>
      <c r="BI368" s="13">
        <f t="shared" si="664"/>
        <v>2.3570102655502269E-5</v>
      </c>
      <c r="BJ368" s="14">
        <f t="shared" si="665"/>
        <v>4.4968778184488051E-2</v>
      </c>
      <c r="BK368" s="14">
        <f t="shared" si="666"/>
        <v>9.7996802299289268E-2</v>
      </c>
      <c r="BL368" s="14">
        <f t="shared" si="667"/>
        <v>0.69758838710534399</v>
      </c>
      <c r="BM368" s="14">
        <f t="shared" si="668"/>
        <v>0.68106651075585189</v>
      </c>
      <c r="BN368" s="14">
        <f t="shared" si="669"/>
        <v>0.27940000773418538</v>
      </c>
    </row>
    <row r="369" spans="1:66" x14ac:dyDescent="0.25">
      <c r="A369" t="s">
        <v>351</v>
      </c>
      <c r="B369" t="s">
        <v>101</v>
      </c>
      <c r="C369" t="s">
        <v>104</v>
      </c>
      <c r="D369" t="s">
        <v>359</v>
      </c>
      <c r="E369" s="10">
        <f>VLOOKUP(A369,home!$A$2:$E$405,3,FALSE)</f>
        <v>1.599</v>
      </c>
      <c r="F369" s="10">
        <f>VLOOKUP(B369,home!$B$2:$E$405,3,FALSE)</f>
        <v>0.69899999999999995</v>
      </c>
      <c r="G369" s="10">
        <f>VLOOKUP(C369,away!$B$2:$E$405,4,FALSE)</f>
        <v>1.1335</v>
      </c>
      <c r="H369" s="10">
        <f>VLOOKUP(A369,away!$A$2:$E$405,3,FALSE)</f>
        <v>1.4569000000000001</v>
      </c>
      <c r="I369" s="10">
        <f>VLOOKUP(C369,away!$B$2:$E$405,3,FALSE)</f>
        <v>0.60060000000000002</v>
      </c>
      <c r="J369" s="10">
        <f>VLOOKUP(B369,home!$B$2:$E$405,4,FALSE)</f>
        <v>0.84789999999999999</v>
      </c>
      <c r="K369" s="12">
        <f t="shared" si="614"/>
        <v>1.2669140834999997</v>
      </c>
      <c r="L369" s="12">
        <f t="shared" si="615"/>
        <v>0.74192448930600008</v>
      </c>
      <c r="M369" s="13">
        <f t="shared" si="616"/>
        <v>0.13414438316379046</v>
      </c>
      <c r="N369" s="13">
        <f t="shared" si="617"/>
        <v>0.16994940825262639</v>
      </c>
      <c r="O369" s="13">
        <f t="shared" si="618"/>
        <v>9.9525002972063639E-2</v>
      </c>
      <c r="P369" s="13">
        <f t="shared" si="619"/>
        <v>0.12608962792568673</v>
      </c>
      <c r="Q369" s="13">
        <f t="shared" si="620"/>
        <v>0.10765564939887176</v>
      </c>
      <c r="R369" s="13">
        <f t="shared" si="621"/>
        <v>3.6920018501613229E-2</v>
      </c>
      <c r="S369" s="13">
        <f t="shared" si="622"/>
        <v>2.9629630953362251E-2</v>
      </c>
      <c r="T369" s="13">
        <f t="shared" si="623"/>
        <v>7.9872362701163713E-2</v>
      </c>
      <c r="U369" s="13">
        <f t="shared" si="624"/>
        <v>4.6774491402774357E-2</v>
      </c>
      <c r="V369" s="13">
        <f t="shared" si="625"/>
        <v>3.0945008276171341E-3</v>
      </c>
      <c r="W369" s="13">
        <f t="shared" si="626"/>
        <v>4.546348613058962E-2</v>
      </c>
      <c r="X369" s="13">
        <f t="shared" si="627"/>
        <v>3.3730473729508118E-2</v>
      </c>
      <c r="Y369" s="13">
        <f t="shared" si="628"/>
        <v>1.2512732247907382E-2</v>
      </c>
      <c r="Z369" s="13">
        <f t="shared" si="629"/>
        <v>9.1306219573258213E-3</v>
      </c>
      <c r="AA369" s="13">
        <f t="shared" si="630"/>
        <v>1.1567713548850417E-2</v>
      </c>
      <c r="AB369" s="13">
        <f t="shared" si="631"/>
        <v>7.3276496044661797E-3</v>
      </c>
      <c r="AC369" s="13">
        <f t="shared" si="632"/>
        <v>1.8179313995836415E-4</v>
      </c>
      <c r="AD369" s="13">
        <f t="shared" si="633"/>
        <v>1.4399582715962726E-2</v>
      </c>
      <c r="AE369" s="13">
        <f t="shared" si="634"/>
        <v>1.068340305276015E-2</v>
      </c>
      <c r="AF369" s="13">
        <f t="shared" si="635"/>
        <v>3.9631391769846189E-3</v>
      </c>
      <c r="AG369" s="13">
        <f t="shared" si="636"/>
        <v>9.801166699776381E-4</v>
      </c>
      <c r="AH369" s="13">
        <f t="shared" si="637"/>
        <v>1.693558008183778E-3</v>
      </c>
      <c r="AI369" s="13">
        <f t="shared" si="638"/>
        <v>2.1455924917922358E-3</v>
      </c>
      <c r="AJ369" s="13">
        <f t="shared" si="639"/>
        <v>1.359140672651721E-3</v>
      </c>
      <c r="AK369" s="13">
        <f t="shared" si="640"/>
        <v>5.7397148654670922E-4</v>
      </c>
      <c r="AL369" s="13">
        <f t="shared" si="641"/>
        <v>6.8350918126193509E-6</v>
      </c>
      <c r="AM369" s="13">
        <f t="shared" si="642"/>
        <v>3.6486068278752701E-3</v>
      </c>
      <c r="AN369" s="13">
        <f t="shared" si="643"/>
        <v>2.7069907574497442E-3</v>
      </c>
      <c r="AO369" s="13">
        <f t="shared" si="644"/>
        <v>1.0041913676384821E-3</v>
      </c>
      <c r="AP369" s="13">
        <f t="shared" si="645"/>
        <v>2.4834472253355816E-4</v>
      </c>
      <c r="AQ369" s="13">
        <f t="shared" si="646"/>
        <v>4.6063257859387613E-5</v>
      </c>
      <c r="AR369" s="13">
        <f t="shared" si="647"/>
        <v>2.5129843206636728E-4</v>
      </c>
      <c r="AS369" s="13">
        <f t="shared" si="648"/>
        <v>3.1837352274634865E-4</v>
      </c>
      <c r="AT369" s="13">
        <f t="shared" si="649"/>
        <v>2.0167594989042837E-4</v>
      </c>
      <c r="AU369" s="13">
        <f t="shared" si="650"/>
        <v>8.5168700406474608E-5</v>
      </c>
      <c r="AV369" s="13">
        <f t="shared" si="651"/>
        <v>2.6975356504588713E-5</v>
      </c>
      <c r="AW369" s="13">
        <f t="shared" si="652"/>
        <v>1.7846321900095702E-7</v>
      </c>
      <c r="AX369" s="13">
        <f t="shared" si="653"/>
        <v>7.7041189589824029E-4</v>
      </c>
      <c r="AY369" s="13">
        <f t="shared" si="654"/>
        <v>5.7158745241956918E-4</v>
      </c>
      <c r="AZ369" s="13">
        <f t="shared" si="655"/>
        <v>2.1203736436505326E-4</v>
      </c>
      <c r="BA369" s="13">
        <f t="shared" si="656"/>
        <v>5.2438571090110791E-5</v>
      </c>
      <c r="BB369" s="13">
        <f t="shared" si="657"/>
        <v>9.7263650189917084E-6</v>
      </c>
      <c r="BC369" s="13">
        <f t="shared" si="658"/>
        <v>1.4432456799038337E-6</v>
      </c>
      <c r="BD369" s="13">
        <f t="shared" si="659"/>
        <v>3.1074076812373005E-5</v>
      </c>
      <c r="BE369" s="13">
        <f t="shared" si="660"/>
        <v>3.9368185545356131E-5</v>
      </c>
      <c r="BF369" s="13">
        <f t="shared" si="661"/>
        <v>2.4938054354626408E-5</v>
      </c>
      <c r="BG369" s="13">
        <f t="shared" si="662"/>
        <v>1.0531457425654894E-5</v>
      </c>
      <c r="BH369" s="13">
        <f t="shared" si="663"/>
        <v>3.3356129330857097E-6</v>
      </c>
      <c r="BI369" s="13">
        <f t="shared" si="664"/>
        <v>8.4518700040620538E-7</v>
      </c>
      <c r="BJ369" s="14">
        <f t="shared" si="665"/>
        <v>0.48848219590418029</v>
      </c>
      <c r="BK369" s="14">
        <f t="shared" si="666"/>
        <v>0.29371835855464712</v>
      </c>
      <c r="BL369" s="14">
        <f t="shared" si="667"/>
        <v>0.20888072322462803</v>
      </c>
      <c r="BM369" s="14">
        <f t="shared" si="668"/>
        <v>0.32535640043692843</v>
      </c>
      <c r="BN369" s="14">
        <f t="shared" si="669"/>
        <v>0.67428409021465219</v>
      </c>
    </row>
    <row r="370" spans="1:66" x14ac:dyDescent="0.25">
      <c r="A370" t="s">
        <v>351</v>
      </c>
      <c r="B370" t="s">
        <v>109</v>
      </c>
      <c r="C370" t="s">
        <v>108</v>
      </c>
      <c r="D370" t="s">
        <v>359</v>
      </c>
      <c r="E370" s="10">
        <f>VLOOKUP(A370,home!$A$2:$E$405,3,FALSE)</f>
        <v>1.599</v>
      </c>
      <c r="F370" s="10">
        <f>VLOOKUP(B370,home!$B$2:$E$405,3,FALSE)</f>
        <v>0.77249999999999996</v>
      </c>
      <c r="G370" s="10">
        <f>VLOOKUP(C370,away!$B$2:$E$405,4,FALSE)</f>
        <v>1.329</v>
      </c>
      <c r="H370" s="10">
        <f>VLOOKUP(A370,away!$A$2:$E$405,3,FALSE)</f>
        <v>1.4569000000000001</v>
      </c>
      <c r="I370" s="10">
        <f>VLOOKUP(C370,away!$B$2:$E$405,3,FALSE)</f>
        <v>1.0725</v>
      </c>
      <c r="J370" s="10">
        <f>VLOOKUP(B370,home!$B$2:$E$405,4,FALSE)</f>
        <v>1.7362</v>
      </c>
      <c r="K370" s="12">
        <f t="shared" si="614"/>
        <v>1.6416173474999998</v>
      </c>
      <c r="L370" s="12">
        <f t="shared" si="615"/>
        <v>2.7128563390500005</v>
      </c>
      <c r="M370" s="13">
        <f t="shared" si="616"/>
        <v>1.2849200511890065E-2</v>
      </c>
      <c r="N370" s="13">
        <f t="shared" si="617"/>
        <v>2.1093470461824606E-2</v>
      </c>
      <c r="O370" s="13">
        <f t="shared" si="618"/>
        <v>3.4858035060405475E-2</v>
      </c>
      <c r="P370" s="13">
        <f t="shared" si="619"/>
        <v>5.7223555054924817E-2</v>
      </c>
      <c r="Q370" s="13">
        <f t="shared" si="620"/>
        <v>1.7313703514555055E-2</v>
      </c>
      <c r="R370" s="13">
        <f t="shared" si="621"/>
        <v>4.7282420690224092E-2</v>
      </c>
      <c r="S370" s="13">
        <f t="shared" si="622"/>
        <v>6.3710875437228726E-2</v>
      </c>
      <c r="T370" s="13">
        <f t="shared" si="623"/>
        <v>4.6969590331892956E-2</v>
      </c>
      <c r="U370" s="13">
        <f t="shared" si="624"/>
        <v>7.7619642036864764E-2</v>
      </c>
      <c r="V370" s="13">
        <f t="shared" si="625"/>
        <v>3.1526066844963903E-2</v>
      </c>
      <c r="W370" s="13">
        <f t="shared" si="626"/>
        <v>9.4741586796550977E-3</v>
      </c>
      <c r="X370" s="13">
        <f t="shared" si="627"/>
        <v>2.5702031431267914E-2</v>
      </c>
      <c r="Y370" s="13">
        <f t="shared" si="628"/>
        <v>3.4862959447388771E-2</v>
      </c>
      <c r="Z370" s="13">
        <f t="shared" si="629"/>
        <v>4.2756804898367771E-2</v>
      </c>
      <c r="AA370" s="13">
        <f t="shared" si="630"/>
        <v>7.0190312644833483E-2</v>
      </c>
      <c r="AB370" s="13">
        <f t="shared" si="631"/>
        <v>5.7612817432103634E-2</v>
      </c>
      <c r="AC370" s="13">
        <f t="shared" si="632"/>
        <v>8.7750285518672106E-3</v>
      </c>
      <c r="AD370" s="13">
        <f t="shared" si="633"/>
        <v>3.8882358103723771E-3</v>
      </c>
      <c r="AE370" s="13">
        <f t="shared" si="634"/>
        <v>1.0548225165889919E-2</v>
      </c>
      <c r="AF370" s="13">
        <f t="shared" si="635"/>
        <v>1.4307909753505609E-2</v>
      </c>
      <c r="AG370" s="13">
        <f t="shared" si="636"/>
        <v>1.293843455778434E-2</v>
      </c>
      <c r="AH370" s="13">
        <f t="shared" si="637"/>
        <v>2.8998267301515283E-2</v>
      </c>
      <c r="AI370" s="13">
        <f t="shared" si="638"/>
        <v>4.7604058649609489E-2</v>
      </c>
      <c r="AJ370" s="13">
        <f t="shared" si="639"/>
        <v>3.9073824245303188E-2</v>
      </c>
      <c r="AK370" s="13">
        <f t="shared" si="640"/>
        <v>2.1381422571418597E-2</v>
      </c>
      <c r="AL370" s="13">
        <f t="shared" si="641"/>
        <v>1.5631737678360742E-3</v>
      </c>
      <c r="AM370" s="13">
        <f t="shared" si="642"/>
        <v>1.2765990714956018E-3</v>
      </c>
      <c r="AN370" s="13">
        <f t="shared" si="643"/>
        <v>3.4632298835321883E-3</v>
      </c>
      <c r="AO370" s="13">
        <f t="shared" si="644"/>
        <v>4.6976225715638469E-3</v>
      </c>
      <c r="AP370" s="13">
        <f t="shared" si="645"/>
        <v>4.2479917239104485E-3</v>
      </c>
      <c r="AQ370" s="13">
        <f t="shared" si="646"/>
        <v>2.8810478191106004E-3</v>
      </c>
      <c r="AR370" s="13">
        <f t="shared" si="647"/>
        <v>1.5733626654076415E-2</v>
      </c>
      <c r="AS370" s="13">
        <f t="shared" si="648"/>
        <v>2.582859445442022E-2</v>
      </c>
      <c r="AT370" s="13">
        <f t="shared" si="649"/>
        <v>2.1200334358959266E-2</v>
      </c>
      <c r="AU370" s="13">
        <f t="shared" si="650"/>
        <v>1.160094555215594E-2</v>
      </c>
      <c r="AV370" s="13">
        <f t="shared" si="651"/>
        <v>4.7610783664555406E-3</v>
      </c>
      <c r="AW370" s="13">
        <f t="shared" si="652"/>
        <v>1.9337640691991458E-4</v>
      </c>
      <c r="AX370" s="13">
        <f t="shared" si="653"/>
        <v>3.4928119692826206E-4</v>
      </c>
      <c r="AY370" s="13">
        <f t="shared" si="654"/>
        <v>9.4754970919780726E-4</v>
      </c>
      <c r="AZ370" s="13">
        <f t="shared" si="655"/>
        <v>1.2852831175811283E-3</v>
      </c>
      <c r="BA370" s="13">
        <f t="shared" si="656"/>
        <v>1.1622628176679703E-3</v>
      </c>
      <c r="BB370" s="13">
        <f t="shared" si="657"/>
        <v>7.8826301313816719E-4</v>
      </c>
      <c r="BC370" s="13">
        <f t="shared" si="658"/>
        <v>4.2768886240610607E-4</v>
      </c>
      <c r="BD370" s="13">
        <f t="shared" si="659"/>
        <v>7.1138448007928706E-3</v>
      </c>
      <c r="BE370" s="13">
        <f t="shared" si="660"/>
        <v>1.1678211032404255E-2</v>
      </c>
      <c r="BF370" s="13">
        <f t="shared" si="661"/>
        <v>9.585576909280356E-3</v>
      </c>
      <c r="BG370" s="13">
        <f t="shared" si="662"/>
        <v>5.2452831133566876E-3</v>
      </c>
      <c r="BH370" s="13">
        <f t="shared" si="663"/>
        <v>2.1526869378587876E-3</v>
      </c>
      <c r="BI370" s="13">
        <f t="shared" si="664"/>
        <v>7.0677764418512745E-4</v>
      </c>
      <c r="BJ370" s="14">
        <f t="shared" si="665"/>
        <v>0.21862553894066872</v>
      </c>
      <c r="BK370" s="14">
        <f t="shared" si="666"/>
        <v>0.17659544987790859</v>
      </c>
      <c r="BL370" s="14">
        <f t="shared" si="667"/>
        <v>0.54022776045622356</v>
      </c>
      <c r="BM370" s="14">
        <f t="shared" si="668"/>
        <v>0.78683099557706671</v>
      </c>
      <c r="BN370" s="14">
        <f t="shared" si="669"/>
        <v>0.19062038529382411</v>
      </c>
    </row>
    <row r="371" spans="1:66" x14ac:dyDescent="0.25">
      <c r="A371" t="s">
        <v>340</v>
      </c>
      <c r="B371" t="s">
        <v>115</v>
      </c>
      <c r="C371" t="s">
        <v>125</v>
      </c>
      <c r="D371" t="s">
        <v>359</v>
      </c>
      <c r="E371" s="10">
        <f>VLOOKUP(A371,home!$A$2:$E$405,3,FALSE)</f>
        <v>1.1801999999999999</v>
      </c>
      <c r="F371" s="10">
        <f>VLOOKUP(B371,home!$B$2:$E$405,3,FALSE)</f>
        <v>1.3769</v>
      </c>
      <c r="G371" s="10">
        <f>VLOOKUP(C371,away!$B$2:$E$405,4,FALSE)</f>
        <v>0.96840000000000004</v>
      </c>
      <c r="H371" s="10">
        <f>VLOOKUP(A371,away!$A$2:$E$405,3,FALSE)</f>
        <v>1.0640000000000001</v>
      </c>
      <c r="I371" s="10">
        <f>VLOOKUP(C371,away!$B$2:$E$405,3,FALSE)</f>
        <v>0.67130000000000001</v>
      </c>
      <c r="J371" s="10">
        <f>VLOOKUP(B371,home!$B$2:$E$405,4,FALSE)</f>
        <v>1.2923</v>
      </c>
      <c r="K371" s="12">
        <f t="shared" si="614"/>
        <v>1.5736668307919999</v>
      </c>
      <c r="L371" s="12">
        <f t="shared" si="615"/>
        <v>0.92304233336000008</v>
      </c>
      <c r="M371" s="13">
        <f t="shared" si="616"/>
        <v>8.2355571841792555E-2</v>
      </c>
      <c r="N371" s="13">
        <f t="shared" si="617"/>
        <v>0.12960023173833654</v>
      </c>
      <c r="O371" s="13">
        <f t="shared" si="618"/>
        <v>7.6017679198045321E-2</v>
      </c>
      <c r="P371" s="13">
        <f t="shared" si="619"/>
        <v>0.1196265003077509</v>
      </c>
      <c r="Q371" s="13">
        <f t="shared" si="620"/>
        <v>0.10197379297478844</v>
      </c>
      <c r="R371" s="13">
        <f t="shared" si="621"/>
        <v>3.5083767991787841E-2</v>
      </c>
      <c r="S371" s="13">
        <f t="shared" si="622"/>
        <v>4.3441200321488918E-2</v>
      </c>
      <c r="T371" s="13">
        <f t="shared" si="623"/>
        <v>9.4126127809018315E-2</v>
      </c>
      <c r="U371" s="13">
        <f t="shared" si="624"/>
        <v>5.5210161987878571E-2</v>
      </c>
      <c r="V371" s="13">
        <f t="shared" si="625"/>
        <v>7.0112219859010481E-3</v>
      </c>
      <c r="W371" s="13">
        <f t="shared" si="626"/>
        <v>5.349092520482493E-2</v>
      </c>
      <c r="X371" s="13">
        <f t="shared" si="627"/>
        <v>4.937438841464685E-2</v>
      </c>
      <c r="Y371" s="13">
        <f t="shared" si="628"/>
        <v>2.2787325345239286E-2</v>
      </c>
      <c r="Z371" s="13">
        <f t="shared" si="629"/>
        <v>1.0794601023400246E-2</v>
      </c>
      <c r="AA371" s="13">
        <f t="shared" si="630"/>
        <v>1.6987105582158341E-2</v>
      </c>
      <c r="AB371" s="13">
        <f t="shared" si="631"/>
        <v>1.3366022302902108E-2</v>
      </c>
      <c r="AC371" s="13">
        <f t="shared" si="632"/>
        <v>6.3651427151259E-4</v>
      </c>
      <c r="AD371" s="13">
        <f t="shared" si="633"/>
        <v>2.1044223685802194E-2</v>
      </c>
      <c r="AE371" s="13">
        <f t="shared" si="634"/>
        <v>1.9424709334692637E-2</v>
      </c>
      <c r="AF371" s="13">
        <f t="shared" si="635"/>
        <v>8.9649145145672317E-3</v>
      </c>
      <c r="AG371" s="13">
        <f t="shared" si="636"/>
        <v>2.7583318706330237E-3</v>
      </c>
      <c r="AH371" s="13">
        <f t="shared" si="637"/>
        <v>2.4909684290824016E-3</v>
      </c>
      <c r="AI371" s="13">
        <f t="shared" si="638"/>
        <v>3.9199543933970292E-3</v>
      </c>
      <c r="AJ371" s="13">
        <f t="shared" si="639"/>
        <v>3.0843511035531404E-3</v>
      </c>
      <c r="AK371" s="13">
        <f t="shared" si="640"/>
        <v>1.617913675392759E-3</v>
      </c>
      <c r="AL371" s="13">
        <f t="shared" si="641"/>
        <v>3.6983034902975829E-5</v>
      </c>
      <c r="AM371" s="13">
        <f t="shared" si="642"/>
        <v>6.6233193588228533E-3</v>
      </c>
      <c r="AN371" s="13">
        <f t="shared" si="643"/>
        <v>6.1136041555563065E-3</v>
      </c>
      <c r="AO371" s="13">
        <f t="shared" si="644"/>
        <v>2.8215577224920425E-3</v>
      </c>
      <c r="AP371" s="13">
        <f t="shared" si="645"/>
        <v>8.6813907462632766E-4</v>
      </c>
      <c r="AQ371" s="13">
        <f t="shared" si="646"/>
        <v>2.0033227928101916E-4</v>
      </c>
      <c r="AR371" s="13">
        <f t="shared" si="647"/>
        <v>4.5985386222126284E-4</v>
      </c>
      <c r="AS371" s="13">
        <f t="shared" si="648"/>
        <v>7.236567699891956E-4</v>
      </c>
      <c r="AT371" s="13">
        <f t="shared" si="649"/>
        <v>5.6939732790503648E-4</v>
      </c>
      <c r="AU371" s="13">
        <f t="shared" si="650"/>
        <v>2.9868056282191728E-4</v>
      </c>
      <c r="AV371" s="13">
        <f t="shared" si="651"/>
        <v>1.1750592367878435E-4</v>
      </c>
      <c r="AW371" s="13">
        <f t="shared" si="652"/>
        <v>1.4922254996302712E-6</v>
      </c>
      <c r="AX371" s="13">
        <f t="shared" si="653"/>
        <v>1.7371496641203439E-3</v>
      </c>
      <c r="AY371" s="13">
        <f t="shared" si="654"/>
        <v>1.6034626793651828E-3</v>
      </c>
      <c r="AZ371" s="13">
        <f t="shared" si="655"/>
        <v>7.4003196650845784E-4</v>
      </c>
      <c r="BA371" s="13">
        <f t="shared" si="656"/>
        <v>2.2769361104231882E-4</v>
      </c>
      <c r="BB371" s="13">
        <f t="shared" si="657"/>
        <v>5.2542710506916552E-5</v>
      </c>
      <c r="BC371" s="13">
        <f t="shared" si="658"/>
        <v>9.6998292214726519E-6</v>
      </c>
      <c r="BD371" s="13">
        <f t="shared" si="659"/>
        <v>7.0744096998220395E-5</v>
      </c>
      <c r="BE371" s="13">
        <f t="shared" si="660"/>
        <v>1.1132763892043132E-4</v>
      </c>
      <c r="BF371" s="13">
        <f t="shared" si="661"/>
        <v>8.7596306359735655E-5</v>
      </c>
      <c r="BG371" s="13">
        <f t="shared" si="662"/>
        <v>4.5949133939403422E-5</v>
      </c>
      <c r="BH371" s="13">
        <f t="shared" si="663"/>
        <v>1.807715699601453E-5</v>
      </c>
      <c r="BI371" s="13">
        <f t="shared" si="664"/>
        <v>5.6894844719295208E-6</v>
      </c>
      <c r="BJ371" s="14">
        <f t="shared" si="665"/>
        <v>0.52454250394409285</v>
      </c>
      <c r="BK371" s="14">
        <f t="shared" si="666"/>
        <v>0.25471145444271409</v>
      </c>
      <c r="BL371" s="14">
        <f t="shared" si="667"/>
        <v>0.21028640292849951</v>
      </c>
      <c r="BM371" s="14">
        <f t="shared" si="668"/>
        <v>0.45407544783233933</v>
      </c>
      <c r="BN371" s="14">
        <f t="shared" si="669"/>
        <v>0.54465754405250155</v>
      </c>
    </row>
    <row r="372" spans="1:66" x14ac:dyDescent="0.25">
      <c r="A372" t="s">
        <v>340</v>
      </c>
      <c r="B372" t="s">
        <v>112</v>
      </c>
      <c r="C372" t="s">
        <v>126</v>
      </c>
      <c r="D372" t="s">
        <v>359</v>
      </c>
      <c r="E372" s="10">
        <f>VLOOKUP(A372,home!$A$2:$E$405,3,FALSE)</f>
        <v>1.1801999999999999</v>
      </c>
      <c r="F372" s="10">
        <f>VLOOKUP(B372,home!$B$2:$E$405,3,FALSE)</f>
        <v>1.6946000000000001</v>
      </c>
      <c r="G372" s="10">
        <f>VLOOKUP(C372,away!$B$2:$E$405,4,FALSE)</f>
        <v>0.74139999999999995</v>
      </c>
      <c r="H372" s="10">
        <f>VLOOKUP(A372,away!$A$2:$E$405,3,FALSE)</f>
        <v>1.0640000000000001</v>
      </c>
      <c r="I372" s="10">
        <f>VLOOKUP(C372,away!$B$2:$E$405,3,FALSE)</f>
        <v>1.1748000000000001</v>
      </c>
      <c r="J372" s="10">
        <f>VLOOKUP(B372,home!$B$2:$E$405,4,FALSE)</f>
        <v>0.52210000000000001</v>
      </c>
      <c r="K372" s="12">
        <f t="shared" si="614"/>
        <v>1.482775474488</v>
      </c>
      <c r="L372" s="12">
        <f t="shared" si="615"/>
        <v>0.65261831712000007</v>
      </c>
      <c r="M372" s="13">
        <f t="shared" si="616"/>
        <v>0.11819803581625291</v>
      </c>
      <c r="N372" s="13">
        <f t="shared" si="617"/>
        <v>0.17526114864099401</v>
      </c>
      <c r="O372" s="13">
        <f t="shared" si="618"/>
        <v>7.7138203221292473E-2</v>
      </c>
      <c r="P372" s="13">
        <f t="shared" si="619"/>
        <v>0.11437863588260372</v>
      </c>
      <c r="Q372" s="13">
        <f t="shared" si="620"/>
        <v>0.12993646641773091</v>
      </c>
      <c r="R372" s="13">
        <f t="shared" si="621"/>
        <v>2.5170902185970227E-2</v>
      </c>
      <c r="S372" s="13">
        <f t="shared" si="622"/>
        <v>2.7670663594407899E-2</v>
      </c>
      <c r="T372" s="13">
        <f t="shared" si="623"/>
        <v>8.4798918046058963E-2</v>
      </c>
      <c r="U372" s="13">
        <f t="shared" si="624"/>
        <v>3.732279643209304E-2</v>
      </c>
      <c r="V372" s="13">
        <f t="shared" si="625"/>
        <v>2.9751695336638346E-3</v>
      </c>
      <c r="W372" s="13">
        <f t="shared" si="626"/>
        <v>6.4222201881948382E-2</v>
      </c>
      <c r="X372" s="13">
        <f t="shared" si="627"/>
        <v>4.1912585313938058E-2</v>
      </c>
      <c r="Y372" s="13">
        <f t="shared" si="628"/>
        <v>1.3676460446865341E-2</v>
      </c>
      <c r="Z372" s="13">
        <f t="shared" si="629"/>
        <v>5.4756639416666747E-3</v>
      </c>
      <c r="AA372" s="13">
        <f t="shared" si="630"/>
        <v>8.1191801992416355E-3</v>
      </c>
      <c r="AB372" s="13">
        <f t="shared" si="631"/>
        <v>6.0194606361920451E-3</v>
      </c>
      <c r="AC372" s="13">
        <f t="shared" si="632"/>
        <v>1.7993944993984759E-4</v>
      </c>
      <c r="AD372" s="13">
        <f t="shared" si="633"/>
        <v>2.3806776467042517E-2</v>
      </c>
      <c r="AE372" s="13">
        <f t="shared" si="634"/>
        <v>1.5536738393973312E-2</v>
      </c>
      <c r="AF372" s="13">
        <f t="shared" si="635"/>
        <v>5.069780032104277E-3</v>
      </c>
      <c r="AG372" s="13">
        <f t="shared" si="636"/>
        <v>1.1028771042401577E-3</v>
      </c>
      <c r="AH372" s="13">
        <f t="shared" si="637"/>
        <v>8.9337964668129242E-4</v>
      </c>
      <c r="AI372" s="13">
        <f t="shared" si="638"/>
        <v>1.3246814295057752E-3</v>
      </c>
      <c r="AJ372" s="13">
        <f t="shared" si="639"/>
        <v>9.8210256759043396E-4</v>
      </c>
      <c r="AK372" s="13">
        <f t="shared" si="640"/>
        <v>4.8541253355159663E-4</v>
      </c>
      <c r="AL372" s="13">
        <f t="shared" si="641"/>
        <v>6.9649985918821135E-6</v>
      </c>
      <c r="AM372" s="13">
        <f t="shared" si="642"/>
        <v>7.0600208543897432E-3</v>
      </c>
      <c r="AN372" s="13">
        <f t="shared" si="643"/>
        <v>4.6074989288239403E-3</v>
      </c>
      <c r="AO372" s="13">
        <f t="shared" si="644"/>
        <v>1.5034690985306412E-3</v>
      </c>
      <c r="AP372" s="13">
        <f t="shared" si="645"/>
        <v>3.2706382430833025E-4</v>
      </c>
      <c r="AQ372" s="13">
        <f t="shared" si="646"/>
        <v>5.3361960652733441E-5</v>
      </c>
      <c r="AR372" s="13">
        <f t="shared" si="647"/>
        <v>1.166071843132811E-4</v>
      </c>
      <c r="AS372" s="13">
        <f t="shared" si="648"/>
        <v>1.7290227304883504E-4</v>
      </c>
      <c r="AT372" s="13">
        <f t="shared" si="649"/>
        <v>1.2818762498002006E-4</v>
      </c>
      <c r="AU372" s="13">
        <f t="shared" si="650"/>
        <v>6.3357822151079729E-5</v>
      </c>
      <c r="AV372" s="13">
        <f t="shared" si="651"/>
        <v>2.3486356200648372E-5</v>
      </c>
      <c r="AW372" s="13">
        <f t="shared" si="652"/>
        <v>1.8722040710985138E-7</v>
      </c>
      <c r="AX372" s="13">
        <f t="shared" si="653"/>
        <v>1.7447376287104885E-3</v>
      </c>
      <c r="AY372" s="13">
        <f t="shared" si="654"/>
        <v>1.1386477350649787E-3</v>
      </c>
      <c r="AZ372" s="13">
        <f t="shared" si="655"/>
        <v>3.7155118432530298E-4</v>
      </c>
      <c r="BA372" s="13">
        <f t="shared" si="656"/>
        <v>8.0827036212774062E-5</v>
      </c>
      <c r="BB372" s="13">
        <f t="shared" si="657"/>
        <v>1.3187301087744474E-5</v>
      </c>
      <c r="BC372" s="13">
        <f t="shared" si="658"/>
        <v>1.7212548486477094E-6</v>
      </c>
      <c r="BD372" s="13">
        <f t="shared" si="659"/>
        <v>1.2683330731772529E-5</v>
      </c>
      <c r="BE372" s="13">
        <f t="shared" si="660"/>
        <v>1.8806531743892241E-5</v>
      </c>
      <c r="BF372" s="13">
        <f t="shared" si="661"/>
        <v>1.3942932015011727E-5</v>
      </c>
      <c r="BG372" s="13">
        <f t="shared" si="662"/>
        <v>6.8914125447709842E-6</v>
      </c>
      <c r="BH372" s="13">
        <f t="shared" si="663"/>
        <v>2.5546043764913361E-6</v>
      </c>
      <c r="BI372" s="13">
        <f t="shared" si="664"/>
        <v>7.5758094329621236E-7</v>
      </c>
      <c r="BJ372" s="14">
        <f t="shared" si="665"/>
        <v>0.57222603955185136</v>
      </c>
      <c r="BK372" s="14">
        <f t="shared" si="666"/>
        <v>0.26454805701052508</v>
      </c>
      <c r="BL372" s="14">
        <f t="shared" si="667"/>
        <v>0.15801629650516757</v>
      </c>
      <c r="BM372" s="14">
        <f t="shared" si="668"/>
        <v>0.35904420432970841</v>
      </c>
      <c r="BN372" s="14">
        <f t="shared" si="669"/>
        <v>0.64008339216484422</v>
      </c>
    </row>
    <row r="373" spans="1:66" x14ac:dyDescent="0.25">
      <c r="A373" t="s">
        <v>352</v>
      </c>
      <c r="B373" t="s">
        <v>156</v>
      </c>
      <c r="C373" t="s">
        <v>162</v>
      </c>
      <c r="D373" t="s">
        <v>359</v>
      </c>
      <c r="E373" s="10">
        <f>VLOOKUP(A373,home!$A$2:$E$405,3,FALSE)</f>
        <v>1.2061999999999999</v>
      </c>
      <c r="F373" s="10">
        <f>VLOOKUP(B373,home!$B$2:$E$405,3,FALSE)</f>
        <v>0.64480000000000004</v>
      </c>
      <c r="G373" s="10">
        <f>VLOOKUP(C373,away!$B$2:$E$405,4,FALSE)</f>
        <v>1.0363</v>
      </c>
      <c r="H373" s="10">
        <f>VLOOKUP(A373,away!$A$2:$E$405,3,FALSE)</f>
        <v>1.1546000000000001</v>
      </c>
      <c r="I373" s="10">
        <f>VLOOKUP(C373,away!$B$2:$E$405,3,FALSE)</f>
        <v>1.0826</v>
      </c>
      <c r="J373" s="10">
        <f>VLOOKUP(B373,home!$B$2:$E$405,4,FALSE)</f>
        <v>1.1548</v>
      </c>
      <c r="K373" s="12">
        <f t="shared" si="614"/>
        <v>0.80599036668799995</v>
      </c>
      <c r="L373" s="12">
        <f t="shared" si="615"/>
        <v>1.4434653098080001</v>
      </c>
      <c r="M373" s="13">
        <f t="shared" si="616"/>
        <v>0.10545661145419696</v>
      </c>
      <c r="N373" s="13">
        <f t="shared" si="617"/>
        <v>8.4997012935642144E-2</v>
      </c>
      <c r="O373" s="13">
        <f t="shared" si="618"/>
        <v>0.15222296032403432</v>
      </c>
      <c r="P373" s="13">
        <f t="shared" si="619"/>
        <v>0.12269023960990129</v>
      </c>
      <c r="Q373" s="13">
        <f t="shared" si="620"/>
        <v>3.425338681169144E-2</v>
      </c>
      <c r="R373" s="13">
        <f t="shared" si="621"/>
        <v>0.10986428129201158</v>
      </c>
      <c r="S373" s="13">
        <f t="shared" si="622"/>
        <v>3.5685043090145481E-2</v>
      </c>
      <c r="T373" s="13">
        <f t="shared" si="623"/>
        <v>4.9443575606111456E-2</v>
      </c>
      <c r="U373" s="13">
        <f t="shared" si="624"/>
        <v>8.8549552364461992E-2</v>
      </c>
      <c r="V373" s="13">
        <f t="shared" si="625"/>
        <v>4.6129624379229392E-3</v>
      </c>
      <c r="W373" s="13">
        <f t="shared" si="626"/>
        <v>9.2026332655536971E-3</v>
      </c>
      <c r="X373" s="13">
        <f t="shared" si="627"/>
        <v>1.3283681877711874E-2</v>
      </c>
      <c r="Y373" s="13">
        <f t="shared" si="628"/>
        <v>9.5872669885011461E-3</v>
      </c>
      <c r="Z373" s="13">
        <f t="shared" si="629"/>
        <v>5.2861759610668912E-2</v>
      </c>
      <c r="AA373" s="13">
        <f t="shared" si="630"/>
        <v>4.2606069012375944E-2</v>
      </c>
      <c r="AB373" s="13">
        <f t="shared" si="631"/>
        <v>1.7170040593209559E-2</v>
      </c>
      <c r="AC373" s="13">
        <f t="shared" si="632"/>
        <v>3.3542554789586142E-4</v>
      </c>
      <c r="AD373" s="13">
        <f t="shared" si="633"/>
        <v>1.8543084400497022E-3</v>
      </c>
      <c r="AE373" s="13">
        <f t="shared" si="634"/>
        <v>2.6766299068959327E-3</v>
      </c>
      <c r="AF373" s="13">
        <f t="shared" si="635"/>
        <v>1.9318112088994486E-3</v>
      </c>
      <c r="AG373" s="13">
        <f t="shared" si="636"/>
        <v>9.2950082171486975E-4</v>
      </c>
      <c r="AH373" s="13">
        <f t="shared" si="637"/>
        <v>1.9076029053352563E-2</v>
      </c>
      <c r="AI373" s="13">
        <f t="shared" si="638"/>
        <v>1.5375095651662573E-2</v>
      </c>
      <c r="AJ373" s="13">
        <f t="shared" si="639"/>
        <v>6.196089491073295E-3</v>
      </c>
      <c r="AK373" s="13">
        <f t="shared" si="640"/>
        <v>1.6646628136472762E-3</v>
      </c>
      <c r="AL373" s="13">
        <f t="shared" si="641"/>
        <v>1.5609620022922845E-5</v>
      </c>
      <c r="AM373" s="13">
        <f t="shared" si="642"/>
        <v>2.9891094790966265E-4</v>
      </c>
      <c r="AN373" s="13">
        <f t="shared" si="643"/>
        <v>4.3146758402942415E-4</v>
      </c>
      <c r="AO373" s="13">
        <f t="shared" si="644"/>
        <v>3.1140424492657115E-4</v>
      </c>
      <c r="AP373" s="13">
        <f t="shared" si="645"/>
        <v>1.4983374162615308E-4</v>
      </c>
      <c r="AQ373" s="13">
        <f t="shared" si="646"/>
        <v>5.4069952069021745E-5</v>
      </c>
      <c r="AR373" s="13">
        <f t="shared" si="647"/>
        <v>5.5071172374807961E-3</v>
      </c>
      <c r="AS373" s="13">
        <f t="shared" si="648"/>
        <v>4.438683441630952E-3</v>
      </c>
      <c r="AT373" s="13">
        <f t="shared" si="649"/>
        <v>1.7887680473660423E-3</v>
      </c>
      <c r="AU373" s="13">
        <f t="shared" si="650"/>
        <v>4.8057660480544474E-4</v>
      </c>
      <c r="AV373" s="13">
        <f t="shared" si="651"/>
        <v>9.6835028482203592E-5</v>
      </c>
      <c r="AW373" s="13">
        <f t="shared" si="652"/>
        <v>5.0445918374046642E-7</v>
      </c>
      <c r="AX373" s="13">
        <f t="shared" si="653"/>
        <v>4.0153224085461097E-5</v>
      </c>
      <c r="AY373" s="13">
        <f t="shared" si="654"/>
        <v>5.7959786044310152E-5</v>
      </c>
      <c r="AZ373" s="13">
        <f t="shared" si="655"/>
        <v>4.1831470259427786E-5</v>
      </c>
      <c r="BA373" s="13">
        <f t="shared" si="656"/>
        <v>2.0127425392583022E-5</v>
      </c>
      <c r="BB373" s="13">
        <f t="shared" si="657"/>
        <v>7.2633100824855671E-6</v>
      </c>
      <c r="BC373" s="13">
        <f t="shared" si="658"/>
        <v>2.0968672276893209E-6</v>
      </c>
      <c r="BD373" s="13">
        <f t="shared" si="659"/>
        <v>1.3248887815581951E-3</v>
      </c>
      <c r="BE373" s="13">
        <f t="shared" si="660"/>
        <v>1.067847594868907E-3</v>
      </c>
      <c r="BF373" s="13">
        <f t="shared" si="661"/>
        <v>4.3033743727764458E-4</v>
      </c>
      <c r="BG373" s="13">
        <f t="shared" si="662"/>
        <v>1.1561594295699433E-4</v>
      </c>
      <c r="BH373" s="13">
        <f t="shared" si="663"/>
        <v>2.3296334064721681E-5</v>
      </c>
      <c r="BI373" s="13">
        <f t="shared" si="664"/>
        <v>3.7553241670622357E-6</v>
      </c>
      <c r="BJ373" s="14">
        <f t="shared" si="665"/>
        <v>0.20957492641642453</v>
      </c>
      <c r="BK373" s="14">
        <f t="shared" si="666"/>
        <v>0.26885385154612979</v>
      </c>
      <c r="BL373" s="14">
        <f t="shared" si="667"/>
        <v>0.46800250237048807</v>
      </c>
      <c r="BM373" s="14">
        <f t="shared" si="668"/>
        <v>0.38975109218937304</v>
      </c>
      <c r="BN373" s="14">
        <f t="shared" si="669"/>
        <v>0.60948449242747771</v>
      </c>
    </row>
    <row r="374" spans="1:66" x14ac:dyDescent="0.25">
      <c r="A374" t="s">
        <v>352</v>
      </c>
      <c r="B374" t="s">
        <v>161</v>
      </c>
      <c r="C374" t="s">
        <v>158</v>
      </c>
      <c r="D374" t="s">
        <v>359</v>
      </c>
      <c r="E374" s="10">
        <f>VLOOKUP(A374,home!$A$2:$E$405,3,FALSE)</f>
        <v>1.2061999999999999</v>
      </c>
      <c r="F374" s="10">
        <f>VLOOKUP(B374,home!$B$2:$E$405,3,FALSE)</f>
        <v>1.0659000000000001</v>
      </c>
      <c r="G374" s="10">
        <f>VLOOKUP(C374,away!$B$2:$E$405,4,FALSE)</f>
        <v>0.27629999999999999</v>
      </c>
      <c r="H374" s="10">
        <f>VLOOKUP(A374,away!$A$2:$E$405,3,FALSE)</f>
        <v>1.1546000000000001</v>
      </c>
      <c r="I374" s="10">
        <f>VLOOKUP(C374,away!$B$2:$E$405,3,FALSE)</f>
        <v>0.86609999999999998</v>
      </c>
      <c r="J374" s="10">
        <f>VLOOKUP(B374,home!$B$2:$E$405,4,FALSE)</f>
        <v>0.86609999999999998</v>
      </c>
      <c r="K374" s="12">
        <f t="shared" si="614"/>
        <v>0.35523575465399998</v>
      </c>
      <c r="L374" s="12">
        <f t="shared" si="615"/>
        <v>0.86609918586599999</v>
      </c>
      <c r="M374" s="13">
        <f t="shared" si="616"/>
        <v>0.29483631515429326</v>
      </c>
      <c r="N374" s="13">
        <f t="shared" si="617"/>
        <v>0.10473640091323996</v>
      </c>
      <c r="O374" s="13">
        <f t="shared" si="618"/>
        <v>0.2553574925188648</v>
      </c>
      <c r="P374" s="13">
        <f t="shared" si="619"/>
        <v>9.0712111561492101E-2</v>
      </c>
      <c r="Q374" s="13">
        <f t="shared" si="620"/>
        <v>1.8603057209079343E-2</v>
      </c>
      <c r="R374" s="13">
        <f t="shared" si="621"/>
        <v>0.11058245818768599</v>
      </c>
      <c r="S374" s="13">
        <f t="shared" si="622"/>
        <v>6.9773351865071E-3</v>
      </c>
      <c r="T374" s="13">
        <f t="shared" si="623"/>
        <v>1.6112092703402241E-2</v>
      </c>
      <c r="U374" s="13">
        <f t="shared" si="624"/>
        <v>3.928284298579704E-2</v>
      </c>
      <c r="V374" s="13">
        <f t="shared" si="625"/>
        <v>2.3852361286149686E-4</v>
      </c>
      <c r="W374" s="13">
        <f t="shared" si="626"/>
        <v>2.2028236888462786E-3</v>
      </c>
      <c r="X374" s="13">
        <f t="shared" si="627"/>
        <v>1.9078638035161005E-3</v>
      </c>
      <c r="Y374" s="13">
        <f t="shared" si="628"/>
        <v>8.2619964348425244E-4</v>
      </c>
      <c r="Z374" s="13">
        <f t="shared" si="629"/>
        <v>3.1925125669138611E-2</v>
      </c>
      <c r="AA374" s="13">
        <f t="shared" si="630"/>
        <v>1.1340946109500242E-2</v>
      </c>
      <c r="AB374" s="13">
        <f t="shared" si="631"/>
        <v>2.0143547748493317E-3</v>
      </c>
      <c r="AC374" s="13">
        <f t="shared" si="632"/>
        <v>4.5866510220720309E-6</v>
      </c>
      <c r="AD374" s="13">
        <f t="shared" si="633"/>
        <v>1.9563043386925397E-4</v>
      </c>
      <c r="AE374" s="13">
        <f t="shared" si="634"/>
        <v>1.6943535950477321E-4</v>
      </c>
      <c r="AF374" s="13">
        <f t="shared" si="635"/>
        <v>7.337391346199855E-5</v>
      </c>
      <c r="AG374" s="13">
        <f t="shared" si="636"/>
        <v>2.1183028904413097E-5</v>
      </c>
      <c r="AH374" s="13">
        <f t="shared" si="637"/>
        <v>6.9125813376776698E-3</v>
      </c>
      <c r="AI374" s="13">
        <f t="shared" si="638"/>
        <v>2.455596048097084E-3</v>
      </c>
      <c r="AJ374" s="13">
        <f t="shared" si="639"/>
        <v>4.3615775763557386E-4</v>
      </c>
      <c r="AK374" s="13">
        <f t="shared" si="640"/>
        <v>5.1646276727289832E-5</v>
      </c>
      <c r="AL374" s="13">
        <f t="shared" si="641"/>
        <v>5.6446886332858378E-8</v>
      </c>
      <c r="AM374" s="13">
        <f t="shared" si="642"/>
        <v>1.3898984961766782E-5</v>
      </c>
      <c r="AN374" s="13">
        <f t="shared" si="643"/>
        <v>1.2037899559749986E-5</v>
      </c>
      <c r="AO374" s="13">
        <f t="shared" si="644"/>
        <v>5.2130075041180713E-6</v>
      </c>
      <c r="AP374" s="13">
        <f t="shared" si="645"/>
        <v>1.5049938517433369E-6</v>
      </c>
      <c r="AQ374" s="13">
        <f t="shared" si="646"/>
        <v>3.2586848743205982E-7</v>
      </c>
      <c r="AR374" s="13">
        <f t="shared" si="647"/>
        <v>1.1973962137590273E-3</v>
      </c>
      <c r="AS374" s="13">
        <f t="shared" si="648"/>
        <v>4.2535794761453042E-4</v>
      </c>
      <c r="AT374" s="13">
        <f t="shared" si="649"/>
        <v>7.5551175759462142E-5</v>
      </c>
      <c r="AU374" s="13">
        <f t="shared" si="650"/>
        <v>8.9461596453031743E-6</v>
      </c>
      <c r="AV374" s="13">
        <f t="shared" si="651"/>
        <v>7.9449894321360864E-7</v>
      </c>
      <c r="AW374" s="13">
        <f t="shared" si="652"/>
        <v>4.8241609808757577E-10</v>
      </c>
      <c r="AX374" s="13">
        <f t="shared" si="653"/>
        <v>8.2290273530296914E-7</v>
      </c>
      <c r="AY374" s="13">
        <f t="shared" si="654"/>
        <v>7.1271538909280601E-7</v>
      </c>
      <c r="AZ374" s="13">
        <f t="shared" si="655"/>
        <v>3.0864110912372434E-7</v>
      </c>
      <c r="BA374" s="13">
        <f t="shared" si="656"/>
        <v>8.9104604445612316E-8</v>
      </c>
      <c r="BB374" s="13">
        <f t="shared" si="657"/>
        <v>1.9293356341814191E-8</v>
      </c>
      <c r="BC374" s="13">
        <f t="shared" si="658"/>
        <v>3.3419920440535803E-9</v>
      </c>
      <c r="BD374" s="13">
        <f t="shared" si="659"/>
        <v>1.7284398098262068E-4</v>
      </c>
      <c r="BE374" s="13">
        <f t="shared" si="660"/>
        <v>6.1400362021762897E-5</v>
      </c>
      <c r="BF374" s="13">
        <f t="shared" si="661"/>
        <v>1.090580196941487E-5</v>
      </c>
      <c r="BG374" s="13">
        <f t="shared" si="662"/>
        <v>1.2913769309040569E-6</v>
      </c>
      <c r="BH374" s="13">
        <f t="shared" si="663"/>
        <v>1.1468581464811728E-7</v>
      </c>
      <c r="BI374" s="13">
        <f t="shared" si="664"/>
        <v>8.1481003829265456E-9</v>
      </c>
      <c r="BJ374" s="14">
        <f t="shared" si="665"/>
        <v>0.14488299745085978</v>
      </c>
      <c r="BK374" s="14">
        <f t="shared" si="666"/>
        <v>0.39276964132845149</v>
      </c>
      <c r="BL374" s="14">
        <f t="shared" si="667"/>
        <v>0.43038868634837629</v>
      </c>
      <c r="BM374" s="14">
        <f t="shared" si="668"/>
        <v>0.12513790301919769</v>
      </c>
      <c r="BN374" s="14">
        <f t="shared" si="669"/>
        <v>0.87482783554465526</v>
      </c>
    </row>
    <row r="375" spans="1:66" x14ac:dyDescent="0.25">
      <c r="A375" t="s">
        <v>343</v>
      </c>
      <c r="B375" t="s">
        <v>173</v>
      </c>
      <c r="C375" t="s">
        <v>172</v>
      </c>
      <c r="D375" t="s">
        <v>359</v>
      </c>
      <c r="E375" s="10">
        <f>VLOOKUP(A375,home!$A$2:$E$405,3,FALSE)</f>
        <v>1.3167</v>
      </c>
      <c r="F375" s="10">
        <f>VLOOKUP(B375,home!$B$2:$E$405,3,FALSE)</f>
        <v>0.40889999999999999</v>
      </c>
      <c r="G375" s="10">
        <f>VLOOKUP(C375,away!$B$2:$E$405,4,FALSE)</f>
        <v>1.0516000000000001</v>
      </c>
      <c r="H375" s="10">
        <f>VLOOKUP(A375,away!$A$2:$E$405,3,FALSE)</f>
        <v>1.2082999999999999</v>
      </c>
      <c r="I375" s="10">
        <f>VLOOKUP(C375,away!$B$2:$E$405,3,FALSE)</f>
        <v>0.89129999999999998</v>
      </c>
      <c r="J375" s="10">
        <f>VLOOKUP(B375,home!$B$2:$E$405,4,FALSE)</f>
        <v>1.4006000000000001</v>
      </c>
      <c r="K375" s="12">
        <f t="shared" si="614"/>
        <v>0.566179999308</v>
      </c>
      <c r="L375" s="12">
        <f t="shared" si="615"/>
        <v>1.5083870806739998</v>
      </c>
      <c r="M375" s="13">
        <f t="shared" si="616"/>
        <v>0.12561079515162232</v>
      </c>
      <c r="N375" s="13">
        <f t="shared" si="617"/>
        <v>7.1118319912022859E-2</v>
      </c>
      <c r="O375" s="13">
        <f t="shared" si="618"/>
        <v>0.18946970059989537</v>
      </c>
      <c r="P375" s="13">
        <f t="shared" si="619"/>
        <v>0.10727395495453573</v>
      </c>
      <c r="Q375" s="13">
        <f t="shared" si="620"/>
        <v>2.0132885159287607E-2</v>
      </c>
      <c r="R375" s="13">
        <f t="shared" si="621"/>
        <v>0.14289682428202652</v>
      </c>
      <c r="S375" s="13">
        <f t="shared" si="622"/>
        <v>2.2903488107246364E-2</v>
      </c>
      <c r="T375" s="13">
        <f t="shared" si="623"/>
        <v>3.0368183870962729E-2</v>
      </c>
      <c r="U375" s="13">
        <f t="shared" si="624"/>
        <v>8.090532387311318E-2</v>
      </c>
      <c r="V375" s="13">
        <f t="shared" si="625"/>
        <v>2.1733338626161868E-3</v>
      </c>
      <c r="W375" s="13">
        <f t="shared" si="626"/>
        <v>3.7996123018511681E-3</v>
      </c>
      <c r="X375" s="13">
        <f t="shared" si="627"/>
        <v>5.7312861076822992E-3</v>
      </c>
      <c r="Y375" s="13">
        <f t="shared" si="628"/>
        <v>4.322498960237179E-3</v>
      </c>
      <c r="Z375" s="13">
        <f t="shared" si="629"/>
        <v>7.18479078721172E-2</v>
      </c>
      <c r="AA375" s="13">
        <f t="shared" si="630"/>
        <v>4.0678848429316565E-2</v>
      </c>
      <c r="AB375" s="13">
        <f t="shared" si="631"/>
        <v>1.1515775187780344E-2</v>
      </c>
      <c r="AC375" s="13">
        <f t="shared" si="632"/>
        <v>1.1600422091411137E-4</v>
      </c>
      <c r="AD375" s="13">
        <f t="shared" si="633"/>
        <v>5.3781612260819052E-4</v>
      </c>
      <c r="AE375" s="13">
        <f t="shared" si="634"/>
        <v>8.1123489112037831E-4</v>
      </c>
      <c r="AF375" s="13">
        <f t="shared" si="635"/>
        <v>6.1182811457897892E-4</v>
      </c>
      <c r="AG375" s="13">
        <f t="shared" si="636"/>
        <v>3.0762454120802132E-4</v>
      </c>
      <c r="AH375" s="13">
        <f t="shared" si="637"/>
        <v>2.7093614001939322E-2</v>
      </c>
      <c r="AI375" s="13">
        <f t="shared" si="638"/>
        <v>1.5339862356869224E-2</v>
      </c>
      <c r="AJ375" s="13">
        <f t="shared" si="639"/>
        <v>4.3425616292985152E-3</v>
      </c>
      <c r="AK375" s="13">
        <f t="shared" si="640"/>
        <v>8.1955718009039382E-4</v>
      </c>
      <c r="AL375" s="13">
        <f t="shared" si="641"/>
        <v>3.962790476361596E-6</v>
      </c>
      <c r="AM375" s="13">
        <f t="shared" si="642"/>
        <v>6.0900146385227321E-5</v>
      </c>
      <c r="AN375" s="13">
        <f t="shared" si="643"/>
        <v>9.1860994018632276E-5</v>
      </c>
      <c r="AO375" s="13">
        <f t="shared" si="644"/>
        <v>6.9280968297788265E-5</v>
      </c>
      <c r="AP375" s="13">
        <f t="shared" si="645"/>
        <v>3.483417250565627E-5</v>
      </c>
      <c r="AQ375" s="13">
        <f t="shared" si="646"/>
        <v>1.3135853943375334E-5</v>
      </c>
      <c r="AR375" s="13">
        <f t="shared" si="647"/>
        <v>8.1735314658586949E-3</v>
      </c>
      <c r="AS375" s="13">
        <f t="shared" si="648"/>
        <v>4.6276900396837921E-3</v>
      </c>
      <c r="AT375" s="13">
        <f t="shared" si="649"/>
        <v>1.3100527717329038E-3</v>
      </c>
      <c r="AU375" s="13">
        <f t="shared" si="650"/>
        <v>2.4724189246439306E-4</v>
      </c>
      <c r="AV375" s="13">
        <f t="shared" si="651"/>
        <v>3.4995853626099656E-5</v>
      </c>
      <c r="AW375" s="13">
        <f t="shared" si="652"/>
        <v>9.4008243333956476E-8</v>
      </c>
      <c r="AX375" s="13">
        <f t="shared" si="653"/>
        <v>5.746740806374184E-6</v>
      </c>
      <c r="AY375" s="13">
        <f t="shared" si="654"/>
        <v>8.6683095883169023E-6</v>
      </c>
      <c r="AZ375" s="13">
        <f t="shared" si="655"/>
        <v>6.5375830971498883E-6</v>
      </c>
      <c r="BA375" s="13">
        <f t="shared" si="656"/>
        <v>3.2870686275245366E-6</v>
      </c>
      <c r="BB375" s="13">
        <f t="shared" si="657"/>
        <v>1.239542962761706E-6</v>
      </c>
      <c r="BC375" s="13">
        <f t="shared" si="658"/>
        <v>3.7394211819402622E-7</v>
      </c>
      <c r="BD375" s="13">
        <f t="shared" si="659"/>
        <v>2.054808211097279E-3</v>
      </c>
      <c r="BE375" s="13">
        <f t="shared" si="660"/>
        <v>1.1633913115371302E-3</v>
      </c>
      <c r="BF375" s="13">
        <f t="shared" si="661"/>
        <v>3.2934444598051274E-4</v>
      </c>
      <c r="BG375" s="13">
        <f t="shared" si="662"/>
        <v>6.215607939911347E-5</v>
      </c>
      <c r="BH375" s="13">
        <f t="shared" si="663"/>
        <v>8.7978822477945116E-6</v>
      </c>
      <c r="BI375" s="13">
        <f t="shared" si="664"/>
        <v>9.9623699299363257E-7</v>
      </c>
      <c r="BJ375" s="14">
        <f t="shared" si="665"/>
        <v>0.13803715530391042</v>
      </c>
      <c r="BK375" s="14">
        <f t="shared" si="666"/>
        <v>0.25809020739699945</v>
      </c>
      <c r="BL375" s="14">
        <f t="shared" si="667"/>
        <v>0.53107507373094998</v>
      </c>
      <c r="BM375" s="14">
        <f t="shared" si="668"/>
        <v>0.34253928994324195</v>
      </c>
      <c r="BN375" s="14">
        <f t="shared" si="669"/>
        <v>0.65650248005939038</v>
      </c>
    </row>
    <row r="376" spans="1:66" x14ac:dyDescent="0.25">
      <c r="A376" t="s">
        <v>344</v>
      </c>
      <c r="B376" t="s">
        <v>182</v>
      </c>
      <c r="C376" t="s">
        <v>180</v>
      </c>
      <c r="D376" t="s">
        <v>359</v>
      </c>
      <c r="E376" s="10">
        <f>VLOOKUP(A376,home!$A$2:$E$405,3,FALSE)</f>
        <v>1.3226</v>
      </c>
      <c r="F376" s="10">
        <f>VLOOKUP(B376,home!$B$2:$E$405,3,FALSE)</f>
        <v>1.4492</v>
      </c>
      <c r="G376" s="10">
        <f>VLOOKUP(C376,away!$B$2:$E$405,4,FALSE)</f>
        <v>0.86409999999999998</v>
      </c>
      <c r="H376" s="10">
        <f>VLOOKUP(A376,away!$A$2:$E$405,3,FALSE)</f>
        <v>1.0645</v>
      </c>
      <c r="I376" s="10">
        <f>VLOOKUP(C376,away!$B$2:$E$405,3,FALSE)</f>
        <v>0.93940000000000001</v>
      </c>
      <c r="J376" s="10">
        <f>VLOOKUP(B376,home!$B$2:$E$405,4,FALSE)</f>
        <v>1.2524999999999999</v>
      </c>
      <c r="K376" s="12">
        <f t="shared" si="614"/>
        <v>1.656230770072</v>
      </c>
      <c r="L376" s="12">
        <f t="shared" si="615"/>
        <v>1.2524891032500001</v>
      </c>
      <c r="M376" s="13">
        <f t="shared" si="616"/>
        <v>5.4545510358702795E-2</v>
      </c>
      <c r="N376" s="13">
        <f t="shared" si="617"/>
        <v>9.0339952625364581E-2</v>
      </c>
      <c r="O376" s="13">
        <f t="shared" si="618"/>
        <v>6.8317657355485256E-2</v>
      </c>
      <c r="P376" s="13">
        <f t="shared" si="619"/>
        <v>0.11314980625139037</v>
      </c>
      <c r="Q376" s="13">
        <f t="shared" si="620"/>
        <v>7.4811904652487812E-2</v>
      </c>
      <c r="R376" s="13">
        <f t="shared" si="621"/>
        <v>4.2783560698656249E-2</v>
      </c>
      <c r="S376" s="13">
        <f t="shared" si="622"/>
        <v>5.8679800457144646E-2</v>
      </c>
      <c r="T376" s="13">
        <f t="shared" si="623"/>
        <v>9.3701095370618964E-2</v>
      </c>
      <c r="U376" s="13">
        <f t="shared" si="624"/>
        <v>7.0859449682357592E-2</v>
      </c>
      <c r="V376" s="13">
        <f t="shared" si="625"/>
        <v>1.3525113675071409E-2</v>
      </c>
      <c r="W376" s="13">
        <f t="shared" si="626"/>
        <v>4.1301926151047628E-2</v>
      </c>
      <c r="X376" s="13">
        <f t="shared" si="627"/>
        <v>5.1730212447423374E-2</v>
      </c>
      <c r="Y376" s="13">
        <f t="shared" si="628"/>
        <v>3.2395763699602648E-2</v>
      </c>
      <c r="Z376" s="13">
        <f t="shared" si="629"/>
        <v>1.7861981191100638E-2</v>
      </c>
      <c r="AA376" s="13">
        <f t="shared" si="630"/>
        <v>2.9583562863148189E-2</v>
      </c>
      <c r="AB376" s="13">
        <f t="shared" si="631"/>
        <v>2.449860355115268E-2</v>
      </c>
      <c r="AC376" s="13">
        <f t="shared" si="632"/>
        <v>1.7535402797113418E-3</v>
      </c>
      <c r="AD376" s="13">
        <f t="shared" si="633"/>
        <v>1.7101380238651636E-2</v>
      </c>
      <c r="AE376" s="13">
        <f t="shared" si="634"/>
        <v>2.1419292399446059E-2</v>
      </c>
      <c r="AF376" s="13">
        <f t="shared" si="635"/>
        <v>1.3413715164815871E-2</v>
      </c>
      <c r="AG376" s="13">
        <f t="shared" si="636"/>
        <v>5.6001773593437184E-3</v>
      </c>
      <c r="AH376" s="13">
        <f t="shared" si="637"/>
        <v>5.5929842010775015E-3</v>
      </c>
      <c r="AI376" s="13">
        <f t="shared" si="638"/>
        <v>9.2632725303511201E-3</v>
      </c>
      <c r="AJ376" s="13">
        <f t="shared" si="639"/>
        <v>7.6710584981651217E-3</v>
      </c>
      <c r="AK376" s="13">
        <f t="shared" si="640"/>
        <v>4.2350143745611257E-3</v>
      </c>
      <c r="AL376" s="13">
        <f t="shared" si="641"/>
        <v>1.4550252924469344E-4</v>
      </c>
      <c r="AM376" s="13">
        <f t="shared" si="642"/>
        <v>5.6647664323912113E-3</v>
      </c>
      <c r="AN376" s="13">
        <f t="shared" si="643"/>
        <v>7.0950582290263704E-3</v>
      </c>
      <c r="AO376" s="13">
        <f t="shared" si="644"/>
        <v>4.4432415593898865E-3</v>
      </c>
      <c r="AP376" s="13">
        <f t="shared" si="645"/>
        <v>1.8550372120811234E-3</v>
      </c>
      <c r="AQ376" s="13">
        <f t="shared" si="646"/>
        <v>5.8085347356371666E-4</v>
      </c>
      <c r="AR376" s="13">
        <f t="shared" si="647"/>
        <v>1.4010303532997956E-3</v>
      </c>
      <c r="AS376" s="13">
        <f t="shared" si="648"/>
        <v>2.3204295809399669E-3</v>
      </c>
      <c r="AT376" s="13">
        <f t="shared" si="649"/>
        <v>1.9215834358690253E-3</v>
      </c>
      <c r="AU376" s="13">
        <f t="shared" si="650"/>
        <v>1.0608618712489848E-3</v>
      </c>
      <c r="AV376" s="13">
        <f t="shared" si="651"/>
        <v>4.3925801848968259E-4</v>
      </c>
      <c r="AW376" s="13">
        <f t="shared" si="652"/>
        <v>8.3842235007347971E-6</v>
      </c>
      <c r="AX376" s="13">
        <f t="shared" si="653"/>
        <v>1.5636934117662208E-3</v>
      </c>
      <c r="AY376" s="13">
        <f t="shared" si="654"/>
        <v>1.9585089590610071E-3</v>
      </c>
      <c r="AZ376" s="13">
        <f t="shared" si="655"/>
        <v>1.226505564920706E-3</v>
      </c>
      <c r="BA376" s="13">
        <f t="shared" si="656"/>
        <v>5.1206161837955661E-4</v>
      </c>
      <c r="BB376" s="13">
        <f t="shared" si="657"/>
        <v>1.6033789930323865E-4</v>
      </c>
      <c r="BC376" s="13">
        <f t="shared" si="658"/>
        <v>4.0164294343060441E-5</v>
      </c>
      <c r="BD376" s="13">
        <f t="shared" si="659"/>
        <v>2.9246254180508176E-4</v>
      </c>
      <c r="BE376" s="13">
        <f t="shared" si="660"/>
        <v>4.8438546083104503E-4</v>
      </c>
      <c r="BF376" s="13">
        <f t="shared" si="661"/>
        <v>4.0112705240194128E-4</v>
      </c>
      <c r="BG376" s="13">
        <f t="shared" si="662"/>
        <v>2.2145298896545951E-4</v>
      </c>
      <c r="BH376" s="13">
        <f t="shared" si="663"/>
        <v>9.1694313612252344E-5</v>
      </c>
      <c r="BI376" s="13">
        <f t="shared" si="664"/>
        <v>3.0373388729048807E-5</v>
      </c>
      <c r="BJ376" s="14">
        <f t="shared" si="665"/>
        <v>0.46691564876302849</v>
      </c>
      <c r="BK376" s="14">
        <f t="shared" si="666"/>
        <v>0.24375778251032629</v>
      </c>
      <c r="BL376" s="14">
        <f t="shared" si="667"/>
        <v>0.27146982276114723</v>
      </c>
      <c r="BM376" s="14">
        <f t="shared" si="668"/>
        <v>0.55410671854795479</v>
      </c>
      <c r="BN376" s="14">
        <f t="shared" si="669"/>
        <v>0.44394839194208707</v>
      </c>
    </row>
    <row r="377" spans="1:66" x14ac:dyDescent="0.25">
      <c r="A377" t="s">
        <v>344</v>
      </c>
      <c r="B377" t="s">
        <v>184</v>
      </c>
      <c r="C377" t="s">
        <v>185</v>
      </c>
      <c r="D377" t="s">
        <v>359</v>
      </c>
      <c r="E377" s="10">
        <f>VLOOKUP(A377,home!$A$2:$E$405,3,FALSE)</f>
        <v>1.3226</v>
      </c>
      <c r="F377" s="10">
        <f>VLOOKUP(B377,home!$B$2:$E$405,3,FALSE)</f>
        <v>0.87239999999999995</v>
      </c>
      <c r="G377" s="10">
        <f>VLOOKUP(C377,away!$B$2:$E$405,4,FALSE)</f>
        <v>0.378</v>
      </c>
      <c r="H377" s="10">
        <f>VLOOKUP(A377,away!$A$2:$E$405,3,FALSE)</f>
        <v>1.0645</v>
      </c>
      <c r="I377" s="10">
        <f>VLOOKUP(C377,away!$B$2:$E$405,3,FALSE)</f>
        <v>2.2702</v>
      </c>
      <c r="J377" s="10">
        <f>VLOOKUP(B377,home!$B$2:$E$405,4,FALSE)</f>
        <v>1.5175000000000001</v>
      </c>
      <c r="K377" s="12">
        <f t="shared" si="614"/>
        <v>0.43615009871999999</v>
      </c>
      <c r="L377" s="12">
        <f t="shared" si="615"/>
        <v>3.6672328382499999</v>
      </c>
      <c r="M377" s="13">
        <f t="shared" si="616"/>
        <v>1.6516705809631577E-2</v>
      </c>
      <c r="N377" s="13">
        <f t="shared" si="617"/>
        <v>7.2037628694000093E-3</v>
      </c>
      <c r="O377" s="13">
        <f t="shared" si="618"/>
        <v>6.0570605924795476E-2</v>
      </c>
      <c r="P377" s="13">
        <f t="shared" si="619"/>
        <v>2.6417875753629767E-2</v>
      </c>
      <c r="Q377" s="13">
        <f t="shared" si="620"/>
        <v>1.5709609433221421E-3</v>
      </c>
      <c r="R377" s="13">
        <f t="shared" si="621"/>
        <v>0.11106325754005499</v>
      </c>
      <c r="S377" s="13">
        <f t="shared" si="622"/>
        <v>1.0563610071192924E-2</v>
      </c>
      <c r="T377" s="13">
        <f t="shared" si="623"/>
        <v>5.7610795589591573E-3</v>
      </c>
      <c r="U377" s="13">
        <f t="shared" si="624"/>
        <v>4.8440250740259767E-2</v>
      </c>
      <c r="V377" s="13">
        <f t="shared" si="625"/>
        <v>1.8773459603537396E-3</v>
      </c>
      <c r="W377" s="13">
        <f t="shared" si="626"/>
        <v>2.2839159017173897E-4</v>
      </c>
      <c r="X377" s="13">
        <f t="shared" si="627"/>
        <v>8.3756513945793724E-4</v>
      </c>
      <c r="Y377" s="13">
        <f t="shared" si="628"/>
        <v>1.5357731917967942E-3</v>
      </c>
      <c r="Z377" s="13">
        <f t="shared" si="629"/>
        <v>0.13576494172463552</v>
      </c>
      <c r="AA377" s="13">
        <f t="shared" si="630"/>
        <v>5.9213892735914826E-2</v>
      </c>
      <c r="AB377" s="13">
        <f t="shared" si="631"/>
        <v>1.2913072581182371E-2</v>
      </c>
      <c r="AC377" s="13">
        <f t="shared" si="632"/>
        <v>1.8767170077235764E-4</v>
      </c>
      <c r="AD377" s="13">
        <f t="shared" si="633"/>
        <v>2.4903253650055423E-5</v>
      </c>
      <c r="AE377" s="13">
        <f t="shared" si="634"/>
        <v>9.1326029564752433E-5</v>
      </c>
      <c r="AF377" s="13">
        <f t="shared" si="635"/>
        <v>1.6745690730342525E-4</v>
      </c>
      <c r="AG377" s="13">
        <f t="shared" si="636"/>
        <v>2.0470115648496908E-4</v>
      </c>
      <c r="AH377" s="13">
        <f t="shared" si="637"/>
        <v>0.12447041314392024</v>
      </c>
      <c r="AI377" s="13">
        <f t="shared" si="638"/>
        <v>5.428778298044E-2</v>
      </c>
      <c r="AJ377" s="13">
        <f t="shared" si="639"/>
        <v>1.1838810953104418E-2</v>
      </c>
      <c r="AK377" s="13">
        <f t="shared" si="640"/>
        <v>1.7211661886413041E-3</v>
      </c>
      <c r="AL377" s="13">
        <f t="shared" si="641"/>
        <v>1.2006964901161771E-5</v>
      </c>
      <c r="AM377" s="13">
        <f t="shared" si="642"/>
        <v>2.1723113075841749E-6</v>
      </c>
      <c r="AN377" s="13">
        <f t="shared" si="643"/>
        <v>7.9663713620744836E-6</v>
      </c>
      <c r="AO377" s="13">
        <f t="shared" si="644"/>
        <v>1.4607269330346963E-5</v>
      </c>
      <c r="AP377" s="13">
        <f t="shared" si="645"/>
        <v>1.7856085921803489E-5</v>
      </c>
      <c r="AQ377" s="13">
        <f t="shared" si="646"/>
        <v>1.6370606163762818E-5</v>
      </c>
      <c r="AR377" s="13">
        <f t="shared" si="647"/>
        <v>9.1292397294385721E-2</v>
      </c>
      <c r="AS377" s="13">
        <f t="shared" si="648"/>
        <v>3.9817188092331798E-2</v>
      </c>
      <c r="AT377" s="13">
        <f t="shared" si="649"/>
        <v>8.6831352586116597E-3</v>
      </c>
      <c r="AU377" s="13">
        <f t="shared" si="650"/>
        <v>1.2623834334141966E-3</v>
      </c>
      <c r="AV377" s="13">
        <f t="shared" si="651"/>
        <v>1.3764716477652355E-4</v>
      </c>
      <c r="AW377" s="13">
        <f t="shared" si="652"/>
        <v>5.3346410226687919E-7</v>
      </c>
      <c r="AX377" s="13">
        <f t="shared" si="653"/>
        <v>1.5790896520890174E-7</v>
      </c>
      <c r="AY377" s="13">
        <f t="shared" si="654"/>
        <v>5.790889426681613E-7</v>
      </c>
      <c r="AZ377" s="13">
        <f t="shared" si="655"/>
        <v>1.0618269934100763E-6</v>
      </c>
      <c r="BA377" s="13">
        <f t="shared" si="656"/>
        <v>1.2979889395912327E-6</v>
      </c>
      <c r="BB377" s="13">
        <f t="shared" si="657"/>
        <v>1.190006915738566E-6</v>
      </c>
      <c r="BC377" s="13">
        <f t="shared" si="658"/>
        <v>8.7280648782821384E-7</v>
      </c>
      <c r="BD377" s="13">
        <f t="shared" si="659"/>
        <v>5.5798412873422805E-2</v>
      </c>
      <c r="BE377" s="13">
        <f t="shared" si="660"/>
        <v>2.4336483283162676E-2</v>
      </c>
      <c r="BF377" s="13">
        <f t="shared" si="661"/>
        <v>5.3071797932245143E-3</v>
      </c>
      <c r="BG377" s="13">
        <f t="shared" si="662"/>
        <v>7.7157566357988747E-4</v>
      </c>
      <c r="BH377" s="13">
        <f t="shared" si="663"/>
        <v>8.4130700460079312E-5</v>
      </c>
      <c r="BI377" s="13">
        <f t="shared" si="664"/>
        <v>7.3387226622092696E-6</v>
      </c>
      <c r="BJ377" s="14">
        <f t="shared" si="665"/>
        <v>1.7690052911441E-2</v>
      </c>
      <c r="BK377" s="14">
        <f t="shared" si="666"/>
        <v>5.5575795349424188E-2</v>
      </c>
      <c r="BL377" s="14">
        <f t="shared" si="667"/>
        <v>0.71201712506834547</v>
      </c>
      <c r="BM377" s="14">
        <f t="shared" si="668"/>
        <v>0.69770470058817191</v>
      </c>
      <c r="BN377" s="14">
        <f t="shared" si="669"/>
        <v>0.22334316884083394</v>
      </c>
    </row>
    <row r="378" spans="1:66" x14ac:dyDescent="0.25">
      <c r="A378" t="s">
        <v>344</v>
      </c>
      <c r="B378" t="s">
        <v>189</v>
      </c>
      <c r="C378" t="s">
        <v>195</v>
      </c>
      <c r="D378" t="s">
        <v>359</v>
      </c>
      <c r="E378" s="10">
        <f>VLOOKUP(A378,home!$A$2:$E$405,3,FALSE)</f>
        <v>1.3226</v>
      </c>
      <c r="F378" s="10">
        <f>VLOOKUP(B378,home!$B$2:$E$405,3,FALSE)</f>
        <v>0.63009999999999999</v>
      </c>
      <c r="G378" s="10">
        <f>VLOOKUP(C378,away!$B$2:$E$405,4,FALSE)</f>
        <v>0.94510000000000005</v>
      </c>
      <c r="H378" s="10">
        <f>VLOOKUP(A378,away!$A$2:$E$405,3,FALSE)</f>
        <v>1.0645</v>
      </c>
      <c r="I378" s="10">
        <f>VLOOKUP(C378,away!$B$2:$E$405,3,FALSE)</f>
        <v>1.4091</v>
      </c>
      <c r="J378" s="10">
        <f>VLOOKUP(B378,home!$B$2:$E$405,4,FALSE)</f>
        <v>0.86109999999999998</v>
      </c>
      <c r="K378" s="12">
        <f t="shared" si="614"/>
        <v>0.78761823272600007</v>
      </c>
      <c r="L378" s="12">
        <f t="shared" si="615"/>
        <v>1.2916387626450001</v>
      </c>
      <c r="M378" s="13">
        <f t="shared" si="616"/>
        <v>0.12502307041731917</v>
      </c>
      <c r="N378" s="13">
        <f t="shared" si="617"/>
        <v>9.8470449772067176E-2</v>
      </c>
      <c r="O378" s="13">
        <f t="shared" si="618"/>
        <v>0.16148464397590481</v>
      </c>
      <c r="P378" s="13">
        <f t="shared" si="619"/>
        <v>0.12718824990068947</v>
      </c>
      <c r="Q378" s="13">
        <f t="shared" si="620"/>
        <v>3.8778560812604959E-2</v>
      </c>
      <c r="R378" s="13">
        <f t="shared" si="621"/>
        <v>0.10428991286560306</v>
      </c>
      <c r="S378" s="13">
        <f t="shared" si="622"/>
        <v>3.2347731620258023E-2</v>
      </c>
      <c r="T378" s="13">
        <f t="shared" si="623"/>
        <v>5.0087892305146951E-2</v>
      </c>
      <c r="U378" s="13">
        <f t="shared" si="624"/>
        <v>8.2140636862354816E-2</v>
      </c>
      <c r="V378" s="13">
        <f t="shared" si="625"/>
        <v>3.6564374872793031E-3</v>
      </c>
      <c r="W378" s="13">
        <f t="shared" si="626"/>
        <v>1.0180900511627212E-2</v>
      </c>
      <c r="X378" s="13">
        <f t="shared" si="627"/>
        <v>1.3150045739450019E-2</v>
      </c>
      <c r="Y378" s="13">
        <f t="shared" si="628"/>
        <v>8.4925544038141915E-3</v>
      </c>
      <c r="Z378" s="13">
        <f t="shared" si="629"/>
        <v>4.4901631336694149E-2</v>
      </c>
      <c r="AA378" s="13">
        <f t="shared" si="630"/>
        <v>3.5365343519921426E-2</v>
      </c>
      <c r="AB378" s="13">
        <f t="shared" si="631"/>
        <v>1.3927194681454208E-2</v>
      </c>
      <c r="AC378" s="13">
        <f t="shared" si="632"/>
        <v>2.3248503422508413E-4</v>
      </c>
      <c r="AD378" s="13">
        <f t="shared" si="633"/>
        <v>2.0046657171317634E-3</v>
      </c>
      <c r="AE378" s="13">
        <f t="shared" si="634"/>
        <v>2.5893039463929222E-3</v>
      </c>
      <c r="AF378" s="13">
        <f t="shared" si="635"/>
        <v>1.6722226727153853E-3</v>
      </c>
      <c r="AG378" s="13">
        <f t="shared" si="636"/>
        <v>7.1996920795100515E-4</v>
      </c>
      <c r="AH378" s="13">
        <f t="shared" si="637"/>
        <v>1.4499171885117389E-2</v>
      </c>
      <c r="AI378" s="13">
        <f t="shared" si="638"/>
        <v>1.1419812136146665E-2</v>
      </c>
      <c r="AJ378" s="13">
        <f t="shared" si="639"/>
        <v>4.4972261263673827E-3</v>
      </c>
      <c r="AK378" s="13">
        <f t="shared" si="640"/>
        <v>1.1806990979395574E-3</v>
      </c>
      <c r="AL378" s="13">
        <f t="shared" si="641"/>
        <v>9.4604506296284924E-6</v>
      </c>
      <c r="AM378" s="13">
        <f t="shared" si="642"/>
        <v>3.1578225386674394E-4</v>
      </c>
      <c r="AN378" s="13">
        <f t="shared" si="643"/>
        <v>4.0787659964969036E-4</v>
      </c>
      <c r="AO378" s="13">
        <f t="shared" si="644"/>
        <v>2.6341461324168812E-4</v>
      </c>
      <c r="AP378" s="13">
        <f t="shared" si="645"/>
        <v>1.1341217503670178E-4</v>
      </c>
      <c r="AQ378" s="13">
        <f t="shared" si="646"/>
        <v>3.6621890358320898E-5</v>
      </c>
      <c r="AR378" s="13">
        <f t="shared" si="647"/>
        <v>3.7455384866140399E-3</v>
      </c>
      <c r="AS378" s="13">
        <f t="shared" si="648"/>
        <v>2.9500544034341668E-3</v>
      </c>
      <c r="AT378" s="13">
        <f t="shared" si="649"/>
        <v>1.1617583178391865E-3</v>
      </c>
      <c r="AU378" s="13">
        <f t="shared" si="650"/>
        <v>3.0500734438374357E-4</v>
      </c>
      <c r="AV378" s="13">
        <f t="shared" si="651"/>
        <v>6.0057336387993637E-5</v>
      </c>
      <c r="AW378" s="13">
        <f t="shared" si="652"/>
        <v>2.6734136055359005E-7</v>
      </c>
      <c r="AX378" s="13">
        <f t="shared" si="653"/>
        <v>4.1452643452792969E-5</v>
      </c>
      <c r="AY378" s="13">
        <f t="shared" si="654"/>
        <v>5.354184109772987E-5</v>
      </c>
      <c r="AZ378" s="13">
        <f t="shared" si="655"/>
        <v>3.4578358692603519E-5</v>
      </c>
      <c r="BA378" s="13">
        <f t="shared" si="656"/>
        <v>1.4887582812003133E-5</v>
      </c>
      <c r="BB378" s="13">
        <f t="shared" si="657"/>
        <v>4.8073447605176721E-6</v>
      </c>
      <c r="BC378" s="13">
        <f t="shared" si="658"/>
        <v>1.241870567616594E-6</v>
      </c>
      <c r="BD378" s="13">
        <f t="shared" si="659"/>
        <v>8.0631378271489682E-4</v>
      </c>
      <c r="BE378" s="13">
        <f t="shared" si="660"/>
        <v>6.3506743656452304E-4</v>
      </c>
      <c r="BF378" s="13">
        <f t="shared" si="661"/>
        <v>2.5009534602439044E-4</v>
      </c>
      <c r="BG378" s="13">
        <f t="shared" si="662"/>
        <v>6.5659884816242616E-5</v>
      </c>
      <c r="BH378" s="13">
        <f t="shared" si="663"/>
        <v>1.292873060999043E-5</v>
      </c>
      <c r="BI378" s="13">
        <f t="shared" si="664"/>
        <v>2.0365807908862418E-6</v>
      </c>
      <c r="BJ378" s="14">
        <f t="shared" si="665"/>
        <v>0.22743418226243806</v>
      </c>
      <c r="BK378" s="14">
        <f t="shared" si="666"/>
        <v>0.28851097675149834</v>
      </c>
      <c r="BL378" s="14">
        <f t="shared" si="667"/>
        <v>0.43879915880098935</v>
      </c>
      <c r="BM378" s="14">
        <f t="shared" si="668"/>
        <v>0.34435778690769392</v>
      </c>
      <c r="BN378" s="14">
        <f t="shared" si="669"/>
        <v>0.6552348877441887</v>
      </c>
    </row>
    <row r="379" spans="1:66" x14ac:dyDescent="0.25">
      <c r="A379" t="s">
        <v>344</v>
      </c>
      <c r="B379" t="s">
        <v>193</v>
      </c>
      <c r="C379" t="s">
        <v>188</v>
      </c>
      <c r="D379" t="s">
        <v>359</v>
      </c>
      <c r="E379" s="10">
        <f>VLOOKUP(A379,home!$A$2:$E$405,3,FALSE)</f>
        <v>1.3226</v>
      </c>
      <c r="F379" s="10">
        <f>VLOOKUP(B379,home!$B$2:$E$405,3,FALSE)</f>
        <v>1.105</v>
      </c>
      <c r="G379" s="10">
        <f>VLOOKUP(C379,away!$B$2:$E$405,4,FALSE)</f>
        <v>0.69789999999999996</v>
      </c>
      <c r="H379" s="10">
        <f>VLOOKUP(A379,away!$A$2:$E$405,3,FALSE)</f>
        <v>1.0645</v>
      </c>
      <c r="I379" s="10">
        <f>VLOOKUP(C379,away!$B$2:$E$405,3,FALSE)</f>
        <v>0.86709999999999998</v>
      </c>
      <c r="J379" s="10">
        <f>VLOOKUP(B379,home!$B$2:$E$405,4,FALSE)</f>
        <v>0.93940000000000001</v>
      </c>
      <c r="K379" s="12">
        <f t="shared" si="614"/>
        <v>1.0199620066999999</v>
      </c>
      <c r="L379" s="12">
        <f t="shared" si="615"/>
        <v>0.86709245622999997</v>
      </c>
      <c r="M379" s="13">
        <f t="shared" si="616"/>
        <v>0.15151745245722567</v>
      </c>
      <c r="N379" s="13">
        <f t="shared" si="617"/>
        <v>0.15454204485834372</v>
      </c>
      <c r="O379" s="13">
        <f t="shared" si="618"/>
        <v>0.13137964001284805</v>
      </c>
      <c r="P379" s="13">
        <f t="shared" si="619"/>
        <v>0.13400224126702809</v>
      </c>
      <c r="Q379" s="13">
        <f t="shared" si="620"/>
        <v>7.8813507096618829E-2</v>
      </c>
      <c r="R379" s="13">
        <f t="shared" si="621"/>
        <v>5.6959147378676793E-2</v>
      </c>
      <c r="S379" s="13">
        <f t="shared" si="622"/>
        <v>2.9627941160204081E-2</v>
      </c>
      <c r="T379" s="13">
        <f t="shared" si="623"/>
        <v>6.8338597452507754E-2</v>
      </c>
      <c r="U379" s="13">
        <f t="shared" si="624"/>
        <v>5.8096166260276215E-2</v>
      </c>
      <c r="V379" s="13">
        <f t="shared" si="625"/>
        <v>2.9114435005548624E-3</v>
      </c>
      <c r="W379" s="13">
        <f t="shared" si="626"/>
        <v>2.6795594284444012E-2</v>
      </c>
      <c r="X379" s="13">
        <f t="shared" si="627"/>
        <v>2.3234257664241108E-2</v>
      </c>
      <c r="Y379" s="13">
        <f t="shared" si="628"/>
        <v>1.0073124773383761E-2</v>
      </c>
      <c r="Z379" s="13">
        <f t="shared" si="629"/>
        <v>1.6462949001781142E-2</v>
      </c>
      <c r="AA379" s="13">
        <f t="shared" si="630"/>
        <v>1.6791582500056454E-2</v>
      </c>
      <c r="AB379" s="13">
        <f t="shared" si="631"/>
        <v>8.5633880912130908E-3</v>
      </c>
      <c r="AC379" s="13">
        <f t="shared" si="632"/>
        <v>1.6093028726625255E-4</v>
      </c>
      <c r="AD379" s="13">
        <f t="shared" si="633"/>
        <v>6.8326220292701393E-3</v>
      </c>
      <c r="AE379" s="13">
        <f t="shared" si="634"/>
        <v>5.9245150178510514E-3</v>
      </c>
      <c r="AF379" s="13">
        <f t="shared" si="635"/>
        <v>2.5685511393999947E-3</v>
      </c>
      <c r="AG379" s="13">
        <f t="shared" si="636"/>
        <v>7.4239043880490224E-4</v>
      </c>
      <c r="AH379" s="13">
        <f t="shared" si="637"/>
        <v>3.5687247216859091E-3</v>
      </c>
      <c r="AI379" s="13">
        <f t="shared" si="638"/>
        <v>3.6399636284906584E-3</v>
      </c>
      <c r="AJ379" s="13">
        <f t="shared" si="639"/>
        <v>1.8563123034151725E-3</v>
      </c>
      <c r="AK379" s="13">
        <f t="shared" si="640"/>
        <v>6.3112267401774626E-4</v>
      </c>
      <c r="AL379" s="13">
        <f t="shared" si="641"/>
        <v>5.6930786075650182E-6</v>
      </c>
      <c r="AM379" s="13">
        <f t="shared" si="642"/>
        <v>1.3938029751993999E-3</v>
      </c>
      <c r="AN379" s="13">
        <f t="shared" si="643"/>
        <v>1.2085560452663293E-3</v>
      </c>
      <c r="AO379" s="13">
        <f t="shared" si="644"/>
        <v>5.2396491489079824E-4</v>
      </c>
      <c r="AP379" s="13">
        <f t="shared" si="645"/>
        <v>1.5144200834366837E-4</v>
      </c>
      <c r="AQ379" s="13">
        <f t="shared" si="646"/>
        <v>3.282855574777889E-5</v>
      </c>
      <c r="AR379" s="13">
        <f t="shared" si="647"/>
        <v>6.1888285690707174E-4</v>
      </c>
      <c r="AS379" s="13">
        <f t="shared" si="648"/>
        <v>6.3123700064316574E-4</v>
      </c>
      <c r="AT379" s="13">
        <f t="shared" si="649"/>
        <v>3.2191887893964625E-4</v>
      </c>
      <c r="AU379" s="13">
        <f t="shared" si="650"/>
        <v>1.0944834191929866E-4</v>
      </c>
      <c r="AV379" s="13">
        <f t="shared" si="651"/>
        <v>2.7908287613498889E-5</v>
      </c>
      <c r="AW379" s="13">
        <f t="shared" si="652"/>
        <v>1.3986017979209555E-7</v>
      </c>
      <c r="AX379" s="13">
        <f t="shared" si="653"/>
        <v>2.3693767992146825E-4</v>
      </c>
      <c r="AY379" s="13">
        <f t="shared" si="654"/>
        <v>2.0544687485654344E-4</v>
      </c>
      <c r="AZ379" s="13">
        <f t="shared" si="655"/>
        <v>8.9070717672068826E-5</v>
      </c>
      <c r="BA379" s="13">
        <f t="shared" si="656"/>
        <v>2.5744182454814342E-5</v>
      </c>
      <c r="BB379" s="13">
        <f t="shared" si="657"/>
        <v>5.5806465995945593E-6</v>
      </c>
      <c r="BC379" s="13">
        <f t="shared" si="658"/>
        <v>9.6778731347880899E-7</v>
      </c>
      <c r="BD379" s="13">
        <f t="shared" si="659"/>
        <v>8.9438109419032056E-5</v>
      </c>
      <c r="BE379" s="13">
        <f t="shared" si="660"/>
        <v>9.1223473558490087E-5</v>
      </c>
      <c r="BF379" s="13">
        <f t="shared" si="661"/>
        <v>4.6522238574430969E-5</v>
      </c>
      <c r="BG379" s="13">
        <f t="shared" si="662"/>
        <v>1.5816971937517586E-5</v>
      </c>
      <c r="BH379" s="13">
        <f t="shared" si="663"/>
        <v>4.0331776093270049E-6</v>
      </c>
      <c r="BI379" s="13">
        <f t="shared" si="664"/>
        <v>8.2273758555733629E-7</v>
      </c>
      <c r="BJ379" s="14">
        <f t="shared" si="665"/>
        <v>0.38173954714313119</v>
      </c>
      <c r="BK379" s="14">
        <f t="shared" si="666"/>
        <v>0.31843114862574307</v>
      </c>
      <c r="BL379" s="14">
        <f t="shared" si="667"/>
        <v>0.28344329964538717</v>
      </c>
      <c r="BM379" s="14">
        <f t="shared" si="668"/>
        <v>0.29265760433062465</v>
      </c>
      <c r="BN379" s="14">
        <f t="shared" si="669"/>
        <v>0.70721403307074115</v>
      </c>
    </row>
    <row r="380" spans="1:66" x14ac:dyDescent="0.25">
      <c r="A380" t="s">
        <v>344</v>
      </c>
      <c r="B380" t="s">
        <v>194</v>
      </c>
      <c r="C380" t="s">
        <v>197</v>
      </c>
      <c r="D380" t="s">
        <v>359</v>
      </c>
      <c r="E380" s="10">
        <f>VLOOKUP(A380,home!$A$2:$E$405,3,FALSE)</f>
        <v>1.3226</v>
      </c>
      <c r="F380" s="10">
        <f>VLOOKUP(B380,home!$B$2:$E$405,3,FALSE)</f>
        <v>0.50409999999999999</v>
      </c>
      <c r="G380" s="10">
        <f>VLOOKUP(C380,away!$B$2:$E$405,4,FALSE)</f>
        <v>1.9775</v>
      </c>
      <c r="H380" s="10">
        <f>VLOOKUP(A380,away!$A$2:$E$405,3,FALSE)</f>
        <v>1.0645</v>
      </c>
      <c r="I380" s="10">
        <f>VLOOKUP(C380,away!$B$2:$E$405,3,FALSE)</f>
        <v>0.43359999999999999</v>
      </c>
      <c r="J380" s="10">
        <f>VLOOKUP(B380,home!$B$2:$E$405,4,FALSE)</f>
        <v>1.1742999999999999</v>
      </c>
      <c r="K380" s="12">
        <f t="shared" si="614"/>
        <v>1.31844406015</v>
      </c>
      <c r="L380" s="12">
        <f t="shared" si="615"/>
        <v>0.54201836295999994</v>
      </c>
      <c r="M380" s="13">
        <f t="shared" si="616"/>
        <v>0.15560066038769418</v>
      </c>
      <c r="N380" s="13">
        <f t="shared" si="617"/>
        <v>0.20515076644357286</v>
      </c>
      <c r="O380" s="13">
        <f t="shared" si="618"/>
        <v>8.4338415218832924E-2</v>
      </c>
      <c r="P380" s="13">
        <f t="shared" si="619"/>
        <v>0.11119548258773465</v>
      </c>
      <c r="Q380" s="13">
        <f t="shared" si="620"/>
        <v>0.13523990472637429</v>
      </c>
      <c r="R380" s="13">
        <f t="shared" si="621"/>
        <v>2.2856484875776278E-2</v>
      </c>
      <c r="S380" s="13">
        <f t="shared" si="622"/>
        <v>1.9865653714309442E-2</v>
      </c>
      <c r="T380" s="13">
        <f t="shared" si="623"/>
        <v>7.3302511766655754E-2</v>
      </c>
      <c r="U380" s="13">
        <f t="shared" si="624"/>
        <v>3.0134996720375552E-2</v>
      </c>
      <c r="V380" s="13">
        <f t="shared" si="625"/>
        <v>1.5773790178150735E-3</v>
      </c>
      <c r="W380" s="13">
        <f t="shared" si="626"/>
        <v>5.9435416360580022E-2</v>
      </c>
      <c r="X380" s="13">
        <f t="shared" si="627"/>
        <v>3.2215087077607583E-2</v>
      </c>
      <c r="Y380" s="13">
        <f t="shared" si="628"/>
        <v>8.7305843802093532E-3</v>
      </c>
      <c r="Z380" s="13">
        <f t="shared" si="629"/>
        <v>4.129544838462753E-3</v>
      </c>
      <c r="AA380" s="13">
        <f t="shared" si="630"/>
        <v>5.4445738633943095E-3</v>
      </c>
      <c r="AB380" s="13">
        <f t="shared" si="631"/>
        <v>3.5891830351200828E-3</v>
      </c>
      <c r="AC380" s="13">
        <f t="shared" si="632"/>
        <v>7.0451749960722505E-5</v>
      </c>
      <c r="AD380" s="13">
        <f t="shared" si="633"/>
        <v>1.959056791578723E-2</v>
      </c>
      <c r="AE380" s="13">
        <f t="shared" si="634"/>
        <v>1.0618447551171693E-2</v>
      </c>
      <c r="AF380" s="13">
        <f t="shared" si="635"/>
        <v>2.8776967794313505E-3</v>
      </c>
      <c r="AG380" s="13">
        <f t="shared" si="636"/>
        <v>5.1992149916088159E-4</v>
      </c>
      <c r="AH380" s="13">
        <f t="shared" si="637"/>
        <v>5.5957228327837465E-4</v>
      </c>
      <c r="AI380" s="13">
        <f t="shared" si="638"/>
        <v>7.3776475311294637E-4</v>
      </c>
      <c r="AJ380" s="13">
        <f t="shared" si="639"/>
        <v>4.8635077826489776E-4</v>
      </c>
      <c r="AK380" s="13">
        <f t="shared" si="640"/>
        <v>2.1374209825089467E-4</v>
      </c>
      <c r="AL380" s="13">
        <f t="shared" si="641"/>
        <v>2.0138516935632493E-6</v>
      </c>
      <c r="AM380" s="13">
        <f t="shared" si="642"/>
        <v>5.1658135807069652E-3</v>
      </c>
      <c r="AN380" s="13">
        <f t="shared" si="643"/>
        <v>2.7999658203713249E-3</v>
      </c>
      <c r="AO380" s="13">
        <f t="shared" si="644"/>
        <v>7.5881644515080927E-4</v>
      </c>
      <c r="AP380" s="13">
        <f t="shared" si="645"/>
        <v>1.3709748246258944E-4</v>
      </c>
      <c r="AQ380" s="13">
        <f t="shared" si="646"/>
        <v>1.8577338252577506E-5</v>
      </c>
      <c r="AR380" s="13">
        <f t="shared" si="647"/>
        <v>6.0659690588066797E-5</v>
      </c>
      <c r="AS380" s="13">
        <f t="shared" si="648"/>
        <v>7.9976408746373548E-5</v>
      </c>
      <c r="AT380" s="13">
        <f t="shared" si="649"/>
        <v>5.2722210531892363E-5</v>
      </c>
      <c r="AU380" s="13">
        <f t="shared" si="650"/>
        <v>2.3170428437917082E-5</v>
      </c>
      <c r="AV380" s="13">
        <f t="shared" si="651"/>
        <v>7.6372284362756107E-6</v>
      </c>
      <c r="AW380" s="13">
        <f t="shared" si="652"/>
        <v>3.9976124774211142E-8</v>
      </c>
      <c r="AX380" s="13">
        <f t="shared" si="653"/>
        <v>1.1351393718875503E-3</v>
      </c>
      <c r="AY380" s="13">
        <f t="shared" si="654"/>
        <v>6.1526638408193265E-4</v>
      </c>
      <c r="AZ380" s="13">
        <f t="shared" si="655"/>
        <v>1.6674283914220383E-4</v>
      </c>
      <c r="BA380" s="13">
        <f t="shared" si="656"/>
        <v>3.0125893569053315E-5</v>
      </c>
      <c r="BB380" s="13">
        <f t="shared" si="657"/>
        <v>4.082196878751366E-6</v>
      </c>
      <c r="BC380" s="13">
        <f t="shared" si="658"/>
        <v>4.4252513390024743E-7</v>
      </c>
      <c r="BD380" s="13">
        <f t="shared" si="659"/>
        <v>5.4797776983673461E-6</v>
      </c>
      <c r="BE380" s="13">
        <f t="shared" si="660"/>
        <v>7.2247803573548675E-6</v>
      </c>
      <c r="BF380" s="13">
        <f t="shared" si="661"/>
        <v>4.762734374021461E-6</v>
      </c>
      <c r="BG380" s="13">
        <f t="shared" si="662"/>
        <v>2.0931329485002738E-6</v>
      </c>
      <c r="BH380" s="13">
        <f t="shared" si="663"/>
        <v>6.8991967576361107E-7</v>
      </c>
      <c r="BI380" s="13">
        <f t="shared" si="664"/>
        <v>1.8192409969822929E-7</v>
      </c>
      <c r="BJ380" s="14">
        <f t="shared" si="665"/>
        <v>0.55851297437818903</v>
      </c>
      <c r="BK380" s="14">
        <f t="shared" si="666"/>
        <v>0.2889269076932896</v>
      </c>
      <c r="BL380" s="14">
        <f t="shared" si="667"/>
        <v>0.1486056818623005</v>
      </c>
      <c r="BM380" s="14">
        <f t="shared" si="668"/>
        <v>0.28517816812429903</v>
      </c>
      <c r="BN380" s="14">
        <f t="shared" si="669"/>
        <v>0.71438171423998509</v>
      </c>
    </row>
    <row r="381" spans="1:66" x14ac:dyDescent="0.25">
      <c r="A381" t="s">
        <v>345</v>
      </c>
      <c r="B381" t="s">
        <v>210</v>
      </c>
      <c r="C381" t="s">
        <v>214</v>
      </c>
      <c r="D381" t="s">
        <v>359</v>
      </c>
      <c r="E381" s="10">
        <f>VLOOKUP(A381,home!$A$2:$E$405,3,FALSE)</f>
        <v>1.3976999999999999</v>
      </c>
      <c r="F381" s="10">
        <f>VLOOKUP(B381,home!$B$2:$E$405,3,FALSE)</f>
        <v>0.93010000000000004</v>
      </c>
      <c r="G381" s="10">
        <f>VLOOKUP(C381,away!$B$2:$E$405,4,FALSE)</f>
        <v>0.6401</v>
      </c>
      <c r="H381" s="10">
        <f>VLOOKUP(A381,away!$A$2:$E$405,3,FALSE)</f>
        <v>1.0585</v>
      </c>
      <c r="I381" s="10">
        <f>VLOOKUP(C381,away!$B$2:$E$405,3,FALSE)</f>
        <v>1.0939000000000001</v>
      </c>
      <c r="J381" s="10">
        <f>VLOOKUP(B381,home!$B$2:$E$405,4,FALSE)</f>
        <v>0.89749999999999996</v>
      </c>
      <c r="K381" s="12">
        <f t="shared" si="614"/>
        <v>0.83213049287700003</v>
      </c>
      <c r="L381" s="12">
        <f t="shared" si="615"/>
        <v>1.0392091021250001</v>
      </c>
      <c r="M381" s="13">
        <f t="shared" si="616"/>
        <v>0.15391733675493807</v>
      </c>
      <c r="N381" s="13">
        <f t="shared" si="617"/>
        <v>0.12807930929620182</v>
      </c>
      <c r="O381" s="13">
        <f t="shared" si="618"/>
        <v>0.15995229733057048</v>
      </c>
      <c r="P381" s="13">
        <f t="shared" si="619"/>
        <v>0.13310118401449608</v>
      </c>
      <c r="Q381" s="13">
        <f t="shared" si="620"/>
        <v>5.3289349385997074E-2</v>
      </c>
      <c r="R381" s="13">
        <f t="shared" si="621"/>
        <v>8.3111941645866577E-2</v>
      </c>
      <c r="S381" s="13">
        <f t="shared" si="622"/>
        <v>2.8775064524192345E-2</v>
      </c>
      <c r="T381" s="13">
        <f t="shared" si="623"/>
        <v>5.5378776928247442E-2</v>
      </c>
      <c r="U381" s="13">
        <f t="shared" si="624"/>
        <v>6.9159980965739429E-2</v>
      </c>
      <c r="V381" s="13">
        <f t="shared" si="625"/>
        <v>2.7648283588897465E-3</v>
      </c>
      <c r="W381" s="13">
        <f t="shared" si="626"/>
        <v>1.4781230856554799E-2</v>
      </c>
      <c r="X381" s="13">
        <f t="shared" si="627"/>
        <v>1.5360789646742661E-2</v>
      </c>
      <c r="Y381" s="13">
        <f t="shared" si="628"/>
        <v>7.981536208361218E-3</v>
      </c>
      <c r="Z381" s="13">
        <f t="shared" si="629"/>
        <v>2.8790228751222141E-2</v>
      </c>
      <c r="AA381" s="13">
        <f t="shared" si="630"/>
        <v>2.3957227240796061E-2</v>
      </c>
      <c r="AB381" s="13">
        <f t="shared" si="631"/>
        <v>9.967769655924958E-3</v>
      </c>
      <c r="AC381" s="13">
        <f t="shared" si="632"/>
        <v>1.4943164295350028E-4</v>
      </c>
      <c r="AD381" s="13">
        <f t="shared" si="633"/>
        <v>3.0749782294984158E-3</v>
      </c>
      <c r="AE381" s="13">
        <f t="shared" si="634"/>
        <v>3.1955453649309714E-3</v>
      </c>
      <c r="AF381" s="13">
        <f t="shared" si="635"/>
        <v>1.6604199147448101E-3</v>
      </c>
      <c r="AG381" s="13">
        <f t="shared" si="636"/>
        <v>5.7517449625080783E-4</v>
      </c>
      <c r="AH381" s="13">
        <f t="shared" si="637"/>
        <v>7.4797669426327302E-3</v>
      </c>
      <c r="AI381" s="13">
        <f t="shared" si="638"/>
        <v>6.2241421525780658E-3</v>
      </c>
      <c r="AJ381" s="13">
        <f t="shared" si="639"/>
        <v>2.5896492385806486E-3</v>
      </c>
      <c r="AK381" s="13">
        <f t="shared" si="640"/>
        <v>7.183086990928876E-4</v>
      </c>
      <c r="AL381" s="13">
        <f t="shared" si="641"/>
        <v>5.1688858515034613E-6</v>
      </c>
      <c r="AM381" s="13">
        <f t="shared" si="642"/>
        <v>5.1175662993971252E-4</v>
      </c>
      <c r="AN381" s="13">
        <f t="shared" si="643"/>
        <v>5.3182214790616458E-4</v>
      </c>
      <c r="AO381" s="13">
        <f t="shared" si="644"/>
        <v>2.7633720840787714E-4</v>
      </c>
      <c r="AP381" s="13">
        <f t="shared" si="645"/>
        <v>9.5724047411093017E-5</v>
      </c>
      <c r="AQ381" s="13">
        <f t="shared" si="646"/>
        <v>2.4869325340463224E-5</v>
      </c>
      <c r="AR381" s="13">
        <f t="shared" si="647"/>
        <v>1.5546083777115236E-3</v>
      </c>
      <c r="AS381" s="13">
        <f t="shared" si="648"/>
        <v>1.2936370355758038E-3</v>
      </c>
      <c r="AT381" s="13">
        <f t="shared" si="649"/>
        <v>5.3823741200881737E-4</v>
      </c>
      <c r="AU381" s="13">
        <f t="shared" si="650"/>
        <v>1.4929458764657936E-4</v>
      </c>
      <c r="AV381" s="13">
        <f t="shared" si="651"/>
        <v>3.1058144700554131E-5</v>
      </c>
      <c r="AW381" s="13">
        <f t="shared" si="652"/>
        <v>1.2416203423354317E-7</v>
      </c>
      <c r="AX381" s="13">
        <f t="shared" si="653"/>
        <v>7.0974716117467573E-5</v>
      </c>
      <c r="AY381" s="13">
        <f t="shared" si="654"/>
        <v>7.375757101001025E-5</v>
      </c>
      <c r="AZ381" s="13">
        <f t="shared" si="655"/>
        <v>3.8324769572116842E-5</v>
      </c>
      <c r="BA381" s="13">
        <f t="shared" si="656"/>
        <v>1.3275816458729024E-5</v>
      </c>
      <c r="BB381" s="13">
        <f t="shared" si="657"/>
        <v>3.4490873255130214E-6</v>
      </c>
      <c r="BC381" s="13">
        <f t="shared" si="658"/>
        <v>7.1686458853942112E-7</v>
      </c>
      <c r="BD381" s="13">
        <f t="shared" si="659"/>
        <v>2.6926052939293244E-4</v>
      </c>
      <c r="BE381" s="13">
        <f t="shared" si="660"/>
        <v>2.2405989703606287E-4</v>
      </c>
      <c r="BF381" s="13">
        <f t="shared" si="661"/>
        <v>9.3223536277294421E-5</v>
      </c>
      <c r="BG381" s="13">
        <f t="shared" si="662"/>
        <v>2.5858049063387297E-5</v>
      </c>
      <c r="BH381" s="13">
        <f t="shared" si="663"/>
        <v>5.3793177779885289E-6</v>
      </c>
      <c r="BI381" s="13">
        <f t="shared" si="664"/>
        <v>8.9525887078792097E-7</v>
      </c>
      <c r="BJ381" s="14">
        <f t="shared" si="665"/>
        <v>0.28501811851160763</v>
      </c>
      <c r="BK381" s="14">
        <f t="shared" si="666"/>
        <v>0.31878677175233122</v>
      </c>
      <c r="BL381" s="14">
        <f t="shared" si="667"/>
        <v>0.36734659601784353</v>
      </c>
      <c r="BM381" s="14">
        <f t="shared" si="668"/>
        <v>0.28841666319595871</v>
      </c>
      <c r="BN381" s="14">
        <f t="shared" si="669"/>
        <v>0.71145141842807003</v>
      </c>
    </row>
    <row r="382" spans="1:66" x14ac:dyDescent="0.25">
      <c r="A382" t="s">
        <v>345</v>
      </c>
      <c r="B382" t="s">
        <v>205</v>
      </c>
      <c r="C382" t="s">
        <v>202</v>
      </c>
      <c r="D382" t="s">
        <v>359</v>
      </c>
      <c r="E382" s="10">
        <f>VLOOKUP(A382,home!$A$2:$E$405,3,FALSE)</f>
        <v>1.3976999999999999</v>
      </c>
      <c r="F382" s="10">
        <f>VLOOKUP(B382,home!$B$2:$E$405,3,FALSE)</f>
        <v>0.58919999999999995</v>
      </c>
      <c r="G382" s="10">
        <f>VLOOKUP(C382,away!$B$2:$E$405,4,FALSE)</f>
        <v>1.2625999999999999</v>
      </c>
      <c r="H382" s="10">
        <f>VLOOKUP(A382,away!$A$2:$E$405,3,FALSE)</f>
        <v>1.0585</v>
      </c>
      <c r="I382" s="10">
        <f>VLOOKUP(C382,away!$B$2:$E$405,3,FALSE)</f>
        <v>0.61129999999999995</v>
      </c>
      <c r="J382" s="10">
        <f>VLOOKUP(B382,home!$B$2:$E$405,4,FALSE)</f>
        <v>1.0003</v>
      </c>
      <c r="K382" s="12">
        <f t="shared" si="614"/>
        <v>1.0397824629839998</v>
      </c>
      <c r="L382" s="12">
        <f t="shared" si="615"/>
        <v>0.64725516831499985</v>
      </c>
      <c r="M382" s="13">
        <f t="shared" si="616"/>
        <v>0.18506694929304374</v>
      </c>
      <c r="N382" s="13">
        <f t="shared" si="617"/>
        <v>0.19242936835285601</v>
      </c>
      <c r="O382" s="13">
        <f t="shared" si="618"/>
        <v>0.11978553941421258</v>
      </c>
      <c r="P382" s="13">
        <f t="shared" si="619"/>
        <v>0.12455090320197693</v>
      </c>
      <c r="Q382" s="13">
        <f t="shared" si="620"/>
        <v>0.10004234128819399</v>
      </c>
      <c r="R382" s="13">
        <f t="shared" si="621"/>
        <v>3.8765904737624597E-2</v>
      </c>
      <c r="S382" s="13">
        <f t="shared" si="622"/>
        <v>2.0955831859345561E-2</v>
      </c>
      <c r="T382" s="13">
        <f t="shared" si="623"/>
        <v>6.4752922449116665E-2</v>
      </c>
      <c r="U382" s="13">
        <f t="shared" si="624"/>
        <v>4.0308107907890404E-2</v>
      </c>
      <c r="V382" s="13">
        <f t="shared" si="625"/>
        <v>1.5670411860264741E-3</v>
      </c>
      <c r="W382" s="13">
        <f t="shared" si="626"/>
        <v>3.4674090675774746E-2</v>
      </c>
      <c r="X382" s="13">
        <f t="shared" si="627"/>
        <v>2.2442984396518147E-2</v>
      </c>
      <c r="Y382" s="13">
        <f t="shared" si="628"/>
        <v>7.2631688215296329E-3</v>
      </c>
      <c r="Z382" s="13">
        <f t="shared" si="629"/>
        <v>8.36381073194482E-3</v>
      </c>
      <c r="AA382" s="13">
        <f t="shared" si="630"/>
        <v>8.6965437227935951E-3</v>
      </c>
      <c r="AB382" s="13">
        <f t="shared" si="631"/>
        <v>4.5212568257671833E-3</v>
      </c>
      <c r="AC382" s="13">
        <f t="shared" si="632"/>
        <v>6.591411777598217E-5</v>
      </c>
      <c r="AD382" s="13">
        <f t="shared" si="633"/>
        <v>9.0133778511469007E-3</v>
      </c>
      <c r="AE382" s="13">
        <f t="shared" si="634"/>
        <v>5.8339553981307793E-3</v>
      </c>
      <c r="AF382" s="13">
        <f t="shared" si="635"/>
        <v>1.8880288915796692E-3</v>
      </c>
      <c r="AG382" s="13">
        <f t="shared" si="636"/>
        <v>4.0734548600099383E-4</v>
      </c>
      <c r="AH382" s="13">
        <f t="shared" si="637"/>
        <v>1.3533799307649367E-3</v>
      </c>
      <c r="AI382" s="13">
        <f t="shared" si="638"/>
        <v>1.4072207177638809E-3</v>
      </c>
      <c r="AJ382" s="13">
        <f t="shared" si="639"/>
        <v>7.3160171193932012E-4</v>
      </c>
      <c r="AK382" s="13">
        <f t="shared" si="640"/>
        <v>2.5356887665452563E-4</v>
      </c>
      <c r="AL382" s="13">
        <f t="shared" si="641"/>
        <v>1.7744201077763492E-6</v>
      </c>
      <c r="AM382" s="13">
        <f t="shared" si="642"/>
        <v>1.8743904443741923E-3</v>
      </c>
      <c r="AN382" s="13">
        <f t="shared" si="643"/>
        <v>1.2132089025614452E-3</v>
      </c>
      <c r="AO382" s="13">
        <f t="shared" si="644"/>
        <v>3.9262786621433214E-4</v>
      </c>
      <c r="AP382" s="13">
        <f t="shared" si="645"/>
        <v>8.4710138543905603E-5</v>
      </c>
      <c r="AQ382" s="13">
        <f t="shared" si="646"/>
        <v>1.3707268745305645E-5</v>
      </c>
      <c r="AR382" s="13">
        <f t="shared" si="647"/>
        <v>1.7519643097628046E-4</v>
      </c>
      <c r="AS382" s="13">
        <f t="shared" si="648"/>
        <v>1.821661765065232E-4</v>
      </c>
      <c r="AT382" s="13">
        <f t="shared" si="649"/>
        <v>9.4706597840165364E-5</v>
      </c>
      <c r="AU382" s="13">
        <f t="shared" si="650"/>
        <v>3.2824753187694094E-5</v>
      </c>
      <c r="AV382" s="13">
        <f t="shared" si="651"/>
        <v>8.5326506790856164E-6</v>
      </c>
      <c r="AW382" s="13">
        <f t="shared" si="652"/>
        <v>3.3172023530994133E-8</v>
      </c>
      <c r="AX382" s="13">
        <f t="shared" si="653"/>
        <v>3.248263854741783E-4</v>
      </c>
      <c r="AY382" s="13">
        <f t="shared" si="654"/>
        <v>2.1024555680324231E-4</v>
      </c>
      <c r="AZ382" s="13">
        <f t="shared" si="655"/>
        <v>6.8041261628081715E-5</v>
      </c>
      <c r="BA382" s="13">
        <f t="shared" si="656"/>
        <v>1.4680019415816326E-5</v>
      </c>
      <c r="BB382" s="13">
        <f t="shared" si="657"/>
        <v>2.3754296094629157E-6</v>
      </c>
      <c r="BC382" s="13">
        <f t="shared" si="658"/>
        <v>3.0750181833867088E-7</v>
      </c>
      <c r="BD382" s="13">
        <f t="shared" si="659"/>
        <v>1.8899465903289933E-5</v>
      </c>
      <c r="BE382" s="13">
        <f t="shared" si="660"/>
        <v>1.9651333206004931E-5</v>
      </c>
      <c r="BF382" s="13">
        <f t="shared" si="661"/>
        <v>1.0216555820929533E-5</v>
      </c>
      <c r="BG382" s="13">
        <f t="shared" si="662"/>
        <v>3.5409985248998766E-6</v>
      </c>
      <c r="BH382" s="13">
        <f t="shared" si="663"/>
        <v>9.2046704191077588E-7</v>
      </c>
      <c r="BI382" s="13">
        <f t="shared" si="664"/>
        <v>1.9141709758671673E-7</v>
      </c>
      <c r="BJ382" s="14">
        <f t="shared" si="665"/>
        <v>0.44294670438603589</v>
      </c>
      <c r="BK382" s="14">
        <f t="shared" si="666"/>
        <v>0.33241865963507972</v>
      </c>
      <c r="BL382" s="14">
        <f t="shared" si="667"/>
        <v>0.21636997069219538</v>
      </c>
      <c r="BM382" s="14">
        <f t="shared" si="668"/>
        <v>0.23924792677256812</v>
      </c>
      <c r="BN382" s="14">
        <f t="shared" si="669"/>
        <v>0.76064100628790787</v>
      </c>
    </row>
    <row r="383" spans="1:66" x14ac:dyDescent="0.25">
      <c r="A383" t="s">
        <v>345</v>
      </c>
      <c r="B383" t="s">
        <v>215</v>
      </c>
      <c r="C383" t="s">
        <v>211</v>
      </c>
      <c r="D383" t="s">
        <v>359</v>
      </c>
      <c r="E383" s="10">
        <f>VLOOKUP(A383,home!$A$2:$E$405,3,FALSE)</f>
        <v>1.3976999999999999</v>
      </c>
      <c r="F383" s="10">
        <f>VLOOKUP(B383,home!$B$2:$E$405,3,FALSE)</f>
        <v>1.0731999999999999</v>
      </c>
      <c r="G383" s="10">
        <f>VLOOKUP(C383,away!$B$2:$E$405,4,FALSE)</f>
        <v>1.6296999999999999</v>
      </c>
      <c r="H383" s="10">
        <f>VLOOKUP(A383,away!$A$2:$E$405,3,FALSE)</f>
        <v>1.0585</v>
      </c>
      <c r="I383" s="10">
        <f>VLOOKUP(C383,away!$B$2:$E$405,3,FALSE)</f>
        <v>0.73480000000000001</v>
      </c>
      <c r="J383" s="10">
        <f>VLOOKUP(B383,home!$B$2:$E$405,4,FALSE)</f>
        <v>0.6613</v>
      </c>
      <c r="K383" s="12">
        <f t="shared" si="614"/>
        <v>2.4445689697079995</v>
      </c>
      <c r="L383" s="12">
        <f t="shared" si="615"/>
        <v>0.51434974954000001</v>
      </c>
      <c r="M383" s="13">
        <f t="shared" si="616"/>
        <v>5.1874978273886943E-2</v>
      </c>
      <c r="N383" s="13">
        <f t="shared" si="617"/>
        <v>0.12681196219262067</v>
      </c>
      <c r="O383" s="13">
        <f t="shared" si="618"/>
        <v>2.6681882082566694E-2</v>
      </c>
      <c r="P383" s="13">
        <f t="shared" si="619"/>
        <v>6.5225700992450397E-2</v>
      </c>
      <c r="Q383" s="13">
        <f t="shared" si="620"/>
        <v>0.15500029388193229</v>
      </c>
      <c r="R383" s="13">
        <f t="shared" si="621"/>
        <v>6.8619096832119942E-3</v>
      </c>
      <c r="S383" s="13">
        <f t="shared" si="622"/>
        <v>2.0503102900084197E-2</v>
      </c>
      <c r="T383" s="13">
        <f t="shared" si="623"/>
        <v>7.9724362336798277E-2</v>
      </c>
      <c r="U383" s="13">
        <f t="shared" si="624"/>
        <v>1.6774411484518893E-2</v>
      </c>
      <c r="V383" s="13">
        <f t="shared" si="625"/>
        <v>2.8644279930908961E-3</v>
      </c>
      <c r="W383" s="13">
        <f t="shared" si="626"/>
        <v>0.12630296957313078</v>
      </c>
      <c r="X383" s="13">
        <f t="shared" si="627"/>
        <v>6.4963900766098065E-2</v>
      </c>
      <c r="Y383" s="13">
        <f t="shared" si="628"/>
        <v>1.6707083044091974E-2</v>
      </c>
      <c r="Z383" s="13">
        <f t="shared" si="629"/>
        <v>1.1764738423087303E-3</v>
      </c>
      <c r="AA383" s="13">
        <f t="shared" si="630"/>
        <v>2.8759714485810644E-3</v>
      </c>
      <c r="AB383" s="13">
        <f t="shared" si="631"/>
        <v>3.5152552804837184E-3</v>
      </c>
      <c r="AC383" s="13">
        <f t="shared" si="632"/>
        <v>2.2510168920615359E-4</v>
      </c>
      <c r="AD383" s="13">
        <f t="shared" si="633"/>
        <v>7.7189080050112269E-2</v>
      </c>
      <c r="AE383" s="13">
        <f t="shared" si="634"/>
        <v>3.9702183990998265E-2</v>
      </c>
      <c r="AF383" s="13">
        <f t="shared" si="635"/>
        <v>1.0210404195980474E-2</v>
      </c>
      <c r="AG383" s="13">
        <f t="shared" si="636"/>
        <v>1.750572946968241E-3</v>
      </c>
      <c r="AH383" s="13">
        <f t="shared" si="637"/>
        <v>1.5127975653296419E-4</v>
      </c>
      <c r="AI383" s="13">
        <f t="shared" si="638"/>
        <v>3.6981379856546531E-4</v>
      </c>
      <c r="AJ383" s="13">
        <f t="shared" si="639"/>
        <v>4.520176682714907E-4</v>
      </c>
      <c r="AK383" s="13">
        <f t="shared" si="640"/>
        <v>3.6832945520541679E-4</v>
      </c>
      <c r="AL383" s="13">
        <f t="shared" si="641"/>
        <v>1.1321385347314524E-5</v>
      </c>
      <c r="AM383" s="13">
        <f t="shared" si="642"/>
        <v>3.7738805978162246E-2</v>
      </c>
      <c r="AN383" s="13">
        <f t="shared" si="643"/>
        <v>1.9410945402806409E-2</v>
      </c>
      <c r="AO383" s="13">
        <f t="shared" si="644"/>
        <v>4.9920074531340439E-3</v>
      </c>
      <c r="AP383" s="13">
        <f t="shared" si="645"/>
        <v>8.5587926107376974E-4</v>
      </c>
      <c r="AQ383" s="13">
        <f t="shared" si="646"/>
        <v>1.1005532089244342E-4</v>
      </c>
      <c r="AR383" s="13">
        <f t="shared" si="647"/>
        <v>1.5562140976640465E-5</v>
      </c>
      <c r="AS383" s="13">
        <f t="shared" si="648"/>
        <v>3.8042726933716631E-5</v>
      </c>
      <c r="AT383" s="13">
        <f t="shared" si="649"/>
        <v>4.649903489261922E-5</v>
      </c>
      <c r="AU383" s="13">
        <f t="shared" si="650"/>
        <v>3.789003260662216E-5</v>
      </c>
      <c r="AV383" s="13">
        <f t="shared" si="651"/>
        <v>2.3156199492843211E-5</v>
      </c>
      <c r="AW383" s="13">
        <f t="shared" si="652"/>
        <v>3.9541933320350786E-7</v>
      </c>
      <c r="AX383" s="13">
        <f t="shared" si="653"/>
        <v>1.5375852341341029E-2</v>
      </c>
      <c r="AY383" s="13">
        <f t="shared" si="654"/>
        <v>7.9085658007327815E-3</v>
      </c>
      <c r="AZ383" s="13">
        <f t="shared" si="655"/>
        <v>2.0338844194137578E-3</v>
      </c>
      <c r="BA383" s="13">
        <f t="shared" si="656"/>
        <v>3.4870931390625824E-4</v>
      </c>
      <c r="BB383" s="13">
        <f t="shared" si="657"/>
        <v>4.4839637067487287E-5</v>
      </c>
      <c r="BC383" s="13">
        <f t="shared" si="658"/>
        <v>4.6126512190253179E-6</v>
      </c>
      <c r="BD383" s="13">
        <f t="shared" si="659"/>
        <v>1.3340638856068653E-6</v>
      </c>
      <c r="BE383" s="13">
        <f t="shared" si="660"/>
        <v>3.2612111783626257E-6</v>
      </c>
      <c r="BF383" s="13">
        <f t="shared" si="661"/>
        <v>3.9861278251450682E-6</v>
      </c>
      <c r="BG383" s="13">
        <f t="shared" si="662"/>
        <v>3.2481214635464226E-6</v>
      </c>
      <c r="BH383" s="13">
        <f t="shared" si="663"/>
        <v>1.9850642349070295E-6</v>
      </c>
      <c r="BI383" s="13">
        <f t="shared" si="664"/>
        <v>9.7052528630617477E-7</v>
      </c>
      <c r="BJ383" s="14">
        <f t="shared" si="665"/>
        <v>0.78718697055848041</v>
      </c>
      <c r="BK383" s="14">
        <f t="shared" si="666"/>
        <v>0.14861319903479869</v>
      </c>
      <c r="BL383" s="14">
        <f t="shared" si="667"/>
        <v>5.8226805906714023E-2</v>
      </c>
      <c r="BM383" s="14">
        <f t="shared" si="668"/>
        <v>0.55483855185423325</v>
      </c>
      <c r="BN383" s="14">
        <f t="shared" si="669"/>
        <v>0.43245672710666894</v>
      </c>
    </row>
    <row r="384" spans="1:66" x14ac:dyDescent="0.25">
      <c r="A384" t="s">
        <v>346</v>
      </c>
      <c r="B384" t="s">
        <v>219</v>
      </c>
      <c r="C384" t="s">
        <v>227</v>
      </c>
      <c r="D384" t="s">
        <v>359</v>
      </c>
      <c r="E384" s="10">
        <f>VLOOKUP(A384,home!$A$2:$E$405,3,FALSE)</f>
        <v>1.8515999999999999</v>
      </c>
      <c r="F384" s="10">
        <f>VLOOKUP(B384,home!$B$2:$E$405,3,FALSE)</f>
        <v>1.0125999999999999</v>
      </c>
      <c r="G384" s="10">
        <f>VLOOKUP(C384,away!$B$2:$E$405,4,FALSE)</f>
        <v>1.4177</v>
      </c>
      <c r="H384" s="10">
        <f>VLOOKUP(A384,away!$A$2:$E$405,3,FALSE)</f>
        <v>1.1953</v>
      </c>
      <c r="I384" s="10">
        <f>VLOOKUP(C384,away!$B$2:$E$405,3,FALSE)</f>
        <v>1.1503000000000001</v>
      </c>
      <c r="J384" s="10">
        <f>VLOOKUP(B384,home!$B$2:$E$405,4,FALSE)</f>
        <v>0.62749999999999995</v>
      </c>
      <c r="K384" s="12">
        <f t="shared" si="614"/>
        <v>2.6580884878319999</v>
      </c>
      <c r="L384" s="12">
        <f t="shared" si="615"/>
        <v>0.86278337772499991</v>
      </c>
      <c r="M384" s="13">
        <f t="shared" si="616"/>
        <v>2.9573639686592334E-2</v>
      </c>
      <c r="N384" s="13">
        <f t="shared" si="617"/>
        <v>7.8609351194222632E-2</v>
      </c>
      <c r="O384" s="13">
        <f t="shared" si="618"/>
        <v>2.5515644740420243E-2</v>
      </c>
      <c r="P384" s="13">
        <f t="shared" si="619"/>
        <v>6.7822841544122159E-2</v>
      </c>
      <c r="Q384" s="13">
        <f t="shared" si="620"/>
        <v>0.10447530572265296</v>
      </c>
      <c r="R384" s="13">
        <f t="shared" si="621"/>
        <v>1.1007237076985451E-2</v>
      </c>
      <c r="S384" s="13">
        <f t="shared" si="622"/>
        <v>3.8885455796674871E-2</v>
      </c>
      <c r="T384" s="13">
        <f t="shared" si="623"/>
        <v>9.0139557160242537E-2</v>
      </c>
      <c r="U384" s="13">
        <f t="shared" si="624"/>
        <v>2.925821015717258E-2</v>
      </c>
      <c r="V384" s="13">
        <f t="shared" si="625"/>
        <v>9.9086819464073751E-3</v>
      </c>
      <c r="W384" s="13">
        <f t="shared" si="626"/>
        <v>9.25682024680375E-2</v>
      </c>
      <c r="X384" s="13">
        <f t="shared" si="627"/>
        <v>7.9866306395305064E-2</v>
      </c>
      <c r="Y384" s="13">
        <f t="shared" si="628"/>
        <v>3.4453660799080528E-2</v>
      </c>
      <c r="Z384" s="13">
        <f t="shared" si="629"/>
        <v>3.1656203949004549E-3</v>
      </c>
      <c r="AA384" s="13">
        <f t="shared" si="630"/>
        <v>8.4144991285310874E-3</v>
      </c>
      <c r="AB384" s="13">
        <f t="shared" si="631"/>
        <v>1.1183241632210442E-2</v>
      </c>
      <c r="AC384" s="13">
        <f t="shared" si="632"/>
        <v>1.4202575602043847E-3</v>
      </c>
      <c r="AD384" s="13">
        <f t="shared" si="633"/>
        <v>6.1513618329898045E-2</v>
      </c>
      <c r="AE384" s="13">
        <f t="shared" si="634"/>
        <v>5.3072927398755902E-2</v>
      </c>
      <c r="AF384" s="13">
        <f t="shared" si="635"/>
        <v>2.2895219783426152E-2</v>
      </c>
      <c r="AG384" s="13">
        <f t="shared" si="636"/>
        <v>6.5845383528335532E-3</v>
      </c>
      <c r="AH384" s="13">
        <f t="shared" si="637"/>
        <v>6.8281116422684042E-4</v>
      </c>
      <c r="AI384" s="13">
        <f t="shared" si="638"/>
        <v>1.8149724949945295E-3</v>
      </c>
      <c r="AJ384" s="13">
        <f t="shared" si="639"/>
        <v>2.412178747338341E-3</v>
      </c>
      <c r="AK384" s="13">
        <f t="shared" si="640"/>
        <v>2.1372615196310197E-3</v>
      </c>
      <c r="AL384" s="13">
        <f t="shared" si="641"/>
        <v>1.3028616629998959E-4</v>
      </c>
      <c r="AM384" s="13">
        <f t="shared" si="642"/>
        <v>3.270172814551868E-2</v>
      </c>
      <c r="AN384" s="13">
        <f t="shared" si="643"/>
        <v>2.8214507466835306E-2</v>
      </c>
      <c r="AO384" s="13">
        <f t="shared" si="644"/>
        <v>1.2171504026541696E-2</v>
      </c>
      <c r="AP384" s="13">
        <f t="shared" si="645"/>
        <v>3.5004571186710277E-3</v>
      </c>
      <c r="AQ384" s="13">
        <f t="shared" si="646"/>
        <v>7.5503405410712733E-4</v>
      </c>
      <c r="AR384" s="13">
        <f t="shared" si="647"/>
        <v>1.1782362452399464E-4</v>
      </c>
      <c r="AS384" s="13">
        <f t="shared" si="648"/>
        <v>3.1318561994187025E-4</v>
      </c>
      <c r="AT384" s="13">
        <f t="shared" si="649"/>
        <v>4.1623754546100673E-4</v>
      </c>
      <c r="AU384" s="13">
        <f t="shared" si="650"/>
        <v>3.687987425977836E-4</v>
      </c>
      <c r="AV384" s="13">
        <f t="shared" si="651"/>
        <v>2.4507492300652138E-4</v>
      </c>
      <c r="AW384" s="13">
        <f t="shared" si="652"/>
        <v>8.2997881690879359E-6</v>
      </c>
      <c r="AX384" s="13">
        <f t="shared" si="653"/>
        <v>1.4487347852635829E-2</v>
      </c>
      <c r="AY384" s="13">
        <f t="shared" si="654"/>
        <v>1.2499442914574166E-2</v>
      </c>
      <c r="AZ384" s="13">
        <f t="shared" si="655"/>
        <v>5.3921557887585576E-3</v>
      </c>
      <c r="BA384" s="13">
        <f t="shared" si="656"/>
        <v>1.5507541282148401E-3</v>
      </c>
      <c r="BB384" s="13">
        <f t="shared" si="657"/>
        <v>3.3449122119054669E-4</v>
      </c>
      <c r="BC384" s="13">
        <f t="shared" si="658"/>
        <v>5.7718693127628012E-5</v>
      </c>
      <c r="BD384" s="13">
        <f t="shared" si="659"/>
        <v>1.69427107904357E-5</v>
      </c>
      <c r="BE384" s="13">
        <f t="shared" si="660"/>
        <v>4.5035224504724136E-5</v>
      </c>
      <c r="BF384" s="13">
        <f t="shared" si="661"/>
        <v>5.9853805901468414E-5</v>
      </c>
      <c r="BG384" s="13">
        <f t="shared" si="662"/>
        <v>5.3032237473208073E-5</v>
      </c>
      <c r="BH384" s="13">
        <f t="shared" si="663"/>
        <v>3.524109497787679E-5</v>
      </c>
      <c r="BI384" s="13">
        <f t="shared" si="664"/>
        <v>1.8734789771857671E-5</v>
      </c>
      <c r="BJ384" s="14">
        <f t="shared" si="665"/>
        <v>0.73584382901463008</v>
      </c>
      <c r="BK384" s="14">
        <f t="shared" si="666"/>
        <v>0.16024060561487527</v>
      </c>
      <c r="BL384" s="14">
        <f t="shared" si="667"/>
        <v>9.4116016980461265E-2</v>
      </c>
      <c r="BM384" s="14">
        <f t="shared" si="668"/>
        <v>0.66387090891346623</v>
      </c>
      <c r="BN384" s="14">
        <f t="shared" si="669"/>
        <v>0.31700401996499583</v>
      </c>
    </row>
    <row r="385" spans="1:66" x14ac:dyDescent="0.25">
      <c r="A385" t="s">
        <v>346</v>
      </c>
      <c r="B385" t="s">
        <v>226</v>
      </c>
      <c r="C385" t="s">
        <v>228</v>
      </c>
      <c r="D385" t="s">
        <v>359</v>
      </c>
      <c r="E385" s="10">
        <f>VLOOKUP(A385,home!$A$2:$E$405,3,FALSE)</f>
        <v>1.8515999999999999</v>
      </c>
      <c r="F385" s="10">
        <f>VLOOKUP(B385,home!$B$2:$E$405,3,FALSE)</f>
        <v>0.40510000000000002</v>
      </c>
      <c r="G385" s="10">
        <f>VLOOKUP(C385,away!$B$2:$E$405,4,FALSE)</f>
        <v>1.2827</v>
      </c>
      <c r="H385" s="10">
        <f>VLOOKUP(A385,away!$A$2:$E$405,3,FALSE)</f>
        <v>1.1953</v>
      </c>
      <c r="I385" s="10">
        <f>VLOOKUP(C385,away!$B$2:$E$405,3,FALSE)</f>
        <v>0.52290000000000003</v>
      </c>
      <c r="J385" s="10">
        <f>VLOOKUP(B385,home!$B$2:$E$405,4,FALSE)</f>
        <v>0.62749999999999995</v>
      </c>
      <c r="K385" s="12">
        <f t="shared" si="614"/>
        <v>0.96213166933199989</v>
      </c>
      <c r="L385" s="12">
        <f t="shared" si="615"/>
        <v>0.392201537175</v>
      </c>
      <c r="M385" s="13">
        <f t="shared" si="616"/>
        <v>0.25811934938548342</v>
      </c>
      <c r="N385" s="13">
        <f t="shared" si="617"/>
        <v>0.24834480051114485</v>
      </c>
      <c r="O385" s="13">
        <f t="shared" si="618"/>
        <v>0.10123480560359747</v>
      </c>
      <c r="P385" s="13">
        <f t="shared" si="619"/>
        <v>9.7401212509889729E-2</v>
      </c>
      <c r="Q385" s="13">
        <f t="shared" si="620"/>
        <v>0.11947019874285512</v>
      </c>
      <c r="R385" s="13">
        <f t="shared" si="621"/>
        <v>1.9852223186671618E-2</v>
      </c>
      <c r="S385" s="13">
        <f t="shared" si="622"/>
        <v>9.1885751891352067E-3</v>
      </c>
      <c r="T385" s="13">
        <f t="shared" si="623"/>
        <v>4.685639559355053E-2</v>
      </c>
      <c r="U385" s="13">
        <f t="shared" si="624"/>
        <v>1.9100452634543796E-2</v>
      </c>
      <c r="V385" s="13">
        <f t="shared" si="625"/>
        <v>3.8525604823710647E-4</v>
      </c>
      <c r="W385" s="13">
        <f t="shared" si="626"/>
        <v>3.8315353917296346E-2</v>
      </c>
      <c r="X385" s="13">
        <f t="shared" si="627"/>
        <v>1.5027340703767782E-2</v>
      </c>
      <c r="Y385" s="13">
        <f t="shared" si="628"/>
        <v>2.9468730618350853E-3</v>
      </c>
      <c r="Z385" s="13">
        <f t="shared" si="629"/>
        <v>2.5953574833845953E-3</v>
      </c>
      <c r="AA385" s="13">
        <f t="shared" si="630"/>
        <v>2.4970756280021187E-3</v>
      </c>
      <c r="AB385" s="13">
        <f t="shared" si="631"/>
        <v>1.201257771208965E-3</v>
      </c>
      <c r="AC385" s="13">
        <f t="shared" si="632"/>
        <v>9.0860115471774013E-6</v>
      </c>
      <c r="AD385" s="13">
        <f t="shared" si="633"/>
        <v>9.2161038563736766E-3</v>
      </c>
      <c r="AE385" s="13">
        <f t="shared" si="634"/>
        <v>3.6145700992342008E-3</v>
      </c>
      <c r="AF385" s="13">
        <f t="shared" si="635"/>
        <v>7.0881997457322298E-4</v>
      </c>
      <c r="AG385" s="13">
        <f t="shared" si="636"/>
        <v>9.2666761202654156E-5</v>
      </c>
      <c r="AH385" s="13">
        <f t="shared" si="637"/>
        <v>2.5447579862551944E-4</v>
      </c>
      <c r="AI385" s="13">
        <f t="shared" si="638"/>
        <v>2.4483922493616481E-4</v>
      </c>
      <c r="AJ385" s="13">
        <f t="shared" si="639"/>
        <v>1.1778378610289261E-4</v>
      </c>
      <c r="AK385" s="13">
        <f t="shared" si="640"/>
        <v>3.7774503581139768E-5</v>
      </c>
      <c r="AL385" s="13">
        <f t="shared" si="641"/>
        <v>1.3714408372419526E-7</v>
      </c>
      <c r="AM385" s="13">
        <f t="shared" si="642"/>
        <v>1.7734210776139778E-3</v>
      </c>
      <c r="AN385" s="13">
        <f t="shared" si="643"/>
        <v>6.95538472698747E-4</v>
      </c>
      <c r="AO385" s="13">
        <f t="shared" si="644"/>
        <v>1.363956290784002E-4</v>
      </c>
      <c r="AP385" s="13">
        <f t="shared" si="645"/>
        <v>1.7831525129499895E-5</v>
      </c>
      <c r="AQ385" s="13">
        <f t="shared" si="646"/>
        <v>1.7483878914911246E-6</v>
      </c>
      <c r="AR385" s="13">
        <f t="shared" si="647"/>
        <v>1.9961159878952895E-5</v>
      </c>
      <c r="AS385" s="13">
        <f t="shared" si="648"/>
        <v>1.9205264076139889E-5</v>
      </c>
      <c r="AT385" s="13">
        <f t="shared" si="649"/>
        <v>9.2389963927691775E-6</v>
      </c>
      <c r="AU385" s="13">
        <f t="shared" si="650"/>
        <v>2.9630436741091123E-6</v>
      </c>
      <c r="AV385" s="13">
        <f t="shared" si="651"/>
        <v>7.1270953911855545E-7</v>
      </c>
      <c r="AW385" s="13">
        <f t="shared" si="652"/>
        <v>1.437534836662064E-9</v>
      </c>
      <c r="AX385" s="13">
        <f t="shared" si="653"/>
        <v>2.8437743030554835E-4</v>
      </c>
      <c r="AY385" s="13">
        <f t="shared" si="654"/>
        <v>1.1153326530371249E-4</v>
      </c>
      <c r="AZ385" s="13">
        <f t="shared" si="655"/>
        <v>2.1871759049131564E-5</v>
      </c>
      <c r="BA385" s="13">
        <f t="shared" si="656"/>
        <v>2.8593791732635389E-6</v>
      </c>
      <c r="BB385" s="13">
        <f t="shared" si="657"/>
        <v>2.8036322678003514E-7</v>
      </c>
      <c r="BC385" s="13">
        <f t="shared" si="658"/>
        <v>2.1991777702094583E-8</v>
      </c>
      <c r="BD385" s="13">
        <f t="shared" si="659"/>
        <v>1.3047995980535437E-6</v>
      </c>
      <c r="BE385" s="13">
        <f t="shared" si="660"/>
        <v>1.2553890154189782E-6</v>
      </c>
      <c r="BF385" s="13">
        <f t="shared" si="661"/>
        <v>6.0392476453305858E-7</v>
      </c>
      <c r="BG385" s="13">
        <f t="shared" si="662"/>
        <v>1.9368504728370894E-7</v>
      </c>
      <c r="BH385" s="13">
        <f t="shared" si="663"/>
        <v>4.6587629466930543E-8</v>
      </c>
      <c r="BI385" s="13">
        <f t="shared" si="664"/>
        <v>8.964686741847713E-9</v>
      </c>
      <c r="BJ385" s="14">
        <f t="shared" si="665"/>
        <v>0.48763900250308179</v>
      </c>
      <c r="BK385" s="14">
        <f t="shared" si="666"/>
        <v>0.36521514955368006</v>
      </c>
      <c r="BL385" s="14">
        <f t="shared" si="667"/>
        <v>0.14459618266157229</v>
      </c>
      <c r="BM385" s="14">
        <f t="shared" si="668"/>
        <v>0.15551157043430758</v>
      </c>
      <c r="BN385" s="14">
        <f t="shared" si="669"/>
        <v>0.84442258993964214</v>
      </c>
    </row>
    <row r="386" spans="1:66" x14ac:dyDescent="0.25">
      <c r="A386" t="s">
        <v>347</v>
      </c>
      <c r="B386" t="s">
        <v>238</v>
      </c>
      <c r="C386" t="s">
        <v>245</v>
      </c>
      <c r="D386" t="s">
        <v>359</v>
      </c>
      <c r="E386" s="10">
        <f>VLOOKUP(A386,home!$A$2:$E$405,3,FALSE)</f>
        <v>1.3042</v>
      </c>
      <c r="F386" s="10">
        <f>VLOOKUP(B386,home!$B$2:$E$405,3,FALSE)</f>
        <v>0.92010000000000003</v>
      </c>
      <c r="G386" s="10">
        <f>VLOOKUP(C386,away!$B$2:$E$405,4,FALSE)</f>
        <v>1.2779</v>
      </c>
      <c r="H386" s="10">
        <f>VLOOKUP(A386,away!$A$2:$E$405,3,FALSE)</f>
        <v>1.1499999999999999</v>
      </c>
      <c r="I386" s="10">
        <f>VLOOKUP(C386,away!$B$2:$E$405,3,FALSE)</f>
        <v>1.1013999999999999</v>
      </c>
      <c r="J386" s="10">
        <f>VLOOKUP(B386,home!$B$2:$E$405,4,FALSE)</f>
        <v>0.86960000000000004</v>
      </c>
      <c r="K386" s="12">
        <f t="shared" si="614"/>
        <v>1.5334728693180002</v>
      </c>
      <c r="L386" s="12">
        <f t="shared" si="615"/>
        <v>1.1014440559999998</v>
      </c>
      <c r="M386" s="13">
        <f t="shared" si="616"/>
        <v>7.1724927686655379E-2</v>
      </c>
      <c r="N386" s="13">
        <f t="shared" si="617"/>
        <v>0.10998823066128149</v>
      </c>
      <c r="O386" s="13">
        <f t="shared" si="618"/>
        <v>7.9000995267496391E-2</v>
      </c>
      <c r="P386" s="13">
        <f t="shared" si="619"/>
        <v>0.12114588289182543</v>
      </c>
      <c r="Q386" s="13">
        <f t="shared" si="620"/>
        <v>8.4331983831682694E-2</v>
      </c>
      <c r="R386" s="13">
        <f t="shared" si="621"/>
        <v>4.3507588327734013E-2</v>
      </c>
      <c r="S386" s="13">
        <f t="shared" si="622"/>
        <v>5.1154896264783756E-2</v>
      </c>
      <c r="T386" s="13">
        <f t="shared" si="623"/>
        <v>9.2886962322095007E-2</v>
      </c>
      <c r="U386" s="13">
        <f t="shared" si="624"/>
        <v>6.6717706310036609E-2</v>
      </c>
      <c r="V386" s="13">
        <f t="shared" si="625"/>
        <v>9.6002653968206824E-3</v>
      </c>
      <c r="W386" s="13">
        <f t="shared" si="626"/>
        <v>4.3106936407216564E-2</v>
      </c>
      <c r="X386" s="13">
        <f t="shared" si="627"/>
        <v>4.7479878878098673E-2</v>
      </c>
      <c r="Y386" s="13">
        <f t="shared" si="628"/>
        <v>2.6148215184940871E-2</v>
      </c>
      <c r="Z386" s="13">
        <f t="shared" si="629"/>
        <v>1.5973724851492531E-2</v>
      </c>
      <c r="AA386" s="13">
        <f t="shared" si="630"/>
        <v>2.4495273681714495E-2</v>
      </c>
      <c r="AB386" s="13">
        <f t="shared" si="631"/>
        <v>1.8781418808714215E-2</v>
      </c>
      <c r="AC386" s="13">
        <f t="shared" si="632"/>
        <v>1.0134487626939674E-3</v>
      </c>
      <c r="AD386" s="13">
        <f t="shared" si="633"/>
        <v>1.652582936497074E-2</v>
      </c>
      <c r="AE386" s="13">
        <f t="shared" si="634"/>
        <v>1.8202276524517273E-2</v>
      </c>
      <c r="AF386" s="13">
        <f t="shared" si="635"/>
        <v>1.0024394641798945E-2</v>
      </c>
      <c r="AG386" s="13">
        <f t="shared" si="636"/>
        <v>3.6804366310692303E-3</v>
      </c>
      <c r="AH386" s="13">
        <f t="shared" si="637"/>
        <v>4.3985410724639833E-3</v>
      </c>
      <c r="AI386" s="13">
        <f t="shared" si="638"/>
        <v>6.7450433992044178E-3</v>
      </c>
      <c r="AJ386" s="13">
        <f t="shared" si="639"/>
        <v>5.1716705275262186E-3</v>
      </c>
      <c r="AK386" s="13">
        <f t="shared" si="640"/>
        <v>2.6435388143376559E-3</v>
      </c>
      <c r="AL386" s="13">
        <f t="shared" si="641"/>
        <v>6.8470000086193856E-5</v>
      </c>
      <c r="AM386" s="13">
        <f t="shared" si="642"/>
        <v>5.0683821948322612E-3</v>
      </c>
      <c r="AN386" s="13">
        <f t="shared" si="643"/>
        <v>5.5825394420342279E-3</v>
      </c>
      <c r="AO386" s="13">
        <f t="shared" si="644"/>
        <v>3.0744274429070789E-3</v>
      </c>
      <c r="AP386" s="13">
        <f t="shared" si="645"/>
        <v>1.1287699441977599E-3</v>
      </c>
      <c r="AQ386" s="13">
        <f t="shared" si="646"/>
        <v>3.1081923640701863E-4</v>
      </c>
      <c r="AR386" s="13">
        <f t="shared" si="647"/>
        <v>9.689493838674633E-4</v>
      </c>
      <c r="AS386" s="13">
        <f t="shared" si="648"/>
        <v>1.4858575919031473E-3</v>
      </c>
      <c r="AT386" s="13">
        <f t="shared" si="649"/>
        <v>1.1392611524268269E-3</v>
      </c>
      <c r="AU386" s="13">
        <f t="shared" si="650"/>
        <v>5.8234202277149944E-4</v>
      </c>
      <c r="AV386" s="13">
        <f t="shared" si="651"/>
        <v>2.2325142314596485E-4</v>
      </c>
      <c r="AW386" s="13">
        <f t="shared" si="652"/>
        <v>3.2124499341440304E-6</v>
      </c>
      <c r="AX386" s="13">
        <f t="shared" si="653"/>
        <v>1.2953710978516164E-3</v>
      </c>
      <c r="AY386" s="13">
        <f t="shared" si="654"/>
        <v>1.4267787960428569E-3</v>
      </c>
      <c r="AZ386" s="13">
        <f t="shared" si="655"/>
        <v>7.8575851206412071E-4</v>
      </c>
      <c r="BA386" s="13">
        <f t="shared" si="656"/>
        <v>2.8848968085480988E-4</v>
      </c>
      <c r="BB386" s="13">
        <f t="shared" si="657"/>
        <v>7.9438811048716842E-5</v>
      </c>
      <c r="BC386" s="13">
        <f t="shared" si="658"/>
        <v>1.7499481249063247E-5</v>
      </c>
      <c r="BD386" s="13">
        <f t="shared" si="659"/>
        <v>1.7787392323761339E-4</v>
      </c>
      <c r="BE386" s="13">
        <f t="shared" si="660"/>
        <v>2.7276483544403274E-4</v>
      </c>
      <c r="BF386" s="13">
        <f t="shared" si="661"/>
        <v>2.0913873742870655E-4</v>
      </c>
      <c r="BG386" s="13">
        <f t="shared" si="662"/>
        <v>1.0690285992344751E-4</v>
      </c>
      <c r="BH386" s="13">
        <f t="shared" si="663"/>
        <v>4.0983158836277326E-5</v>
      </c>
      <c r="BI386" s="13">
        <f t="shared" si="664"/>
        <v>1.2569312434876291E-5</v>
      </c>
      <c r="BJ386" s="14">
        <f t="shared" si="665"/>
        <v>0.47143341908716108</v>
      </c>
      <c r="BK386" s="14">
        <f t="shared" si="666"/>
        <v>0.25613466979890831</v>
      </c>
      <c r="BL386" s="14">
        <f t="shared" si="667"/>
        <v>0.25668167061064789</v>
      </c>
      <c r="BM386" s="14">
        <f t="shared" si="668"/>
        <v>0.48910030933542553</v>
      </c>
      <c r="BN386" s="14">
        <f t="shared" si="669"/>
        <v>0.50969960866667541</v>
      </c>
    </row>
    <row r="387" spans="1:66" x14ac:dyDescent="0.25">
      <c r="A387" t="s">
        <v>347</v>
      </c>
      <c r="B387" t="s">
        <v>236</v>
      </c>
      <c r="C387" t="s">
        <v>232</v>
      </c>
      <c r="D387" t="s">
        <v>359</v>
      </c>
      <c r="E387" s="10">
        <f>VLOOKUP(A387,home!$A$2:$E$405,3,FALSE)</f>
        <v>1.3042</v>
      </c>
      <c r="F387" s="10">
        <f>VLOOKUP(B387,home!$B$2:$E$405,3,FALSE)</f>
        <v>1.1757</v>
      </c>
      <c r="G387" s="10">
        <f>VLOOKUP(C387,away!$B$2:$E$405,4,FALSE)</f>
        <v>0.71560000000000001</v>
      </c>
      <c r="H387" s="10">
        <f>VLOOKUP(A387,away!$A$2:$E$405,3,FALSE)</f>
        <v>1.1499999999999999</v>
      </c>
      <c r="I387" s="10">
        <f>VLOOKUP(C387,away!$B$2:$E$405,3,FALSE)</f>
        <v>0.57969999999999999</v>
      </c>
      <c r="J387" s="10">
        <f>VLOOKUP(B387,home!$B$2:$E$405,4,FALSE)</f>
        <v>1.0435000000000001</v>
      </c>
      <c r="K387" s="12">
        <f t="shared" si="614"/>
        <v>1.097263785864</v>
      </c>
      <c r="L387" s="12">
        <f t="shared" si="615"/>
        <v>0.6956544925</v>
      </c>
      <c r="M387" s="13">
        <f t="shared" si="616"/>
        <v>0.16647364367068132</v>
      </c>
      <c r="N387" s="13">
        <f t="shared" si="617"/>
        <v>0.18266550050066632</v>
      </c>
      <c r="O387" s="13">
        <f t="shared" si="618"/>
        <v>0.11580813810235366</v>
      </c>
      <c r="P387" s="13">
        <f t="shared" si="619"/>
        <v>0.12707207604804951</v>
      </c>
      <c r="Q387" s="13">
        <f t="shared" si="620"/>
        <v>0.10021611931305174</v>
      </c>
      <c r="R387" s="13">
        <f t="shared" si="621"/>
        <v>4.0281225769481371E-2</v>
      </c>
      <c r="S387" s="13">
        <f t="shared" si="622"/>
        <v>2.4249052515339816E-2</v>
      </c>
      <c r="T387" s="13">
        <f t="shared" si="623"/>
        <v>6.9715793621040453E-2</v>
      </c>
      <c r="U387" s="13">
        <f t="shared" si="624"/>
        <v>4.4199130287063647E-2</v>
      </c>
      <c r="V387" s="13">
        <f t="shared" si="625"/>
        <v>2.0566334955686898E-3</v>
      </c>
      <c r="W387" s="13">
        <f t="shared" si="626"/>
        <v>3.6654506160679161E-2</v>
      </c>
      <c r="X387" s="13">
        <f t="shared" si="627"/>
        <v>2.5498871881045385E-2</v>
      </c>
      <c r="Y387" s="13">
        <f t="shared" si="628"/>
        <v>8.8692023888655731E-3</v>
      </c>
      <c r="Z387" s="13">
        <f t="shared" si="629"/>
        <v>9.3406052233154964E-3</v>
      </c>
      <c r="AA387" s="13">
        <f t="shared" si="630"/>
        <v>1.0249107849596215E-2</v>
      </c>
      <c r="AB387" s="13">
        <f t="shared" si="631"/>
        <v>5.6229874403881906E-3</v>
      </c>
      <c r="AC387" s="13">
        <f t="shared" si="632"/>
        <v>9.8116390299616784E-5</v>
      </c>
      <c r="AD387" s="13">
        <f t="shared" si="633"/>
        <v>1.0054915549710532E-2</v>
      </c>
      <c r="AE387" s="13">
        <f t="shared" si="634"/>
        <v>6.9947471738642381E-3</v>
      </c>
      <c r="AF387" s="13">
        <f t="shared" si="635"/>
        <v>2.4329636477001676E-3</v>
      </c>
      <c r="AG387" s="13">
        <f t="shared" si="636"/>
        <v>5.641673638706031E-4</v>
      </c>
      <c r="AH387" s="13">
        <f t="shared" si="637"/>
        <v>1.6244584965670972E-3</v>
      </c>
      <c r="AI387" s="13">
        <f t="shared" si="638"/>
        <v>1.7824594799221549E-3</v>
      </c>
      <c r="AJ387" s="13">
        <f t="shared" si="639"/>
        <v>9.7791411854427994E-4</v>
      </c>
      <c r="AK387" s="13">
        <f t="shared" si="640"/>
        <v>3.5767658265458438E-4</v>
      </c>
      <c r="AL387" s="13">
        <f t="shared" si="641"/>
        <v>2.9957543151700255E-6</v>
      </c>
      <c r="AM387" s="13">
        <f t="shared" si="642"/>
        <v>2.2065789405236371E-3</v>
      </c>
      <c r="AN387" s="13">
        <f t="shared" si="643"/>
        <v>1.5350165530311584E-3</v>
      </c>
      <c r="AO387" s="13">
        <f t="shared" si="644"/>
        <v>5.3392058058899486E-4</v>
      </c>
      <c r="AP387" s="13">
        <f t="shared" si="645"/>
        <v>1.2380808350831421E-4</v>
      </c>
      <c r="AQ387" s="13">
        <f t="shared" si="646"/>
        <v>2.153191237509348E-5</v>
      </c>
      <c r="AR387" s="13">
        <f t="shared" si="647"/>
        <v>2.2601237020333946E-4</v>
      </c>
      <c r="AS387" s="13">
        <f t="shared" si="648"/>
        <v>2.4799518898141216E-4</v>
      </c>
      <c r="AT387" s="13">
        <f t="shared" si="649"/>
        <v>1.3605806996890121E-4</v>
      </c>
      <c r="AU387" s="13">
        <f t="shared" si="650"/>
        <v>4.9763864317141849E-5</v>
      </c>
      <c r="AV387" s="13">
        <f t="shared" si="651"/>
        <v>1.365102153996237E-5</v>
      </c>
      <c r="AW387" s="13">
        <f t="shared" si="652"/>
        <v>6.351968458536256E-8</v>
      </c>
      <c r="AX387" s="13">
        <f t="shared" si="653"/>
        <v>4.0353319368112314E-4</v>
      </c>
      <c r="AY387" s="13">
        <f t="shared" si="654"/>
        <v>2.8071967905714593E-4</v>
      </c>
      <c r="AZ387" s="13">
        <f t="shared" si="655"/>
        <v>9.7641952934630858E-5</v>
      </c>
      <c r="BA387" s="13">
        <f t="shared" si="656"/>
        <v>2.2641687738483176E-5</v>
      </c>
      <c r="BB387" s="13">
        <f t="shared" si="657"/>
        <v>3.9376979482644955E-6</v>
      </c>
      <c r="BC387" s="13">
        <f t="shared" si="658"/>
        <v>5.4785545356364585E-7</v>
      </c>
      <c r="BD387" s="13">
        <f t="shared" si="659"/>
        <v>2.6204420115421037E-5</v>
      </c>
      <c r="BE387" s="13">
        <f t="shared" si="660"/>
        <v>2.8753161222217645E-5</v>
      </c>
      <c r="BF387" s="13">
        <f t="shared" si="661"/>
        <v>1.5774901269124244E-5</v>
      </c>
      <c r="BG387" s="13">
        <f t="shared" si="662"/>
        <v>5.7697426293966955E-6</v>
      </c>
      <c r="BH387" s="13">
        <f t="shared" si="663"/>
        <v>1.5827324102481817E-6</v>
      </c>
      <c r="BI387" s="13">
        <f t="shared" si="664"/>
        <v>3.4733499129571485E-7</v>
      </c>
      <c r="BJ387" s="14">
        <f t="shared" si="665"/>
        <v>0.44889666573733461</v>
      </c>
      <c r="BK387" s="14">
        <f t="shared" si="666"/>
        <v>0.32023323755331123</v>
      </c>
      <c r="BL387" s="14">
        <f t="shared" si="667"/>
        <v>0.22165501093421966</v>
      </c>
      <c r="BM387" s="14">
        <f t="shared" si="668"/>
        <v>0.26732815988452446</v>
      </c>
      <c r="BN387" s="14">
        <f t="shared" si="669"/>
        <v>0.73251670340428388</v>
      </c>
    </row>
    <row r="388" spans="1:66" x14ac:dyDescent="0.25">
      <c r="A388" t="s">
        <v>347</v>
      </c>
      <c r="B388" t="s">
        <v>243</v>
      </c>
      <c r="C388" t="s">
        <v>237</v>
      </c>
      <c r="D388" t="s">
        <v>359</v>
      </c>
      <c r="E388" s="10">
        <f>VLOOKUP(A388,home!$A$2:$E$405,3,FALSE)</f>
        <v>1.3042</v>
      </c>
      <c r="F388" s="10">
        <f>VLOOKUP(B388,home!$B$2:$E$405,3,FALSE)</f>
        <v>0.71560000000000001</v>
      </c>
      <c r="G388" s="10">
        <f>VLOOKUP(C388,away!$B$2:$E$405,4,FALSE)</f>
        <v>0.25559999999999999</v>
      </c>
      <c r="H388" s="10">
        <f>VLOOKUP(A388,away!$A$2:$E$405,3,FALSE)</f>
        <v>1.1499999999999999</v>
      </c>
      <c r="I388" s="10">
        <f>VLOOKUP(C388,away!$B$2:$E$405,3,FALSE)</f>
        <v>1.1013999999999999</v>
      </c>
      <c r="J388" s="10">
        <f>VLOOKUP(B388,home!$B$2:$E$405,4,FALSE)</f>
        <v>0.86960000000000004</v>
      </c>
      <c r="K388" s="12">
        <f t="shared" si="614"/>
        <v>0.23854777891200002</v>
      </c>
      <c r="L388" s="12">
        <f t="shared" si="615"/>
        <v>1.1014440559999998</v>
      </c>
      <c r="M388" s="13">
        <f t="shared" si="616"/>
        <v>0.26184780658198087</v>
      </c>
      <c r="N388" s="13">
        <f t="shared" si="617"/>
        <v>6.2463212673110516E-2</v>
      </c>
      <c r="O388" s="13">
        <f t="shared" si="618"/>
        <v>0.28841071013636049</v>
      </c>
      <c r="P388" s="13">
        <f t="shared" si="619"/>
        <v>6.8799734317461447E-2</v>
      </c>
      <c r="Q388" s="13">
        <f t="shared" si="620"/>
        <v>7.450230323439202E-3</v>
      </c>
      <c r="R388" s="13">
        <f t="shared" si="621"/>
        <v>0.1588341311832166</v>
      </c>
      <c r="S388" s="13">
        <f t="shared" si="622"/>
        <v>4.5192315184348509E-3</v>
      </c>
      <c r="T388" s="13">
        <f t="shared" si="623"/>
        <v>8.206011905583066E-3</v>
      </c>
      <c r="U388" s="13">
        <f t="shared" si="624"/>
        <v>3.7889529209173566E-2</v>
      </c>
      <c r="V388" s="13">
        <f t="shared" si="625"/>
        <v>1.3193496373418059E-4</v>
      </c>
      <c r="W388" s="13">
        <f t="shared" si="626"/>
        <v>5.9241196534641765E-4</v>
      </c>
      <c r="X388" s="13">
        <f t="shared" si="627"/>
        <v>6.5250863793408955E-4</v>
      </c>
      <c r="Y388" s="13">
        <f t="shared" si="628"/>
        <v>3.5935088037057958E-4</v>
      </c>
      <c r="Z388" s="13">
        <f t="shared" si="629"/>
        <v>5.8315636560559367E-2</v>
      </c>
      <c r="AA388" s="13">
        <f t="shared" si="630"/>
        <v>1.3911065577360861E-2</v>
      </c>
      <c r="AB388" s="13">
        <f t="shared" si="631"/>
        <v>1.6592268978893061E-3</v>
      </c>
      <c r="AC388" s="13">
        <f t="shared" si="632"/>
        <v>2.1665950181574339E-6</v>
      </c>
      <c r="AD388" s="13">
        <f t="shared" si="633"/>
        <v>3.5329639633570163E-5</v>
      </c>
      <c r="AE388" s="13">
        <f t="shared" si="634"/>
        <v>3.8913621575017868E-5</v>
      </c>
      <c r="AF388" s="13">
        <f t="shared" si="635"/>
        <v>2.1430588590618396E-5</v>
      </c>
      <c r="AG388" s="13">
        <f t="shared" si="636"/>
        <v>7.8681981399060123E-6</v>
      </c>
      <c r="AH388" s="13">
        <f t="shared" si="637"/>
        <v>1.6057852815371101E-2</v>
      </c>
      <c r="AI388" s="13">
        <f t="shared" si="638"/>
        <v>3.8305651232025829E-3</v>
      </c>
      <c r="AJ388" s="13">
        <f t="shared" si="639"/>
        <v>4.5688640105887387E-4</v>
      </c>
      <c r="AK388" s="13">
        <f t="shared" si="640"/>
        <v>3.6329745395897198E-5</v>
      </c>
      <c r="AL388" s="13">
        <f t="shared" si="641"/>
        <v>2.2770656522738223E-8</v>
      </c>
      <c r="AM388" s="13">
        <f t="shared" si="642"/>
        <v>1.6855614128699062E-6</v>
      </c>
      <c r="AN388" s="13">
        <f t="shared" si="643"/>
        <v>1.85655159922852E-6</v>
      </c>
      <c r="AO388" s="13">
        <f t="shared" si="644"/>
        <v>1.0224438618137739E-6</v>
      </c>
      <c r="AP388" s="13">
        <f t="shared" si="645"/>
        <v>3.7538823806282199E-7</v>
      </c>
      <c r="AQ388" s="13">
        <f t="shared" si="646"/>
        <v>1.0336728587665208E-7</v>
      </c>
      <c r="AR388" s="13">
        <f t="shared" si="647"/>
        <v>3.5373653071226713E-3</v>
      </c>
      <c r="AS388" s="13">
        <f t="shared" si="648"/>
        <v>8.4383063721447807E-4</v>
      </c>
      <c r="AT388" s="13">
        <f t="shared" si="649"/>
        <v>1.0064696214270569E-4</v>
      </c>
      <c r="AU388" s="13">
        <f t="shared" si="650"/>
        <v>8.0030364244608624E-6</v>
      </c>
      <c r="AV388" s="13">
        <f t="shared" si="651"/>
        <v>4.7727664090174327E-7</v>
      </c>
      <c r="AW388" s="13">
        <f t="shared" si="652"/>
        <v>1.6619229012034629E-10</v>
      </c>
      <c r="AX388" s="13">
        <f t="shared" si="653"/>
        <v>6.7014488543314743E-8</v>
      </c>
      <c r="AY388" s="13">
        <f t="shared" si="654"/>
        <v>7.381271007191411E-8</v>
      </c>
      <c r="AZ388" s="13">
        <f t="shared" si="655"/>
        <v>4.0650285382980572E-8</v>
      </c>
      <c r="BA388" s="13">
        <f t="shared" si="656"/>
        <v>1.4924671736595869E-8</v>
      </c>
      <c r="BB388" s="13">
        <f t="shared" si="657"/>
        <v>4.1096727430061805E-9</v>
      </c>
      <c r="BC388" s="13">
        <f t="shared" si="658"/>
        <v>9.0531492297787403E-10</v>
      </c>
      <c r="BD388" s="13">
        <f t="shared" si="659"/>
        <v>6.4936833190514713E-4</v>
      </c>
      <c r="BE388" s="13">
        <f t="shared" si="660"/>
        <v>1.5490537327176329E-4</v>
      </c>
      <c r="BF388" s="13">
        <f t="shared" si="661"/>
        <v>1.8476166367756713E-5</v>
      </c>
      <c r="BG388" s="13">
        <f t="shared" si="662"/>
        <v>1.4691494832789858E-6</v>
      </c>
      <c r="BH388" s="13">
        <f t="shared" si="663"/>
        <v>8.7615586531478647E-8</v>
      </c>
      <c r="BI388" s="13">
        <f t="shared" si="664"/>
        <v>4.1801007130312767E-9</v>
      </c>
      <c r="BJ388" s="14">
        <f t="shared" si="665"/>
        <v>7.9832513163264243E-2</v>
      </c>
      <c r="BK388" s="14">
        <f t="shared" si="666"/>
        <v>0.33530097055999614</v>
      </c>
      <c r="BL388" s="14">
        <f t="shared" si="667"/>
        <v>0.52640093112528974</v>
      </c>
      <c r="BM388" s="14">
        <f t="shared" si="668"/>
        <v>0.1520441525470225</v>
      </c>
      <c r="BN388" s="14">
        <f t="shared" si="669"/>
        <v>0.84780582521556913</v>
      </c>
    </row>
    <row r="389" spans="1:66" x14ac:dyDescent="0.25">
      <c r="A389" t="s">
        <v>348</v>
      </c>
      <c r="B389" t="s">
        <v>326</v>
      </c>
      <c r="C389" t="s">
        <v>249</v>
      </c>
      <c r="D389" t="s">
        <v>359</v>
      </c>
      <c r="E389" s="10">
        <f>VLOOKUP(A389,home!$A$2:$E$405,3,FALSE)</f>
        <v>1.1457999999999999</v>
      </c>
      <c r="F389" s="10">
        <f>VLOOKUP(B389,home!$B$2:$E$405,3,FALSE)</f>
        <v>0.43640000000000001</v>
      </c>
      <c r="G389" s="10">
        <f>VLOOKUP(C389,away!$B$2:$E$405,4,FALSE)</f>
        <v>0.58179999999999998</v>
      </c>
      <c r="H389" s="10">
        <f>VLOOKUP(A389,away!$A$2:$E$405,3,FALSE)</f>
        <v>0.77080000000000004</v>
      </c>
      <c r="I389" s="10">
        <f>VLOOKUP(C389,away!$B$2:$E$405,3,FALSE)</f>
        <v>0</v>
      </c>
      <c r="J389" s="10">
        <f>VLOOKUP(B389,home!$B$2:$E$405,4,FALSE)</f>
        <v>0</v>
      </c>
      <c r="K389" s="12">
        <f t="shared" si="614"/>
        <v>0.29091577841599997</v>
      </c>
      <c r="L389" s="12">
        <f t="shared" si="615"/>
        <v>0</v>
      </c>
      <c r="M389" s="13">
        <f t="shared" si="616"/>
        <v>0.74757863762380017</v>
      </c>
      <c r="N389" s="13">
        <f t="shared" si="617"/>
        <v>0.21748242129150061</v>
      </c>
      <c r="O389" s="13">
        <f t="shared" si="618"/>
        <v>0</v>
      </c>
      <c r="P389" s="13">
        <f t="shared" si="619"/>
        <v>0</v>
      </c>
      <c r="Q389" s="13">
        <f t="shared" si="620"/>
        <v>3.1634533940906664E-2</v>
      </c>
      <c r="R389" s="13">
        <f t="shared" si="621"/>
        <v>0</v>
      </c>
      <c r="S389" s="13">
        <f t="shared" si="622"/>
        <v>0</v>
      </c>
      <c r="T389" s="13">
        <f t="shared" si="623"/>
        <v>0</v>
      </c>
      <c r="U389" s="13">
        <f t="shared" si="624"/>
        <v>0</v>
      </c>
      <c r="V389" s="13">
        <f t="shared" si="625"/>
        <v>0</v>
      </c>
      <c r="W389" s="13">
        <f t="shared" si="626"/>
        <v>3.0676616887487453E-3</v>
      </c>
      <c r="X389" s="13">
        <f t="shared" si="627"/>
        <v>0</v>
      </c>
      <c r="Y389" s="13">
        <f t="shared" si="628"/>
        <v>0</v>
      </c>
      <c r="Z389" s="13">
        <f t="shared" si="629"/>
        <v>0</v>
      </c>
      <c r="AA389" s="13">
        <f t="shared" si="630"/>
        <v>0</v>
      </c>
      <c r="AB389" s="13">
        <f t="shared" si="631"/>
        <v>0</v>
      </c>
      <c r="AC389" s="13">
        <f t="shared" si="632"/>
        <v>0</v>
      </c>
      <c r="AD389" s="13">
        <f t="shared" si="633"/>
        <v>2.231077970248205E-4</v>
      </c>
      <c r="AE389" s="13">
        <f t="shared" si="634"/>
        <v>0</v>
      </c>
      <c r="AF389" s="13">
        <f t="shared" si="635"/>
        <v>0</v>
      </c>
      <c r="AG389" s="13">
        <f t="shared" si="636"/>
        <v>0</v>
      </c>
      <c r="AH389" s="13">
        <f t="shared" si="637"/>
        <v>0</v>
      </c>
      <c r="AI389" s="13">
        <f t="shared" si="638"/>
        <v>0</v>
      </c>
      <c r="AJ389" s="13">
        <f t="shared" si="639"/>
        <v>0</v>
      </c>
      <c r="AK389" s="13">
        <f t="shared" si="640"/>
        <v>0</v>
      </c>
      <c r="AL389" s="13">
        <f t="shared" si="641"/>
        <v>0</v>
      </c>
      <c r="AM389" s="13">
        <f t="shared" si="642"/>
        <v>1.2981115688430925E-5</v>
      </c>
      <c r="AN389" s="13">
        <f t="shared" si="643"/>
        <v>0</v>
      </c>
      <c r="AO389" s="13">
        <f t="shared" si="644"/>
        <v>0</v>
      </c>
      <c r="AP389" s="13">
        <f t="shared" si="645"/>
        <v>0</v>
      </c>
      <c r="AQ389" s="13">
        <f t="shared" si="646"/>
        <v>0</v>
      </c>
      <c r="AR389" s="13">
        <f t="shared" si="647"/>
        <v>0</v>
      </c>
      <c r="AS389" s="13">
        <f t="shared" si="648"/>
        <v>0</v>
      </c>
      <c r="AT389" s="13">
        <f t="shared" si="649"/>
        <v>0</v>
      </c>
      <c r="AU389" s="13">
        <f t="shared" si="650"/>
        <v>0</v>
      </c>
      <c r="AV389" s="13">
        <f t="shared" si="651"/>
        <v>0</v>
      </c>
      <c r="AW389" s="13">
        <f t="shared" si="652"/>
        <v>0</v>
      </c>
      <c r="AX389" s="13">
        <f t="shared" si="653"/>
        <v>6.2940189586800469E-7</v>
      </c>
      <c r="AY389" s="13">
        <f t="shared" si="654"/>
        <v>0</v>
      </c>
      <c r="AZ389" s="13">
        <f t="shared" si="655"/>
        <v>0</v>
      </c>
      <c r="BA389" s="13">
        <f t="shared" si="656"/>
        <v>0</v>
      </c>
      <c r="BB389" s="13">
        <f t="shared" si="657"/>
        <v>0</v>
      </c>
      <c r="BC389" s="13">
        <f t="shared" si="658"/>
        <v>0</v>
      </c>
      <c r="BD389" s="13">
        <f t="shared" si="659"/>
        <v>0</v>
      </c>
      <c r="BE389" s="13">
        <f t="shared" si="660"/>
        <v>0</v>
      </c>
      <c r="BF389" s="13">
        <f t="shared" si="661"/>
        <v>0</v>
      </c>
      <c r="BG389" s="13">
        <f t="shared" si="662"/>
        <v>0</v>
      </c>
      <c r="BH389" s="13">
        <f t="shared" si="663"/>
        <v>0</v>
      </c>
      <c r="BI389" s="13">
        <f t="shared" si="664"/>
        <v>0</v>
      </c>
      <c r="BJ389" s="14">
        <f t="shared" si="665"/>
        <v>0.25242133523576515</v>
      </c>
      <c r="BK389" s="14">
        <f t="shared" si="666"/>
        <v>0.74757863762380017</v>
      </c>
      <c r="BL389" s="14">
        <f t="shared" si="667"/>
        <v>0</v>
      </c>
      <c r="BM389" s="14">
        <f t="shared" si="668"/>
        <v>3.3043800033578648E-3</v>
      </c>
      <c r="BN389" s="14">
        <f t="shared" si="669"/>
        <v>0.99669559285620746</v>
      </c>
    </row>
    <row r="390" spans="1:66" x14ac:dyDescent="0.25">
      <c r="A390" t="s">
        <v>348</v>
      </c>
      <c r="B390" t="s">
        <v>260</v>
      </c>
      <c r="C390" t="s">
        <v>259</v>
      </c>
      <c r="D390" t="s">
        <v>359</v>
      </c>
      <c r="E390" s="10">
        <f>VLOOKUP(A390,home!$A$2:$E$405,3,FALSE)</f>
        <v>1.1457999999999999</v>
      </c>
      <c r="F390" s="10">
        <f>VLOOKUP(B390,home!$B$2:$E$405,3,FALSE)</f>
        <v>0.87280000000000002</v>
      </c>
      <c r="G390" s="10">
        <f>VLOOKUP(C390,away!$B$2:$E$405,4,FALSE)</f>
        <v>2.1819000000000002</v>
      </c>
      <c r="H390" s="10">
        <f>VLOOKUP(A390,away!$A$2:$E$405,3,FALSE)</f>
        <v>0.77080000000000004</v>
      </c>
      <c r="I390" s="10">
        <f>VLOOKUP(C390,away!$B$2:$E$405,3,FALSE)</f>
        <v>0.64870000000000005</v>
      </c>
      <c r="J390" s="10">
        <f>VLOOKUP(B390,home!$B$2:$E$405,4,FALSE)</f>
        <v>0.32429999999999998</v>
      </c>
      <c r="K390" s="12">
        <f t="shared" si="614"/>
        <v>2.1820183462560001</v>
      </c>
      <c r="L390" s="12">
        <f t="shared" si="615"/>
        <v>0.16215582442800003</v>
      </c>
      <c r="M390" s="13">
        <f t="shared" si="616"/>
        <v>9.5926388252484701E-2</v>
      </c>
      <c r="N390" s="13">
        <f t="shared" si="617"/>
        <v>0.20931313905699767</v>
      </c>
      <c r="O390" s="13">
        <f t="shared" si="618"/>
        <v>1.5555022571482073E-2</v>
      </c>
      <c r="P390" s="13">
        <f t="shared" si="619"/>
        <v>3.3941344627400068E-2</v>
      </c>
      <c r="Q390" s="13">
        <f t="shared" si="620"/>
        <v>0.22836255476740114</v>
      </c>
      <c r="R390" s="13">
        <f t="shared" si="621"/>
        <v>1.2611687545374124E-3</v>
      </c>
      <c r="S390" s="13">
        <f t="shared" si="622"/>
        <v>3.0023408993669165E-3</v>
      </c>
      <c r="T390" s="13">
        <f t="shared" si="623"/>
        <v>3.7030318336792239E-2</v>
      </c>
      <c r="U390" s="13">
        <f t="shared" si="624"/>
        <v>2.7518933601254642E-3</v>
      </c>
      <c r="V390" s="13">
        <f t="shared" si="625"/>
        <v>1.1803435832499903E-4</v>
      </c>
      <c r="W390" s="13">
        <f t="shared" si="626"/>
        <v>0.16609709470011996</v>
      </c>
      <c r="X390" s="13">
        <f t="shared" si="627"/>
        <v>2.6933611326193544E-2</v>
      </c>
      <c r="Y390" s="13">
        <f t="shared" si="628"/>
        <v>2.183720974711117E-3</v>
      </c>
      <c r="Z390" s="13">
        <f t="shared" si="629"/>
        <v>6.8168619711616064E-5</v>
      </c>
      <c r="AA390" s="13">
        <f t="shared" si="630"/>
        <v>1.4874517884969464E-4</v>
      </c>
      <c r="AB390" s="13">
        <f t="shared" si="631"/>
        <v>1.6228235458358185E-4</v>
      </c>
      <c r="AC390" s="13">
        <f t="shared" si="632"/>
        <v>2.6102338123309945E-6</v>
      </c>
      <c r="AD390" s="13">
        <f t="shared" si="633"/>
        <v>9.0606726973870511E-2</v>
      </c>
      <c r="AE390" s="13">
        <f t="shared" si="634"/>
        <v>1.4692408511170679E-2</v>
      </c>
      <c r="AF390" s="13">
        <f t="shared" si="635"/>
        <v>1.1912298074809231E-3</v>
      </c>
      <c r="AG390" s="13">
        <f t="shared" si="636"/>
        <v>6.4388283838425631E-5</v>
      </c>
      <c r="AH390" s="13">
        <f t="shared" si="637"/>
        <v>2.7634846823639785E-6</v>
      </c>
      <c r="AI390" s="13">
        <f t="shared" si="638"/>
        <v>6.0299742765156357E-6</v>
      </c>
      <c r="AJ390" s="13">
        <f t="shared" si="639"/>
        <v>6.5787572494044352E-6</v>
      </c>
      <c r="AK390" s="13">
        <f t="shared" si="640"/>
        <v>4.7849896712550453E-6</v>
      </c>
      <c r="AL390" s="13">
        <f t="shared" si="641"/>
        <v>3.6942846278849195E-8</v>
      </c>
      <c r="AM390" s="13">
        <f t="shared" si="642"/>
        <v>3.9541108110238768E-2</v>
      </c>
      <c r="AN390" s="13">
        <f t="shared" si="643"/>
        <v>6.4118209844124452E-3</v>
      </c>
      <c r="AO390" s="13">
        <f t="shared" si="644"/>
        <v>5.1985705890607553E-4</v>
      </c>
      <c r="AP390" s="13">
        <f t="shared" si="645"/>
        <v>2.8099283323876689E-5</v>
      </c>
      <c r="AQ390" s="13">
        <f t="shared" si="646"/>
        <v>1.1391156133047942E-6</v>
      </c>
      <c r="AR390" s="13">
        <f t="shared" si="647"/>
        <v>8.9623027392576239E-8</v>
      </c>
      <c r="AS390" s="13">
        <f t="shared" si="648"/>
        <v>1.9555909001760541E-7</v>
      </c>
      <c r="AT390" s="13">
        <f t="shared" si="649"/>
        <v>2.1335676109777182E-7</v>
      </c>
      <c r="AU390" s="13">
        <f t="shared" si="650"/>
        <v>1.5518278900436552E-7</v>
      </c>
      <c r="AV390" s="13">
        <f t="shared" si="651"/>
        <v>8.4652923157674874E-8</v>
      </c>
      <c r="AW390" s="13">
        <f t="shared" si="652"/>
        <v>3.6309377427314424E-10</v>
      </c>
      <c r="AX390" s="13">
        <f t="shared" si="653"/>
        <v>1.4379903887972157E-2</v>
      </c>
      <c r="AY390" s="13">
        <f t="shared" si="654"/>
        <v>2.331785170149528E-3</v>
      </c>
      <c r="AZ390" s="13">
        <f t="shared" si="655"/>
        <v>1.8905627332729054E-4</v>
      </c>
      <c r="BA390" s="13">
        <f t="shared" si="656"/>
        <v>1.0218858621557372E-5</v>
      </c>
      <c r="BB390" s="13">
        <f t="shared" si="657"/>
        <v>4.1426186112295285E-7</v>
      </c>
      <c r="BC390" s="13">
        <f t="shared" si="658"/>
        <v>1.3434994723894029E-8</v>
      </c>
      <c r="BD390" s="13">
        <f t="shared" si="659"/>
        <v>2.4221493157627369E-9</v>
      </c>
      <c r="BE390" s="13">
        <f t="shared" si="660"/>
        <v>5.2851742443657089E-9</v>
      </c>
      <c r="BF390" s="13">
        <f t="shared" si="661"/>
        <v>5.7661735821828357E-9</v>
      </c>
      <c r="BG390" s="13">
        <f t="shared" si="662"/>
        <v>4.1939655146732088E-9</v>
      </c>
      <c r="BH390" s="13">
        <f t="shared" si="663"/>
        <v>2.2878274241454827E-9</v>
      </c>
      <c r="BI390" s="13">
        <f t="shared" si="664"/>
        <v>9.9841628251061013E-10</v>
      </c>
      <c r="BJ390" s="14">
        <f t="shared" si="665"/>
        <v>0.83988860917799701</v>
      </c>
      <c r="BK390" s="14">
        <f t="shared" si="666"/>
        <v>0.13532254048438483</v>
      </c>
      <c r="BL390" s="14">
        <f t="shared" si="667"/>
        <v>1.9900028753754802E-2</v>
      </c>
      <c r="BM390" s="14">
        <f t="shared" si="668"/>
        <v>0.40848794419848949</v>
      </c>
      <c r="BN390" s="14">
        <f t="shared" si="669"/>
        <v>0.58435961803030301</v>
      </c>
    </row>
    <row r="391" spans="1:66" x14ac:dyDescent="0.25">
      <c r="A391" t="s">
        <v>349</v>
      </c>
      <c r="B391" t="s">
        <v>328</v>
      </c>
      <c r="C391" t="s">
        <v>272</v>
      </c>
      <c r="D391" t="s">
        <v>359</v>
      </c>
      <c r="E391" s="10">
        <f>VLOOKUP(A391,home!$A$2:$E$405,3,FALSE)</f>
        <v>1.2749999999999999</v>
      </c>
      <c r="F391" s="10">
        <f>VLOOKUP(B391,home!$B$2:$E$405,3,FALSE)</f>
        <v>0.7843</v>
      </c>
      <c r="G391" s="10">
        <f>VLOOKUP(C391,away!$B$2:$E$405,4,FALSE)</f>
        <v>0.7843</v>
      </c>
      <c r="H391" s="10">
        <f>VLOOKUP(A391,away!$A$2:$E$405,3,FALSE)</f>
        <v>1.35</v>
      </c>
      <c r="I391" s="10">
        <f>VLOOKUP(C391,away!$B$2:$E$405,3,FALSE)</f>
        <v>0.74070000000000003</v>
      </c>
      <c r="J391" s="10">
        <f>VLOOKUP(B391,home!$B$2:$E$405,4,FALSE)</f>
        <v>0.98770000000000002</v>
      </c>
      <c r="K391" s="12">
        <f t="shared" si="614"/>
        <v>0.7842862747499999</v>
      </c>
      <c r="L391" s="12">
        <f t="shared" si="615"/>
        <v>0.98764567650000012</v>
      </c>
      <c r="M391" s="13">
        <f t="shared" si="616"/>
        <v>0.17000423146858065</v>
      </c>
      <c r="N391" s="13">
        <f t="shared" si="617"/>
        <v>0.13333198539022981</v>
      </c>
      <c r="O391" s="13">
        <f t="shared" si="618"/>
        <v>0.16790394419664892</v>
      </c>
      <c r="P391" s="13">
        <f t="shared" si="619"/>
        <v>0.13168475890982165</v>
      </c>
      <c r="Q391" s="13">
        <f t="shared" si="620"/>
        <v>5.2285223063362377E-2</v>
      </c>
      <c r="R391" s="13">
        <f t="shared" si="621"/>
        <v>8.2914802276558786E-2</v>
      </c>
      <c r="S391" s="13">
        <f t="shared" si="622"/>
        <v>2.5500653100424014E-2</v>
      </c>
      <c r="T391" s="13">
        <f t="shared" si="623"/>
        <v>5.1639274503367937E-2</v>
      </c>
      <c r="U391" s="13">
        <f t="shared" si="624"/>
        <v>6.5028941399115109E-2</v>
      </c>
      <c r="V391" s="13">
        <f t="shared" si="625"/>
        <v>2.1947475637412472E-3</v>
      </c>
      <c r="W391" s="13">
        <f t="shared" si="626"/>
        <v>1.3668860940279087E-2</v>
      </c>
      <c r="X391" s="13">
        <f t="shared" si="627"/>
        <v>1.3499991410346364E-2</v>
      </c>
      <c r="Y391" s="13">
        <f t="shared" si="628"/>
        <v>6.666604074607862E-3</v>
      </c>
      <c r="Z391" s="13">
        <f t="shared" si="629"/>
        <v>2.7296815328765225E-2</v>
      </c>
      <c r="AA391" s="13">
        <f t="shared" si="630"/>
        <v>2.1408517606735972E-2</v>
      </c>
      <c r="AB391" s="13">
        <f t="shared" si="631"/>
        <v>8.3952032608533688E-3</v>
      </c>
      <c r="AC391" s="13">
        <f t="shared" si="632"/>
        <v>1.0625279783572577E-4</v>
      </c>
      <c r="AD391" s="13">
        <f t="shared" si="633"/>
        <v>2.6800750067318157E-3</v>
      </c>
      <c r="AE391" s="13">
        <f t="shared" si="634"/>
        <v>2.6469644930943864E-3</v>
      </c>
      <c r="AF391" s="13">
        <f t="shared" si="635"/>
        <v>1.3071315187268423E-3</v>
      </c>
      <c r="AG391" s="13">
        <f t="shared" si="636"/>
        <v>4.3032759769581508E-4</v>
      </c>
      <c r="AH391" s="13">
        <f t="shared" si="637"/>
        <v>6.7398954104184753E-3</v>
      </c>
      <c r="AI391" s="13">
        <f t="shared" si="638"/>
        <v>5.2860074636417271E-3</v>
      </c>
      <c r="AJ391" s="13">
        <f t="shared" si="639"/>
        <v>2.0728715509801326E-3</v>
      </c>
      <c r="AK391" s="13">
        <f t="shared" si="640"/>
        <v>5.419082355844877E-4</v>
      </c>
      <c r="AL391" s="13">
        <f t="shared" si="641"/>
        <v>3.2921237184799099E-6</v>
      </c>
      <c r="AM391" s="13">
        <f t="shared" si="642"/>
        <v>4.2038920861605544E-4</v>
      </c>
      <c r="AN391" s="13">
        <f t="shared" si="643"/>
        <v>4.1519558433690372E-4</v>
      </c>
      <c r="AO391" s="13">
        <f t="shared" si="644"/>
        <v>2.0503306188611705E-4</v>
      </c>
      <c r="AP391" s="13">
        <f t="shared" si="645"/>
        <v>6.7500005703793504E-5</v>
      </c>
      <c r="AQ391" s="13">
        <f t="shared" si="646"/>
        <v>1.6666522199269248E-5</v>
      </c>
      <c r="AR391" s="13">
        <f t="shared" si="647"/>
        <v>1.3313257124324004E-3</v>
      </c>
      <c r="AS391" s="13">
        <f t="shared" si="648"/>
        <v>1.0441404834824969E-3</v>
      </c>
      <c r="AT391" s="13">
        <f t="shared" si="649"/>
        <v>4.0945252505307565E-4</v>
      </c>
      <c r="AU391" s="13">
        <f t="shared" si="650"/>
        <v>1.0704266518695258E-4</v>
      </c>
      <c r="AV391" s="13">
        <f t="shared" si="651"/>
        <v>2.0988023279696631E-5</v>
      </c>
      <c r="AW391" s="13">
        <f t="shared" si="652"/>
        <v>7.0835249613160006E-8</v>
      </c>
      <c r="AX391" s="13">
        <f t="shared" si="653"/>
        <v>5.4950914395097767E-5</v>
      </c>
      <c r="AY391" s="13">
        <f t="shared" si="654"/>
        <v>5.4272033022039921E-5</v>
      </c>
      <c r="AZ391" s="13">
        <f t="shared" si="655"/>
        <v>2.680076938454148E-5</v>
      </c>
      <c r="BA391" s="13">
        <f t="shared" si="656"/>
        <v>8.8232213365053237E-6</v>
      </c>
      <c r="BB391" s="13">
        <f t="shared" si="657"/>
        <v>2.1785541014505081E-6</v>
      </c>
      <c r="BC391" s="13">
        <f t="shared" si="658"/>
        <v>4.3032790786378752E-7</v>
      </c>
      <c r="BD391" s="13">
        <f t="shared" si="659"/>
        <v>2.1914634731619041E-4</v>
      </c>
      <c r="BE391" s="13">
        <f t="shared" si="660"/>
        <v>1.7187347236168461E-4</v>
      </c>
      <c r="BF391" s="13">
        <f t="shared" si="661"/>
        <v>6.739900268344633E-5</v>
      </c>
      <c r="BG391" s="13">
        <f t="shared" si="662"/>
        <v>1.7620037578821793E-5</v>
      </c>
      <c r="BH391" s="13">
        <f t="shared" si="663"/>
        <v>3.4547884084122872E-6</v>
      </c>
      <c r="BI391" s="13">
        <f t="shared" si="664"/>
        <v>5.4190862617663094E-7</v>
      </c>
      <c r="BJ391" s="14">
        <f t="shared" si="665"/>
        <v>0.27942867820133194</v>
      </c>
      <c r="BK391" s="14">
        <f t="shared" si="666"/>
        <v>0.32954820799714379</v>
      </c>
      <c r="BL391" s="14">
        <f t="shared" si="667"/>
        <v>0.36368507636694625</v>
      </c>
      <c r="BM391" s="14">
        <f t="shared" si="668"/>
        <v>0.26177963139121269</v>
      </c>
      <c r="BN391" s="14">
        <f t="shared" si="669"/>
        <v>0.73812494530520223</v>
      </c>
    </row>
    <row r="392" spans="1:66" x14ac:dyDescent="0.25">
      <c r="A392" t="s">
        <v>349</v>
      </c>
      <c r="B392" t="s">
        <v>271</v>
      </c>
      <c r="C392" t="s">
        <v>273</v>
      </c>
      <c r="D392" t="s">
        <v>359</v>
      </c>
      <c r="E392" s="10">
        <f>VLOOKUP(A392,home!$A$2:$E$405,3,FALSE)</f>
        <v>1.2749999999999999</v>
      </c>
      <c r="F392" s="10">
        <f>VLOOKUP(B392,home!$B$2:$E$405,3,FALSE)</f>
        <v>0.7843</v>
      </c>
      <c r="G392" s="10">
        <f>VLOOKUP(C392,away!$B$2:$E$405,4,FALSE)</f>
        <v>1.1765000000000001</v>
      </c>
      <c r="H392" s="10">
        <f>VLOOKUP(A392,away!$A$2:$E$405,3,FALSE)</f>
        <v>1.35</v>
      </c>
      <c r="I392" s="10">
        <f>VLOOKUP(C392,away!$B$2:$E$405,3,FALSE)</f>
        <v>0</v>
      </c>
      <c r="J392" s="10">
        <f>VLOOKUP(B392,home!$B$2:$E$405,4,FALSE)</f>
        <v>0.74070000000000003</v>
      </c>
      <c r="K392" s="12">
        <f t="shared" si="614"/>
        <v>1.1764794112499999</v>
      </c>
      <c r="L392" s="12">
        <f t="shared" si="615"/>
        <v>0</v>
      </c>
      <c r="M392" s="13">
        <f t="shared" si="616"/>
        <v>0.30836244719817274</v>
      </c>
      <c r="N392" s="13">
        <f t="shared" si="617"/>
        <v>0.36278207033131543</v>
      </c>
      <c r="O392" s="13">
        <f t="shared" si="618"/>
        <v>0</v>
      </c>
      <c r="P392" s="13">
        <f t="shared" si="619"/>
        <v>0</v>
      </c>
      <c r="Q392" s="13">
        <f t="shared" si="620"/>
        <v>0.21340281825772112</v>
      </c>
      <c r="R392" s="13">
        <f t="shared" si="621"/>
        <v>0</v>
      </c>
      <c r="S392" s="13">
        <f t="shared" si="622"/>
        <v>0</v>
      </c>
      <c r="T392" s="13">
        <f t="shared" si="623"/>
        <v>0</v>
      </c>
      <c r="U392" s="13">
        <f t="shared" si="624"/>
        <v>0</v>
      </c>
      <c r="V392" s="13">
        <f t="shared" si="625"/>
        <v>0</v>
      </c>
      <c r="W392" s="13">
        <f t="shared" si="626"/>
        <v>8.3688007327644781E-2</v>
      </c>
      <c r="X392" s="13">
        <f t="shared" si="627"/>
        <v>0</v>
      </c>
      <c r="Y392" s="13">
        <f t="shared" si="628"/>
        <v>0</v>
      </c>
      <c r="Z392" s="13">
        <f t="shared" si="629"/>
        <v>0</v>
      </c>
      <c r="AA392" s="13">
        <f t="shared" si="630"/>
        <v>0</v>
      </c>
      <c r="AB392" s="13">
        <f t="shared" si="631"/>
        <v>0</v>
      </c>
      <c r="AC392" s="13">
        <f t="shared" si="632"/>
        <v>0</v>
      </c>
      <c r="AD392" s="13">
        <f t="shared" si="633"/>
        <v>2.4614304397378321E-2</v>
      </c>
      <c r="AE392" s="13">
        <f t="shared" si="634"/>
        <v>0</v>
      </c>
      <c r="AF392" s="13">
        <f t="shared" si="635"/>
        <v>0</v>
      </c>
      <c r="AG392" s="13">
        <f t="shared" si="636"/>
        <v>0</v>
      </c>
      <c r="AH392" s="13">
        <f t="shared" si="637"/>
        <v>0</v>
      </c>
      <c r="AI392" s="13">
        <f t="shared" si="638"/>
        <v>0</v>
      </c>
      <c r="AJ392" s="13">
        <f t="shared" si="639"/>
        <v>0</v>
      </c>
      <c r="AK392" s="13">
        <f t="shared" si="640"/>
        <v>0</v>
      </c>
      <c r="AL392" s="13">
        <f t="shared" si="641"/>
        <v>0</v>
      </c>
      <c r="AM392" s="13">
        <f t="shared" si="642"/>
        <v>5.7916444691511809E-3</v>
      </c>
      <c r="AN392" s="13">
        <f t="shared" si="643"/>
        <v>0</v>
      </c>
      <c r="AO392" s="13">
        <f t="shared" si="644"/>
        <v>0</v>
      </c>
      <c r="AP392" s="13">
        <f t="shared" si="645"/>
        <v>0</v>
      </c>
      <c r="AQ392" s="13">
        <f t="shared" si="646"/>
        <v>0</v>
      </c>
      <c r="AR392" s="13">
        <f t="shared" si="647"/>
        <v>0</v>
      </c>
      <c r="AS392" s="13">
        <f t="shared" si="648"/>
        <v>0</v>
      </c>
      <c r="AT392" s="13">
        <f t="shared" si="649"/>
        <v>0</v>
      </c>
      <c r="AU392" s="13">
        <f t="shared" si="650"/>
        <v>0</v>
      </c>
      <c r="AV392" s="13">
        <f t="shared" si="651"/>
        <v>0</v>
      </c>
      <c r="AW392" s="13">
        <f t="shared" si="652"/>
        <v>0</v>
      </c>
      <c r="AX392" s="13">
        <f t="shared" si="653"/>
        <v>1.135625079206049E-3</v>
      </c>
      <c r="AY392" s="13">
        <f t="shared" si="654"/>
        <v>0</v>
      </c>
      <c r="AZ392" s="13">
        <f t="shared" si="655"/>
        <v>0</v>
      </c>
      <c r="BA392" s="13">
        <f t="shared" si="656"/>
        <v>0</v>
      </c>
      <c r="BB392" s="13">
        <f t="shared" si="657"/>
        <v>0</v>
      </c>
      <c r="BC392" s="13">
        <f t="shared" si="658"/>
        <v>0</v>
      </c>
      <c r="BD392" s="13">
        <f t="shared" si="659"/>
        <v>0</v>
      </c>
      <c r="BE392" s="13">
        <f t="shared" si="660"/>
        <v>0</v>
      </c>
      <c r="BF392" s="13">
        <f t="shared" si="661"/>
        <v>0</v>
      </c>
      <c r="BG392" s="13">
        <f t="shared" si="662"/>
        <v>0</v>
      </c>
      <c r="BH392" s="13">
        <f t="shared" si="663"/>
        <v>0</v>
      </c>
      <c r="BI392" s="13">
        <f t="shared" si="664"/>
        <v>0</v>
      </c>
      <c r="BJ392" s="14">
        <f t="shared" si="665"/>
        <v>0.69141446986241695</v>
      </c>
      <c r="BK392" s="14">
        <f t="shared" si="666"/>
        <v>0.30836244719817274</v>
      </c>
      <c r="BL392" s="14">
        <f t="shared" si="667"/>
        <v>0</v>
      </c>
      <c r="BM392" s="14">
        <f t="shared" si="668"/>
        <v>0.11522958127338033</v>
      </c>
      <c r="BN392" s="14">
        <f t="shared" si="669"/>
        <v>0.88454733578720923</v>
      </c>
    </row>
    <row r="393" spans="1:66" x14ac:dyDescent="0.25">
      <c r="A393" t="s">
        <v>349</v>
      </c>
      <c r="B393" t="s">
        <v>261</v>
      </c>
      <c r="C393" t="s">
        <v>264</v>
      </c>
      <c r="D393" t="s">
        <v>359</v>
      </c>
      <c r="E393" s="10">
        <f>VLOOKUP(A393,home!$A$2:$E$405,3,FALSE)</f>
        <v>1.2749999999999999</v>
      </c>
      <c r="F393" s="10">
        <f>VLOOKUP(B393,home!$B$2:$E$405,3,FALSE)</f>
        <v>1.1765000000000001</v>
      </c>
      <c r="G393" s="10">
        <f>VLOOKUP(C393,away!$B$2:$E$405,4,FALSE)</f>
        <v>0.7843</v>
      </c>
      <c r="H393" s="10">
        <f>VLOOKUP(A393,away!$A$2:$E$405,3,FALSE)</f>
        <v>1.35</v>
      </c>
      <c r="I393" s="10">
        <f>VLOOKUP(C393,away!$B$2:$E$405,3,FALSE)</f>
        <v>1.2963</v>
      </c>
      <c r="J393" s="10">
        <f>VLOOKUP(B393,home!$B$2:$E$405,4,FALSE)</f>
        <v>1.1111</v>
      </c>
      <c r="K393" s="12">
        <f t="shared" si="614"/>
        <v>1.1764794112500001</v>
      </c>
      <c r="L393" s="12">
        <f t="shared" si="615"/>
        <v>1.9444305555000001</v>
      </c>
      <c r="M393" s="13">
        <f t="shared" si="616"/>
        <v>4.4117005141052254E-2</v>
      </c>
      <c r="N393" s="13">
        <f t="shared" si="617"/>
        <v>5.1902748234458375E-2</v>
      </c>
      <c r="O393" s="13">
        <f t="shared" si="618"/>
        <v>8.5782452813412596E-2</v>
      </c>
      <c r="P393" s="13">
        <f t="shared" si="619"/>
        <v>0.10092128958150455</v>
      </c>
      <c r="Q393" s="13">
        <f t="shared" si="620"/>
        <v>3.0531257342566297E-2</v>
      </c>
      <c r="R393" s="13">
        <f t="shared" si="621"/>
        <v>8.3399011188068223E-2</v>
      </c>
      <c r="S393" s="13">
        <f t="shared" si="622"/>
        <v>5.7716444363288988E-2</v>
      </c>
      <c r="T393" s="13">
        <f t="shared" si="623"/>
        <v>5.936590967471965E-2</v>
      </c>
      <c r="U393" s="13">
        <f t="shared" si="624"/>
        <v>9.8117219581370652E-2</v>
      </c>
      <c r="V393" s="13">
        <f t="shared" si="625"/>
        <v>1.4670125440239339E-2</v>
      </c>
      <c r="W393" s="13">
        <f t="shared" si="626"/>
        <v>1.1973131887701544E-2</v>
      </c>
      <c r="X393" s="13">
        <f t="shared" si="627"/>
        <v>2.3280923487478278E-2</v>
      </c>
      <c r="Y393" s="13">
        <f t="shared" si="628"/>
        <v>2.2634069494655198E-2</v>
      </c>
      <c r="Z393" s="13">
        <f t="shared" si="629"/>
        <v>5.4054528550855407E-2</v>
      </c>
      <c r="AA393" s="13">
        <f t="shared" si="630"/>
        <v>6.3594039924906684E-2</v>
      </c>
      <c r="AB393" s="13">
        <f t="shared" si="631"/>
        <v>3.7408539324931621E-2</v>
      </c>
      <c r="AC393" s="13">
        <f t="shared" si="632"/>
        <v>2.0974451532603492E-3</v>
      </c>
      <c r="AD393" s="13">
        <f t="shared" si="633"/>
        <v>3.5215357885154293E-3</v>
      </c>
      <c r="AE393" s="13">
        <f t="shared" si="634"/>
        <v>6.8473817894761872E-3</v>
      </c>
      <c r="AF393" s="13">
        <f t="shared" si="635"/>
        <v>6.6571291883158849E-3</v>
      </c>
      <c r="AG393" s="13">
        <f t="shared" si="636"/>
        <v>4.3147751352241078E-3</v>
      </c>
      <c r="AH393" s="13">
        <f t="shared" si="637"/>
        <v>2.6276319244357589E-2</v>
      </c>
      <c r="AI393" s="13">
        <f t="shared" si="638"/>
        <v>3.091354859441886E-2</v>
      </c>
      <c r="AJ393" s="13">
        <f t="shared" si="639"/>
        <v>1.8184576725005092E-2</v>
      </c>
      <c r="AK393" s="13">
        <f t="shared" si="640"/>
        <v>7.1312600397548127E-3</v>
      </c>
      <c r="AL393" s="13">
        <f t="shared" si="641"/>
        <v>1.9192315436347606E-4</v>
      </c>
      <c r="AM393" s="13">
        <f t="shared" si="642"/>
        <v>8.2860287023368731E-4</v>
      </c>
      <c r="AN393" s="13">
        <f t="shared" si="643"/>
        <v>1.6111607392573831E-3</v>
      </c>
      <c r="AO393" s="13">
        <f t="shared" si="644"/>
        <v>1.5663950856170123E-3</v>
      </c>
      <c r="AP393" s="13">
        <f t="shared" si="645"/>
        <v>1.0152488221529194E-3</v>
      </c>
      <c r="AQ393" s="13">
        <f t="shared" si="646"/>
        <v>4.9352020780738025E-4</v>
      </c>
      <c r="AR393" s="13">
        <f t="shared" si="647"/>
        <v>1.0218495604960317E-2</v>
      </c>
      <c r="AS393" s="13">
        <f t="shared" si="648"/>
        <v>1.2021849693184426E-2</v>
      </c>
      <c r="AT393" s="13">
        <f t="shared" si="649"/>
        <v>7.0717293245868076E-3</v>
      </c>
      <c r="AU393" s="13">
        <f t="shared" si="650"/>
        <v>2.7732479841030815E-3</v>
      </c>
      <c r="AV393" s="13">
        <f t="shared" si="651"/>
        <v>8.15667288896961E-4</v>
      </c>
      <c r="AW393" s="13">
        <f t="shared" si="652"/>
        <v>1.219555700484842E-5</v>
      </c>
      <c r="AX393" s="13">
        <f t="shared" si="653"/>
        <v>1.6247236948876476E-4</v>
      </c>
      <c r="AY393" s="13">
        <f t="shared" si="654"/>
        <v>3.1591623965844019E-4</v>
      </c>
      <c r="AZ393" s="13">
        <f t="shared" si="655"/>
        <v>3.0713859468526608E-4</v>
      </c>
      <c r="BA393" s="13">
        <f t="shared" si="656"/>
        <v>1.9906988942645378E-4</v>
      </c>
      <c r="BB393" s="13">
        <f t="shared" si="657"/>
        <v>9.6769393920200747E-5</v>
      </c>
      <c r="BC393" s="13">
        <f t="shared" si="658"/>
        <v>3.7632273275130865E-5</v>
      </c>
      <c r="BD393" s="13">
        <f t="shared" si="659"/>
        <v>3.3115258475878836E-3</v>
      </c>
      <c r="BE393" s="13">
        <f t="shared" si="660"/>
        <v>3.8959419795093499E-3</v>
      </c>
      <c r="BF393" s="13">
        <f t="shared" si="661"/>
        <v>2.2917477631586611E-3</v>
      </c>
      <c r="BG393" s="13">
        <f t="shared" si="662"/>
        <v>8.9873135304480178E-4</v>
      </c>
      <c r="BH393" s="13">
        <f t="shared" si="663"/>
        <v>2.6433473327551617E-4</v>
      </c>
      <c r="BI393" s="13">
        <f t="shared" si="664"/>
        <v>6.2196874275380999E-5</v>
      </c>
      <c r="BJ393" s="14">
        <f t="shared" si="665"/>
        <v>0.22766278850863358</v>
      </c>
      <c r="BK393" s="14">
        <f t="shared" si="666"/>
        <v>0.2200301490733674</v>
      </c>
      <c r="BL393" s="14">
        <f t="shared" si="667"/>
        <v>0.49443243588280938</v>
      </c>
      <c r="BM393" s="14">
        <f t="shared" si="668"/>
        <v>0.59922241703194956</v>
      </c>
      <c r="BN393" s="14">
        <f t="shared" si="669"/>
        <v>0.39665376430106225</v>
      </c>
    </row>
    <row r="394" spans="1:66" s="10" customFormat="1" x14ac:dyDescent="0.25">
      <c r="A394" t="s">
        <v>349</v>
      </c>
      <c r="B394" t="s">
        <v>265</v>
      </c>
      <c r="C394" t="s">
        <v>263</v>
      </c>
      <c r="D394" t="s">
        <v>359</v>
      </c>
      <c r="E394" s="10">
        <f>VLOOKUP(A394,home!$A$2:$E$405,3,FALSE)</f>
        <v>1.2749999999999999</v>
      </c>
      <c r="F394" s="10">
        <f>VLOOKUP(B394,home!$B$2:$E$405,3,FALSE)</f>
        <v>0.7843</v>
      </c>
      <c r="G394" s="10">
        <f>VLOOKUP(C394,away!$B$2:$E$405,4,FALSE)</f>
        <v>1.1765000000000001</v>
      </c>
      <c r="H394" s="10">
        <f>VLOOKUP(A394,away!$A$2:$E$405,3,FALSE)</f>
        <v>1.35</v>
      </c>
      <c r="I394" s="10">
        <f>VLOOKUP(C394,away!$B$2:$E$405,3,FALSE)</f>
        <v>1.4815</v>
      </c>
      <c r="J394" s="10">
        <f>VLOOKUP(B394,home!$B$2:$E$405,4,FALSE)</f>
        <v>2.2222</v>
      </c>
      <c r="K394" s="12">
        <f t="shared" si="614"/>
        <v>1.1764794112499999</v>
      </c>
      <c r="L394" s="12">
        <f t="shared" si="615"/>
        <v>4.4444555550000011</v>
      </c>
      <c r="M394" s="13">
        <f t="shared" si="616"/>
        <v>3.6212537756284374E-3</v>
      </c>
      <c r="N394" s="13">
        <f t="shared" si="617"/>
        <v>4.2603305099381834E-3</v>
      </c>
      <c r="O394" s="13">
        <f t="shared" si="618"/>
        <v>1.6094501459156533E-2</v>
      </c>
      <c r="P394" s="13">
        <f t="shared" si="619"/>
        <v>1.8934849601030743E-2</v>
      </c>
      <c r="Q394" s="13">
        <f t="shared" si="620"/>
        <v>2.5060955650312439E-3</v>
      </c>
      <c r="R394" s="13">
        <f t="shared" si="621"/>
        <v>3.5765648207551945E-2</v>
      </c>
      <c r="S394" s="13">
        <f t="shared" si="622"/>
        <v>2.4751684887883534E-2</v>
      </c>
      <c r="T394" s="13">
        <f t="shared" si="623"/>
        <v>1.1138230355363977E-2</v>
      </c>
      <c r="U394" s="13">
        <f t="shared" si="624"/>
        <v>4.2077548746195327E-2</v>
      </c>
      <c r="V394" s="13">
        <f t="shared" si="625"/>
        <v>1.4380207634726871E-2</v>
      </c>
      <c r="W394" s="13">
        <f t="shared" si="626"/>
        <v>9.827899449613973E-4</v>
      </c>
      <c r="X394" s="13">
        <f t="shared" si="627"/>
        <v>4.3679662302818275E-3</v>
      </c>
      <c r="Y394" s="13">
        <f t="shared" si="628"/>
        <v>9.7066158881142419E-3</v>
      </c>
      <c r="Z394" s="13">
        <f t="shared" si="629"/>
        <v>5.2986277951410025E-2</v>
      </c>
      <c r="AA394" s="13">
        <f t="shared" si="630"/>
        <v>6.2337265088603717E-2</v>
      </c>
      <c r="AB394" s="13">
        <f t="shared" si="631"/>
        <v>3.6669254465187852E-2</v>
      </c>
      <c r="AC394" s="13">
        <f t="shared" si="632"/>
        <v>4.69946125130195E-3</v>
      </c>
      <c r="AD394" s="13">
        <f t="shared" si="633"/>
        <v>2.8905803395765138E-4</v>
      </c>
      <c r="AE394" s="13">
        <f t="shared" si="634"/>
        <v>1.2847055847404623E-3</v>
      </c>
      <c r="AF394" s="13">
        <f t="shared" si="635"/>
        <v>2.8549084363196369E-3</v>
      </c>
      <c r="AG394" s="13">
        <f t="shared" si="636"/>
        <v>4.2295045529390594E-3</v>
      </c>
      <c r="AH394" s="13">
        <f t="shared" si="637"/>
        <v>5.8873789344979603E-2</v>
      </c>
      <c r="AI394" s="13">
        <f t="shared" si="638"/>
        <v>6.9263801026638122E-2</v>
      </c>
      <c r="AJ394" s="13">
        <f t="shared" si="639"/>
        <v>4.0743717926378195E-2</v>
      </c>
      <c r="AK394" s="13">
        <f t="shared" si="640"/>
        <v>1.5978048426053819E-2</v>
      </c>
      <c r="AL394" s="13">
        <f t="shared" si="641"/>
        <v>9.8290368488556713E-4</v>
      </c>
      <c r="AM394" s="13">
        <f t="shared" si="642"/>
        <v>6.8014165121515964E-5</v>
      </c>
      <c r="AN394" s="13">
        <f t="shared" si="643"/>
        <v>3.0228593399300897E-4</v>
      </c>
      <c r="AO394" s="13">
        <f t="shared" si="644"/>
        <v>6.7174819926679621E-4</v>
      </c>
      <c r="AP394" s="13">
        <f t="shared" si="645"/>
        <v>9.9518500526418665E-4</v>
      </c>
      <c r="AQ394" s="13">
        <f t="shared" si="646"/>
        <v>1.1057638812247803E-3</v>
      </c>
      <c r="AR394" s="13">
        <f t="shared" si="647"/>
        <v>5.2332388019638895E-2</v>
      </c>
      <c r="AS394" s="13">
        <f t="shared" si="648"/>
        <v>6.1567977046651311E-2</v>
      </c>
      <c r="AT394" s="13">
        <f t="shared" si="649"/>
        <v>3.621672869384894E-2</v>
      </c>
      <c r="AU394" s="13">
        <f t="shared" si="650"/>
        <v>1.4202745217046784E-2</v>
      </c>
      <c r="AV394" s="13">
        <f t="shared" si="651"/>
        <v>4.1773093327712417E-3</v>
      </c>
      <c r="AW394" s="13">
        <f t="shared" si="652"/>
        <v>1.4276158509629041E-4</v>
      </c>
      <c r="AX394" s="13">
        <f t="shared" si="653"/>
        <v>1.3336210823136886E-5</v>
      </c>
      <c r="AY394" s="13">
        <f t="shared" si="654"/>
        <v>5.9272196275541865E-5</v>
      </c>
      <c r="AZ394" s="13">
        <f t="shared" si="655"/>
        <v>1.3171632099694122E-4</v>
      </c>
      <c r="BA394" s="13">
        <f t="shared" si="656"/>
        <v>1.9513577817967292E-4</v>
      </c>
      <c r="BB394" s="13">
        <f t="shared" si="657"/>
        <v>2.1681807332747386E-4</v>
      </c>
      <c r="BC394" s="13">
        <f t="shared" si="658"/>
        <v>1.9272765808493774E-4</v>
      </c>
      <c r="BD394" s="13">
        <f t="shared" si="659"/>
        <v>3.8764828773383268E-2</v>
      </c>
      <c r="BE394" s="13">
        <f t="shared" si="660"/>
        <v>4.5606022932516997E-2</v>
      </c>
      <c r="BF394" s="13">
        <f t="shared" si="661"/>
        <v>2.682727350455081E-2</v>
      </c>
      <c r="BG394" s="13">
        <f t="shared" si="662"/>
        <v>1.0520578312692213E-2</v>
      </c>
      <c r="BH394" s="13">
        <f t="shared" si="663"/>
        <v>3.0943109448314157E-3</v>
      </c>
      <c r="BI394" s="13">
        <f t="shared" si="664"/>
        <v>7.2807862371993828E-4</v>
      </c>
      <c r="BJ394" s="14">
        <f t="shared" si="665"/>
        <v>4.5572208524205689E-2</v>
      </c>
      <c r="BK394" s="14">
        <f t="shared" si="666"/>
        <v>6.7429633031732647E-2</v>
      </c>
      <c r="BL394" s="14">
        <f t="shared" si="667"/>
        <v>0.67184181609239702</v>
      </c>
      <c r="BM394" s="14">
        <f t="shared" si="668"/>
        <v>0.75673074587022926</v>
      </c>
      <c r="BN394" s="14">
        <f t="shared" si="669"/>
        <v>8.1182679118337084E-2</v>
      </c>
    </row>
    <row r="395" spans="1:66" x14ac:dyDescent="0.25">
      <c r="A395" t="s">
        <v>350</v>
      </c>
      <c r="B395" t="s">
        <v>284</v>
      </c>
      <c r="C395" t="s">
        <v>279</v>
      </c>
      <c r="D395" t="s">
        <v>359</v>
      </c>
      <c r="E395" s="10">
        <f>VLOOKUP(A395,home!$A$2:$E$405,3,FALSE)</f>
        <v>1.4531000000000001</v>
      </c>
      <c r="F395" s="10">
        <f>VLOOKUP(B395,home!$B$2:$E$405,3,FALSE)</f>
        <v>1.8065</v>
      </c>
      <c r="G395" s="10">
        <f>VLOOKUP(C395,away!$B$2:$E$405,4,FALSE)</f>
        <v>0.68820000000000003</v>
      </c>
      <c r="H395" s="10">
        <f>VLOOKUP(A395,away!$A$2:$E$405,3,FALSE)</f>
        <v>1.0703</v>
      </c>
      <c r="I395" s="10">
        <f>VLOOKUP(C395,away!$B$2:$E$405,3,FALSE)</f>
        <v>0.93430000000000002</v>
      </c>
      <c r="J395" s="10">
        <f>VLOOKUP(B395,home!$B$2:$E$405,4,FALSE)</f>
        <v>1.1678999999999999</v>
      </c>
      <c r="K395" s="12">
        <f t="shared" si="614"/>
        <v>1.8065423082300001</v>
      </c>
      <c r="L395" s="12">
        <f t="shared" si="615"/>
        <v>1.1678781485909999</v>
      </c>
      <c r="M395" s="13">
        <f t="shared" si="616"/>
        <v>5.1077026770651665E-2</v>
      </c>
      <c r="N395" s="13">
        <f t="shared" si="617"/>
        <v>9.227280983977855E-2</v>
      </c>
      <c r="O395" s="13">
        <f t="shared" si="618"/>
        <v>5.9651743460441609E-2</v>
      </c>
      <c r="P395" s="13">
        <f t="shared" si="619"/>
        <v>0.10776339832096997</v>
      </c>
      <c r="Q395" s="13">
        <f t="shared" si="620"/>
        <v>8.3347367437410724E-2</v>
      </c>
      <c r="R395" s="13">
        <f t="shared" si="621"/>
        <v>3.4832983856402926E-2</v>
      </c>
      <c r="S395" s="13">
        <f t="shared" si="622"/>
        <v>5.6840377915050859E-2</v>
      </c>
      <c r="T395" s="13">
        <f t="shared" si="623"/>
        <v>9.7339569172737034E-2</v>
      </c>
      <c r="U395" s="13">
        <f t="shared" si="624"/>
        <v>6.2927259058484453E-2</v>
      </c>
      <c r="V395" s="13">
        <f t="shared" si="625"/>
        <v>1.3324782138418851E-2</v>
      </c>
      <c r="W395" s="13">
        <f t="shared" si="626"/>
        <v>5.0190181851757949E-2</v>
      </c>
      <c r="X395" s="13">
        <f t="shared" si="627"/>
        <v>5.8616016658476683E-2</v>
      </c>
      <c r="Y395" s="13">
        <f t="shared" si="628"/>
        <v>3.422818250644049E-2</v>
      </c>
      <c r="Z395" s="13">
        <f t="shared" si="629"/>
        <v>1.3560226898705341E-2</v>
      </c>
      <c r="AA395" s="13">
        <f t="shared" si="630"/>
        <v>2.4497123601709678E-2</v>
      </c>
      <c r="AB395" s="13">
        <f t="shared" si="631"/>
        <v>2.2127545108214113E-2</v>
      </c>
      <c r="AC395" s="13">
        <f t="shared" si="632"/>
        <v>1.7570568119232783E-3</v>
      </c>
      <c r="AD395" s="13">
        <f t="shared" si="633"/>
        <v>2.2667671743239581E-2</v>
      </c>
      <c r="AE395" s="13">
        <f t="shared" si="634"/>
        <v>2.6473078508363168E-2</v>
      </c>
      <c r="AF395" s="13">
        <f t="shared" si="635"/>
        <v>1.5458664957925687E-2</v>
      </c>
      <c r="AG395" s="13">
        <f t="shared" si="636"/>
        <v>6.0179456702502713E-3</v>
      </c>
      <c r="AH395" s="13">
        <f t="shared" si="637"/>
        <v>3.9591731712334691E-3</v>
      </c>
      <c r="AI395" s="13">
        <f t="shared" si="638"/>
        <v>7.1524138394423991E-3</v>
      </c>
      <c r="AJ395" s="13">
        <f t="shared" si="639"/>
        <v>6.4605691034612363E-3</v>
      </c>
      <c r="AK395" s="13">
        <f t="shared" si="640"/>
        <v>3.8904304735487595E-3</v>
      </c>
      <c r="AL395" s="13">
        <f t="shared" si="641"/>
        <v>1.4828303452044963E-4</v>
      </c>
      <c r="AM395" s="13">
        <f t="shared" si="642"/>
        <v>8.190021606646395E-3</v>
      </c>
      <c r="AN395" s="13">
        <f t="shared" si="643"/>
        <v>9.5649472708904774E-3</v>
      </c>
      <c r="AO395" s="13">
        <f t="shared" si="644"/>
        <v>5.5853464550490563E-3</v>
      </c>
      <c r="AP395" s="13">
        <f t="shared" si="645"/>
        <v>2.1743346923873315E-3</v>
      </c>
      <c r="AQ395" s="13">
        <f t="shared" si="646"/>
        <v>6.3483949374062466E-4</v>
      </c>
      <c r="AR395" s="13">
        <f t="shared" si="647"/>
        <v>9.2476636663426E-4</v>
      </c>
      <c r="AS395" s="13">
        <f t="shared" si="648"/>
        <v>1.6706295665529264E-3</v>
      </c>
      <c r="AT395" s="13">
        <f t="shared" si="649"/>
        <v>1.5090314966789045E-3</v>
      </c>
      <c r="AU395" s="13">
        <f t="shared" si="650"/>
        <v>9.0870974773402612E-4</v>
      </c>
      <c r="AV395" s="13">
        <f t="shared" si="651"/>
        <v>4.1040565129563247E-4</v>
      </c>
      <c r="AW395" s="13">
        <f t="shared" si="652"/>
        <v>8.6902972951797053E-6</v>
      </c>
      <c r="AX395" s="13">
        <f t="shared" si="653"/>
        <v>2.4659367562874239E-3</v>
      </c>
      <c r="AY395" s="13">
        <f t="shared" si="654"/>
        <v>2.8799136534754526E-3</v>
      </c>
      <c r="AZ395" s="13">
        <f t="shared" si="655"/>
        <v>1.6816941128614275E-3</v>
      </c>
      <c r="BA395" s="13">
        <f t="shared" si="656"/>
        <v>6.5467126900832918E-4</v>
      </c>
      <c r="BB395" s="13">
        <f t="shared" si="657"/>
        <v>1.9114406739629205E-4</v>
      </c>
      <c r="BC395" s="13">
        <f t="shared" si="658"/>
        <v>4.4646595908986956E-5</v>
      </c>
      <c r="BD395" s="13">
        <f t="shared" si="659"/>
        <v>1.8000240535734103E-4</v>
      </c>
      <c r="BE395" s="13">
        <f t="shared" si="660"/>
        <v>3.2518196086120296E-4</v>
      </c>
      <c r="BF395" s="13">
        <f t="shared" si="661"/>
        <v>2.9372748508447761E-4</v>
      </c>
      <c r="BG395" s="13">
        <f t="shared" si="662"/>
        <v>1.7687704296503497E-4</v>
      </c>
      <c r="BH395" s="13">
        <f t="shared" si="663"/>
        <v>7.988396536773785E-5</v>
      </c>
      <c r="BI395" s="13">
        <f t="shared" si="664"/>
        <v>2.8862752637199694E-5</v>
      </c>
      <c r="BJ395" s="14">
        <f t="shared" si="665"/>
        <v>0.52067898432003212</v>
      </c>
      <c r="BK395" s="14">
        <f t="shared" si="666"/>
        <v>0.23379083864501052</v>
      </c>
      <c r="BL395" s="14">
        <f t="shared" si="667"/>
        <v>0.23200732011410741</v>
      </c>
      <c r="BM395" s="14">
        <f t="shared" si="668"/>
        <v>0.56822081693601989</v>
      </c>
      <c r="BN395" s="14">
        <f t="shared" si="669"/>
        <v>0.42894532968565546</v>
      </c>
    </row>
    <row r="396" spans="1:66" x14ac:dyDescent="0.25">
      <c r="A396" t="s">
        <v>350</v>
      </c>
      <c r="B396" t="s">
        <v>283</v>
      </c>
      <c r="C396" t="s">
        <v>281</v>
      </c>
      <c r="D396" t="s">
        <v>359</v>
      </c>
      <c r="E396" s="10">
        <f>VLOOKUP(A396,home!$A$2:$E$405,3,FALSE)</f>
        <v>1.4531000000000001</v>
      </c>
      <c r="F396" s="10">
        <f>VLOOKUP(B396,home!$B$2:$E$405,3,FALSE)</f>
        <v>0.60219999999999996</v>
      </c>
      <c r="G396" s="10">
        <f>VLOOKUP(C396,away!$B$2:$E$405,4,FALSE)</f>
        <v>0.7742</v>
      </c>
      <c r="H396" s="10">
        <f>VLOOKUP(A396,away!$A$2:$E$405,3,FALSE)</f>
        <v>1.0703</v>
      </c>
      <c r="I396" s="10">
        <f>VLOOKUP(C396,away!$B$2:$E$405,3,FALSE)</f>
        <v>0.8175</v>
      </c>
      <c r="J396" s="10">
        <f>VLOOKUP(B396,home!$B$2:$E$405,4,FALSE)</f>
        <v>0.70069999999999999</v>
      </c>
      <c r="K396" s="12">
        <f t="shared" si="614"/>
        <v>0.67746899004399996</v>
      </c>
      <c r="L396" s="12">
        <f t="shared" si="615"/>
        <v>0.613091654175</v>
      </c>
      <c r="M396" s="13">
        <f t="shared" si="616"/>
        <v>0.27511649737029314</v>
      </c>
      <c r="N396" s="13">
        <f t="shared" si="617"/>
        <v>0.18638289561789523</v>
      </c>
      <c r="O396" s="13">
        <f t="shared" si="618"/>
        <v>0.16867162846358502</v>
      </c>
      <c r="P396" s="13">
        <f t="shared" si="619"/>
        <v>0.11426979778430173</v>
      </c>
      <c r="Q396" s="13">
        <f t="shared" si="620"/>
        <v>6.3134316027865872E-2</v>
      </c>
      <c r="R396" s="13">
        <f t="shared" si="621"/>
        <v>5.1705583853565183E-2</v>
      </c>
      <c r="S396" s="13">
        <f t="shared" si="622"/>
        <v>1.186550680391437E-2</v>
      </c>
      <c r="T396" s="13">
        <f t="shared" si="623"/>
        <v>3.8707122248731497E-2</v>
      </c>
      <c r="U396" s="13">
        <f t="shared" si="624"/>
        <v>3.5028929672910152E-2</v>
      </c>
      <c r="V396" s="13">
        <f t="shared" si="625"/>
        <v>5.4759390862160219E-4</v>
      </c>
      <c r="W396" s="13">
        <f t="shared" si="626"/>
        <v>1.4257180438839005E-2</v>
      </c>
      <c r="X396" s="13">
        <f t="shared" si="627"/>
        <v>8.740958339119257E-3</v>
      </c>
      <c r="Y396" s="13">
        <f t="shared" si="628"/>
        <v>2.679504303602693E-3</v>
      </c>
      <c r="Z396" s="13">
        <f t="shared" si="629"/>
        <v>1.0566753978288816E-2</v>
      </c>
      <c r="AA396" s="13">
        <f t="shared" si="630"/>
        <v>7.1586481457147425E-3</v>
      </c>
      <c r="AB396" s="13">
        <f t="shared" si="631"/>
        <v>2.4248810646788597E-3</v>
      </c>
      <c r="AC396" s="13">
        <f t="shared" si="632"/>
        <v>1.4215215600530928E-5</v>
      </c>
      <c r="AD396" s="13">
        <f t="shared" si="633"/>
        <v>2.4146994081938327E-3</v>
      </c>
      <c r="AE396" s="13">
        <f t="shared" si="634"/>
        <v>1.4804320545049501E-3</v>
      </c>
      <c r="AF396" s="13">
        <f t="shared" si="635"/>
        <v>4.5382026859506683E-4</v>
      </c>
      <c r="AG396" s="13">
        <f t="shared" si="636"/>
        <v>9.2744473057030781E-5</v>
      </c>
      <c r="AH396" s="13">
        <f t="shared" si="637"/>
        <v>1.6195971689523378E-3</v>
      </c>
      <c r="AI396" s="13">
        <f t="shared" si="638"/>
        <v>1.0972268583282617E-3</v>
      </c>
      <c r="AJ396" s="13">
        <f t="shared" si="639"/>
        <v>3.7166858578039925E-4</v>
      </c>
      <c r="AK396" s="13">
        <f t="shared" si="640"/>
        <v>8.3931313813242963E-5</v>
      </c>
      <c r="AL396" s="13">
        <f t="shared" si="641"/>
        <v>2.36171923917249E-7</v>
      </c>
      <c r="AM396" s="13">
        <f t="shared" si="642"/>
        <v>3.2717679386578419E-4</v>
      </c>
      <c r="AN396" s="13">
        <f t="shared" si="643"/>
        <v>2.0058936175884661E-4</v>
      </c>
      <c r="AO396" s="13">
        <f t="shared" si="644"/>
        <v>6.1489831805319373E-5</v>
      </c>
      <c r="AP396" s="13">
        <f t="shared" si="645"/>
        <v>1.2566300898821929E-5</v>
      </c>
      <c r="AQ396" s="13">
        <f t="shared" si="646"/>
        <v>1.9260735512298809E-6</v>
      </c>
      <c r="AR396" s="13">
        <f t="shared" si="647"/>
        <v>1.9859230148202726E-4</v>
      </c>
      <c r="AS396" s="13">
        <f t="shared" si="648"/>
        <v>1.3454012591554256E-4</v>
      </c>
      <c r="AT396" s="13">
        <f t="shared" si="649"/>
        <v>4.5573381612197597E-5</v>
      </c>
      <c r="AU396" s="13">
        <f t="shared" si="650"/>
        <v>1.0291517604568436E-5</v>
      </c>
      <c r="AV396" s="13">
        <f t="shared" si="651"/>
        <v>1.7430460093967555E-6</v>
      </c>
      <c r="AW396" s="13">
        <f t="shared" si="652"/>
        <v>2.7248374018433363E-9</v>
      </c>
      <c r="AX396" s="13">
        <f t="shared" si="653"/>
        <v>3.6942022017681101E-5</v>
      </c>
      <c r="AY396" s="13">
        <f t="shared" si="654"/>
        <v>2.2648845387389375E-5</v>
      </c>
      <c r="AZ396" s="13">
        <f t="shared" si="655"/>
        <v>6.9429090418541863E-6</v>
      </c>
      <c r="BA396" s="13">
        <f t="shared" si="656"/>
        <v>1.4188798630856492E-6</v>
      </c>
      <c r="BB396" s="13">
        <f t="shared" si="657"/>
        <v>2.174758505836945E-7</v>
      </c>
      <c r="BC396" s="13">
        <f t="shared" si="658"/>
        <v>2.6666525795494494E-8</v>
      </c>
      <c r="BD396" s="13">
        <f t="shared" si="659"/>
        <v>2.0292547103672721E-5</v>
      </c>
      <c r="BE396" s="13">
        <f t="shared" si="660"/>
        <v>1.3747571391745453E-5</v>
      </c>
      <c r="BF396" s="13">
        <f t="shared" si="661"/>
        <v>4.65677665316179E-6</v>
      </c>
      <c r="BG396" s="13">
        <f t="shared" si="662"/>
        <v>1.0516072586926655E-6</v>
      </c>
      <c r="BH396" s="13">
        <f t="shared" si="663"/>
        <v>1.7810782686736481E-7</v>
      </c>
      <c r="BI396" s="13">
        <f t="shared" si="664"/>
        <v>2.413250591735306E-8</v>
      </c>
      <c r="BJ396" s="14">
        <f t="shared" si="665"/>
        <v>0.31901561834097086</v>
      </c>
      <c r="BK396" s="14">
        <f t="shared" si="666"/>
        <v>0.40183649610004263</v>
      </c>
      <c r="BL396" s="14">
        <f t="shared" si="667"/>
        <v>0.26859278624269201</v>
      </c>
      <c r="BM396" s="14">
        <f t="shared" si="668"/>
        <v>0.14070828942393809</v>
      </c>
      <c r="BN396" s="14">
        <f t="shared" si="669"/>
        <v>0.85928071911750614</v>
      </c>
    </row>
    <row r="397" spans="1:66" x14ac:dyDescent="0.25">
      <c r="A397" t="s">
        <v>291</v>
      </c>
      <c r="B397" t="s">
        <v>314</v>
      </c>
      <c r="C397" t="s">
        <v>318</v>
      </c>
      <c r="D397" t="s">
        <v>359</v>
      </c>
      <c r="E397" s="10">
        <f>VLOOKUP(A397,home!$A$2:$E$405,3,FALSE)</f>
        <v>1.5636000000000001</v>
      </c>
      <c r="F397" s="10">
        <f>VLOOKUP(B397,home!$B$2:$E$405,3,FALSE)</f>
        <v>0.83140000000000003</v>
      </c>
      <c r="G397" s="10">
        <f>VLOOKUP(C397,away!$B$2:$E$405,4,FALSE)</f>
        <v>1.1047</v>
      </c>
      <c r="H397" s="10">
        <f>VLOOKUP(A397,away!$A$2:$E$405,3,FALSE)</f>
        <v>1.0982000000000001</v>
      </c>
      <c r="I397" s="10">
        <f>VLOOKUP(C397,away!$B$2:$E$405,3,FALSE)</f>
        <v>1.0761000000000001</v>
      </c>
      <c r="J397" s="10">
        <f>VLOOKUP(B397,home!$B$2:$E$405,4,FALSE)</f>
        <v>1.2747999999999999</v>
      </c>
      <c r="K397" s="12">
        <f t="shared" si="614"/>
        <v>1.4360846360880002</v>
      </c>
      <c r="L397" s="12">
        <f t="shared" si="615"/>
        <v>1.506524245896</v>
      </c>
      <c r="M397" s="13">
        <f t="shared" si="616"/>
        <v>5.2727988043807038E-2</v>
      </c>
      <c r="N397" s="13">
        <f t="shared" si="617"/>
        <v>7.5721853521543037E-2</v>
      </c>
      <c r="O397" s="13">
        <f t="shared" si="618"/>
        <v>7.9435992425309701E-2</v>
      </c>
      <c r="P397" s="13">
        <f t="shared" si="619"/>
        <v>0.11407680827439</v>
      </c>
      <c r="Q397" s="13">
        <f t="shared" si="620"/>
        <v>5.4371495229197007E-2</v>
      </c>
      <c r="R397" s="13">
        <f t="shared" si="621"/>
        <v>5.9836124292770049E-2</v>
      </c>
      <c r="S397" s="13">
        <f t="shared" si="622"/>
        <v>6.1701188822434111E-2</v>
      </c>
      <c r="T397" s="13">
        <f t="shared" si="623"/>
        <v>8.1911975848403984E-2</v>
      </c>
      <c r="U397" s="13">
        <f t="shared" si="624"/>
        <v>8.5929738779899012E-2</v>
      </c>
      <c r="V397" s="13">
        <f t="shared" si="625"/>
        <v>1.4832255018700754E-2</v>
      </c>
      <c r="W397" s="13">
        <f t="shared" si="626"/>
        <v>2.602735631326061E-2</v>
      </c>
      <c r="X397" s="13">
        <f t="shared" si="627"/>
        <v>3.9210843342501432E-2</v>
      </c>
      <c r="Y397" s="13">
        <f t="shared" si="628"/>
        <v>2.953604309875409E-2</v>
      </c>
      <c r="Z397" s="13">
        <f t="shared" si="629"/>
        <v>3.0048190675834911E-2</v>
      </c>
      <c r="AA397" s="13">
        <f t="shared" si="630"/>
        <v>4.3151744971809208E-2</v>
      </c>
      <c r="AB397" s="13">
        <f t="shared" si="631"/>
        <v>3.0984778987201419E-2</v>
      </c>
      <c r="AC397" s="13">
        <f t="shared" si="632"/>
        <v>2.0055955750666004E-3</v>
      </c>
      <c r="AD397" s="13">
        <f t="shared" si="633"/>
        <v>9.3443716298653931E-3</v>
      </c>
      <c r="AE397" s="13">
        <f t="shared" si="634"/>
        <v>1.4077522423054937E-2</v>
      </c>
      <c r="AF397" s="13">
        <f t="shared" si="635"/>
        <v>1.0604064426238438E-2</v>
      </c>
      <c r="AG397" s="13">
        <f t="shared" si="636"/>
        <v>5.3250933877238213E-3</v>
      </c>
      <c r="AH397" s="13">
        <f t="shared" si="637"/>
        <v>1.1317081949612846E-2</v>
      </c>
      <c r="AI397" s="13">
        <f t="shared" si="638"/>
        <v>1.6252287513187837E-2</v>
      </c>
      <c r="AJ397" s="13">
        <f t="shared" si="639"/>
        <v>1.1669830199486956E-2</v>
      </c>
      <c r="AK397" s="13">
        <f t="shared" si="640"/>
        <v>5.5862879517463264E-3</v>
      </c>
      <c r="AL397" s="13">
        <f t="shared" si="641"/>
        <v>1.7356394611738618E-4</v>
      </c>
      <c r="AM397" s="13">
        <f t="shared" si="642"/>
        <v>2.6838617063092559E-3</v>
      </c>
      <c r="AN397" s="13">
        <f t="shared" si="643"/>
        <v>4.0433027331867035E-3</v>
      </c>
      <c r="AO397" s="13">
        <f t="shared" si="644"/>
        <v>3.0456668005216683E-3</v>
      </c>
      <c r="AP397" s="13">
        <f t="shared" si="645"/>
        <v>1.5294569599687965E-3</v>
      </c>
      <c r="AQ397" s="13">
        <f t="shared" si="646"/>
        <v>5.7604099831184464E-4</v>
      </c>
      <c r="AR397" s="13">
        <f t="shared" si="647"/>
        <v>3.4098916699767455E-3</v>
      </c>
      <c r="AS397" s="13">
        <f t="shared" si="648"/>
        <v>4.8968930379780576E-3</v>
      </c>
      <c r="AT397" s="13">
        <f t="shared" si="649"/>
        <v>3.5161764282032907E-3</v>
      </c>
      <c r="AU397" s="13">
        <f t="shared" si="650"/>
        <v>1.6831756487725091E-3</v>
      </c>
      <c r="AV397" s="13">
        <f t="shared" si="651"/>
        <v>6.0429567225991302E-4</v>
      </c>
      <c r="AW397" s="13">
        <f t="shared" si="652"/>
        <v>1.0430693314004228E-5</v>
      </c>
      <c r="AX397" s="13">
        <f t="shared" si="653"/>
        <v>6.4237542696927356E-4</v>
      </c>
      <c r="AY397" s="13">
        <f t="shared" si="654"/>
        <v>9.6775415569700588E-4</v>
      </c>
      <c r="AZ397" s="13">
        <f t="shared" si="655"/>
        <v>7.2897254981207622E-4</v>
      </c>
      <c r="BA397" s="13">
        <f t="shared" si="656"/>
        <v>3.6607160696150752E-4</v>
      </c>
      <c r="BB397" s="13">
        <f t="shared" si="657"/>
        <v>1.3787393790540544E-4</v>
      </c>
      <c r="BC397" s="13">
        <f t="shared" si="658"/>
        <v>4.1542086066330572E-5</v>
      </c>
      <c r="BD397" s="13">
        <f t="shared" si="659"/>
        <v>8.5618074611646115E-4</v>
      </c>
      <c r="BE397" s="13">
        <f t="shared" si="660"/>
        <v>1.2295480152122104E-3</v>
      </c>
      <c r="BF397" s="13">
        <f t="shared" si="661"/>
        <v>8.8286750698937525E-4</v>
      </c>
      <c r="BG397" s="13">
        <f t="shared" si="662"/>
        <v>4.2262415416291895E-4</v>
      </c>
      <c r="BH397" s="13">
        <f t="shared" si="663"/>
        <v>1.5173101365826359E-4</v>
      </c>
      <c r="BI397" s="13">
        <f t="shared" si="664"/>
        <v>4.3579715506538177E-5</v>
      </c>
      <c r="BJ397" s="14">
        <f t="shared" si="665"/>
        <v>0.36089353818225256</v>
      </c>
      <c r="BK397" s="14">
        <f t="shared" si="666"/>
        <v>0.24648515383621289</v>
      </c>
      <c r="BL397" s="14">
        <f t="shared" si="667"/>
        <v>0.36186083067985969</v>
      </c>
      <c r="BM397" s="14">
        <f t="shared" si="668"/>
        <v>0.56216012812476035</v>
      </c>
      <c r="BN397" s="14">
        <f t="shared" si="669"/>
        <v>0.43617026178701679</v>
      </c>
    </row>
    <row r="398" spans="1:66" x14ac:dyDescent="0.25">
      <c r="A398" t="s">
        <v>291</v>
      </c>
      <c r="B398" t="s">
        <v>305</v>
      </c>
      <c r="C398" t="s">
        <v>304</v>
      </c>
      <c r="D398" t="s">
        <v>359</v>
      </c>
      <c r="E398" s="10">
        <f>VLOOKUP(A398,home!$A$2:$E$405,3,FALSE)</f>
        <v>1.5636000000000001</v>
      </c>
      <c r="F398" s="10">
        <f>VLOOKUP(B398,home!$B$2:$E$405,3,FALSE)</f>
        <v>0.69769999999999999</v>
      </c>
      <c r="G398" s="10">
        <f>VLOOKUP(C398,away!$B$2:$E$405,4,FALSE)</f>
        <v>1.2790999999999999</v>
      </c>
      <c r="H398" s="10">
        <f>VLOOKUP(A398,away!$A$2:$E$405,3,FALSE)</f>
        <v>1.0982000000000001</v>
      </c>
      <c r="I398" s="10">
        <f>VLOOKUP(C398,away!$B$2:$E$405,3,FALSE)</f>
        <v>1.2141</v>
      </c>
      <c r="J398" s="10">
        <f>VLOOKUP(B398,home!$B$2:$E$405,4,FALSE)</f>
        <v>0.57950000000000002</v>
      </c>
      <c r="K398" s="12">
        <f t="shared" si="614"/>
        <v>1.3954005302520001</v>
      </c>
      <c r="L398" s="12">
        <f t="shared" si="615"/>
        <v>0.77266161729000005</v>
      </c>
      <c r="M398" s="13">
        <f t="shared" si="616"/>
        <v>0.11439909080897678</v>
      </c>
      <c r="N398" s="13">
        <f t="shared" si="617"/>
        <v>0.15963255197519291</v>
      </c>
      <c r="O398" s="13">
        <f t="shared" si="618"/>
        <v>8.8391786520969573E-2</v>
      </c>
      <c r="P398" s="13">
        <f t="shared" si="619"/>
        <v>0.12334194578128253</v>
      </c>
      <c r="Q398" s="13">
        <f t="shared" si="620"/>
        <v>0.11137567383583208</v>
      </c>
      <c r="R398" s="13">
        <f t="shared" si="621"/>
        <v>3.4148470364222389E-2</v>
      </c>
      <c r="S398" s="13">
        <f t="shared" si="622"/>
        <v>3.3245971365532645E-2</v>
      </c>
      <c r="T398" s="13">
        <f t="shared" si="623"/>
        <v>8.6055708272757547E-2</v>
      </c>
      <c r="U398" s="13">
        <f t="shared" si="624"/>
        <v>4.7650793653530629E-2</v>
      </c>
      <c r="V398" s="13">
        <f t="shared" si="625"/>
        <v>3.9827655278414824E-3</v>
      </c>
      <c r="W398" s="13">
        <f t="shared" si="626"/>
        <v>5.1804558109231305E-2</v>
      </c>
      <c r="X398" s="13">
        <f t="shared" si="627"/>
        <v>4.0027393651672447E-2</v>
      </c>
      <c r="Y398" s="13">
        <f t="shared" si="628"/>
        <v>1.5463815357402357E-2</v>
      </c>
      <c r="Z398" s="13">
        <f t="shared" si="629"/>
        <v>8.7950707798665692E-3</v>
      </c>
      <c r="AA398" s="13">
        <f t="shared" si="630"/>
        <v>1.2272646429829684E-2</v>
      </c>
      <c r="AB398" s="13">
        <f t="shared" si="631"/>
        <v>8.5626286678898295E-3</v>
      </c>
      <c r="AC398" s="13">
        <f t="shared" si="632"/>
        <v>2.6838174932201805E-4</v>
      </c>
      <c r="AD398" s="13">
        <f t="shared" si="633"/>
        <v>1.8072026963772986E-2</v>
      </c>
      <c r="AE398" s="13">
        <f t="shared" si="634"/>
        <v>1.3963561581537325E-2</v>
      </c>
      <c r="AF398" s="13">
        <f t="shared" si="635"/>
        <v>5.3945540373595696E-3</v>
      </c>
      <c r="AG398" s="13">
        <f t="shared" si="636"/>
        <v>1.3893882823548484E-3</v>
      </c>
      <c r="AH398" s="13">
        <f t="shared" si="637"/>
        <v>1.6989034032379312E-3</v>
      </c>
      <c r="AI398" s="13">
        <f t="shared" si="638"/>
        <v>2.3706507097251365E-3</v>
      </c>
      <c r="AJ398" s="13">
        <f t="shared" si="639"/>
        <v>1.6540036286963682E-3</v>
      </c>
      <c r="AK398" s="13">
        <f t="shared" si="640"/>
        <v>7.693325135072149E-4</v>
      </c>
      <c r="AL398" s="13">
        <f t="shared" si="641"/>
        <v>1.15744721184321E-5</v>
      </c>
      <c r="AM398" s="13">
        <f t="shared" si="642"/>
        <v>5.043543201595448E-3</v>
      </c>
      <c r="AN398" s="13">
        <f t="shared" si="643"/>
        <v>3.8969522470167235E-3</v>
      </c>
      <c r="AO398" s="13">
        <f t="shared" si="644"/>
        <v>1.5055127128409207E-3</v>
      </c>
      <c r="AP398" s="13">
        <f t="shared" si="645"/>
        <v>3.877506291847738E-4</v>
      </c>
      <c r="AQ398" s="13">
        <f t="shared" si="646"/>
        <v>7.4900007062780581E-5</v>
      </c>
      <c r="AR398" s="13">
        <f t="shared" si="647"/>
        <v>2.6253549023306112E-4</v>
      </c>
      <c r="AS398" s="13">
        <f t="shared" si="648"/>
        <v>3.6634216228118228E-4</v>
      </c>
      <c r="AT398" s="13">
        <f t="shared" si="649"/>
        <v>2.5559702375041303E-4</v>
      </c>
      <c r="AU398" s="13">
        <f t="shared" si="650"/>
        <v>1.1888674082405316E-4</v>
      </c>
      <c r="AV398" s="13">
        <f t="shared" si="651"/>
        <v>4.1473655296453989E-5</v>
      </c>
      <c r="AW398" s="13">
        <f t="shared" si="652"/>
        <v>3.4664657598217791E-7</v>
      </c>
      <c r="AX398" s="13">
        <f t="shared" si="653"/>
        <v>1.1729604763091928E-3</v>
      </c>
      <c r="AY398" s="13">
        <f t="shared" si="654"/>
        <v>9.0630153864230966E-4</v>
      </c>
      <c r="AZ398" s="13">
        <f t="shared" si="655"/>
        <v>3.5013220629989125E-4</v>
      </c>
      <c r="BA398" s="13">
        <f t="shared" si="656"/>
        <v>9.0177905594996643E-5</v>
      </c>
      <c r="BB398" s="13">
        <f t="shared" si="657"/>
        <v>1.7419251595213759E-5</v>
      </c>
      <c r="BC398" s="13">
        <f t="shared" si="658"/>
        <v>2.6918374219078566E-6</v>
      </c>
      <c r="BD398" s="13">
        <f t="shared" si="659"/>
        <v>3.3808516079916654E-5</v>
      </c>
      <c r="BE398" s="13">
        <f t="shared" si="660"/>
        <v>4.7176421264948967E-5</v>
      </c>
      <c r="BF398" s="13">
        <f t="shared" si="661"/>
        <v>3.2915001624250761E-5</v>
      </c>
      <c r="BG398" s="13">
        <f t="shared" si="662"/>
        <v>1.5309870239908322E-5</v>
      </c>
      <c r="BH398" s="13">
        <f t="shared" si="663"/>
        <v>5.3408502627143497E-6</v>
      </c>
      <c r="BI398" s="13">
        <f t="shared" si="664"/>
        <v>1.4905250577176257E-6</v>
      </c>
      <c r="BJ398" s="14">
        <f t="shared" si="665"/>
        <v>0.5166275740806775</v>
      </c>
      <c r="BK398" s="14">
        <f t="shared" si="666"/>
        <v>0.27615603124371618</v>
      </c>
      <c r="BL398" s="14">
        <f t="shared" si="667"/>
        <v>0.19870009214852333</v>
      </c>
      <c r="BM398" s="14">
        <f t="shared" si="668"/>
        <v>0.36808329407424112</v>
      </c>
      <c r="BN398" s="14">
        <f t="shared" si="669"/>
        <v>0.63128951928647636</v>
      </c>
    </row>
    <row r="399" spans="1:66" x14ac:dyDescent="0.25">
      <c r="A399" t="s">
        <v>339</v>
      </c>
      <c r="B399" t="s">
        <v>91</v>
      </c>
      <c r="C399" t="s">
        <v>84</v>
      </c>
      <c r="D399" t="s">
        <v>360</v>
      </c>
      <c r="E399" s="10">
        <f>VLOOKUP(A399,home!$A$2:$E$405,3,FALSE)</f>
        <v>1.3068</v>
      </c>
      <c r="F399" s="10">
        <f>VLOOKUP(B399,home!$B$2:$E$405,3,FALSE)</f>
        <v>1.5305</v>
      </c>
      <c r="G399" s="10">
        <f>VLOOKUP(C399,away!$B$2:$E$405,4,FALSE)</f>
        <v>0.66959999999999997</v>
      </c>
      <c r="H399" s="10">
        <f>VLOOKUP(A399,away!$A$2:$E$405,3,FALSE)</f>
        <v>1.1419999999999999</v>
      </c>
      <c r="I399" s="10">
        <f>VLOOKUP(C399,away!$B$2:$E$405,3,FALSE)</f>
        <v>0.76619999999999999</v>
      </c>
      <c r="J399" s="10">
        <f>VLOOKUP(B399,home!$B$2:$E$405,4,FALSE)</f>
        <v>1.0007999999999999</v>
      </c>
      <c r="K399" s="12">
        <f t="shared" si="614"/>
        <v>1.3392384350399997</v>
      </c>
      <c r="L399" s="12">
        <f t="shared" si="615"/>
        <v>0.87570040031999985</v>
      </c>
      <c r="M399" s="13">
        <f t="shared" si="616"/>
        <v>0.10916019078804984</v>
      </c>
      <c r="N399" s="13">
        <f t="shared" si="617"/>
        <v>0.14619152307965563</v>
      </c>
      <c r="O399" s="13">
        <f t="shared" si="618"/>
        <v>9.5591622772102799E-2</v>
      </c>
      <c r="P399" s="13">
        <f t="shared" si="619"/>
        <v>0.12801997528424494</v>
      </c>
      <c r="Q399" s="13">
        <f t="shared" si="620"/>
        <v>9.7892653292656034E-2</v>
      </c>
      <c r="R399" s="13">
        <f t="shared" si="621"/>
        <v>4.1854811164384415E-2</v>
      </c>
      <c r="S399" s="13">
        <f t="shared" si="622"/>
        <v>3.753454888971499E-2</v>
      </c>
      <c r="T399" s="13">
        <f t="shared" si="623"/>
        <v>8.5724635676765831E-2</v>
      </c>
      <c r="U399" s="13">
        <f t="shared" si="624"/>
        <v>5.6053571802684887E-2</v>
      </c>
      <c r="V399" s="13">
        <f t="shared" si="625"/>
        <v>4.891050469016704E-3</v>
      </c>
      <c r="W399" s="13">
        <f t="shared" si="626"/>
        <v>4.3700534599189982E-2</v>
      </c>
      <c r="X399" s="13">
        <f t="shared" si="627"/>
        <v>3.826857564270867E-2</v>
      </c>
      <c r="Y399" s="13">
        <f t="shared" si="628"/>
        <v>1.6755903504998088E-2</v>
      </c>
      <c r="Z399" s="13">
        <f t="shared" si="629"/>
        <v>1.2217424963989809E-2</v>
      </c>
      <c r="AA399" s="13">
        <f t="shared" si="630"/>
        <v>1.6362045088992336E-2</v>
      </c>
      <c r="AB399" s="13">
        <f t="shared" si="631"/>
        <v>1.0956339829518007E-2</v>
      </c>
      <c r="AC399" s="13">
        <f t="shared" si="632"/>
        <v>3.5850532806258882E-4</v>
      </c>
      <c r="AD399" s="13">
        <f t="shared" si="633"/>
        <v>1.4631358891757644E-2</v>
      </c>
      <c r="AE399" s="13">
        <f t="shared" si="634"/>
        <v>1.2812686838737758E-2</v>
      </c>
      <c r="AF399" s="13">
        <f t="shared" si="635"/>
        <v>5.6100374969287239E-3</v>
      </c>
      <c r="AG399" s="13">
        <f t="shared" si="636"/>
        <v>1.6375706939568975E-3</v>
      </c>
      <c r="AH399" s="13">
        <f t="shared" si="637"/>
        <v>2.6747009829613589E-3</v>
      </c>
      <c r="AI399" s="13">
        <f t="shared" si="638"/>
        <v>3.5820623586211194E-3</v>
      </c>
      <c r="AJ399" s="13">
        <f t="shared" si="639"/>
        <v>2.3986177936877193E-3</v>
      </c>
      <c r="AK399" s="13">
        <f t="shared" si="640"/>
        <v>1.0707737134258127E-3</v>
      </c>
      <c r="AL399" s="13">
        <f t="shared" si="641"/>
        <v>1.6817795171119161E-5</v>
      </c>
      <c r="AM399" s="13">
        <f t="shared" si="642"/>
        <v>3.9189756369412193E-3</v>
      </c>
      <c r="AN399" s="13">
        <f t="shared" si="643"/>
        <v>3.4318485341137519E-3</v>
      </c>
      <c r="AO399" s="13">
        <f t="shared" si="644"/>
        <v>1.5026355675805084E-3</v>
      </c>
      <c r="AP399" s="13">
        <f t="shared" si="645"/>
        <v>4.3861952268844045E-4</v>
      </c>
      <c r="AQ399" s="13">
        <f t="shared" si="646"/>
        <v>9.6024822901608645E-5</v>
      </c>
      <c r="AR399" s="13">
        <f t="shared" si="647"/>
        <v>4.6844734430311199E-4</v>
      </c>
      <c r="AS399" s="13">
        <f t="shared" si="648"/>
        <v>6.273626882831436E-4</v>
      </c>
      <c r="AT399" s="13">
        <f t="shared" si="649"/>
        <v>4.200941124294023E-4</v>
      </c>
      <c r="AU399" s="13">
        <f t="shared" si="650"/>
        <v>1.8753539389982347E-4</v>
      </c>
      <c r="AV399" s="13">
        <f t="shared" si="651"/>
        <v>6.2788651860252404E-5</v>
      </c>
      <c r="AW399" s="13">
        <f t="shared" si="652"/>
        <v>5.4787314216309001E-7</v>
      </c>
      <c r="AX399" s="13">
        <f t="shared" si="653"/>
        <v>8.7474046649617301E-4</v>
      </c>
      <c r="AY399" s="13">
        <f t="shared" si="654"/>
        <v>7.6601057668680206E-4</v>
      </c>
      <c r="AZ399" s="13">
        <f t="shared" si="655"/>
        <v>3.3539788432699323E-4</v>
      </c>
      <c r="BA399" s="13">
        <f t="shared" si="656"/>
        <v>9.790268719054298E-5</v>
      </c>
      <c r="BB399" s="13">
        <f t="shared" si="657"/>
        <v>2.1433355591290557E-5</v>
      </c>
      <c r="BC399" s="13">
        <f t="shared" si="658"/>
        <v>3.7538396142988102E-6</v>
      </c>
      <c r="BD399" s="13">
        <f t="shared" si="659"/>
        <v>6.8369921155845946E-5</v>
      </c>
      <c r="BE399" s="13">
        <f t="shared" si="660"/>
        <v>9.1563626212563294E-5</v>
      </c>
      <c r="BF399" s="13">
        <f t="shared" si="661"/>
        <v>6.1312763737750395E-5</v>
      </c>
      <c r="BG399" s="13">
        <f t="shared" si="662"/>
        <v>2.7370803252040692E-5</v>
      </c>
      <c r="BH399" s="13">
        <f t="shared" si="663"/>
        <v>9.1640079282626817E-6</v>
      </c>
      <c r="BI399" s="13">
        <f t="shared" si="664"/>
        <v>2.4545583273081331E-6</v>
      </c>
      <c r="BJ399" s="14">
        <f t="shared" si="665"/>
        <v>0.47471282261148706</v>
      </c>
      <c r="BK399" s="14">
        <f t="shared" si="666"/>
        <v>0.28074709913094698</v>
      </c>
      <c r="BL399" s="14">
        <f t="shared" si="667"/>
        <v>0.23257100937776801</v>
      </c>
      <c r="BM399" s="14">
        <f t="shared" si="668"/>
        <v>0.38077211699955343</v>
      </c>
      <c r="BN399" s="14">
        <f t="shared" si="669"/>
        <v>0.61871077638109373</v>
      </c>
    </row>
    <row r="400" spans="1:66" x14ac:dyDescent="0.25">
      <c r="A400" t="s">
        <v>339</v>
      </c>
      <c r="B400" t="s">
        <v>87</v>
      </c>
      <c r="C400" t="s">
        <v>77</v>
      </c>
      <c r="D400" t="s">
        <v>360</v>
      </c>
      <c r="E400" s="10">
        <f>VLOOKUP(A400,home!$A$2:$E$405,3,FALSE)</f>
        <v>1.3068</v>
      </c>
      <c r="F400" s="10">
        <f>VLOOKUP(B400,home!$B$2:$E$405,3,FALSE)</f>
        <v>0.87450000000000006</v>
      </c>
      <c r="G400" s="10">
        <f>VLOOKUP(C400,away!$B$2:$E$405,4,FALSE)</f>
        <v>0.65590000000000004</v>
      </c>
      <c r="H400" s="10">
        <f>VLOOKUP(A400,away!$A$2:$E$405,3,FALSE)</f>
        <v>1.1419999999999999</v>
      </c>
      <c r="I400" s="10">
        <f>VLOOKUP(C400,away!$B$2:$E$405,3,FALSE)</f>
        <v>1.3759999999999999</v>
      </c>
      <c r="J400" s="10">
        <f>VLOOKUP(B400,home!$B$2:$E$405,4,FALSE)</f>
        <v>0.50039999999999996</v>
      </c>
      <c r="K400" s="12">
        <f t="shared" si="614"/>
        <v>0.74956028994000012</v>
      </c>
      <c r="L400" s="12">
        <f t="shared" si="615"/>
        <v>0.7863245567999998</v>
      </c>
      <c r="M400" s="13">
        <f t="shared" si="616"/>
        <v>0.21526513022484486</v>
      </c>
      <c r="N400" s="13">
        <f t="shared" si="617"/>
        <v>0.1613541934253066</v>
      </c>
      <c r="O400" s="13">
        <f t="shared" si="618"/>
        <v>0.16926825811854537</v>
      </c>
      <c r="P400" s="13">
        <f t="shared" si="619"/>
        <v>0.12687676463297565</v>
      </c>
      <c r="Q400" s="13">
        <f t="shared" si="620"/>
        <v>6.0472348003453837E-2</v>
      </c>
      <c r="R400" s="13">
        <f t="shared" si="621"/>
        <v>6.6549894022686573E-2</v>
      </c>
      <c r="S400" s="13">
        <f t="shared" si="622"/>
        <v>1.8695217134002851E-2</v>
      </c>
      <c r="T400" s="13">
        <f t="shared" si="623"/>
        <v>4.7550892242471186E-2</v>
      </c>
      <c r="U400" s="13">
        <f t="shared" si="624"/>
        <v>4.988315785912123E-2</v>
      </c>
      <c r="V400" s="13">
        <f t="shared" si="625"/>
        <v>1.2243241426647051E-3</v>
      </c>
      <c r="W400" s="13">
        <f t="shared" si="626"/>
        <v>1.5109223567607149E-2</v>
      </c>
      <c r="X400" s="13">
        <f t="shared" si="627"/>
        <v>1.1880753525390803E-2</v>
      </c>
      <c r="Y400" s="13">
        <f t="shared" si="628"/>
        <v>4.6710641251514785E-3</v>
      </c>
      <c r="Z400" s="13">
        <f t="shared" si="629"/>
        <v>1.744327197415866E-2</v>
      </c>
      <c r="AA400" s="13">
        <f t="shared" si="630"/>
        <v>1.3074783998452643E-2</v>
      </c>
      <c r="AB400" s="13">
        <f t="shared" si="631"/>
        <v>4.9001694423915177E-3</v>
      </c>
      <c r="AC400" s="13">
        <f t="shared" si="632"/>
        <v>4.5100861760880732E-5</v>
      </c>
      <c r="AD400" s="13">
        <f t="shared" si="633"/>
        <v>2.8313184995259742E-3</v>
      </c>
      <c r="AE400" s="13">
        <f t="shared" si="634"/>
        <v>2.2263352642994017E-3</v>
      </c>
      <c r="AF400" s="13">
        <f t="shared" si="635"/>
        <v>8.7531104499421867E-4</v>
      </c>
      <c r="AG400" s="13">
        <f t="shared" si="636"/>
        <v>2.2942618983907455E-4</v>
      </c>
      <c r="AH400" s="13">
        <f t="shared" si="637"/>
        <v>3.4290182760555415E-3</v>
      </c>
      <c r="AI400" s="13">
        <f t="shared" si="638"/>
        <v>2.5702559332097513E-3</v>
      </c>
      <c r="AJ400" s="13">
        <f t="shared" si="639"/>
        <v>9.632808912583532E-4</v>
      </c>
      <c r="AK400" s="13">
        <f t="shared" si="640"/>
        <v>2.4067903471509098E-4</v>
      </c>
      <c r="AL400" s="13">
        <f t="shared" si="641"/>
        <v>1.0632937004525973E-6</v>
      </c>
      <c r="AM400" s="13">
        <f t="shared" si="642"/>
        <v>4.2444878308343513E-4</v>
      </c>
      <c r="AN400" s="13">
        <f t="shared" si="643"/>
        <v>3.3375450124238139E-4</v>
      </c>
      <c r="AO400" s="13">
        <f t="shared" si="644"/>
        <v>1.3121968013471023E-4</v>
      </c>
      <c r="AP400" s="13">
        <f t="shared" si="645"/>
        <v>3.4393752275121259E-5</v>
      </c>
      <c r="AQ400" s="13">
        <f t="shared" si="646"/>
        <v>6.761163003605927E-6</v>
      </c>
      <c r="AR400" s="13">
        <f t="shared" si="647"/>
        <v>5.3926425523569469E-4</v>
      </c>
      <c r="AS400" s="13">
        <f t="shared" si="648"/>
        <v>4.0421107150874556E-4</v>
      </c>
      <c r="AT400" s="13">
        <f t="shared" si="649"/>
        <v>1.514902839785267E-4</v>
      </c>
      <c r="AU400" s="13">
        <f t="shared" si="650"/>
        <v>3.7850367060679146E-5</v>
      </c>
      <c r="AV400" s="13">
        <f t="shared" si="651"/>
        <v>7.0927830270845216E-6</v>
      </c>
      <c r="AW400" s="13">
        <f t="shared" si="652"/>
        <v>1.7408411719375872E-8</v>
      </c>
      <c r="AX400" s="13">
        <f t="shared" si="653"/>
        <v>5.3024992152116627E-5</v>
      </c>
      <c r="AY400" s="13">
        <f t="shared" si="654"/>
        <v>4.1694853453336571E-5</v>
      </c>
      <c r="AZ400" s="13">
        <f t="shared" si="655"/>
        <v>1.6392843581267911E-5</v>
      </c>
      <c r="BA400" s="13">
        <f t="shared" si="656"/>
        <v>4.2966984879107366E-6</v>
      </c>
      <c r="BB400" s="13">
        <f t="shared" si="657"/>
        <v>8.4464988355240994E-7</v>
      </c>
      <c r="BC400" s="13">
        <f t="shared" si="658"/>
        <v>1.3283378906710405E-7</v>
      </c>
      <c r="BD400" s="13">
        <f t="shared" si="659"/>
        <v>7.0672787749381571E-5</v>
      </c>
      <c r="BE400" s="13">
        <f t="shared" si="660"/>
        <v>5.2973515276294542E-5</v>
      </c>
      <c r="BF400" s="13">
        <f t="shared" si="661"/>
        <v>1.985342173482018E-5</v>
      </c>
      <c r="BG400" s="13">
        <f t="shared" si="662"/>
        <v>4.9604455172843047E-6</v>
      </c>
      <c r="BH400" s="13">
        <f t="shared" si="663"/>
        <v>9.2953824504179926E-7</v>
      </c>
      <c r="BI400" s="13">
        <f t="shared" si="664"/>
        <v>1.3934899129277004E-7</v>
      </c>
      <c r="BJ400" s="14">
        <f t="shared" si="665"/>
        <v>0.3082478306391262</v>
      </c>
      <c r="BK400" s="14">
        <f t="shared" si="666"/>
        <v>0.36214929514340283</v>
      </c>
      <c r="BL400" s="14">
        <f t="shared" si="667"/>
        <v>0.31216893539476082</v>
      </c>
      <c r="BM400" s="14">
        <f t="shared" si="668"/>
        <v>0.20018106727859408</v>
      </c>
      <c r="BN400" s="14">
        <f t="shared" si="669"/>
        <v>0.79978658842781303</v>
      </c>
    </row>
    <row r="401" spans="1:66" x14ac:dyDescent="0.25">
      <c r="A401" t="s">
        <v>339</v>
      </c>
      <c r="B401" t="s">
        <v>88</v>
      </c>
      <c r="C401" t="s">
        <v>73</v>
      </c>
      <c r="D401" t="s">
        <v>360</v>
      </c>
      <c r="E401" s="10">
        <f>VLOOKUP(A401,home!$A$2:$E$405,3,FALSE)</f>
        <v>1.3068</v>
      </c>
      <c r="F401" s="10">
        <f>VLOOKUP(B401,home!$B$2:$E$405,3,FALSE)</f>
        <v>0.87450000000000006</v>
      </c>
      <c r="G401" s="10">
        <f>VLOOKUP(C401,away!$B$2:$E$405,4,FALSE)</f>
        <v>1.5305</v>
      </c>
      <c r="H401" s="10">
        <f>VLOOKUP(A401,away!$A$2:$E$405,3,FALSE)</f>
        <v>1.1419999999999999</v>
      </c>
      <c r="I401" s="10">
        <f>VLOOKUP(C401,away!$B$2:$E$405,3,FALSE)</f>
        <v>1.0007999999999999</v>
      </c>
      <c r="J401" s="10">
        <f>VLOOKUP(B401,home!$B$2:$E$405,4,FALSE)</f>
        <v>1.7513000000000001</v>
      </c>
      <c r="K401" s="12">
        <f t="shared" si="614"/>
        <v>1.7490501963</v>
      </c>
      <c r="L401" s="12">
        <f t="shared" si="615"/>
        <v>2.0015845876799996</v>
      </c>
      <c r="M401" s="13">
        <f t="shared" si="616"/>
        <v>2.3502821904937674E-2</v>
      </c>
      <c r="N401" s="13">
        <f t="shared" si="617"/>
        <v>4.110761526643518E-2</v>
      </c>
      <c r="O401" s="13">
        <f t="shared" si="618"/>
        <v>4.7042886091911137E-2</v>
      </c>
      <c r="P401" s="13">
        <f t="shared" si="619"/>
        <v>8.2280369153575714E-2</v>
      </c>
      <c r="Q401" s="13">
        <f t="shared" si="620"/>
        <v>3.5949641275591672E-2</v>
      </c>
      <c r="R401" s="13">
        <f t="shared" si="621"/>
        <v>4.7080157880777573E-2</v>
      </c>
      <c r="S401" s="13">
        <f t="shared" si="622"/>
        <v>7.2013258401817548E-2</v>
      </c>
      <c r="T401" s="13">
        <f t="shared" si="623"/>
        <v>7.1956247909849058E-2</v>
      </c>
      <c r="U401" s="13">
        <f t="shared" si="624"/>
        <v>8.2345559383209019E-2</v>
      </c>
      <c r="V401" s="13">
        <f t="shared" si="625"/>
        <v>2.8012132657561396E-2</v>
      </c>
      <c r="W401" s="13">
        <f t="shared" si="626"/>
        <v>2.0959242376662732E-2</v>
      </c>
      <c r="X401" s="13">
        <f t="shared" si="627"/>
        <v>4.1951696510577653E-2</v>
      </c>
      <c r="Y401" s="13">
        <f t="shared" si="628"/>
        <v>4.198493458130053E-2</v>
      </c>
      <c r="Z401" s="13">
        <f t="shared" si="629"/>
        <v>3.1411639466568497E-2</v>
      </c>
      <c r="AA401" s="13">
        <f t="shared" si="630"/>
        <v>5.4940534175106456E-2</v>
      </c>
      <c r="AB401" s="13">
        <f t="shared" si="631"/>
        <v>4.8046876041898418E-2</v>
      </c>
      <c r="AC401" s="13">
        <f t="shared" si="632"/>
        <v>6.1291805329950141E-3</v>
      </c>
      <c r="AD401" s="13">
        <f t="shared" si="633"/>
        <v>9.164691748300308E-3</v>
      </c>
      <c r="AE401" s="13">
        <f t="shared" si="634"/>
        <v>1.8343905754235966E-2</v>
      </c>
      <c r="AF401" s="13">
        <f t="shared" si="635"/>
        <v>1.8358439517766587E-2</v>
      </c>
      <c r="AG401" s="13">
        <f t="shared" si="636"/>
        <v>1.2248656530872351E-2</v>
      </c>
      <c r="AH401" s="13">
        <f t="shared" si="637"/>
        <v>1.5718263357511069E-2</v>
      </c>
      <c r="AI401" s="13">
        <f t="shared" si="638"/>
        <v>2.7492031610949832E-2</v>
      </c>
      <c r="AJ401" s="13">
        <f t="shared" si="639"/>
        <v>2.4042471642908812E-2</v>
      </c>
      <c r="AK401" s="13">
        <f t="shared" si="640"/>
        <v>1.4017163248855612E-2</v>
      </c>
      <c r="AL401" s="13">
        <f t="shared" si="641"/>
        <v>8.5829903984047053E-4</v>
      </c>
      <c r="AM401" s="13">
        <f t="shared" si="642"/>
        <v>3.2059011802787287E-3</v>
      </c>
      <c r="AN401" s="13">
        <f t="shared" si="643"/>
        <v>6.4168823920710228E-3</v>
      </c>
      <c r="AO401" s="13">
        <f t="shared" si="644"/>
        <v>6.421966448462265E-3</v>
      </c>
      <c r="AP401" s="13">
        <f t="shared" si="645"/>
        <v>4.2847030219467126E-3</v>
      </c>
      <c r="AQ401" s="13">
        <f t="shared" si="646"/>
        <v>2.1440488828786135E-3</v>
      </c>
      <c r="AR401" s="13">
        <f t="shared" si="647"/>
        <v>6.2922867362978866E-3</v>
      </c>
      <c r="AS401" s="13">
        <f t="shared" si="648"/>
        <v>1.1005525351297705E-2</v>
      </c>
      <c r="AT401" s="13">
        <f t="shared" si="649"/>
        <v>9.6246081380359418E-3</v>
      </c>
      <c r="AU401" s="13">
        <f t="shared" si="650"/>
        <v>5.6113075843807802E-3</v>
      </c>
      <c r="AV401" s="13">
        <f t="shared" si="651"/>
        <v>2.4536146579902207E-3</v>
      </c>
      <c r="AW401" s="13">
        <f t="shared" si="652"/>
        <v>8.3466527891695963E-5</v>
      </c>
      <c r="AX401" s="13">
        <f t="shared" si="653"/>
        <v>9.3454701478081837E-4</v>
      </c>
      <c r="AY401" s="13">
        <f t="shared" si="654"/>
        <v>1.8705749012476389E-3</v>
      </c>
      <c r="AZ401" s="13">
        <f t="shared" si="655"/>
        <v>1.872056946219156E-3</v>
      </c>
      <c r="BA401" s="13">
        <f t="shared" si="656"/>
        <v>1.2490267769371831E-3</v>
      </c>
      <c r="BB401" s="13">
        <f t="shared" si="657"/>
        <v>6.2500818657927225E-4</v>
      </c>
      <c r="BC401" s="13">
        <f t="shared" si="658"/>
        <v>2.5020135068617934E-4</v>
      </c>
      <c r="BD401" s="13">
        <f t="shared" si="659"/>
        <v>2.0990906921061914E-3</v>
      </c>
      <c r="BE401" s="13">
        <f t="shared" si="660"/>
        <v>3.6714149870798367E-3</v>
      </c>
      <c r="BF401" s="13">
        <f t="shared" si="661"/>
        <v>3.2107445519253767E-3</v>
      </c>
      <c r="BG401" s="13">
        <f t="shared" si="662"/>
        <v>1.8719177962714117E-3</v>
      </c>
      <c r="BH401" s="13">
        <f t="shared" si="663"/>
        <v>8.18519547256494E-4</v>
      </c>
      <c r="BI401" s="13">
        <f t="shared" si="664"/>
        <v>2.8632635496087156E-4</v>
      </c>
      <c r="BJ401" s="14">
        <f t="shared" si="665"/>
        <v>0.3412999885736796</v>
      </c>
      <c r="BK401" s="14">
        <f t="shared" si="666"/>
        <v>0.21466663659197546</v>
      </c>
      <c r="BL401" s="14">
        <f t="shared" si="667"/>
        <v>0.40767129983073069</v>
      </c>
      <c r="BM401" s="14">
        <f t="shared" si="668"/>
        <v>0.71629896451636954</v>
      </c>
      <c r="BN401" s="14">
        <f t="shared" si="669"/>
        <v>0.27696349157322897</v>
      </c>
    </row>
    <row r="402" spans="1:66" x14ac:dyDescent="0.25">
      <c r="A402" t="s">
        <v>339</v>
      </c>
      <c r="B402" t="s">
        <v>80</v>
      </c>
      <c r="C402" t="s">
        <v>76</v>
      </c>
      <c r="D402" t="s">
        <v>360</v>
      </c>
      <c r="E402" s="10">
        <f>VLOOKUP(A402,home!$A$2:$E$405,3,FALSE)</f>
        <v>1.3068</v>
      </c>
      <c r="F402" s="10">
        <f>VLOOKUP(B402,home!$B$2:$E$405,3,FALSE)</f>
        <v>0.4783</v>
      </c>
      <c r="G402" s="10">
        <f>VLOOKUP(C402,away!$B$2:$E$405,4,FALSE)</f>
        <v>0.43730000000000002</v>
      </c>
      <c r="H402" s="10">
        <f>VLOOKUP(A402,away!$A$2:$E$405,3,FALSE)</f>
        <v>1.1419999999999999</v>
      </c>
      <c r="I402" s="10">
        <f>VLOOKUP(C402,away!$B$2:$E$405,3,FALSE)</f>
        <v>1.3759999999999999</v>
      </c>
      <c r="J402" s="10">
        <f>VLOOKUP(B402,home!$B$2:$E$405,4,FALSE)</f>
        <v>0.54730000000000001</v>
      </c>
      <c r="K402" s="12">
        <f t="shared" si="614"/>
        <v>0.273331059012</v>
      </c>
      <c r="L402" s="12">
        <f t="shared" si="615"/>
        <v>0.86002284159999987</v>
      </c>
      <c r="M402" s="13">
        <f t="shared" si="616"/>
        <v>0.32195164980028201</v>
      </c>
      <c r="N402" s="13">
        <f t="shared" si="617"/>
        <v>8.799938539057163E-2</v>
      </c>
      <c r="O402" s="13">
        <f t="shared" si="618"/>
        <v>0.27688577271904652</v>
      </c>
      <c r="P402" s="13">
        <f t="shared" si="619"/>
        <v>7.5681481482652926E-2</v>
      </c>
      <c r="Q402" s="13">
        <f t="shared" si="620"/>
        <v>1.2026482600605033E-2</v>
      </c>
      <c r="R402" s="13">
        <f t="shared" si="621"/>
        <v>0.11906404452622306</v>
      </c>
      <c r="S402" s="13">
        <f t="shared" si="622"/>
        <v>4.4476295143713535E-3</v>
      </c>
      <c r="T402" s="13">
        <f t="shared" si="623"/>
        <v>1.0343049740625295E-2</v>
      </c>
      <c r="U402" s="13">
        <f t="shared" si="624"/>
        <v>3.2543901380604472E-2</v>
      </c>
      <c r="V402" s="13">
        <f t="shared" si="625"/>
        <v>1.1616761258765378E-4</v>
      </c>
      <c r="W402" s="13">
        <f t="shared" si="626"/>
        <v>1.0957370751375883E-3</v>
      </c>
      <c r="X402" s="13">
        <f t="shared" si="627"/>
        <v>9.4235891300630112E-4</v>
      </c>
      <c r="Y402" s="13">
        <f t="shared" si="628"/>
        <v>4.0522509508538309E-4</v>
      </c>
      <c r="Z402" s="13">
        <f t="shared" si="629"/>
        <v>3.4132599301943761E-2</v>
      </c>
      <c r="AA402" s="13">
        <f t="shared" si="630"/>
        <v>9.3294995140325385E-3</v>
      </c>
      <c r="AB402" s="13">
        <f t="shared" si="631"/>
        <v>1.2750209911112265E-3</v>
      </c>
      <c r="AC402" s="13">
        <f t="shared" si="632"/>
        <v>1.7067269701813812E-6</v>
      </c>
      <c r="AD402" s="13">
        <f t="shared" si="633"/>
        <v>7.4874743786517106E-5</v>
      </c>
      <c r="AE402" s="13">
        <f t="shared" si="634"/>
        <v>6.4393989915352372E-5</v>
      </c>
      <c r="AF402" s="13">
        <f t="shared" si="635"/>
        <v>2.7690151094481539E-5</v>
      </c>
      <c r="AG402" s="13">
        <f t="shared" si="636"/>
        <v>7.9380541428697878E-6</v>
      </c>
      <c r="AH402" s="13">
        <f t="shared" si="637"/>
        <v>7.3387037607129599E-3</v>
      </c>
      <c r="AI402" s="13">
        <f t="shared" si="638"/>
        <v>2.0058956706910202E-3</v>
      </c>
      <c r="AJ402" s="13">
        <f t="shared" si="639"/>
        <v>2.7413679396878126E-4</v>
      </c>
      <c r="AK402" s="13">
        <f t="shared" si="640"/>
        <v>2.4976700069880477E-5</v>
      </c>
      <c r="AL402" s="13">
        <f t="shared" si="641"/>
        <v>1.6048077488635811E-8</v>
      </c>
      <c r="AM402" s="13">
        <f t="shared" si="642"/>
        <v>4.0931186024841795E-6</v>
      </c>
      <c r="AN402" s="13">
        <f t="shared" si="643"/>
        <v>3.5201754915142637E-6</v>
      </c>
      <c r="AO402" s="13">
        <f t="shared" si="644"/>
        <v>1.5137156645713867E-6</v>
      </c>
      <c r="AP402" s="13">
        <f t="shared" si="645"/>
        <v>4.3394334907303881E-7</v>
      </c>
      <c r="AQ402" s="13">
        <f t="shared" si="646"/>
        <v>9.3300298040803871E-8</v>
      </c>
      <c r="AR402" s="13">
        <f t="shared" si="647"/>
        <v>1.2622905723897934E-3</v>
      </c>
      <c r="AS402" s="13">
        <f t="shared" si="648"/>
        <v>3.4502321893216587E-4</v>
      </c>
      <c r="AT402" s="13">
        <f t="shared" si="649"/>
        <v>4.7152780907229009E-5</v>
      </c>
      <c r="AU402" s="13">
        <f t="shared" si="650"/>
        <v>4.2961065135779056E-6</v>
      </c>
      <c r="AV402" s="13">
        <f t="shared" si="651"/>
        <v>2.9356483574615006E-7</v>
      </c>
      <c r="AW402" s="13">
        <f t="shared" si="652"/>
        <v>1.0478991350631826E-10</v>
      </c>
      <c r="AX402" s="13">
        <f t="shared" si="653"/>
        <v>1.8646274037978615E-7</v>
      </c>
      <c r="AY402" s="13">
        <f t="shared" si="654"/>
        <v>1.6036221583394671E-7</v>
      </c>
      <c r="AZ402" s="13">
        <f t="shared" si="655"/>
        <v>6.8957584273391677E-8</v>
      </c>
      <c r="BA402" s="13">
        <f t="shared" si="656"/>
        <v>1.9768365858891259E-8</v>
      </c>
      <c r="BB402" s="13">
        <f t="shared" si="657"/>
        <v>4.2503115449380203E-9</v>
      </c>
      <c r="BC402" s="13">
        <f t="shared" si="658"/>
        <v>7.3107300251257648E-10</v>
      </c>
      <c r="BD402" s="13">
        <f t="shared" si="659"/>
        <v>1.8093312083192664E-4</v>
      </c>
      <c r="BE402" s="13">
        <f t="shared" si="660"/>
        <v>4.945464152733667E-5</v>
      </c>
      <c r="BF402" s="13">
        <f t="shared" si="661"/>
        <v>6.7587447708628815E-6</v>
      </c>
      <c r="BG402" s="13">
        <f t="shared" si="662"/>
        <v>6.1579162193725613E-7</v>
      </c>
      <c r="BH402" s="13">
        <f t="shared" si="663"/>
        <v>4.2078744038706838E-8</v>
      </c>
      <c r="BI402" s="13">
        <f t="shared" si="664"/>
        <v>2.3002855339989255E-9</v>
      </c>
      <c r="BJ402" s="14">
        <f t="shared" si="665"/>
        <v>0.11299723053966704</v>
      </c>
      <c r="BK402" s="14">
        <f t="shared" si="666"/>
        <v>0.40219881154715742</v>
      </c>
      <c r="BL402" s="14">
        <f t="shared" si="667"/>
        <v>0.4506388149778206</v>
      </c>
      <c r="BM402" s="14">
        <f t="shared" si="668"/>
        <v>0.10635847958978178</v>
      </c>
      <c r="BN402" s="14">
        <f t="shared" si="669"/>
        <v>0.89360881651938118</v>
      </c>
    </row>
    <row r="403" spans="1:66" x14ac:dyDescent="0.25">
      <c r="A403" t="s">
        <v>351</v>
      </c>
      <c r="B403" t="s">
        <v>99</v>
      </c>
      <c r="C403" t="s">
        <v>103</v>
      </c>
      <c r="D403" t="s">
        <v>360</v>
      </c>
      <c r="E403" s="10">
        <f>VLOOKUP(A403,home!$A$2:$E$405,3,FALSE)</f>
        <v>1.599</v>
      </c>
      <c r="F403" s="10">
        <f>VLOOKUP(B403,home!$B$2:$E$405,3,FALSE)</f>
        <v>0.66449999999999998</v>
      </c>
      <c r="G403" s="10">
        <f>VLOOKUP(C403,away!$B$2:$E$405,4,FALSE)</f>
        <v>1.0163</v>
      </c>
      <c r="H403" s="10">
        <f>VLOOKUP(A403,away!$A$2:$E$405,3,FALSE)</f>
        <v>1.4569000000000001</v>
      </c>
      <c r="I403" s="10">
        <f>VLOOKUP(C403,away!$B$2:$E$405,3,FALSE)</f>
        <v>1.3728</v>
      </c>
      <c r="J403" s="10">
        <f>VLOOKUP(B403,home!$B$2:$E$405,4,FALSE)</f>
        <v>0.85799999999999998</v>
      </c>
      <c r="K403" s="12">
        <f t="shared" si="614"/>
        <v>1.0798548286499998</v>
      </c>
      <c r="L403" s="12">
        <f t="shared" si="615"/>
        <v>1.7160277305600002</v>
      </c>
      <c r="M403" s="13">
        <f t="shared" si="616"/>
        <v>6.1060960631894173E-2</v>
      </c>
      <c r="N403" s="13">
        <f t="shared" si="617"/>
        <v>6.5936973180358474E-2</v>
      </c>
      <c r="O403" s="13">
        <f t="shared" si="618"/>
        <v>0.10478230169896288</v>
      </c>
      <c r="P403" s="13">
        <f t="shared" si="619"/>
        <v>0.11314967444668615</v>
      </c>
      <c r="Q403" s="13">
        <f t="shared" si="620"/>
        <v>3.5601179437687813E-2</v>
      </c>
      <c r="R403" s="13">
        <f t="shared" si="621"/>
        <v>8.9904667693662288E-2</v>
      </c>
      <c r="S403" s="13">
        <f t="shared" si="622"/>
        <v>5.2418307437762893E-2</v>
      </c>
      <c r="T403" s="13">
        <f t="shared" si="623"/>
        <v>6.1092611155714766E-2</v>
      </c>
      <c r="U403" s="13">
        <f t="shared" si="624"/>
        <v>9.7083989527174855E-2</v>
      </c>
      <c r="V403" s="13">
        <f t="shared" si="625"/>
        <v>1.0792701370802356E-2</v>
      </c>
      <c r="W403" s="13">
        <f t="shared" si="626"/>
        <v>1.2814701840474089E-2</v>
      </c>
      <c r="X403" s="13">
        <f t="shared" si="627"/>
        <v>2.1990383717111813E-2</v>
      </c>
      <c r="Y403" s="13">
        <f t="shared" si="628"/>
        <v>1.8868054132109485E-2</v>
      </c>
      <c r="Z403" s="13">
        <f t="shared" si="629"/>
        <v>5.1426300956368742E-2</v>
      </c>
      <c r="AA403" s="13">
        <f t="shared" si="630"/>
        <v>5.5532939407342892E-2</v>
      </c>
      <c r="AB403" s="13">
        <f t="shared" si="631"/>
        <v>2.9983756384073537E-2</v>
      </c>
      <c r="AC403" s="13">
        <f t="shared" si="632"/>
        <v>1.2499707606433415E-3</v>
      </c>
      <c r="AD403" s="13">
        <f t="shared" si="633"/>
        <v>3.459504415036496E-3</v>
      </c>
      <c r="AE403" s="13">
        <f t="shared" si="634"/>
        <v>5.9366055101973802E-3</v>
      </c>
      <c r="AF403" s="13">
        <f t="shared" si="635"/>
        <v>5.0936898404470021E-3</v>
      </c>
      <c r="AG403" s="13">
        <f t="shared" si="636"/>
        <v>2.9136376723595987E-3</v>
      </c>
      <c r="AH403" s="13">
        <f t="shared" si="637"/>
        <v>2.2062239630313264E-2</v>
      </c>
      <c r="AI403" s="13">
        <f t="shared" si="638"/>
        <v>2.3824015995627165E-2</v>
      </c>
      <c r="AJ403" s="13">
        <f t="shared" si="639"/>
        <v>1.2863239355356413E-2</v>
      </c>
      <c r="AK403" s="13">
        <f t="shared" si="640"/>
        <v>4.6301437099874445E-3</v>
      </c>
      <c r="AL403" s="13">
        <f t="shared" si="641"/>
        <v>9.265087425486394E-5</v>
      </c>
      <c r="AM403" s="13">
        <f t="shared" si="642"/>
        <v>7.47152509462631E-4</v>
      </c>
      <c r="AN403" s="13">
        <f t="shared" si="643"/>
        <v>1.2821344251953677E-3</v>
      </c>
      <c r="AO403" s="13">
        <f t="shared" si="644"/>
        <v>1.1000891139704289E-3</v>
      </c>
      <c r="AP403" s="13">
        <f t="shared" si="645"/>
        <v>6.2926114188681197E-4</v>
      </c>
      <c r="AQ403" s="13">
        <f t="shared" si="646"/>
        <v>2.6995739231040517E-4</v>
      </c>
      <c r="AR403" s="13">
        <f t="shared" si="647"/>
        <v>7.5718830007754645E-3</v>
      </c>
      <c r="AS403" s="13">
        <f t="shared" si="648"/>
        <v>8.1765344203602354E-3</v>
      </c>
      <c r="AT403" s="13">
        <f t="shared" si="649"/>
        <v>4.4147350877244643E-3</v>
      </c>
      <c r="AU403" s="13">
        <f t="shared" si="650"/>
        <v>1.5890910005632809E-3</v>
      </c>
      <c r="AV403" s="13">
        <f t="shared" si="651"/>
        <v>4.2899689753062958E-4</v>
      </c>
      <c r="AW403" s="13">
        <f t="shared" si="652"/>
        <v>4.7691029453963561E-6</v>
      </c>
      <c r="AX403" s="13">
        <f t="shared" si="653"/>
        <v>1.3446937418019772E-4</v>
      </c>
      <c r="AY403" s="13">
        <f t="shared" si="654"/>
        <v>2.307531750042682E-4</v>
      </c>
      <c r="AZ403" s="13">
        <f t="shared" si="655"/>
        <v>1.9798942361104449E-4</v>
      </c>
      <c r="BA403" s="13">
        <f t="shared" si="656"/>
        <v>1.1325178042471439E-4</v>
      </c>
      <c r="BB403" s="13">
        <f t="shared" si="657"/>
        <v>4.8585798936025535E-5</v>
      </c>
      <c r="BC403" s="13">
        <f t="shared" si="658"/>
        <v>1.6674915657126456E-5</v>
      </c>
      <c r="BD403" s="13">
        <f t="shared" si="659"/>
        <v>2.1655935336477618E-3</v>
      </c>
      <c r="BE403" s="13">
        <f t="shared" si="660"/>
        <v>2.3385266342027511E-3</v>
      </c>
      <c r="BF403" s="13">
        <f t="shared" si="661"/>
        <v>1.2626346389352364E-3</v>
      </c>
      <c r="BG403" s="13">
        <f t="shared" si="662"/>
        <v>4.5448737055832133E-4</v>
      </c>
      <c r="BH403" s="13">
        <f t="shared" si="663"/>
        <v>1.2269509541446125E-4</v>
      </c>
      <c r="BI403" s="13">
        <f t="shared" si="664"/>
        <v>2.6498578246995696E-5</v>
      </c>
      <c r="BJ403" s="14">
        <f t="shared" si="665"/>
        <v>0.23847765995213591</v>
      </c>
      <c r="BK403" s="14">
        <f t="shared" si="666"/>
        <v>0.23899501869704801</v>
      </c>
      <c r="BL403" s="14">
        <f t="shared" si="667"/>
        <v>0.46921896966046034</v>
      </c>
      <c r="BM403" s="14">
        <f t="shared" si="668"/>
        <v>0.52745620810470262</v>
      </c>
      <c r="BN403" s="14">
        <f t="shared" si="669"/>
        <v>0.47043575708925178</v>
      </c>
    </row>
    <row r="404" spans="1:66" x14ac:dyDescent="0.25">
      <c r="A404" t="s">
        <v>351</v>
      </c>
      <c r="B404" t="s">
        <v>100</v>
      </c>
      <c r="C404" t="s">
        <v>97</v>
      </c>
      <c r="D404" t="s">
        <v>360</v>
      </c>
      <c r="E404" s="10">
        <f>VLOOKUP(A404,home!$A$2:$E$405,3,FALSE)</f>
        <v>1.599</v>
      </c>
      <c r="F404" s="10">
        <f>VLOOKUP(B404,home!$B$2:$E$405,3,FALSE)</f>
        <v>1.0301</v>
      </c>
      <c r="G404" s="10">
        <f>VLOOKUP(C404,away!$B$2:$E$405,4,FALSE)</f>
        <v>0</v>
      </c>
      <c r="H404" s="10">
        <f>VLOOKUP(A404,away!$A$2:$E$405,3,FALSE)</f>
        <v>1.4569000000000001</v>
      </c>
      <c r="I404" s="10">
        <f>VLOOKUP(C404,away!$B$2:$E$405,3,FALSE)</f>
        <v>0.68640000000000001</v>
      </c>
      <c r="J404" s="10">
        <f>VLOOKUP(B404,home!$B$2:$E$405,4,FALSE)</f>
        <v>0.96899999999999997</v>
      </c>
      <c r="K404" s="12">
        <f t="shared" si="614"/>
        <v>0</v>
      </c>
      <c r="L404" s="12">
        <f t="shared" si="615"/>
        <v>0.96901565904000009</v>
      </c>
      <c r="M404" s="13">
        <f t="shared" si="616"/>
        <v>0.37945636877723798</v>
      </c>
      <c r="N404" s="13">
        <f t="shared" si="617"/>
        <v>0</v>
      </c>
      <c r="O404" s="13">
        <f t="shared" si="618"/>
        <v>0.36769916326760049</v>
      </c>
      <c r="P404" s="13">
        <f t="shared" si="619"/>
        <v>0</v>
      </c>
      <c r="Q404" s="13">
        <f t="shared" si="620"/>
        <v>0</v>
      </c>
      <c r="R404" s="13">
        <f t="shared" si="621"/>
        <v>0.17815312351110527</v>
      </c>
      <c r="S404" s="13">
        <f t="shared" si="622"/>
        <v>0</v>
      </c>
      <c r="T404" s="13">
        <f t="shared" si="623"/>
        <v>0</v>
      </c>
      <c r="U404" s="13">
        <f t="shared" si="624"/>
        <v>0</v>
      </c>
      <c r="V404" s="13">
        <f t="shared" si="625"/>
        <v>0</v>
      </c>
      <c r="W404" s="13">
        <f t="shared" si="626"/>
        <v>0</v>
      </c>
      <c r="X404" s="13">
        <f t="shared" si="627"/>
        <v>0</v>
      </c>
      <c r="Y404" s="13">
        <f t="shared" si="628"/>
        <v>0</v>
      </c>
      <c r="Z404" s="13">
        <f t="shared" si="629"/>
        <v>5.7544388796382732E-2</v>
      </c>
      <c r="AA404" s="13">
        <f t="shared" si="630"/>
        <v>0</v>
      </c>
      <c r="AB404" s="13">
        <f t="shared" si="631"/>
        <v>0</v>
      </c>
      <c r="AC404" s="13">
        <f t="shared" si="632"/>
        <v>0</v>
      </c>
      <c r="AD404" s="13">
        <f t="shared" si="633"/>
        <v>0</v>
      </c>
      <c r="AE404" s="13">
        <f t="shared" si="634"/>
        <v>0</v>
      </c>
      <c r="AF404" s="13">
        <f t="shared" si="635"/>
        <v>0</v>
      </c>
      <c r="AG404" s="13">
        <f t="shared" si="636"/>
        <v>0</v>
      </c>
      <c r="AH404" s="13">
        <f t="shared" si="637"/>
        <v>1.3940353458395203E-2</v>
      </c>
      <c r="AI404" s="13">
        <f t="shared" si="638"/>
        <v>0</v>
      </c>
      <c r="AJ404" s="13">
        <f t="shared" si="639"/>
        <v>0</v>
      </c>
      <c r="AK404" s="13">
        <f t="shared" si="640"/>
        <v>0</v>
      </c>
      <c r="AL404" s="13">
        <f t="shared" si="641"/>
        <v>0</v>
      </c>
      <c r="AM404" s="13">
        <f t="shared" si="642"/>
        <v>0</v>
      </c>
      <c r="AN404" s="13">
        <f t="shared" si="643"/>
        <v>0</v>
      </c>
      <c r="AO404" s="13">
        <f t="shared" si="644"/>
        <v>0</v>
      </c>
      <c r="AP404" s="13">
        <f t="shared" si="645"/>
        <v>0</v>
      </c>
      <c r="AQ404" s="13">
        <f t="shared" si="646"/>
        <v>0</v>
      </c>
      <c r="AR404" s="13">
        <f t="shared" si="647"/>
        <v>2.7016841587474746E-3</v>
      </c>
      <c r="AS404" s="13">
        <f t="shared" si="648"/>
        <v>0</v>
      </c>
      <c r="AT404" s="13">
        <f t="shared" si="649"/>
        <v>0</v>
      </c>
      <c r="AU404" s="13">
        <f t="shared" si="650"/>
        <v>0</v>
      </c>
      <c r="AV404" s="13">
        <f t="shared" si="651"/>
        <v>0</v>
      </c>
      <c r="AW404" s="13">
        <f t="shared" si="652"/>
        <v>0</v>
      </c>
      <c r="AX404" s="13">
        <f t="shared" si="653"/>
        <v>0</v>
      </c>
      <c r="AY404" s="13">
        <f t="shared" si="654"/>
        <v>0</v>
      </c>
      <c r="AZ404" s="13">
        <f t="shared" si="655"/>
        <v>0</v>
      </c>
      <c r="BA404" s="13">
        <f t="shared" si="656"/>
        <v>0</v>
      </c>
      <c r="BB404" s="13">
        <f t="shared" si="657"/>
        <v>0</v>
      </c>
      <c r="BC404" s="13">
        <f t="shared" si="658"/>
        <v>0</v>
      </c>
      <c r="BD404" s="13">
        <f t="shared" si="659"/>
        <v>4.3632904260110196E-4</v>
      </c>
      <c r="BE404" s="13">
        <f t="shared" si="660"/>
        <v>0</v>
      </c>
      <c r="BF404" s="13">
        <f t="shared" si="661"/>
        <v>0</v>
      </c>
      <c r="BG404" s="13">
        <f t="shared" si="662"/>
        <v>0</v>
      </c>
      <c r="BH404" s="13">
        <f t="shared" si="663"/>
        <v>0</v>
      </c>
      <c r="BI404" s="13">
        <f t="shared" si="664"/>
        <v>0</v>
      </c>
      <c r="BJ404" s="14">
        <f t="shared" si="665"/>
        <v>0</v>
      </c>
      <c r="BK404" s="14">
        <f t="shared" si="666"/>
        <v>0.37945636877723798</v>
      </c>
      <c r="BL404" s="14">
        <f t="shared" si="667"/>
        <v>0.5629306534384495</v>
      </c>
      <c r="BM404" s="14">
        <f t="shared" si="668"/>
        <v>7.4622755456126511E-2</v>
      </c>
      <c r="BN404" s="14">
        <f t="shared" si="669"/>
        <v>0.92530865555594366</v>
      </c>
    </row>
    <row r="405" spans="1:66" x14ac:dyDescent="0.25">
      <c r="A405" t="s">
        <v>351</v>
      </c>
      <c r="B405" t="s">
        <v>102</v>
      </c>
      <c r="C405" t="s">
        <v>107</v>
      </c>
      <c r="D405" t="s">
        <v>360</v>
      </c>
      <c r="E405" s="10">
        <f>VLOOKUP(A405,home!$A$2:$E$405,3,FALSE)</f>
        <v>1.599</v>
      </c>
      <c r="F405" s="10">
        <f>VLOOKUP(B405,home!$B$2:$E$405,3,FALSE)</f>
        <v>1.2507999999999999</v>
      </c>
      <c r="G405" s="10">
        <f>VLOOKUP(C405,away!$B$2:$E$405,4,FALSE)</f>
        <v>0.66449999999999998</v>
      </c>
      <c r="H405" s="10">
        <f>VLOOKUP(A405,away!$A$2:$E$405,3,FALSE)</f>
        <v>1.4569000000000001</v>
      </c>
      <c r="I405" s="10">
        <f>VLOOKUP(C405,away!$B$2:$E$405,3,FALSE)</f>
        <v>0.85799999999999998</v>
      </c>
      <c r="J405" s="10">
        <f>VLOOKUP(B405,home!$B$2:$E$405,4,FALSE)</f>
        <v>0.85799999999999998</v>
      </c>
      <c r="K405" s="12">
        <f t="shared" si="614"/>
        <v>1.3290194033999998</v>
      </c>
      <c r="L405" s="12">
        <f t="shared" si="615"/>
        <v>1.0725173316000001</v>
      </c>
      <c r="M405" s="13">
        <f t="shared" si="616"/>
        <v>9.057865089830848E-2</v>
      </c>
      <c r="N405" s="13">
        <f t="shared" si="617"/>
        <v>0.12038078457764678</v>
      </c>
      <c r="O405" s="13">
        <f t="shared" si="618"/>
        <v>9.714717296138177E-2</v>
      </c>
      <c r="P405" s="13">
        <f t="shared" si="619"/>
        <v>0.12911047785113219</v>
      </c>
      <c r="Q405" s="13">
        <f t="shared" si="620"/>
        <v>7.9994199250104037E-2</v>
      </c>
      <c r="R405" s="13">
        <f t="shared" si="621"/>
        <v>5.2096013358512411E-2</v>
      </c>
      <c r="S405" s="13">
        <f t="shared" si="622"/>
        <v>4.6008400781058091E-2</v>
      </c>
      <c r="T405" s="13">
        <f t="shared" si="623"/>
        <v>8.5795165123200318E-2</v>
      </c>
      <c r="U405" s="13">
        <f t="shared" si="624"/>
        <v>6.9236612593248592E-2</v>
      </c>
      <c r="V405" s="13">
        <f t="shared" si="625"/>
        <v>7.2866895860945859E-3</v>
      </c>
      <c r="W405" s="13">
        <f t="shared" si="626"/>
        <v>3.543794765427799E-2</v>
      </c>
      <c r="X405" s="13">
        <f t="shared" si="627"/>
        <v>3.8007813055546714E-2</v>
      </c>
      <c r="Y405" s="13">
        <f t="shared" si="628"/>
        <v>2.0382019119143301E-2</v>
      </c>
      <c r="Z405" s="13">
        <f t="shared" si="629"/>
        <v>1.8624625744756568E-2</v>
      </c>
      <c r="AA405" s="13">
        <f t="shared" si="630"/>
        <v>2.4752488995844649E-2</v>
      </c>
      <c r="AB405" s="13">
        <f t="shared" si="631"/>
        <v>1.6448269078961263E-2</v>
      </c>
      <c r="AC405" s="13">
        <f t="shared" si="632"/>
        <v>6.4915129357423832E-4</v>
      </c>
      <c r="AD405" s="13">
        <f t="shared" si="633"/>
        <v>1.177443001230224E-2</v>
      </c>
      <c r="AE405" s="13">
        <f t="shared" si="634"/>
        <v>1.2628280257905355E-2</v>
      </c>
      <c r="AF405" s="13">
        <f t="shared" si="635"/>
        <v>6.7720247224528048E-3</v>
      </c>
      <c r="AG405" s="13">
        <f t="shared" si="636"/>
        <v>2.421037961618105E-3</v>
      </c>
      <c r="AH405" s="13">
        <f t="shared" si="637"/>
        <v>4.9938084764537434E-3</v>
      </c>
      <c r="AI405" s="13">
        <f t="shared" si="638"/>
        <v>6.6368683620704168E-3</v>
      </c>
      <c r="AJ405" s="13">
        <f t="shared" si="639"/>
        <v>4.4102634155015804E-3</v>
      </c>
      <c r="AK405" s="13">
        <f t="shared" si="640"/>
        <v>1.9537752177689184E-3</v>
      </c>
      <c r="AL405" s="13">
        <f t="shared" si="641"/>
        <v>3.7011915227196501E-5</v>
      </c>
      <c r="AM405" s="13">
        <f t="shared" si="642"/>
        <v>3.1296891900649943E-3</v>
      </c>
      <c r="AN405" s="13">
        <f t="shared" si="643"/>
        <v>3.3566458988658738E-3</v>
      </c>
      <c r="AO405" s="13">
        <f t="shared" si="644"/>
        <v>1.8000304512888548E-3</v>
      </c>
      <c r="AP405" s="13">
        <f t="shared" si="645"/>
        <v>6.4352128547168891E-4</v>
      </c>
      <c r="AQ405" s="13">
        <f t="shared" si="646"/>
        <v>1.7254693298047441E-4</v>
      </c>
      <c r="AR405" s="13">
        <f t="shared" si="647"/>
        <v>1.0711892283375266E-3</v>
      </c>
      <c r="AS405" s="13">
        <f t="shared" si="648"/>
        <v>1.4236312691736457E-3</v>
      </c>
      <c r="AT405" s="13">
        <f t="shared" si="649"/>
        <v>9.4601679000937177E-4</v>
      </c>
      <c r="AU405" s="13">
        <f t="shared" si="650"/>
        <v>4.1909155662154602E-4</v>
      </c>
      <c r="AV405" s="13">
        <f t="shared" si="651"/>
        <v>1.3924520263778611E-4</v>
      </c>
      <c r="AW405" s="13">
        <f t="shared" si="652"/>
        <v>1.4654624626643336E-6</v>
      </c>
      <c r="AX405" s="13">
        <f t="shared" si="653"/>
        <v>6.9323627670126755E-4</v>
      </c>
      <c r="AY405" s="13">
        <f t="shared" si="654"/>
        <v>7.4350792165596283E-4</v>
      </c>
      <c r="AZ405" s="13">
        <f t="shared" si="655"/>
        <v>3.9871256607895749E-4</v>
      </c>
      <c r="BA405" s="13">
        <f t="shared" si="656"/>
        <v>1.4254204581546408E-4</v>
      </c>
      <c r="BB405" s="13">
        <f t="shared" si="657"/>
        <v>3.8219703654701619E-5</v>
      </c>
      <c r="BC405" s="13">
        <f t="shared" si="658"/>
        <v>8.1982589156566725E-6</v>
      </c>
      <c r="BD405" s="13">
        <f t="shared" si="659"/>
        <v>1.9147816880253778E-4</v>
      </c>
      <c r="BE405" s="13">
        <f t="shared" si="660"/>
        <v>2.544782016660732E-4</v>
      </c>
      <c r="BF405" s="13">
        <f t="shared" si="661"/>
        <v>1.691032338782748E-4</v>
      </c>
      <c r="BG405" s="13">
        <f t="shared" si="662"/>
        <v>7.4913826333971781E-5</v>
      </c>
      <c r="BH405" s="13">
        <f t="shared" si="663"/>
        <v>2.4890482195196597E-5</v>
      </c>
      <c r="BI405" s="13">
        <f t="shared" si="664"/>
        <v>6.6159867594796983E-6</v>
      </c>
      <c r="BJ405" s="14">
        <f t="shared" si="665"/>
        <v>0.42472055226569155</v>
      </c>
      <c r="BK405" s="14">
        <f t="shared" si="666"/>
        <v>0.27441389024705076</v>
      </c>
      <c r="BL405" s="14">
        <f t="shared" si="667"/>
        <v>0.28239592640615879</v>
      </c>
      <c r="BM405" s="14">
        <f t="shared" si="668"/>
        <v>0.43010565330737865</v>
      </c>
      <c r="BN405" s="14">
        <f t="shared" si="669"/>
        <v>0.56930729889708576</v>
      </c>
    </row>
    <row r="406" spans="1:66" x14ac:dyDescent="0.25">
      <c r="A406" t="s">
        <v>340</v>
      </c>
      <c r="B406" t="s">
        <v>128</v>
      </c>
      <c r="C406" t="s">
        <v>123</v>
      </c>
      <c r="D406" t="s">
        <v>360</v>
      </c>
      <c r="E406" s="10">
        <f>VLOOKUP(A406,home!$A$2:$E$405,3,FALSE)</f>
        <v>1.1801999999999999</v>
      </c>
      <c r="F406" s="10">
        <f>VLOOKUP(B406,home!$B$2:$E$405,3,FALSE)</f>
        <v>0.74139999999999995</v>
      </c>
      <c r="G406" s="10">
        <f>VLOOKUP(C406,away!$B$2:$E$405,4,FALSE)</f>
        <v>1.1651</v>
      </c>
      <c r="H406" s="10">
        <f>VLOOKUP(A406,away!$A$2:$E$405,3,FALSE)</f>
        <v>1.0640000000000001</v>
      </c>
      <c r="I406" s="10">
        <f>VLOOKUP(C406,away!$B$2:$E$405,3,FALSE)</f>
        <v>0.58740000000000003</v>
      </c>
      <c r="J406" s="10">
        <f>VLOOKUP(B406,home!$B$2:$E$405,4,FALSE)</f>
        <v>0.82240000000000002</v>
      </c>
      <c r="K406" s="12">
        <f t="shared" si="614"/>
        <v>1.0194628262279999</v>
      </c>
      <c r="L406" s="12">
        <f t="shared" si="615"/>
        <v>0.51399473664000006</v>
      </c>
      <c r="M406" s="13">
        <f t="shared" si="616"/>
        <v>0.21578827445657081</v>
      </c>
      <c r="N406" s="13">
        <f t="shared" si="617"/>
        <v>0.21998812414435898</v>
      </c>
      <c r="O406" s="13">
        <f t="shared" si="618"/>
        <v>0.11091403729930516</v>
      </c>
      <c r="P406" s="13">
        <f t="shared" si="619"/>
        <v>0.11307273793350742</v>
      </c>
      <c r="Q406" s="13">
        <f t="shared" si="620"/>
        <v>0.11213485738840216</v>
      </c>
      <c r="R406" s="13">
        <f t="shared" si="621"/>
        <v>2.8504615695667743E-2</v>
      </c>
      <c r="S406" s="13">
        <f t="shared" si="622"/>
        <v>1.4812487026899168E-2</v>
      </c>
      <c r="T406" s="13">
        <f t="shared" si="623"/>
        <v>5.7636726491515723E-2</v>
      </c>
      <c r="U406" s="13">
        <f t="shared" si="624"/>
        <v>2.9059396077648441E-2</v>
      </c>
      <c r="V406" s="13">
        <f t="shared" si="625"/>
        <v>8.6241348683822102E-4</v>
      </c>
      <c r="W406" s="13">
        <f t="shared" si="626"/>
        <v>3.810577287728472E-2</v>
      </c>
      <c r="X406" s="13">
        <f t="shared" si="627"/>
        <v>1.9586166694523614E-2</v>
      </c>
      <c r="Y406" s="13">
        <f t="shared" si="628"/>
        <v>5.0335932959694029E-3</v>
      </c>
      <c r="Z406" s="13">
        <f t="shared" si="629"/>
        <v>4.8837408125063852E-3</v>
      </c>
      <c r="AA406" s="13">
        <f t="shared" si="630"/>
        <v>4.9787922112827874E-3</v>
      </c>
      <c r="AB406" s="13">
        <f t="shared" si="631"/>
        <v>2.5378467894581519E-3</v>
      </c>
      <c r="AC406" s="13">
        <f t="shared" si="632"/>
        <v>2.824396229161374E-5</v>
      </c>
      <c r="AD406" s="13">
        <f t="shared" si="633"/>
        <v>9.7118547282697369E-3</v>
      </c>
      <c r="AE406" s="13">
        <f t="shared" si="634"/>
        <v>4.9918422133429421E-3</v>
      </c>
      <c r="AF406" s="13">
        <f t="shared" si="635"/>
        <v>1.2828903118978201E-3</v>
      </c>
      <c r="AG406" s="13">
        <f t="shared" si="636"/>
        <v>2.1979962266730919E-4</v>
      </c>
      <c r="AH406" s="13">
        <f t="shared" si="637"/>
        <v>6.275542681855597E-4</v>
      </c>
      <c r="AI406" s="13">
        <f t="shared" si="638"/>
        <v>6.3976824785589486E-4</v>
      </c>
      <c r="AJ406" s="13">
        <f t="shared" si="639"/>
        <v>3.2610997304505305E-4</v>
      </c>
      <c r="AK406" s="13">
        <f t="shared" si="640"/>
        <v>1.1081899826054888E-4</v>
      </c>
      <c r="AL406" s="13">
        <f t="shared" si="641"/>
        <v>5.9199178536389887E-7</v>
      </c>
      <c r="AM406" s="13">
        <f t="shared" si="642"/>
        <v>1.9801749738395267E-3</v>
      </c>
      <c r="AN406" s="13">
        <f t="shared" si="643"/>
        <v>1.0177995141797665E-3</v>
      </c>
      <c r="AO406" s="13">
        <f t="shared" si="644"/>
        <v>2.6157179662157447E-4</v>
      </c>
      <c r="AP406" s="13">
        <f t="shared" si="645"/>
        <v>4.4815508905652615E-5</v>
      </c>
      <c r="AQ406" s="13">
        <f t="shared" si="646"/>
        <v>5.7587339243371228E-6</v>
      </c>
      <c r="AR406" s="13">
        <f t="shared" si="647"/>
        <v>6.4511918160668974E-5</v>
      </c>
      <c r="AS406" s="13">
        <f t="shared" si="648"/>
        <v>6.5767502413465021E-5</v>
      </c>
      <c r="AT406" s="13">
        <f t="shared" si="649"/>
        <v>3.3523761942193927E-5</v>
      </c>
      <c r="AU406" s="13">
        <f t="shared" si="650"/>
        <v>1.1392076365127894E-5</v>
      </c>
      <c r="AV406" s="13">
        <f t="shared" si="651"/>
        <v>2.9034495919496205E-6</v>
      </c>
      <c r="AW406" s="13">
        <f t="shared" si="652"/>
        <v>8.616745096014768E-9</v>
      </c>
      <c r="AX406" s="13">
        <f t="shared" si="653"/>
        <v>3.3645246254273312E-4</v>
      </c>
      <c r="AY406" s="13">
        <f t="shared" si="654"/>
        <v>1.7293479487653156E-4</v>
      </c>
      <c r="AZ406" s="13">
        <f t="shared" si="655"/>
        <v>4.4443787174227631E-5</v>
      </c>
      <c r="BA406" s="13">
        <f t="shared" si="656"/>
        <v>7.6146242279671149E-6</v>
      </c>
      <c r="BB406" s="13">
        <f t="shared" si="657"/>
        <v>9.7846919366663016E-7</v>
      </c>
      <c r="BC406" s="13">
        <f t="shared" si="658"/>
        <v>1.0058560310180658E-7</v>
      </c>
      <c r="BD406" s="13">
        <f t="shared" si="659"/>
        <v>5.5264643975223769E-6</v>
      </c>
      <c r="BE406" s="13">
        <f t="shared" si="660"/>
        <v>5.6340250137465822E-6</v>
      </c>
      <c r="BF406" s="13">
        <f t="shared" si="661"/>
        <v>2.8718395317766683E-6</v>
      </c>
      <c r="BG406" s="13">
        <f t="shared" si="662"/>
        <v>9.7591121517944602E-7</v>
      </c>
      <c r="BH406" s="13">
        <f t="shared" si="663"/>
        <v>2.4872630139360997E-7</v>
      </c>
      <c r="BI406" s="13">
        <f t="shared" si="664"/>
        <v>5.07134436351934E-8</v>
      </c>
      <c r="BJ406" s="14">
        <f t="shared" si="665"/>
        <v>0.47256427301932152</v>
      </c>
      <c r="BK406" s="14">
        <f t="shared" si="666"/>
        <v>0.34473768365276919</v>
      </c>
      <c r="BL406" s="14">
        <f t="shared" si="667"/>
        <v>0.17789234594908596</v>
      </c>
      <c r="BM406" s="14">
        <f t="shared" si="668"/>
        <v>0.19950247033773927</v>
      </c>
      <c r="BN406" s="14">
        <f t="shared" si="669"/>
        <v>0.80040264691781227</v>
      </c>
    </row>
    <row r="407" spans="1:66" x14ac:dyDescent="0.25">
      <c r="A407" t="s">
        <v>340</v>
      </c>
      <c r="B407" t="s">
        <v>118</v>
      </c>
      <c r="C407" t="s">
        <v>116</v>
      </c>
      <c r="D407" t="s">
        <v>360</v>
      </c>
      <c r="E407" s="10">
        <f>VLOOKUP(A407,home!$A$2:$E$405,3,FALSE)</f>
        <v>1.1801999999999999</v>
      </c>
      <c r="F407" s="10">
        <f>VLOOKUP(B407,home!$B$2:$E$405,3,FALSE)</f>
        <v>0.95320000000000005</v>
      </c>
      <c r="G407" s="10">
        <f>VLOOKUP(C407,away!$B$2:$E$405,4,FALSE)</f>
        <v>0.95320000000000005</v>
      </c>
      <c r="H407" s="10">
        <f>VLOOKUP(A407,away!$A$2:$E$405,3,FALSE)</f>
        <v>1.0640000000000001</v>
      </c>
      <c r="I407" s="10">
        <f>VLOOKUP(C407,away!$B$2:$E$405,3,FALSE)</f>
        <v>0.58740000000000003</v>
      </c>
      <c r="J407" s="10">
        <f>VLOOKUP(B407,home!$B$2:$E$405,4,FALSE)</f>
        <v>1.2923</v>
      </c>
      <c r="K407" s="12">
        <f t="shared" si="614"/>
        <v>1.0723182012480001</v>
      </c>
      <c r="L407" s="12">
        <f t="shared" si="615"/>
        <v>0.80767922928000002</v>
      </c>
      <c r="M407" s="13">
        <f t="shared" si="616"/>
        <v>0.15259049783339179</v>
      </c>
      <c r="N407" s="13">
        <f t="shared" si="617"/>
        <v>0.16362556816423951</v>
      </c>
      <c r="O407" s="13">
        <f t="shared" si="618"/>
        <v>0.1232441756855254</v>
      </c>
      <c r="P407" s="13">
        <f t="shared" si="619"/>
        <v>0.13215697278539509</v>
      </c>
      <c r="Q407" s="13">
        <f t="shared" si="620"/>
        <v>8.7729337466029692E-2</v>
      </c>
      <c r="R407" s="13">
        <f t="shared" si="621"/>
        <v>4.9770880415467032E-2</v>
      </c>
      <c r="S407" s="13">
        <f t="shared" si="622"/>
        <v>2.8614929670898626E-2</v>
      </c>
      <c r="T407" s="13">
        <f t="shared" si="623"/>
        <v>7.085716366980789E-2</v>
      </c>
      <c r="U407" s="13">
        <f t="shared" si="624"/>
        <v>5.3370220961642921E-2</v>
      </c>
      <c r="V407" s="13">
        <f t="shared" si="625"/>
        <v>2.7536755313281617E-3</v>
      </c>
      <c r="W407" s="13">
        <f t="shared" si="626"/>
        <v>3.1357921782750584E-2</v>
      </c>
      <c r="X407" s="13">
        <f t="shared" si="627"/>
        <v>2.5327142097314514E-2</v>
      </c>
      <c r="Y407" s="13">
        <f t="shared" si="628"/>
        <v>1.0228103304512015E-2</v>
      </c>
      <c r="Z407" s="13">
        <f t="shared" si="629"/>
        <v>1.3399635444850486E-2</v>
      </c>
      <c r="AA407" s="13">
        <f t="shared" si="630"/>
        <v>1.4368672977601016E-2</v>
      </c>
      <c r="AB407" s="13">
        <f t="shared" si="631"/>
        <v>7.7038947808309348E-3</v>
      </c>
      <c r="AC407" s="13">
        <f t="shared" si="632"/>
        <v>1.4905802925999233E-4</v>
      </c>
      <c r="AD407" s="13">
        <f t="shared" si="633"/>
        <v>8.4064175702386439E-3</v>
      </c>
      <c r="AE407" s="13">
        <f t="shared" si="634"/>
        <v>6.7896888641361987E-3</v>
      </c>
      <c r="AF407" s="13">
        <f t="shared" si="635"/>
        <v>2.7419453344182617E-3</v>
      </c>
      <c r="AG407" s="13">
        <f t="shared" si="636"/>
        <v>7.3820409814361109E-4</v>
      </c>
      <c r="AH407" s="13">
        <f t="shared" si="637"/>
        <v>2.7056518071824527E-3</v>
      </c>
      <c r="AI407" s="13">
        <f t="shared" si="638"/>
        <v>2.901319679081288E-3</v>
      </c>
      <c r="AJ407" s="13">
        <f t="shared" si="639"/>
        <v>1.555568949758936E-3</v>
      </c>
      <c r="AK407" s="13">
        <f t="shared" si="640"/>
        <v>5.5602163270758096E-4</v>
      </c>
      <c r="AL407" s="13">
        <f t="shared" si="641"/>
        <v>5.1639016048997109E-6</v>
      </c>
      <c r="AM407" s="13">
        <f t="shared" si="642"/>
        <v>1.8028709135715778E-3</v>
      </c>
      <c r="AN407" s="13">
        <f t="shared" si="643"/>
        <v>1.4561413899648217E-3</v>
      </c>
      <c r="AO407" s="13">
        <f t="shared" si="644"/>
        <v>5.8804757778474753E-4</v>
      </c>
      <c r="AP407" s="13">
        <f t="shared" si="645"/>
        <v>1.583179381350519E-4</v>
      </c>
      <c r="AQ407" s="13">
        <f t="shared" si="646"/>
        <v>3.1967527563529362E-5</v>
      </c>
      <c r="AR407" s="13">
        <f t="shared" si="647"/>
        <v>4.3705975326503255E-4</v>
      </c>
      <c r="AS407" s="13">
        <f t="shared" si="648"/>
        <v>4.6866712845905441E-4</v>
      </c>
      <c r="AT407" s="13">
        <f t="shared" si="649"/>
        <v>2.5128014608663936E-4</v>
      </c>
      <c r="AU407" s="13">
        <f t="shared" si="650"/>
        <v>8.9817424753653268E-5</v>
      </c>
      <c r="AV407" s="13">
        <f t="shared" si="651"/>
        <v>2.4078214838141264E-5</v>
      </c>
      <c r="AW407" s="13">
        <f t="shared" si="652"/>
        <v>1.2423330809423575E-7</v>
      </c>
      <c r="AX407" s="13">
        <f t="shared" si="653"/>
        <v>3.2220854918723539E-4</v>
      </c>
      <c r="AY407" s="13">
        <f t="shared" si="654"/>
        <v>2.6024115267497328E-4</v>
      </c>
      <c r="AZ407" s="13">
        <f t="shared" si="655"/>
        <v>1.0509568680973061E-4</v>
      </c>
      <c r="BA407" s="13">
        <f t="shared" si="656"/>
        <v>2.8294534441045158E-5</v>
      </c>
      <c r="BB407" s="13">
        <f t="shared" si="657"/>
        <v>5.7132269425449424E-6</v>
      </c>
      <c r="BC407" s="13">
        <f t="shared" si="658"/>
        <v>9.2289094673128607E-7</v>
      </c>
      <c r="BD407" s="13">
        <f t="shared" si="659"/>
        <v>5.883401411106806E-5</v>
      </c>
      <c r="BE407" s="13">
        <f t="shared" si="660"/>
        <v>6.3088784183779954E-5</v>
      </c>
      <c r="BF407" s="13">
        <f t="shared" si="661"/>
        <v>3.3825625787437104E-5</v>
      </c>
      <c r="BG407" s="13">
        <f t="shared" si="662"/>
        <v>1.2090611400157508E-5</v>
      </c>
      <c r="BH407" s="13">
        <f t="shared" si="663"/>
        <v>3.2412456671513649E-6</v>
      </c>
      <c r="BI407" s="13">
        <f t="shared" si="664"/>
        <v>6.9512934472052535E-7</v>
      </c>
      <c r="BJ407" s="14">
        <f t="shared" si="665"/>
        <v>0.4125613137396128</v>
      </c>
      <c r="BK407" s="14">
        <f t="shared" si="666"/>
        <v>0.31653053890455357</v>
      </c>
      <c r="BL407" s="14">
        <f t="shared" si="667"/>
        <v>0.25761908496769442</v>
      </c>
      <c r="BM407" s="14">
        <f t="shared" si="668"/>
        <v>0.29073302378729582</v>
      </c>
      <c r="BN407" s="14">
        <f t="shared" si="669"/>
        <v>0.70911743235004854</v>
      </c>
    </row>
    <row r="408" spans="1:66" x14ac:dyDescent="0.25">
      <c r="A408" t="s">
        <v>340</v>
      </c>
      <c r="B408" t="s">
        <v>120</v>
      </c>
      <c r="C408" t="s">
        <v>129</v>
      </c>
      <c r="D408" t="s">
        <v>360</v>
      </c>
      <c r="E408" s="10">
        <f>VLOOKUP(A408,home!$A$2:$E$405,3,FALSE)</f>
        <v>1.1801999999999999</v>
      </c>
      <c r="F408" s="10">
        <f>VLOOKUP(B408,home!$B$2:$E$405,3,FALSE)</f>
        <v>1.5063</v>
      </c>
      <c r="G408" s="10">
        <f>VLOOKUP(C408,away!$B$2:$E$405,4,FALSE)</f>
        <v>0.84730000000000005</v>
      </c>
      <c r="H408" s="10">
        <f>VLOOKUP(A408,away!$A$2:$E$405,3,FALSE)</f>
        <v>1.0640000000000001</v>
      </c>
      <c r="I408" s="10">
        <f>VLOOKUP(C408,away!$B$2:$E$405,3,FALSE)</f>
        <v>0.62660000000000005</v>
      </c>
      <c r="J408" s="10">
        <f>VLOOKUP(B408,home!$B$2:$E$405,4,FALSE)</f>
        <v>1.1487000000000001</v>
      </c>
      <c r="K408" s="12">
        <f t="shared" si="614"/>
        <v>1.5062750857979998</v>
      </c>
      <c r="L408" s="12">
        <f t="shared" si="615"/>
        <v>0.76584104688000021</v>
      </c>
      <c r="M408" s="13">
        <f t="shared" si="616"/>
        <v>0.10309378895658722</v>
      </c>
      <c r="N408" s="13">
        <f t="shared" si="617"/>
        <v>0.15528760580582432</v>
      </c>
      <c r="O408" s="13">
        <f t="shared" si="618"/>
        <v>7.8953455261338568E-2</v>
      </c>
      <c r="P408" s="13">
        <f t="shared" si="619"/>
        <v>0.1189256225978213</v>
      </c>
      <c r="Q408" s="13">
        <f t="shared" si="620"/>
        <v>0.11695292587926702</v>
      </c>
      <c r="R408" s="13">
        <f t="shared" si="621"/>
        <v>3.0232898416068386E-2</v>
      </c>
      <c r="S408" s="13">
        <f t="shared" si="622"/>
        <v>3.4297177001213826E-2</v>
      </c>
      <c r="T408" s="13">
        <f t="shared" si="623"/>
        <v>8.9567351191056924E-2</v>
      </c>
      <c r="U408" s="13">
        <f t="shared" si="624"/>
        <v>4.5539061655585633E-2</v>
      </c>
      <c r="V408" s="13">
        <f t="shared" si="625"/>
        <v>4.3960112755349811E-3</v>
      </c>
      <c r="W408" s="13">
        <f t="shared" si="626"/>
        <v>5.8721092821039995E-2</v>
      </c>
      <c r="X408" s="13">
        <f t="shared" si="627"/>
        <v>4.4971023200002937E-2</v>
      </c>
      <c r="Y408" s="13">
        <f t="shared" si="628"/>
        <v>1.7220327743377509E-2</v>
      </c>
      <c r="Z408" s="13">
        <f t="shared" si="629"/>
        <v>7.7178648577261718E-3</v>
      </c>
      <c r="AA408" s="13">
        <f t="shared" si="630"/>
        <v>1.1625227550748858E-2</v>
      </c>
      <c r="AB408" s="13">
        <f t="shared" si="631"/>
        <v>8.7553953132127552E-3</v>
      </c>
      <c r="AC408" s="13">
        <f t="shared" si="632"/>
        <v>3.169434254849914E-4</v>
      </c>
      <c r="AD408" s="13">
        <f t="shared" si="633"/>
        <v>2.2112529781791099E-2</v>
      </c>
      <c r="AE408" s="13">
        <f t="shared" si="634"/>
        <v>1.6934682957252079E-2</v>
      </c>
      <c r="AF408" s="13">
        <f t="shared" si="635"/>
        <v>6.4846376622814134E-3</v>
      </c>
      <c r="AG408" s="13">
        <f t="shared" si="636"/>
        <v>1.6554005653063584E-3</v>
      </c>
      <c r="AH408" s="13">
        <f t="shared" si="637"/>
        <v>1.4776644255798438E-3</v>
      </c>
      <c r="AI408" s="13">
        <f t="shared" si="638"/>
        <v>2.2257691094209318E-3</v>
      </c>
      <c r="AJ408" s="13">
        <f t="shared" si="639"/>
        <v>1.676310278129776E-3</v>
      </c>
      <c r="AK408" s="13">
        <f t="shared" si="640"/>
        <v>8.4166146933799886E-4</v>
      </c>
      <c r="AL408" s="13">
        <f t="shared" si="641"/>
        <v>1.4624622719012177E-5</v>
      </c>
      <c r="AM408" s="13">
        <f t="shared" si="642"/>
        <v>6.6615105388556457E-3</v>
      </c>
      <c r="AN408" s="13">
        <f t="shared" si="643"/>
        <v>5.101658204879362E-3</v>
      </c>
      <c r="AO408" s="13">
        <f t="shared" si="644"/>
        <v>1.9535296302243764E-3</v>
      </c>
      <c r="AP408" s="13">
        <f t="shared" si="645"/>
        <v>4.9869772570737872E-4</v>
      </c>
      <c r="AQ408" s="13">
        <f t="shared" si="646"/>
        <v>9.5480797083103528E-5</v>
      </c>
      <c r="AR408" s="13">
        <f t="shared" si="647"/>
        <v>2.2633121412468039E-4</v>
      </c>
      <c r="AS408" s="13">
        <f t="shared" si="648"/>
        <v>3.4091706897441845E-4</v>
      </c>
      <c r="AT408" s="13">
        <f t="shared" si="649"/>
        <v>2.5675744365972244E-4</v>
      </c>
      <c r="AU408" s="13">
        <f t="shared" si="650"/>
        <v>1.2891578015927446E-4</v>
      </c>
      <c r="AV408" s="13">
        <f t="shared" si="651"/>
        <v>4.8545656955031842E-5</v>
      </c>
      <c r="AW408" s="13">
        <f t="shared" si="652"/>
        <v>4.686246215756122E-7</v>
      </c>
      <c r="AX408" s="13">
        <f t="shared" si="653"/>
        <v>1.6723445597431755E-3</v>
      </c>
      <c r="AY408" s="13">
        <f t="shared" si="654"/>
        <v>1.2807501083777868E-3</v>
      </c>
      <c r="AZ408" s="13">
        <f t="shared" si="655"/>
        <v>4.9042550189585881E-4</v>
      </c>
      <c r="BA408" s="13">
        <f t="shared" si="656"/>
        <v>1.2519599326285804E-4</v>
      </c>
      <c r="BB408" s="13">
        <f t="shared" si="657"/>
        <v>2.3970057636402164E-5</v>
      </c>
      <c r="BC408" s="13">
        <f t="shared" si="658"/>
        <v>3.6714508068072355E-6</v>
      </c>
      <c r="BD408" s="13">
        <f t="shared" si="659"/>
        <v>2.8888955661144436E-5</v>
      </c>
      <c r="BE408" s="13">
        <f t="shared" si="660"/>
        <v>4.3514714167104954E-5</v>
      </c>
      <c r="BF408" s="13">
        <f t="shared" si="661"/>
        <v>3.2772564907765731E-5</v>
      </c>
      <c r="BG408" s="13">
        <f t="shared" si="662"/>
        <v>1.645483267275511E-5</v>
      </c>
      <c r="BH408" s="13">
        <f t="shared" si="663"/>
        <v>6.196376123986488E-6</v>
      </c>
      <c r="BI408" s="13">
        <f t="shared" si="664"/>
        <v>1.8666893955588857E-6</v>
      </c>
      <c r="BJ408" s="14">
        <f t="shared" si="665"/>
        <v>0.54781481217567252</v>
      </c>
      <c r="BK408" s="14">
        <f t="shared" si="666"/>
        <v>0.2623249179877391</v>
      </c>
      <c r="BL408" s="14">
        <f t="shared" si="667"/>
        <v>0.18245860477622419</v>
      </c>
      <c r="BM408" s="14">
        <f t="shared" si="668"/>
        <v>0.3955896213966989</v>
      </c>
      <c r="BN408" s="14">
        <f t="shared" si="669"/>
        <v>0.60344629691690677</v>
      </c>
    </row>
    <row r="409" spans="1:66" x14ac:dyDescent="0.25">
      <c r="A409" t="s">
        <v>340</v>
      </c>
      <c r="B409" t="s">
        <v>114</v>
      </c>
      <c r="C409" t="s">
        <v>113</v>
      </c>
      <c r="D409" t="s">
        <v>360</v>
      </c>
      <c r="E409" s="10">
        <f>VLOOKUP(A409,home!$A$2:$E$405,3,FALSE)</f>
        <v>1.1801999999999999</v>
      </c>
      <c r="F409" s="10">
        <f>VLOOKUP(B409,home!$B$2:$E$405,3,FALSE)</f>
        <v>0.9415</v>
      </c>
      <c r="G409" s="10">
        <f>VLOOKUP(C409,away!$B$2:$E$405,4,FALSE)</f>
        <v>0.9415</v>
      </c>
      <c r="H409" s="10">
        <f>VLOOKUP(A409,away!$A$2:$E$405,3,FALSE)</f>
        <v>1.0640000000000001</v>
      </c>
      <c r="I409" s="10">
        <f>VLOOKUP(C409,away!$B$2:$E$405,3,FALSE)</f>
        <v>0.93979999999999997</v>
      </c>
      <c r="J409" s="10">
        <f>VLOOKUP(B409,home!$B$2:$E$405,4,FALSE)</f>
        <v>1.462</v>
      </c>
      <c r="K409" s="12">
        <f t="shared" si="614"/>
        <v>1.0461555394499997</v>
      </c>
      <c r="L409" s="12">
        <f t="shared" si="615"/>
        <v>1.4619228064000001</v>
      </c>
      <c r="M409" s="13">
        <f t="shared" si="616"/>
        <v>8.1424558838089342E-2</v>
      </c>
      <c r="N409" s="13">
        <f t="shared" si="617"/>
        <v>8.5182753275739598E-2</v>
      </c>
      <c r="O409" s="13">
        <f t="shared" si="618"/>
        <v>0.11903641956646149</v>
      </c>
      <c r="P409" s="13">
        <f t="shared" si="619"/>
        <v>0.12453060972574802</v>
      </c>
      <c r="Q409" s="13">
        <f t="shared" si="620"/>
        <v>4.4557204602508796E-2</v>
      </c>
      <c r="R409" s="13">
        <f t="shared" si="621"/>
        <v>8.7011028278204644E-2</v>
      </c>
      <c r="S409" s="13">
        <f t="shared" si="622"/>
        <v>4.7614236355592608E-2</v>
      </c>
      <c r="T409" s="13">
        <f t="shared" si="623"/>
        <v>6.5139193597838652E-2</v>
      </c>
      <c r="U409" s="13">
        <f t="shared" si="624"/>
        <v>9.1027069226484361E-2</v>
      </c>
      <c r="V409" s="13">
        <f t="shared" si="625"/>
        <v>8.0912387144336066E-3</v>
      </c>
      <c r="W409" s="13">
        <f t="shared" si="626"/>
        <v>1.5537922139107201E-2</v>
      </c>
      <c r="X409" s="13">
        <f t="shared" si="627"/>
        <v>2.271524273922829E-2</v>
      </c>
      <c r="Y409" s="13">
        <f t="shared" si="628"/>
        <v>1.6603965706694927E-2</v>
      </c>
      <c r="Z409" s="13">
        <f t="shared" si="629"/>
        <v>4.2401135549407588E-2</v>
      </c>
      <c r="AA409" s="13">
        <f t="shared" si="630"/>
        <v>4.4358182833983052E-2</v>
      </c>
      <c r="AB409" s="13">
        <f t="shared" si="631"/>
        <v>2.320277934585363E-2</v>
      </c>
      <c r="AC409" s="13">
        <f t="shared" si="632"/>
        <v>7.7342059395479434E-4</v>
      </c>
      <c r="AD409" s="13">
        <f t="shared" si="633"/>
        <v>4.0637708293424467E-3</v>
      </c>
      <c r="AE409" s="13">
        <f t="shared" si="634"/>
        <v>5.9409192553987649E-3</v>
      </c>
      <c r="AF409" s="13">
        <f t="shared" si="635"/>
        <v>4.3425826752241815E-3</v>
      </c>
      <c r="AG409" s="13">
        <f t="shared" si="636"/>
        <v>2.1161735505292527E-3</v>
      </c>
      <c r="AH409" s="13">
        <f t="shared" si="637"/>
        <v>1.5496796769234187E-2</v>
      </c>
      <c r="AI409" s="13">
        <f t="shared" si="638"/>
        <v>1.6212059783865203E-2</v>
      </c>
      <c r="AJ409" s="13">
        <f t="shared" si="639"/>
        <v>8.4801680743925734E-3</v>
      </c>
      <c r="AK409" s="13">
        <f t="shared" si="640"/>
        <v>2.9571916021642764E-3</v>
      </c>
      <c r="AL409" s="13">
        <f t="shared" si="641"/>
        <v>4.7314736248634665E-5</v>
      </c>
      <c r="AM409" s="13">
        <f t="shared" si="642"/>
        <v>8.5026727283438414E-4</v>
      </c>
      <c r="AN409" s="13">
        <f t="shared" si="643"/>
        <v>1.2430251176921174E-3</v>
      </c>
      <c r="AO409" s="13">
        <f t="shared" si="644"/>
        <v>9.086033842410755E-4</v>
      </c>
      <c r="AP409" s="13">
        <f t="shared" si="645"/>
        <v>4.427693364647504E-4</v>
      </c>
      <c r="AQ409" s="13">
        <f t="shared" si="646"/>
        <v>1.6182364773810346E-4</v>
      </c>
      <c r="AR409" s="13">
        <f t="shared" si="647"/>
        <v>4.531024124617861E-3</v>
      </c>
      <c r="AS409" s="13">
        <f t="shared" si="648"/>
        <v>4.7401559873505609E-3</v>
      </c>
      <c r="AT409" s="13">
        <f t="shared" si="649"/>
        <v>2.4794702220119363E-3</v>
      </c>
      <c r="AU409" s="13">
        <f t="shared" si="650"/>
        <v>8.6463716921970273E-4</v>
      </c>
      <c r="AV409" s="13">
        <f t="shared" si="651"/>
        <v>2.2613624104838965E-4</v>
      </c>
      <c r="AW409" s="13">
        <f t="shared" si="652"/>
        <v>2.0100859270275823E-6</v>
      </c>
      <c r="AX409" s="13">
        <f t="shared" si="653"/>
        <v>1.4825196958145583E-4</v>
      </c>
      <c r="AY409" s="13">
        <f t="shared" si="654"/>
        <v>2.1673293542484934E-4</v>
      </c>
      <c r="AZ409" s="13">
        <f t="shared" si="655"/>
        <v>1.5842341059780289E-4</v>
      </c>
      <c r="BA409" s="13">
        <f t="shared" si="656"/>
        <v>7.7200932340199869E-5</v>
      </c>
      <c r="BB409" s="13">
        <f t="shared" si="657"/>
        <v>2.8215450915870381E-5</v>
      </c>
      <c r="BC409" s="13">
        <f t="shared" si="658"/>
        <v>8.2497622373541389E-6</v>
      </c>
      <c r="BD409" s="13">
        <f t="shared" si="659"/>
        <v>1.1040012506879067E-3</v>
      </c>
      <c r="BE409" s="13">
        <f t="shared" si="660"/>
        <v>1.1549570239668813E-3</v>
      </c>
      <c r="BF409" s="13">
        <f t="shared" si="661"/>
        <v>6.041323442248195E-4</v>
      </c>
      <c r="BG409" s="13">
        <f t="shared" si="662"/>
        <v>2.1067213282390302E-4</v>
      </c>
      <c r="BH409" s="13">
        <f t="shared" si="663"/>
        <v>5.5098954690368054E-5</v>
      </c>
      <c r="BI409" s="13">
        <f t="shared" si="664"/>
        <v>1.1528415333446619E-5</v>
      </c>
      <c r="BJ409" s="14">
        <f t="shared" si="665"/>
        <v>0.27044329159168001</v>
      </c>
      <c r="BK409" s="14">
        <f t="shared" si="666"/>
        <v>0.26269811189949188</v>
      </c>
      <c r="BL409" s="14">
        <f t="shared" si="667"/>
        <v>0.42376350934661922</v>
      </c>
      <c r="BM409" s="14">
        <f t="shared" si="668"/>
        <v>0.45734875125094904</v>
      </c>
      <c r="BN409" s="14">
        <f t="shared" si="669"/>
        <v>0.54174257428675188</v>
      </c>
    </row>
    <row r="410" spans="1:66" x14ac:dyDescent="0.25">
      <c r="A410" t="s">
        <v>340</v>
      </c>
      <c r="B410" t="s">
        <v>119</v>
      </c>
      <c r="C410" t="s">
        <v>111</v>
      </c>
      <c r="D410" t="s">
        <v>360</v>
      </c>
      <c r="E410" s="10">
        <f>VLOOKUP(A410,home!$A$2:$E$405,3,FALSE)</f>
        <v>1.1801999999999999</v>
      </c>
      <c r="F410" s="10">
        <f>VLOOKUP(B410,home!$B$2:$E$405,3,FALSE)</f>
        <v>0.84730000000000005</v>
      </c>
      <c r="G410" s="10">
        <f>VLOOKUP(C410,away!$B$2:$E$405,4,FALSE)</f>
        <v>0.84730000000000005</v>
      </c>
      <c r="H410" s="10">
        <f>VLOOKUP(A410,away!$A$2:$E$405,3,FALSE)</f>
        <v>1.0640000000000001</v>
      </c>
      <c r="I410" s="10">
        <f>VLOOKUP(C410,away!$B$2:$E$405,3,FALSE)</f>
        <v>1.2531000000000001</v>
      </c>
      <c r="J410" s="10">
        <f>VLOOKUP(B410,home!$B$2:$E$405,4,FALSE)</f>
        <v>1.2531000000000001</v>
      </c>
      <c r="K410" s="12">
        <f t="shared" si="614"/>
        <v>0.84728598565800006</v>
      </c>
      <c r="L410" s="12">
        <f t="shared" si="615"/>
        <v>1.6707562250400003</v>
      </c>
      <c r="M410" s="13">
        <f t="shared" si="616"/>
        <v>8.0617284005928699E-2</v>
      </c>
      <c r="N410" s="13">
        <f t="shared" si="617"/>
        <v>6.8305894940034223E-2</v>
      </c>
      <c r="O410" s="13">
        <f t="shared" si="618"/>
        <v>0.13469182909872301</v>
      </c>
      <c r="P410" s="13">
        <f t="shared" si="619"/>
        <v>0.11412249917799043</v>
      </c>
      <c r="Q410" s="13">
        <f t="shared" si="620"/>
        <v>2.8937313760259344E-2</v>
      </c>
      <c r="R410" s="13">
        <f t="shared" si="621"/>
        <v>0.1125186059643577</v>
      </c>
      <c r="S410" s="13">
        <f t="shared" si="622"/>
        <v>4.0388190259773055E-2</v>
      </c>
      <c r="T410" s="13">
        <f t="shared" si="623"/>
        <v>4.8347197100888958E-2</v>
      </c>
      <c r="U410" s="13">
        <f t="shared" si="624"/>
        <v>9.5335437959374936E-2</v>
      </c>
      <c r="V410" s="13">
        <f t="shared" si="625"/>
        <v>6.3526509738180588E-3</v>
      </c>
      <c r="W410" s="13">
        <f t="shared" si="626"/>
        <v>8.1727268038853818E-3</v>
      </c>
      <c r="X410" s="13">
        <f t="shared" si="627"/>
        <v>1.3654634183142769E-2</v>
      </c>
      <c r="Y410" s="13">
        <f t="shared" si="628"/>
        <v>1.1406782531064884E-2</v>
      </c>
      <c r="Z410" s="13">
        <f t="shared" si="629"/>
        <v>6.2663720449257818E-2</v>
      </c>
      <c r="AA410" s="13">
        <f t="shared" si="630"/>
        <v>5.3094092145846788E-2</v>
      </c>
      <c r="AB410" s="13">
        <f t="shared" si="631"/>
        <v>2.2492940098205235E-2</v>
      </c>
      <c r="AC410" s="13">
        <f t="shared" si="632"/>
        <v>5.6205410421378743E-4</v>
      </c>
      <c r="AD410" s="13">
        <f t="shared" si="633"/>
        <v>1.7311592213858956E-3</v>
      </c>
      <c r="AE410" s="13">
        <f t="shared" si="634"/>
        <v>2.8923450456658853E-3</v>
      </c>
      <c r="AF410" s="13">
        <f t="shared" si="635"/>
        <v>2.4162017450049416E-3</v>
      </c>
      <c r="AG410" s="13">
        <f t="shared" si="636"/>
        <v>1.3456280354731721E-3</v>
      </c>
      <c r="AH410" s="13">
        <f t="shared" si="637"/>
        <v>2.6173950256190983E-2</v>
      </c>
      <c r="AI410" s="13">
        <f t="shared" si="638"/>
        <v>2.2176821241380242E-2</v>
      </c>
      <c r="AJ410" s="13">
        <f t="shared" si="639"/>
        <v>9.3950549221320651E-3</v>
      </c>
      <c r="AK410" s="13">
        <f t="shared" si="640"/>
        <v>2.6534327900032371E-3</v>
      </c>
      <c r="AL410" s="13">
        <f t="shared" si="641"/>
        <v>3.1825938984204424E-5</v>
      </c>
      <c r="AM410" s="13">
        <f t="shared" si="642"/>
        <v>2.9335738944457701E-4</v>
      </c>
      <c r="AN410" s="13">
        <f t="shared" si="643"/>
        <v>4.9012868457601073E-4</v>
      </c>
      <c r="AO410" s="13">
        <f t="shared" si="644"/>
        <v>4.0944277541301845E-4</v>
      </c>
      <c r="AP410" s="13">
        <f t="shared" si="645"/>
        <v>2.2802635527298504E-4</v>
      </c>
      <c r="AQ410" s="13">
        <f t="shared" si="646"/>
        <v>9.524411313638066E-5</v>
      </c>
      <c r="AR410" s="13">
        <f t="shared" si="647"/>
        <v>8.7460580648836828E-3</v>
      </c>
      <c r="AS410" s="13">
        <f t="shared" si="648"/>
        <v>7.4104124281270719E-3</v>
      </c>
      <c r="AT410" s="13">
        <f t="shared" si="649"/>
        <v>3.1393692991489694E-3</v>
      </c>
      <c r="AU410" s="13">
        <f t="shared" si="650"/>
        <v>8.8664787032463317E-4</v>
      </c>
      <c r="AV410" s="13">
        <f t="shared" si="651"/>
        <v>1.8781107868489337E-4</v>
      </c>
      <c r="AW410" s="13">
        <f t="shared" si="652"/>
        <v>1.2514740136923898E-6</v>
      </c>
      <c r="AX410" s="13">
        <f t="shared" si="653"/>
        <v>4.1426267477601015E-5</v>
      </c>
      <c r="AY410" s="13">
        <f t="shared" si="654"/>
        <v>6.9213194268374001E-5</v>
      </c>
      <c r="AZ410" s="13">
        <f t="shared" si="655"/>
        <v>5.7819187589394386E-5</v>
      </c>
      <c r="BA410" s="13">
        <f t="shared" si="656"/>
        <v>3.2200589197245386E-5</v>
      </c>
      <c r="BB410" s="13">
        <f t="shared" si="657"/>
        <v>1.3449833712813387E-5</v>
      </c>
      <c r="BC410" s="13">
        <f t="shared" si="658"/>
        <v>4.4942786802871671E-6</v>
      </c>
      <c r="BD410" s="13">
        <f t="shared" si="659"/>
        <v>2.4354218260776174E-3</v>
      </c>
      <c r="BE410" s="13">
        <f t="shared" si="660"/>
        <v>2.0634987824011807E-3</v>
      </c>
      <c r="BF410" s="13">
        <f t="shared" si="661"/>
        <v>8.7418679987543357E-4</v>
      </c>
      <c r="BG410" s="13">
        <f t="shared" si="662"/>
        <v>2.4689540812722322E-4</v>
      </c>
      <c r="BH410" s="13">
        <f t="shared" si="663"/>
        <v>5.2297754807377128E-5</v>
      </c>
      <c r="BI410" s="13">
        <f t="shared" si="664"/>
        <v>8.8622309459337898E-6</v>
      </c>
      <c r="BJ410" s="14">
        <f t="shared" si="665"/>
        <v>0.18894468603557424</v>
      </c>
      <c r="BK410" s="14">
        <f t="shared" si="666"/>
        <v>0.24214371765497661</v>
      </c>
      <c r="BL410" s="14">
        <f t="shared" si="667"/>
        <v>0.50458362601961815</v>
      </c>
      <c r="BM410" s="14">
        <f t="shared" si="668"/>
        <v>0.45907436149187864</v>
      </c>
      <c r="BN410" s="14">
        <f t="shared" si="669"/>
        <v>0.53919342694729333</v>
      </c>
    </row>
    <row r="411" spans="1:66" x14ac:dyDescent="0.25">
      <c r="A411" t="s">
        <v>340</v>
      </c>
      <c r="B411" t="s">
        <v>122</v>
      </c>
      <c r="C411" t="s">
        <v>127</v>
      </c>
      <c r="D411" t="s">
        <v>360</v>
      </c>
      <c r="E411" s="10">
        <f>VLOOKUP(A411,home!$A$2:$E$405,3,FALSE)</f>
        <v>1.1801999999999999</v>
      </c>
      <c r="F411" s="10">
        <f>VLOOKUP(B411,home!$B$2:$E$405,3,FALSE)</f>
        <v>1.8005</v>
      </c>
      <c r="G411" s="10">
        <f>VLOOKUP(C411,away!$B$2:$E$405,4,FALSE)</f>
        <v>1.4827999999999999</v>
      </c>
      <c r="H411" s="10">
        <f>VLOOKUP(A411,away!$A$2:$E$405,3,FALSE)</f>
        <v>1.0640000000000001</v>
      </c>
      <c r="I411" s="10">
        <f>VLOOKUP(C411,away!$B$2:$E$405,3,FALSE)</f>
        <v>0.93979999999999997</v>
      </c>
      <c r="J411" s="10">
        <f>VLOOKUP(B411,home!$B$2:$E$405,4,FALSE)</f>
        <v>0.58740000000000003</v>
      </c>
      <c r="K411" s="12">
        <f t="shared" si="614"/>
        <v>3.1508760082799996</v>
      </c>
      <c r="L411" s="12">
        <f t="shared" si="615"/>
        <v>0.58736898528000003</v>
      </c>
      <c r="M411" s="13">
        <f t="shared" si="616"/>
        <v>2.3795828338570975E-2</v>
      </c>
      <c r="N411" s="13">
        <f t="shared" si="617"/>
        <v>7.4977704609152609E-2</v>
      </c>
      <c r="O411" s="13">
        <f t="shared" si="618"/>
        <v>1.39769315451235E-2</v>
      </c>
      <c r="P411" s="13">
        <f t="shared" si="619"/>
        <v>4.4039578274901542E-2</v>
      </c>
      <c r="Q411" s="13">
        <f t="shared" si="620"/>
        <v>0.11812272530444187</v>
      </c>
      <c r="R411" s="13">
        <f t="shared" si="621"/>
        <v>4.1048080494936069E-3</v>
      </c>
      <c r="S411" s="13">
        <f t="shared" si="622"/>
        <v>2.0376307424938896E-2</v>
      </c>
      <c r="T411" s="13">
        <f t="shared" si="623"/>
        <v>6.938162530057819E-2</v>
      </c>
      <c r="U411" s="13">
        <f t="shared" si="624"/>
        <v>1.2933741201744026E-2</v>
      </c>
      <c r="V411" s="13">
        <f t="shared" si="625"/>
        <v>4.1901087919287133E-3</v>
      </c>
      <c r="W411" s="13">
        <f t="shared" si="626"/>
        <v>0.12406335373147155</v>
      </c>
      <c r="X411" s="13">
        <f t="shared" si="627"/>
        <v>7.2870966191688133E-2</v>
      </c>
      <c r="Y411" s="13">
        <f t="shared" si="628"/>
        <v>2.1401072734192526E-2</v>
      </c>
      <c r="Z411" s="13">
        <f t="shared" si="629"/>
        <v>8.0367897960007873E-4</v>
      </c>
      <c r="AA411" s="13">
        <f t="shared" si="630"/>
        <v>2.5322928151808393E-3</v>
      </c>
      <c r="AB411" s="13">
        <f t="shared" si="631"/>
        <v>3.9894703386465632E-3</v>
      </c>
      <c r="AC411" s="13">
        <f t="shared" si="632"/>
        <v>4.8467167620981063E-4</v>
      </c>
      <c r="AD411" s="13">
        <f t="shared" si="633"/>
        <v>9.772706119481217E-2</v>
      </c>
      <c r="AE411" s="13">
        <f t="shared" si="634"/>
        <v>5.740184476839328E-2</v>
      </c>
      <c r="AF411" s="13">
        <f t="shared" si="635"/>
        <v>1.6858031657405619E-2</v>
      </c>
      <c r="AG411" s="13">
        <f t="shared" si="636"/>
        <v>3.3006283161428189E-3</v>
      </c>
      <c r="AH411" s="13">
        <f t="shared" si="637"/>
        <v>1.1801402668464101E-4</v>
      </c>
      <c r="AI411" s="13">
        <f t="shared" si="638"/>
        <v>3.7184756532115102E-4</v>
      </c>
      <c r="AJ411" s="13">
        <f t="shared" si="639"/>
        <v>5.8582278615387253E-4</v>
      </c>
      <c r="AK411" s="13">
        <f t="shared" si="640"/>
        <v>6.1528498733199374E-4</v>
      </c>
      <c r="AL411" s="13">
        <f t="shared" si="641"/>
        <v>3.5879795262217E-5</v>
      </c>
      <c r="AM411" s="13">
        <f t="shared" si="642"/>
        <v>6.1585170495688984E-2</v>
      </c>
      <c r="AN411" s="13">
        <f t="shared" si="643"/>
        <v>3.6173219102348629E-2</v>
      </c>
      <c r="AO411" s="13">
        <f t="shared" si="644"/>
        <v>1.0623513499228814E-2</v>
      </c>
      <c r="AP411" s="13">
        <f t="shared" si="645"/>
        <v>2.0799741147168038E-3</v>
      </c>
      <c r="AQ411" s="13">
        <f t="shared" si="646"/>
        <v>3.0542807129246884E-4</v>
      </c>
      <c r="AR411" s="13">
        <f t="shared" si="647"/>
        <v>1.3863555820512894E-5</v>
      </c>
      <c r="AS411" s="13">
        <f t="shared" si="648"/>
        <v>4.3682345424304624E-5</v>
      </c>
      <c r="AT411" s="13">
        <f t="shared" si="649"/>
        <v>6.8818827091420544E-5</v>
      </c>
      <c r="AU411" s="13">
        <f t="shared" si="650"/>
        <v>7.2279863733442208E-5</v>
      </c>
      <c r="AV411" s="13">
        <f t="shared" si="651"/>
        <v>5.6936222129862672E-5</v>
      </c>
      <c r="AW411" s="13">
        <f t="shared" si="652"/>
        <v>1.8445472288665724E-6</v>
      </c>
      <c r="AX411" s="13">
        <f t="shared" si="653"/>
        <v>3.2341206030116629E-2</v>
      </c>
      <c r="AY411" s="13">
        <f t="shared" si="654"/>
        <v>1.8996221368641018E-2</v>
      </c>
      <c r="AZ411" s="13">
        <f t="shared" si="655"/>
        <v>5.5788956347264645E-3</v>
      </c>
      <c r="BA411" s="13">
        <f t="shared" si="656"/>
        <v>1.0922900893174351E-3</v>
      </c>
      <c r="BB411" s="13">
        <f t="shared" si="657"/>
        <v>1.603943303484456E-4</v>
      </c>
      <c r="BC411" s="13">
        <f t="shared" si="658"/>
        <v>1.884213101228633E-5</v>
      </c>
      <c r="BD411" s="13">
        <f t="shared" si="659"/>
        <v>1.3571704524445486E-6</v>
      </c>
      <c r="BE411" s="13">
        <f t="shared" si="660"/>
        <v>4.2762758177540405E-6</v>
      </c>
      <c r="BF411" s="13">
        <f t="shared" si="661"/>
        <v>6.7370074394745727E-6</v>
      </c>
      <c r="BG411" s="13">
        <f t="shared" si="662"/>
        <v>7.0758250362147659E-6</v>
      </c>
      <c r="BH411" s="13">
        <f t="shared" si="663"/>
        <v>5.5737618363490165E-6</v>
      </c>
      <c r="BI411" s="13">
        <f t="shared" si="664"/>
        <v>3.5124464892037567E-6</v>
      </c>
      <c r="BJ411" s="14">
        <f t="shared" si="665"/>
        <v>0.82506016867571685</v>
      </c>
      <c r="BK411" s="14">
        <f t="shared" si="666"/>
        <v>0.11191859567045317</v>
      </c>
      <c r="BL411" s="14">
        <f t="shared" si="667"/>
        <v>3.9512326616951171E-2</v>
      </c>
      <c r="BM411" s="14">
        <f t="shared" si="668"/>
        <v>0.67928281699962512</v>
      </c>
      <c r="BN411" s="14">
        <f t="shared" si="669"/>
        <v>0.2790175761216841</v>
      </c>
    </row>
    <row r="412" spans="1:66" x14ac:dyDescent="0.25">
      <c r="A412" t="s">
        <v>341</v>
      </c>
      <c r="B412" t="s">
        <v>132</v>
      </c>
      <c r="C412" t="s">
        <v>134</v>
      </c>
      <c r="D412" t="s">
        <v>360</v>
      </c>
      <c r="E412" s="10">
        <f>VLOOKUP(A412,home!$A$2:$E$405,3,FALSE)</f>
        <v>1.4554</v>
      </c>
      <c r="F412" s="10">
        <f>VLOOKUP(B412,home!$B$2:$E$405,3,FALSE)</f>
        <v>1.0797000000000001</v>
      </c>
      <c r="G412" s="10">
        <f>VLOOKUP(C412,away!$B$2:$E$405,4,FALSE)</f>
        <v>1.4722999999999999</v>
      </c>
      <c r="H412" s="10">
        <f>VLOOKUP(A412,away!$A$2:$E$405,3,FALSE)</f>
        <v>1.2321</v>
      </c>
      <c r="I412" s="10">
        <f>VLOOKUP(C412,away!$B$2:$E$405,3,FALSE)</f>
        <v>0.81159999999999999</v>
      </c>
      <c r="J412" s="10">
        <f>VLOOKUP(B412,home!$B$2:$E$405,4,FALSE)</f>
        <v>0.2319</v>
      </c>
      <c r="K412" s="12">
        <f t="shared" si="614"/>
        <v>2.3135654179740004</v>
      </c>
      <c r="L412" s="12">
        <f t="shared" si="615"/>
        <v>0.231893590284</v>
      </c>
      <c r="M412" s="13">
        <f t="shared" si="616"/>
        <v>7.8437040467254374E-2</v>
      </c>
      <c r="N412" s="13">
        <f t="shared" si="617"/>
        <v>0.18146922431326695</v>
      </c>
      <c r="O412" s="13">
        <f t="shared" si="618"/>
        <v>1.8189046925203015E-2</v>
      </c>
      <c r="P412" s="13">
        <f t="shared" si="619"/>
        <v>4.208154995205602E-2</v>
      </c>
      <c r="Q412" s="13">
        <f t="shared" si="620"/>
        <v>0.20992046089887059</v>
      </c>
      <c r="R412" s="13">
        <f t="shared" si="621"/>
        <v>2.1089616976647388E-3</v>
      </c>
      <c r="S412" s="13">
        <f t="shared" si="622"/>
        <v>5.644198314400572E-3</v>
      </c>
      <c r="T412" s="13">
        <f t="shared" si="623"/>
        <v>4.867920935191114E-2</v>
      </c>
      <c r="U412" s="13">
        <f t="shared" si="624"/>
        <v>4.8792208515488792E-3</v>
      </c>
      <c r="V412" s="13">
        <f t="shared" si="625"/>
        <v>3.3645755442391435E-4</v>
      </c>
      <c r="W412" s="13">
        <f t="shared" si="626"/>
        <v>0.16188823962026341</v>
      </c>
      <c r="X412" s="13">
        <f t="shared" si="627"/>
        <v>3.7540845110299384E-2</v>
      </c>
      <c r="Y412" s="13">
        <f t="shared" si="628"/>
        <v>4.3527406774614349E-3</v>
      </c>
      <c r="Z412" s="13">
        <f t="shared" si="629"/>
        <v>1.6301823328097208E-4</v>
      </c>
      <c r="AA412" s="13">
        <f t="shared" si="630"/>
        <v>3.7715334701807527E-4</v>
      </c>
      <c r="AB412" s="13">
        <f t="shared" si="631"/>
        <v>4.3628447046708337E-4</v>
      </c>
      <c r="AC412" s="13">
        <f t="shared" si="632"/>
        <v>1.128186321386917E-5</v>
      </c>
      <c r="AD412" s="13">
        <f t="shared" si="633"/>
        <v>9.3634758190532491E-2</v>
      </c>
      <c r="AE412" s="13">
        <f t="shared" si="634"/>
        <v>2.1713300252176757E-2</v>
      </c>
      <c r="AF412" s="13">
        <f t="shared" si="635"/>
        <v>2.5175875761958753E-3</v>
      </c>
      <c r="AG412" s="13">
        <f t="shared" si="636"/>
        <v>1.946041406328184E-4</v>
      </c>
      <c r="AH412" s="13">
        <f t="shared" si="637"/>
        <v>9.4507208493198131E-6</v>
      </c>
      <c r="AI412" s="13">
        <f t="shared" si="638"/>
        <v>2.1864860931912193E-5</v>
      </c>
      <c r="AJ412" s="13">
        <f t="shared" si="639"/>
        <v>2.5292893060441419E-5</v>
      </c>
      <c r="AK412" s="13">
        <f t="shared" si="640"/>
        <v>1.9505587568383945E-5</v>
      </c>
      <c r="AL412" s="13">
        <f t="shared" si="641"/>
        <v>2.4210923184175938E-7</v>
      </c>
      <c r="AM412" s="13">
        <f t="shared" si="642"/>
        <v>4.3326027693994761E-2</v>
      </c>
      <c r="AN412" s="13">
        <f t="shared" si="643"/>
        <v>1.0047028114704459E-2</v>
      </c>
      <c r="AO412" s="13">
        <f t="shared" si="644"/>
        <v>1.1649207106015525E-3</v>
      </c>
      <c r="AP412" s="13">
        <f t="shared" si="645"/>
        <v>9.0045881992527552E-5</v>
      </c>
      <c r="AQ412" s="13">
        <f t="shared" si="646"/>
        <v>5.2202657163841468E-6</v>
      </c>
      <c r="AR412" s="13">
        <f t="shared" si="647"/>
        <v>4.3831231770412504E-7</v>
      </c>
      <c r="AS412" s="13">
        <f t="shared" si="648"/>
        <v>1.0140642205122969E-6</v>
      </c>
      <c r="AT412" s="13">
        <f t="shared" si="649"/>
        <v>1.1730519560910059E-6</v>
      </c>
      <c r="AU412" s="13">
        <f t="shared" si="650"/>
        <v>9.0464414636630219E-7</v>
      </c>
      <c r="AV412" s="13">
        <f t="shared" si="651"/>
        <v>5.2323835315142178E-7</v>
      </c>
      <c r="AW412" s="13">
        <f t="shared" si="652"/>
        <v>3.6081067456956466E-9</v>
      </c>
      <c r="AX412" s="13">
        <f t="shared" si="653"/>
        <v>1.6706266561835E-2</v>
      </c>
      <c r="AY412" s="13">
        <f t="shared" si="654"/>
        <v>3.8740761332654548E-3</v>
      </c>
      <c r="AZ412" s="13">
        <f t="shared" si="655"/>
        <v>4.4918671178824116E-4</v>
      </c>
      <c r="BA412" s="13">
        <f t="shared" si="656"/>
        <v>3.4721173101479875E-5</v>
      </c>
      <c r="BB412" s="13">
        <f t="shared" si="657"/>
        <v>2.0129043723436032E-6</v>
      </c>
      <c r="BC412" s="13">
        <f t="shared" si="658"/>
        <v>9.335592436022393E-8</v>
      </c>
      <c r="BD412" s="13">
        <f t="shared" si="659"/>
        <v>1.6940302836351817E-8</v>
      </c>
      <c r="BE412" s="13">
        <f t="shared" si="660"/>
        <v>3.9192498812190437E-8</v>
      </c>
      <c r="BF412" s="13">
        <f t="shared" si="661"/>
        <v>4.5337204947935446E-8</v>
      </c>
      <c r="BG412" s="13">
        <f t="shared" si="662"/>
        <v>3.4963529838381062E-8</v>
      </c>
      <c r="BH412" s="13">
        <f t="shared" si="663"/>
        <v>2.0222603381095132E-8</v>
      </c>
      <c r="BI412" s="13">
        <f t="shared" si="664"/>
        <v>9.3572631687811616E-9</v>
      </c>
      <c r="BJ412" s="14">
        <f t="shared" si="665"/>
        <v>0.83761056963890745</v>
      </c>
      <c r="BK412" s="14">
        <f t="shared" si="666"/>
        <v>0.13038484639384604</v>
      </c>
      <c r="BL412" s="14">
        <f t="shared" si="667"/>
        <v>2.6071000678708663E-2</v>
      </c>
      <c r="BM412" s="14">
        <f t="shared" si="668"/>
        <v>0.45814907816526873</v>
      </c>
      <c r="BN412" s="14">
        <f t="shared" si="669"/>
        <v>0.53220628425431571</v>
      </c>
    </row>
    <row r="413" spans="1:66" x14ac:dyDescent="0.25">
      <c r="A413" t="s">
        <v>341</v>
      </c>
      <c r="B413" t="s">
        <v>145</v>
      </c>
      <c r="C413" t="s">
        <v>137</v>
      </c>
      <c r="D413" t="s">
        <v>360</v>
      </c>
      <c r="E413" s="10">
        <f>VLOOKUP(A413,home!$A$2:$E$405,3,FALSE)</f>
        <v>1.4554</v>
      </c>
      <c r="F413" s="10">
        <f>VLOOKUP(B413,home!$B$2:$E$405,3,FALSE)</f>
        <v>0.68710000000000004</v>
      </c>
      <c r="G413" s="10">
        <f>VLOOKUP(C413,away!$B$2:$E$405,4,FALSE)</f>
        <v>0.68710000000000004</v>
      </c>
      <c r="H413" s="10">
        <f>VLOOKUP(A413,away!$A$2:$E$405,3,FALSE)</f>
        <v>1.2321</v>
      </c>
      <c r="I413" s="10">
        <f>VLOOKUP(C413,away!$B$2:$E$405,3,FALSE)</f>
        <v>0.46379999999999999</v>
      </c>
      <c r="J413" s="10">
        <f>VLOOKUP(B413,home!$B$2:$E$405,4,FALSE)</f>
        <v>1.1595</v>
      </c>
      <c r="K413" s="12">
        <f t="shared" si="614"/>
        <v>0.68710366911400023</v>
      </c>
      <c r="L413" s="12">
        <f t="shared" si="615"/>
        <v>0.6625939328099999</v>
      </c>
      <c r="M413" s="13">
        <f t="shared" si="616"/>
        <v>0.25931866625618788</v>
      </c>
      <c r="N413" s="13">
        <f t="shared" si="617"/>
        <v>0.17817880705437558</v>
      </c>
      <c r="O413" s="13">
        <f t="shared" si="618"/>
        <v>0.17182297492573134</v>
      </c>
      <c r="P413" s="13">
        <f t="shared" si="619"/>
        <v>0.11806019650955288</v>
      </c>
      <c r="Q413" s="13">
        <f t="shared" si="620"/>
        <v>6.1213656042708481E-2</v>
      </c>
      <c r="R413" s="13">
        <f t="shared" si="621"/>
        <v>5.6924430351577154E-2</v>
      </c>
      <c r="S413" s="13">
        <f t="shared" si="622"/>
        <v>1.343733773690659E-2</v>
      </c>
      <c r="T413" s="13">
        <f t="shared" si="623"/>
        <v>4.0559797099016831E-2</v>
      </c>
      <c r="U413" s="13">
        <f t="shared" si="624"/>
        <v>3.9112984956793023E-2</v>
      </c>
      <c r="V413" s="13">
        <f t="shared" si="625"/>
        <v>6.7973627312923376E-4</v>
      </c>
      <c r="W413" s="13">
        <f t="shared" si="626"/>
        <v>1.402004255560913E-2</v>
      </c>
      <c r="X413" s="13">
        <f t="shared" si="627"/>
        <v>9.2895951350846148E-3</v>
      </c>
      <c r="Y413" s="13">
        <f t="shared" si="628"/>
        <v>3.077614687384178E-3</v>
      </c>
      <c r="Z413" s="13">
        <f t="shared" si="629"/>
        <v>1.2572594059873481E-2</v>
      </c>
      <c r="AA413" s="13">
        <f t="shared" si="630"/>
        <v>8.6386755088199534E-3</v>
      </c>
      <c r="AB413" s="13">
        <f t="shared" si="631"/>
        <v>2.9678328191977211E-3</v>
      </c>
      <c r="AC413" s="13">
        <f t="shared" si="632"/>
        <v>1.9341501505388043E-5</v>
      </c>
      <c r="AD413" s="13">
        <f t="shared" si="633"/>
        <v>2.4083056702733645E-3</v>
      </c>
      <c r="AE413" s="13">
        <f t="shared" si="634"/>
        <v>1.5957287254750516E-3</v>
      </c>
      <c r="AF413" s="13">
        <f t="shared" si="635"/>
        <v>5.2866008595520142E-4</v>
      </c>
      <c r="AG413" s="13">
        <f t="shared" si="636"/>
        <v>1.1676232182424319E-4</v>
      </c>
      <c r="AH413" s="13">
        <f t="shared" si="637"/>
        <v>2.0826311359388029E-3</v>
      </c>
      <c r="AI413" s="13">
        <f t="shared" si="638"/>
        <v>1.4309834949146098E-3</v>
      </c>
      <c r="AJ413" s="13">
        <f t="shared" si="639"/>
        <v>4.9161700489870174E-4</v>
      </c>
      <c r="AK413" s="13">
        <f t="shared" si="640"/>
        <v>1.125972826215778E-4</v>
      </c>
      <c r="AL413" s="13">
        <f t="shared" si="641"/>
        <v>3.5222477448037353E-7</v>
      </c>
      <c r="AM413" s="13">
        <f t="shared" si="642"/>
        <v>3.3095113247857619E-4</v>
      </c>
      <c r="AN413" s="13">
        <f t="shared" si="643"/>
        <v>2.192862124369031E-4</v>
      </c>
      <c r="AO413" s="13">
        <f t="shared" si="644"/>
        <v>7.2648856954788353E-5</v>
      </c>
      <c r="AP413" s="13">
        <f t="shared" si="645"/>
        <v>1.6045563947941446E-5</v>
      </c>
      <c r="AQ413" s="13">
        <f t="shared" si="646"/>
        <v>2.6579233301052173E-6</v>
      </c>
      <c r="AR413" s="13">
        <f t="shared" si="647"/>
        <v>2.759877509908498E-4</v>
      </c>
      <c r="AS413" s="13">
        <f t="shared" si="648"/>
        <v>1.8963219633633395E-4</v>
      </c>
      <c r="AT413" s="13">
        <f t="shared" si="649"/>
        <v>6.5148488942420765E-5</v>
      </c>
      <c r="AU413" s="13">
        <f t="shared" si="650"/>
        <v>1.492125526319006E-5</v>
      </c>
      <c r="AV413" s="13">
        <f t="shared" si="651"/>
        <v>2.5631123097811191E-6</v>
      </c>
      <c r="AW413" s="13">
        <f t="shared" si="652"/>
        <v>4.4543785420286412E-9</v>
      </c>
      <c r="AX413" s="13">
        <f t="shared" si="653"/>
        <v>3.7899622903910517E-5</v>
      </c>
      <c r="AY413" s="13">
        <f t="shared" si="654"/>
        <v>2.5112060191918022E-5</v>
      </c>
      <c r="AZ413" s="13">
        <f t="shared" si="655"/>
        <v>8.3195493617621979E-6</v>
      </c>
      <c r="BA413" s="13">
        <f t="shared" si="656"/>
        <v>1.8374943102723138E-6</v>
      </c>
      <c r="BB413" s="13">
        <f t="shared" si="657"/>
        <v>3.0437814538983259E-7</v>
      </c>
      <c r="BC413" s="13">
        <f t="shared" si="658"/>
        <v>4.0335822483052627E-8</v>
      </c>
      <c r="BD413" s="13">
        <f t="shared" si="659"/>
        <v>3.0477968222735676E-5</v>
      </c>
      <c r="BE413" s="13">
        <f t="shared" si="660"/>
        <v>2.0941523792981592E-5</v>
      </c>
      <c r="BF413" s="13">
        <f t="shared" si="661"/>
        <v>7.1944989174978924E-6</v>
      </c>
      <c r="BG413" s="13">
        <f t="shared" si="662"/>
        <v>1.6477888678831683E-6</v>
      </c>
      <c r="BH413" s="13">
        <f t="shared" si="663"/>
        <v>2.8305044426193235E-7</v>
      </c>
      <c r="BI413" s="13">
        <f t="shared" si="664"/>
        <v>3.8896999759344322E-8</v>
      </c>
      <c r="BJ413" s="14">
        <f t="shared" si="665"/>
        <v>0.31170407250759058</v>
      </c>
      <c r="BK413" s="14">
        <f t="shared" si="666"/>
        <v>0.3915407425622483</v>
      </c>
      <c r="BL413" s="14">
        <f t="shared" si="667"/>
        <v>0.28419356401158063</v>
      </c>
      <c r="BM413" s="14">
        <f t="shared" si="668"/>
        <v>0.15446713439534646</v>
      </c>
      <c r="BN413" s="14">
        <f t="shared" si="669"/>
        <v>0.84551873114013332</v>
      </c>
    </row>
    <row r="414" spans="1:66" x14ac:dyDescent="0.25">
      <c r="A414" t="s">
        <v>341</v>
      </c>
      <c r="B414" t="s">
        <v>141</v>
      </c>
      <c r="C414" t="s">
        <v>144</v>
      </c>
      <c r="D414" t="s">
        <v>360</v>
      </c>
      <c r="E414" s="10">
        <f>VLOOKUP(A414,home!$A$2:$E$405,3,FALSE)</f>
        <v>1.4554</v>
      </c>
      <c r="F414" s="10">
        <f>VLOOKUP(B414,home!$B$2:$E$405,3,FALSE)</f>
        <v>1.5705</v>
      </c>
      <c r="G414" s="10">
        <f>VLOOKUP(C414,away!$B$2:$E$405,4,FALSE)</f>
        <v>0.98160000000000003</v>
      </c>
      <c r="H414" s="10">
        <f>VLOOKUP(A414,away!$A$2:$E$405,3,FALSE)</f>
        <v>1.2321</v>
      </c>
      <c r="I414" s="10">
        <f>VLOOKUP(C414,away!$B$2:$E$405,3,FALSE)</f>
        <v>0.2319</v>
      </c>
      <c r="J414" s="10">
        <f>VLOOKUP(B414,home!$B$2:$E$405,4,FALSE)</f>
        <v>0.1159</v>
      </c>
      <c r="K414" s="12">
        <f t="shared" si="614"/>
        <v>2.24364871512</v>
      </c>
      <c r="L414" s="12">
        <f t="shared" si="615"/>
        <v>3.3115410440999998E-2</v>
      </c>
      <c r="M414" s="13">
        <f t="shared" si="616"/>
        <v>0.10261572164663639</v>
      </c>
      <c r="N414" s="13">
        <f t="shared" si="617"/>
        <v>0.23023363202358724</v>
      </c>
      <c r="O414" s="13">
        <f t="shared" si="618"/>
        <v>3.3981617400277711E-3</v>
      </c>
      <c r="P414" s="13">
        <f t="shared" si="619"/>
        <v>7.6242812217832507E-3</v>
      </c>
      <c r="Q414" s="13">
        <f t="shared" si="620"/>
        <v>0.25828169633356629</v>
      </c>
      <c r="R414" s="13">
        <f t="shared" si="621"/>
        <v>5.6265760382961176E-5</v>
      </c>
      <c r="S414" s="13">
        <f t="shared" si="622"/>
        <v>1.4161978110189061E-4</v>
      </c>
      <c r="T414" s="13">
        <f t="shared" si="623"/>
        <v>8.5531043834837697E-3</v>
      </c>
      <c r="U414" s="13">
        <f t="shared" si="624"/>
        <v>1.2624060098848062E-4</v>
      </c>
      <c r="V414" s="13">
        <f t="shared" si="625"/>
        <v>1.1691397124489387E-6</v>
      </c>
      <c r="W414" s="13">
        <f t="shared" si="626"/>
        <v>0.19316446537260668</v>
      </c>
      <c r="X414" s="13">
        <f t="shared" si="627"/>
        <v>6.3967205534301999E-3</v>
      </c>
      <c r="Y414" s="13">
        <f t="shared" si="628"/>
        <v>1.0591501330161085E-4</v>
      </c>
      <c r="Z414" s="13">
        <f t="shared" si="629"/>
        <v>6.2108791628557194E-7</v>
      </c>
      <c r="AA414" s="13">
        <f t="shared" si="630"/>
        <v>1.3935031053506812E-6</v>
      </c>
      <c r="AB414" s="13">
        <f t="shared" si="631"/>
        <v>1.5632657259178934E-6</v>
      </c>
      <c r="AC414" s="13">
        <f t="shared" si="632"/>
        <v>5.4291449035709842E-9</v>
      </c>
      <c r="AD414" s="13">
        <f t="shared" si="633"/>
        <v>0.10834830113502264</v>
      </c>
      <c r="AE414" s="13">
        <f t="shared" si="634"/>
        <v>3.5879984626713398E-3</v>
      </c>
      <c r="AF414" s="13">
        <f t="shared" si="635"/>
        <v>5.9409020876519202E-5</v>
      </c>
      <c r="AG414" s="13">
        <f t="shared" si="636"/>
        <v>6.5578470340795661E-7</v>
      </c>
      <c r="AH414" s="13">
        <f t="shared" si="637"/>
        <v>5.1418953169355407E-9</v>
      </c>
      <c r="AI414" s="13">
        <f t="shared" si="638"/>
        <v>1.1536606821123969E-8</v>
      </c>
      <c r="AJ414" s="13">
        <f t="shared" si="639"/>
        <v>1.2942046535529714E-8</v>
      </c>
      <c r="AK414" s="13">
        <f t="shared" si="640"/>
        <v>9.679135360154831E-9</v>
      </c>
      <c r="AL414" s="13">
        <f t="shared" si="641"/>
        <v>1.6135277080125001E-11</v>
      </c>
      <c r="AM414" s="13">
        <f t="shared" si="642"/>
        <v>4.8619105325405691E-2</v>
      </c>
      <c r="AN414" s="13">
        <f t="shared" si="643"/>
        <v>1.6100416281250177E-3</v>
      </c>
      <c r="AO414" s="13">
        <f t="shared" si="644"/>
        <v>2.6658594671227921E-5</v>
      </c>
      <c r="AP414" s="13">
        <f t="shared" si="645"/>
        <v>2.9427010143932253E-7</v>
      </c>
      <c r="AQ414" s="13">
        <f t="shared" si="646"/>
        <v>2.4362187974194675E-9</v>
      </c>
      <c r="AR414" s="13">
        <f t="shared" si="647"/>
        <v>3.4055194772995204E-11</v>
      </c>
      <c r="AS414" s="13">
        <f t="shared" si="648"/>
        <v>7.6407893995592016E-11</v>
      </c>
      <c r="AT414" s="13">
        <f t="shared" si="649"/>
        <v>8.5716236594117616E-11</v>
      </c>
      <c r="AU414" s="13">
        <f t="shared" si="650"/>
        <v>6.4105708033104637E-11</v>
      </c>
      <c r="AV414" s="13">
        <f t="shared" si="651"/>
        <v>3.5957672365083264E-11</v>
      </c>
      <c r="AW414" s="13">
        <f t="shared" si="652"/>
        <v>3.3301126895841299E-14</v>
      </c>
      <c r="AX414" s="13">
        <f t="shared" si="653"/>
        <v>1.8180698865605076E-2</v>
      </c>
      <c r="AY414" s="13">
        <f t="shared" si="654"/>
        <v>6.0206130503873503E-4</v>
      </c>
      <c r="AZ414" s="13">
        <f t="shared" si="655"/>
        <v>9.9687536135009035E-6</v>
      </c>
      <c r="BA414" s="13">
        <f t="shared" si="656"/>
        <v>1.1003978916542804E-7</v>
      </c>
      <c r="BB414" s="13">
        <f t="shared" si="657"/>
        <v>9.1100319576356362E-10</v>
      </c>
      <c r="BC414" s="13">
        <f t="shared" si="658"/>
        <v>6.0336489481546098E-12</v>
      </c>
      <c r="BD414" s="13">
        <f t="shared" si="659"/>
        <v>1.8795862542598898E-13</v>
      </c>
      <c r="BE414" s="13">
        <f t="shared" si="660"/>
        <v>4.2171312843274145E-13</v>
      </c>
      <c r="BF414" s="13">
        <f t="shared" si="661"/>
        <v>4.7308805937867803E-13</v>
      </c>
      <c r="BG414" s="13">
        <f t="shared" si="662"/>
        <v>3.5381447218786177E-13</v>
      </c>
      <c r="BH414" s="13">
        <f t="shared" si="663"/>
        <v>1.9845884647878921E-13</v>
      </c>
      <c r="BI414" s="13">
        <f t="shared" si="664"/>
        <v>8.9054387181266575E-14</v>
      </c>
      <c r="BJ414" s="14">
        <f t="shared" si="665"/>
        <v>0.87778084021885505</v>
      </c>
      <c r="BK414" s="14">
        <f t="shared" si="666"/>
        <v>0.11098485853955288</v>
      </c>
      <c r="BL414" s="14">
        <f t="shared" si="667"/>
        <v>3.5836644678813082E-3</v>
      </c>
      <c r="BM414" s="14">
        <f t="shared" si="668"/>
        <v>0.38953816428321641</v>
      </c>
      <c r="BN414" s="14">
        <f t="shared" si="669"/>
        <v>0.60220975872598392</v>
      </c>
    </row>
    <row r="415" spans="1:66" x14ac:dyDescent="0.25">
      <c r="A415" t="s">
        <v>342</v>
      </c>
      <c r="B415" t="s">
        <v>152</v>
      </c>
      <c r="C415" t="s">
        <v>319</v>
      </c>
      <c r="D415" t="s">
        <v>360</v>
      </c>
      <c r="E415" s="10">
        <f>VLOOKUP(A415,home!$A$2:$E$405,3,FALSE)</f>
        <v>1.25</v>
      </c>
      <c r="F415" s="10">
        <f>VLOOKUP(B415,home!$B$2:$E$405,3,FALSE)</f>
        <v>0.8</v>
      </c>
      <c r="G415" s="10">
        <f>VLOOKUP(C415,away!$B$2:$E$405,4,FALSE)</f>
        <v>1.0667</v>
      </c>
      <c r="H415" s="10">
        <f>VLOOKUP(A415,away!$A$2:$E$405,3,FALSE)</f>
        <v>1.1389</v>
      </c>
      <c r="I415" s="10">
        <f>VLOOKUP(C415,away!$B$2:$E$405,3,FALSE)</f>
        <v>0.29270000000000002</v>
      </c>
      <c r="J415" s="10">
        <f>VLOOKUP(B415,home!$B$2:$E$405,4,FALSE)</f>
        <v>1.4634</v>
      </c>
      <c r="K415" s="12">
        <f t="shared" si="614"/>
        <v>1.0667</v>
      </c>
      <c r="L415" s="12">
        <f t="shared" si="615"/>
        <v>0.48783321430200005</v>
      </c>
      <c r="M415" s="13">
        <f t="shared" si="616"/>
        <v>0.2112879858358476</v>
      </c>
      <c r="N415" s="13">
        <f t="shared" si="617"/>
        <v>0.2253808944910986</v>
      </c>
      <c r="O415" s="13">
        <f t="shared" si="618"/>
        <v>0.10307329727369699</v>
      </c>
      <c r="P415" s="13">
        <f t="shared" si="619"/>
        <v>0.10994828620185257</v>
      </c>
      <c r="Q415" s="13">
        <f t="shared" si="620"/>
        <v>0.12020690007682742</v>
      </c>
      <c r="R415" s="13">
        <f t="shared" si="621"/>
        <v>2.5141288958866585E-2</v>
      </c>
      <c r="S415" s="13">
        <f t="shared" si="622"/>
        <v>1.4303493867507797E-2</v>
      </c>
      <c r="T415" s="13">
        <f t="shared" si="623"/>
        <v>5.8640918445758063E-2</v>
      </c>
      <c r="U415" s="13">
        <f t="shared" si="624"/>
        <v>2.6818212932422984E-2</v>
      </c>
      <c r="V415" s="13">
        <f t="shared" si="625"/>
        <v>8.2701480804339982E-4</v>
      </c>
      <c r="W415" s="13">
        <f t="shared" si="626"/>
        <v>4.2741566770650607E-2</v>
      </c>
      <c r="X415" s="13">
        <f t="shared" si="627"/>
        <v>2.0850755902030043E-2</v>
      </c>
      <c r="Y415" s="13">
        <f t="shared" si="628"/>
        <v>5.0858456361568567E-3</v>
      </c>
      <c r="Z415" s="13">
        <f t="shared" si="629"/>
        <v>4.0882519348330905E-3</v>
      </c>
      <c r="AA415" s="13">
        <f t="shared" si="630"/>
        <v>4.3609383388864571E-3</v>
      </c>
      <c r="AB415" s="13">
        <f t="shared" si="631"/>
        <v>2.3259064630450914E-3</v>
      </c>
      <c r="AC415" s="13">
        <f t="shared" si="632"/>
        <v>2.6897193316569394E-5</v>
      </c>
      <c r="AD415" s="13">
        <f t="shared" si="633"/>
        <v>1.139810731856325E-2</v>
      </c>
      <c r="AE415" s="13">
        <f t="shared" si="634"/>
        <v>5.5603753301738616E-3</v>
      </c>
      <c r="AF415" s="13">
        <f t="shared" si="635"/>
        <v>1.3562678850221296E-3</v>
      </c>
      <c r="AG415" s="13">
        <f t="shared" si="636"/>
        <v>2.2054417393497364E-4</v>
      </c>
      <c r="AH415" s="13">
        <f t="shared" si="637"/>
        <v>4.9859627056149933E-4</v>
      </c>
      <c r="AI415" s="13">
        <f t="shared" si="638"/>
        <v>5.3185264180795127E-4</v>
      </c>
      <c r="AJ415" s="13">
        <f t="shared" si="639"/>
        <v>2.8366360650827077E-4</v>
      </c>
      <c r="AK415" s="13">
        <f t="shared" si="640"/>
        <v>1.0086132302079083E-4</v>
      </c>
      <c r="AL415" s="13">
        <f t="shared" si="641"/>
        <v>5.5986151736886653E-7</v>
      </c>
      <c r="AM415" s="13">
        <f t="shared" si="642"/>
        <v>2.4316722153422845E-3</v>
      </c>
      <c r="AN415" s="13">
        <f t="shared" si="643"/>
        <v>1.1862504729392921E-3</v>
      </c>
      <c r="AO415" s="13">
        <f t="shared" si="644"/>
        <v>2.893461905906212E-4</v>
      </c>
      <c r="AP415" s="13">
        <f t="shared" si="645"/>
        <v>4.7050894067287292E-5</v>
      </c>
      <c r="AQ415" s="13">
        <f t="shared" si="646"/>
        <v>5.7382472221569162E-6</v>
      </c>
      <c r="AR415" s="13">
        <f t="shared" si="647"/>
        <v>4.8646364261401209E-5</v>
      </c>
      <c r="AS415" s="13">
        <f t="shared" si="648"/>
        <v>5.1891076757636659E-5</v>
      </c>
      <c r="AT415" s="13">
        <f t="shared" si="649"/>
        <v>2.7676105788685511E-5</v>
      </c>
      <c r="AU415" s="13">
        <f t="shared" si="650"/>
        <v>9.8407006815969455E-6</v>
      </c>
      <c r="AV415" s="13">
        <f t="shared" si="651"/>
        <v>2.6242688542648654E-6</v>
      </c>
      <c r="AW415" s="13">
        <f t="shared" si="652"/>
        <v>8.0926689941380973E-9</v>
      </c>
      <c r="AX415" s="13">
        <f t="shared" si="653"/>
        <v>4.3231079201760226E-4</v>
      </c>
      <c r="AY415" s="13">
        <f t="shared" si="654"/>
        <v>2.1089556324739036E-4</v>
      </c>
      <c r="AZ415" s="13">
        <f t="shared" si="655"/>
        <v>5.144093025050258E-5</v>
      </c>
      <c r="BA415" s="13">
        <f t="shared" si="656"/>
        <v>8.3648647835958868E-6</v>
      </c>
      <c r="BB415" s="13">
        <f t="shared" si="657"/>
        <v>1.0201647186457965E-6</v>
      </c>
      <c r="BC415" s="13">
        <f t="shared" si="658"/>
        <v>9.9534046762894932E-8</v>
      </c>
      <c r="BD415" s="13">
        <f t="shared" si="659"/>
        <v>3.9552187069575451E-6</v>
      </c>
      <c r="BE415" s="13">
        <f t="shared" si="660"/>
        <v>4.2190317947116132E-6</v>
      </c>
      <c r="BF415" s="13">
        <f t="shared" si="661"/>
        <v>2.2502206077094383E-6</v>
      </c>
      <c r="BG415" s="13">
        <f t="shared" si="662"/>
        <v>8.0010344074788621E-7</v>
      </c>
      <c r="BH415" s="13">
        <f t="shared" si="663"/>
        <v>2.1336758506144251E-7</v>
      </c>
      <c r="BI415" s="13">
        <f t="shared" si="664"/>
        <v>4.5519840597008166E-8</v>
      </c>
      <c r="BJ415" s="14">
        <f t="shared" si="665"/>
        <v>0.49610636589944213</v>
      </c>
      <c r="BK415" s="14">
        <f t="shared" si="666"/>
        <v>0.33660513333133268</v>
      </c>
      <c r="BL415" s="14">
        <f t="shared" si="667"/>
        <v>0.16328677978713599</v>
      </c>
      <c r="BM415" s="14">
        <f t="shared" si="668"/>
        <v>0.20483699064397556</v>
      </c>
      <c r="BN415" s="14">
        <f t="shared" si="669"/>
        <v>0.79503865283818975</v>
      </c>
    </row>
    <row r="416" spans="1:66" x14ac:dyDescent="0.25">
      <c r="A416" t="s">
        <v>342</v>
      </c>
      <c r="B416" t="s">
        <v>147</v>
      </c>
      <c r="C416" t="s">
        <v>149</v>
      </c>
      <c r="D416" t="s">
        <v>360</v>
      </c>
      <c r="E416" s="10">
        <f>VLOOKUP(A416,home!$A$2:$E$405,3,FALSE)</f>
        <v>1.25</v>
      </c>
      <c r="F416" s="10">
        <f>VLOOKUP(B416,home!$B$2:$E$405,3,FALSE)</f>
        <v>0.8</v>
      </c>
      <c r="G416" s="10">
        <f>VLOOKUP(C416,away!$B$2:$E$405,4,FALSE)</f>
        <v>0.4</v>
      </c>
      <c r="H416" s="10">
        <f>VLOOKUP(A416,away!$A$2:$E$405,3,FALSE)</f>
        <v>1.1389</v>
      </c>
      <c r="I416" s="10">
        <f>VLOOKUP(C416,away!$B$2:$E$405,3,FALSE)</f>
        <v>2.1951000000000001</v>
      </c>
      <c r="J416" s="10">
        <f>VLOOKUP(B416,home!$B$2:$E$405,4,FALSE)</f>
        <v>1.7561</v>
      </c>
      <c r="K416" s="12">
        <f t="shared" si="614"/>
        <v>0.4</v>
      </c>
      <c r="L416" s="12">
        <f t="shared" si="615"/>
        <v>4.3902489287790001</v>
      </c>
      <c r="M416" s="13">
        <f t="shared" si="616"/>
        <v>8.3103884295781215E-3</v>
      </c>
      <c r="N416" s="13">
        <f t="shared" si="617"/>
        <v>3.3241553718312486E-3</v>
      </c>
      <c r="O416" s="13">
        <f t="shared" si="618"/>
        <v>3.6484673900692738E-2</v>
      </c>
      <c r="P416" s="13">
        <f t="shared" si="619"/>
        <v>1.4593869560277094E-2</v>
      </c>
      <c r="Q416" s="13">
        <f t="shared" si="620"/>
        <v>6.6483107436624965E-4</v>
      </c>
      <c r="R416" s="13">
        <f t="shared" si="621"/>
        <v>8.0088400254683736E-2</v>
      </c>
      <c r="S416" s="13">
        <f t="shared" si="622"/>
        <v>6.4070720203746982E-3</v>
      </c>
      <c r="T416" s="13">
        <f t="shared" si="623"/>
        <v>2.918773912055419E-3</v>
      </c>
      <c r="U416" s="13">
        <f t="shared" si="624"/>
        <v>3.2035360101873495E-2</v>
      </c>
      <c r="V416" s="13">
        <f t="shared" si="625"/>
        <v>1.2501618255137746E-3</v>
      </c>
      <c r="W416" s="13">
        <f t="shared" si="626"/>
        <v>8.8644143248833314E-5</v>
      </c>
      <c r="X416" s="13">
        <f t="shared" si="627"/>
        <v>3.8916985494072263E-4</v>
      </c>
      <c r="Y416" s="13">
        <f t="shared" si="628"/>
        <v>8.542762693832934E-4</v>
      </c>
      <c r="Z416" s="13">
        <f t="shared" si="629"/>
        <v>0.11720267114191635</v>
      </c>
      <c r="AA416" s="13">
        <f t="shared" si="630"/>
        <v>4.6881068456766532E-2</v>
      </c>
      <c r="AB416" s="13">
        <f t="shared" si="631"/>
        <v>9.3762136913533058E-3</v>
      </c>
      <c r="AC416" s="13">
        <f t="shared" si="632"/>
        <v>1.3721304038155621E-4</v>
      </c>
      <c r="AD416" s="13">
        <f t="shared" si="633"/>
        <v>8.8644143248833301E-6</v>
      </c>
      <c r="AE416" s="13">
        <f t="shared" si="634"/>
        <v>3.8916985494072257E-5</v>
      </c>
      <c r="AF416" s="13">
        <f t="shared" si="635"/>
        <v>8.5427626938329329E-5</v>
      </c>
      <c r="AG416" s="13">
        <f t="shared" si="636"/>
        <v>1.2501618255137743E-4</v>
      </c>
      <c r="AH416" s="13">
        <f t="shared" si="637"/>
        <v>0.12863722535770894</v>
      </c>
      <c r="AI416" s="13">
        <f t="shared" si="638"/>
        <v>5.1454890143083569E-2</v>
      </c>
      <c r="AJ416" s="13">
        <f t="shared" si="639"/>
        <v>1.0290978028616714E-2</v>
      </c>
      <c r="AK416" s="13">
        <f t="shared" si="640"/>
        <v>1.3721304038155622E-3</v>
      </c>
      <c r="AL416" s="13">
        <f t="shared" si="641"/>
        <v>9.6383904567941993E-6</v>
      </c>
      <c r="AM416" s="13">
        <f t="shared" si="642"/>
        <v>7.0915314599066707E-7</v>
      </c>
      <c r="AN416" s="13">
        <f t="shared" si="643"/>
        <v>3.1133588395257834E-6</v>
      </c>
      <c r="AO416" s="13">
        <f t="shared" si="644"/>
        <v>6.8342101550663526E-6</v>
      </c>
      <c r="AP416" s="13">
        <f t="shared" si="645"/>
        <v>1.0001294604110206E-5</v>
      </c>
      <c r="AQ416" s="13">
        <f t="shared" si="646"/>
        <v>1.0977043230524507E-5</v>
      </c>
      <c r="AR416" s="13">
        <f t="shared" si="647"/>
        <v>0.11294988816555691</v>
      </c>
      <c r="AS416" s="13">
        <f t="shared" si="648"/>
        <v>4.517995526622276E-2</v>
      </c>
      <c r="AT416" s="13">
        <f t="shared" si="649"/>
        <v>9.0359910532445513E-3</v>
      </c>
      <c r="AU416" s="13">
        <f t="shared" si="650"/>
        <v>1.2047988070992739E-3</v>
      </c>
      <c r="AV416" s="13">
        <f t="shared" si="651"/>
        <v>1.2047988070992737E-4</v>
      </c>
      <c r="AW416" s="13">
        <f t="shared" si="652"/>
        <v>4.701659264232716E-7</v>
      </c>
      <c r="AX416" s="13">
        <f t="shared" si="653"/>
        <v>4.7276876399377782E-8</v>
      </c>
      <c r="AY416" s="13">
        <f t="shared" si="654"/>
        <v>2.0755725596838546E-7</v>
      </c>
      <c r="AZ416" s="13">
        <f t="shared" si="655"/>
        <v>4.5561401033775659E-7</v>
      </c>
      <c r="BA416" s="13">
        <f t="shared" si="656"/>
        <v>6.6675297360734665E-7</v>
      </c>
      <c r="BB416" s="13">
        <f t="shared" si="657"/>
        <v>7.3180288203496679E-7</v>
      </c>
      <c r="BC416" s="13">
        <f t="shared" si="658"/>
        <v>6.4255936378627959E-7</v>
      </c>
      <c r="BD416" s="13">
        <f t="shared" si="659"/>
        <v>8.264635425409067E-2</v>
      </c>
      <c r="BE416" s="13">
        <f t="shared" si="660"/>
        <v>3.3058541701636267E-2</v>
      </c>
      <c r="BF416" s="13">
        <f t="shared" si="661"/>
        <v>6.6117083403272525E-3</v>
      </c>
      <c r="BG416" s="13">
        <f t="shared" si="662"/>
        <v>8.8156111204363403E-4</v>
      </c>
      <c r="BH416" s="13">
        <f t="shared" si="663"/>
        <v>8.8156111204363386E-5</v>
      </c>
      <c r="BI416" s="13">
        <f t="shared" si="664"/>
        <v>7.0524888963490777E-6</v>
      </c>
      <c r="BJ416" s="14">
        <f t="shared" si="665"/>
        <v>8.5324624584717807E-3</v>
      </c>
      <c r="BK416" s="14">
        <f t="shared" si="666"/>
        <v>3.0708550823838009E-2</v>
      </c>
      <c r="BL416" s="14">
        <f t="shared" si="667"/>
        <v>0.68840542751962652</v>
      </c>
      <c r="BM416" s="14">
        <f t="shared" si="668"/>
        <v>0.70138305596109385</v>
      </c>
      <c r="BN416" s="14">
        <f t="shared" si="669"/>
        <v>0.14346631859142919</v>
      </c>
    </row>
    <row r="417" spans="1:66" x14ac:dyDescent="0.25">
      <c r="A417" t="s">
        <v>352</v>
      </c>
      <c r="B417" t="s">
        <v>159</v>
      </c>
      <c r="C417" t="s">
        <v>166</v>
      </c>
      <c r="D417" t="s">
        <v>360</v>
      </c>
      <c r="E417" s="10">
        <f>VLOOKUP(A417,home!$A$2:$E$405,3,FALSE)</f>
        <v>1.2061999999999999</v>
      </c>
      <c r="F417" s="10">
        <f>VLOOKUP(B417,home!$B$2:$E$405,3,FALSE)</f>
        <v>1.6580999999999999</v>
      </c>
      <c r="G417" s="10">
        <f>VLOOKUP(C417,away!$B$2:$E$405,4,FALSE)</f>
        <v>1.2436</v>
      </c>
      <c r="H417" s="10">
        <f>VLOOKUP(A417,away!$A$2:$E$405,3,FALSE)</f>
        <v>1.1546000000000001</v>
      </c>
      <c r="I417" s="10">
        <f>VLOOKUP(C417,away!$B$2:$E$405,3,FALSE)</f>
        <v>0.64959999999999996</v>
      </c>
      <c r="J417" s="10">
        <f>VLOOKUP(B417,home!$B$2:$E$405,4,FALSE)</f>
        <v>0.43309999999999998</v>
      </c>
      <c r="K417" s="12">
        <f t="shared" ref="K417:K470" si="670">E417*F417*G417</f>
        <v>2.4872002735920002</v>
      </c>
      <c r="L417" s="12">
        <f t="shared" ref="L417:L470" si="671">H417*I417*J417</f>
        <v>0.32483719609599998</v>
      </c>
      <c r="M417" s="13">
        <f t="shared" ref="M417:M470" si="672">_xlfn.POISSON.DIST(0,K417,FALSE) * _xlfn.POISSON.DIST(0,L417,FALSE)</f>
        <v>6.0082451424453488E-2</v>
      </c>
      <c r="N417" s="13">
        <f t="shared" ref="N417:N470" si="673">_xlfn.POISSON.DIST(1,K417,FALSE) * _xlfn.POISSON.DIST(0,L417,FALSE)</f>
        <v>0.14943708962097879</v>
      </c>
      <c r="O417" s="13">
        <f t="shared" ref="O417:O470" si="674">_xlfn.POISSON.DIST(0,K417,FALSE) * _xlfn.POISSON.DIST(1,L417,FALSE)</f>
        <v>1.9517015055293591E-2</v>
      </c>
      <c r="P417" s="13">
        <f t="shared" ref="P417:P470" si="675">_xlfn.POISSON.DIST(1,K417,FALSE) * _xlfn.POISSON.DIST(1,L417,FALSE)</f>
        <v>4.8542725185225406E-2</v>
      </c>
      <c r="Q417" s="13">
        <f t="shared" ref="Q417:Q470" si="676">_xlfn.POISSON.DIST(2,K417,FALSE) * _xlfn.POISSON.DIST(0,L417,FALSE)</f>
        <v>0.1858399850950454</v>
      </c>
      <c r="R417" s="13">
        <f t="shared" ref="R417:R470" si="677">_xlfn.POISSON.DIST(0,K417,FALSE) * _xlfn.POISSON.DIST(2,L417,FALSE)</f>
        <v>3.1699262233624934E-3</v>
      </c>
      <c r="S417" s="13">
        <f t="shared" ref="S417:S470" si="678">_xlfn.POISSON.DIST(2,K417,FALSE) * _xlfn.POISSON.DIST(2,L417,FALSE)</f>
        <v>9.8048436462816607E-3</v>
      </c>
      <c r="T417" s="13">
        <f t="shared" ref="T417:T470" si="679">_xlfn.POISSON.DIST(2,K417,FALSE) * _xlfn.POISSON.DIST(1,L417,FALSE)</f>
        <v>6.0367739680796971E-2</v>
      </c>
      <c r="U417" s="13">
        <f t="shared" ref="U417:U470" si="680">_xlfn.POISSON.DIST(1,K417,FALSE) * _xlfn.POISSON.DIST(2,L417,FALSE)</f>
        <v>7.8842413700136501E-3</v>
      </c>
      <c r="V417" s="13">
        <f t="shared" ref="V417:V470" si="681">_xlfn.POISSON.DIST(3,K417,FALSE) * _xlfn.POISSON.DIST(3,L417,FALSE)</f>
        <v>8.8018643884175854E-4</v>
      </c>
      <c r="W417" s="13">
        <f t="shared" ref="W417:W470" si="682">_xlfn.POISSON.DIST(3,K417,FALSE) * _xlfn.POISSON.DIST(0,L417,FALSE)</f>
        <v>0.15407375392424336</v>
      </c>
      <c r="X417" s="13">
        <f t="shared" ref="X417:X470" si="683">_xlfn.POISSON.DIST(3,K417,FALSE) * _xlfn.POISSON.DIST(1,L417,FALSE)</f>
        <v>5.0048886216736282E-2</v>
      </c>
      <c r="Y417" s="13">
        <f t="shared" ref="Y417:Y470" si="684">_xlfn.POISSON.DIST(3,K417,FALSE) * _xlfn.POISSON.DIST(2,L417,FALSE)</f>
        <v>8.1288699331861763E-3</v>
      </c>
      <c r="Z417" s="13">
        <f t="shared" ref="Z417:Z470" si="685">_xlfn.POISSON.DIST(0,K417,FALSE) * _xlfn.POISSON.DIST(3,L417,FALSE)</f>
        <v>3.4323664874275159E-4</v>
      </c>
      <c r="AA417" s="13">
        <f t="shared" ref="AA417:AA470" si="686">_xlfn.POISSON.DIST(1,K417,FALSE) * _xlfn.POISSON.DIST(3,L417,FALSE)</f>
        <v>8.5369828665977302E-4</v>
      </c>
      <c r="AB417" s="13">
        <f t="shared" ref="AB417:AB470" si="687">_xlfn.POISSON.DIST(2,K417,FALSE) * _xlfn.POISSON.DIST(3,L417,FALSE)</f>
        <v>1.0616593060726049E-3</v>
      </c>
      <c r="AC417" s="13">
        <f t="shared" ref="AC417:AC470" si="688">_xlfn.POISSON.DIST(4,K417,FALSE) * _xlfn.POISSON.DIST(4,L417,FALSE)</f>
        <v>4.4445848371156019E-5</v>
      </c>
      <c r="AD417" s="13">
        <f t="shared" ref="AD417:AD470" si="689">_xlfn.POISSON.DIST(4,K417,FALSE) * _xlfn.POISSON.DIST(0,L417,FALSE)</f>
        <v>9.5803070728431153E-2</v>
      </c>
      <c r="AE417" s="13">
        <f t="shared" ref="AE417:AE470" si="690">_xlfn.POISSON.DIST(4,K417,FALSE) * _xlfn.POISSON.DIST(1,L417,FALSE)</f>
        <v>3.1120400872810344E-2</v>
      </c>
      <c r="AF417" s="13">
        <f t="shared" ref="AF417:AF470" si="691">_xlfn.POISSON.DIST(4,K417,FALSE) * _xlfn.POISSON.DIST(2,L417,FALSE)</f>
        <v>5.0545318804536112E-3</v>
      </c>
      <c r="AG417" s="13">
        <f t="shared" ref="AG417:AG470" si="692">_xlfn.POISSON.DIST(4,K417,FALSE) * _xlfn.POISSON.DIST(3,L417,FALSE)</f>
        <v>5.472999878747976E-4</v>
      </c>
      <c r="AH417" s="13">
        <f t="shared" ref="AH417:AH470" si="693">_xlfn.POISSON.DIST(0,K417,FALSE) * _xlfn.POISSON.DIST(4,L417,FALSE)</f>
        <v>2.7874007643745772E-5</v>
      </c>
      <c r="AI417" s="13">
        <f t="shared" ref="AI417:AI470" si="694">_xlfn.POISSON.DIST(1,K417,FALSE) * _xlfn.POISSON.DIST(4,L417,FALSE)</f>
        <v>6.9328239437629985E-5</v>
      </c>
      <c r="AJ417" s="13">
        <f t="shared" ref="AJ417:AJ470" si="695">_xlfn.POISSON.DIST(2,K417,FALSE) * _xlfn.POISSON.DIST(4,L417,FALSE)</f>
        <v>8.6216608048462522E-5</v>
      </c>
      <c r="AK417" s="13">
        <f t="shared" ref="AK417:AK470" si="696">_xlfn.POISSON.DIST(3,K417,FALSE) * _xlfn.POISSON.DIST(4,L417,FALSE)</f>
        <v>7.1479323708770073E-5</v>
      </c>
      <c r="AL417" s="13">
        <f t="shared" ref="AL417:AL470" si="697">_xlfn.POISSON.DIST(5,K417,FALSE) * _xlfn.POISSON.DIST(5,L417,FALSE)</f>
        <v>1.4363745499419602E-6</v>
      </c>
      <c r="AM417" s="13">
        <f t="shared" ref="AM417:AM470" si="698">_xlfn.POISSON.DIST(5,K417,FALSE) * _xlfn.POISSON.DIST(0,L417,FALSE)</f>
        <v>4.7656284745341559E-2</v>
      </c>
      <c r="AN417" s="13">
        <f t="shared" ref="AN417:AN470" si="699">_xlfn.POISSON.DIST(5,K417,FALSE) * _xlfn.POISSON.DIST(1,L417,FALSE)</f>
        <v>1.5480533913029327E-2</v>
      </c>
      <c r="AO417" s="13">
        <f t="shared" ref="AO417:AO470" si="700">_xlfn.POISSON.DIST(5,K417,FALSE) * _xlfn.POISSON.DIST(2,L417,FALSE)</f>
        <v>2.5143266151887423E-3</v>
      </c>
      <c r="AP417" s="13">
        <f t="shared" ref="AP417:AP470" si="701">_xlfn.POISSON.DIST(5,K417,FALSE) * _xlfn.POISSON.DIST(3,L417,FALSE)</f>
        <v>2.7224893591581907E-4</v>
      </c>
      <c r="AQ417" s="13">
        <f t="shared" ref="AQ417:AQ470" si="702">_xlfn.POISSON.DIST(5,K417,FALSE) * _xlfn.POISSON.DIST(4,L417,FALSE)</f>
        <v>2.210914524575357E-5</v>
      </c>
      <c r="AR417" s="13">
        <f t="shared" ref="AR417:AR470" si="703">_xlfn.POISSON.DIST(0,K417,FALSE) * _xlfn.POISSON.DIST(5,L417,FALSE)</f>
        <v>1.8109028973905702E-6</v>
      </c>
      <c r="AS417" s="13">
        <f t="shared" ref="AS417:AS470" si="704">_xlfn.POISSON.DIST(1,K417,FALSE) * _xlfn.POISSON.DIST(5,L417,FALSE)</f>
        <v>4.5040781818383722E-6</v>
      </c>
      <c r="AT417" s="13">
        <f t="shared" ref="AT417:AT470" si="705">_xlfn.POISSON.DIST(2,K417,FALSE) * _xlfn.POISSON.DIST(5,L417,FALSE)</f>
        <v>5.6012722430740801E-6</v>
      </c>
      <c r="AU417" s="13">
        <f t="shared" ref="AU417:AU470" si="706">_xlfn.POISSON.DIST(3,K417,FALSE) * _xlfn.POISSON.DIST(5,L417,FALSE)</f>
        <v>4.6438286184790426E-6</v>
      </c>
      <c r="AV417" s="13">
        <f t="shared" ref="AV417:AV470" si="707">_xlfn.POISSON.DIST(4,K417,FALSE) * _xlfn.POISSON.DIST(5,L417,FALSE)</f>
        <v>2.8875329525988591E-6</v>
      </c>
      <c r="AW417" s="13">
        <f t="shared" ref="AW417:AW470" si="708">_xlfn.POISSON.DIST(6,K417,FALSE) * _xlfn.POISSON.DIST(6,L417,FALSE)</f>
        <v>3.2236041837235325E-8</v>
      </c>
      <c r="AX417" s="13">
        <f t="shared" ref="AX417:AX470" si="709">_xlfn.POISSON.DIST(6,K417,FALSE) * _xlfn.POISSON.DIST(0,L417,FALSE)</f>
        <v>1.975512074283196E-2</v>
      </c>
      <c r="AY417" s="13">
        <f t="shared" ref="AY417:AY470" si="710">_xlfn.POISSON.DIST(6,K417,FALSE) * _xlfn.POISSON.DIST(1,L417,FALSE)</f>
        <v>6.4171980306394621E-3</v>
      </c>
      <c r="AZ417" s="13">
        <f t="shared" ref="AZ417:AZ470" si="711">_xlfn.POISSON.DIST(6,K417,FALSE) * _xlfn.POISSON.DIST(2,L417,FALSE)</f>
        <v>1.0422723075328478E-3</v>
      </c>
      <c r="BA417" s="13">
        <f t="shared" ref="BA417:BA470" si="712">_xlfn.POISSON.DIST(6,K417,FALSE) * _xlfn.POISSON.DIST(3,L417,FALSE)</f>
        <v>1.12856271315826E-4</v>
      </c>
      <c r="BB417" s="13">
        <f t="shared" ref="BB417:BB470" si="713">_xlfn.POISSON.DIST(6,K417,FALSE) * _xlfn.POISSON.DIST(4,L417,FALSE)</f>
        <v>9.1649786840205885E-6</v>
      </c>
      <c r="BC417" s="13">
        <f t="shared" ref="BC417:BC470" si="714">_xlfn.POISSON.DIST(6,K417,FALSE) * _xlfn.POISSON.DIST(5,L417,FALSE)</f>
        <v>5.9542519559937138E-7</v>
      </c>
      <c r="BD417" s="13">
        <f t="shared" ref="BD417:BD470" si="715">_xlfn.POISSON.DIST(0,K417,FALSE) * _xlfn.POISSON.DIST(6,L417,FALSE)</f>
        <v>9.804143659841241E-8</v>
      </c>
      <c r="BE417" s="13">
        <f t="shared" ref="BE417:BE470" si="716">_xlfn.POISSON.DIST(1,K417,FALSE) * _xlfn.POISSON.DIST(6,L417,FALSE)</f>
        <v>2.438486879309241E-7</v>
      </c>
      <c r="BF417" s="13">
        <f t="shared" ref="BF417:BF470" si="717">_xlfn.POISSON.DIST(2,K417,FALSE) * _xlfn.POISSON.DIST(6,L417,FALSE)</f>
        <v>3.032502616684224E-7</v>
      </c>
      <c r="BG417" s="13">
        <f t="shared" ref="BG417:BG470" si="718">_xlfn.POISSON.DIST(3,K417,FALSE) * _xlfn.POISSON.DIST(6,L417,FALSE)</f>
        <v>2.5141471126284861E-7</v>
      </c>
      <c r="BH417" s="13">
        <f t="shared" ref="BH417:BH470" si="719">_xlfn.POISSON.DIST(4,K417,FALSE) * _xlfn.POISSON.DIST(6,L417,FALSE)</f>
        <v>1.563296846595027E-7</v>
      </c>
      <c r="BI417" s="13">
        <f t="shared" ref="BI417:BI470" si="720">_xlfn.POISSON.DIST(5,K417,FALSE) * _xlfn.POISSON.DIST(6,L417,FALSE)</f>
        <v>7.7764646891133276E-8</v>
      </c>
      <c r="BJ417" s="14">
        <f t="shared" ref="BJ417:BJ470" si="721">SUM(N417,Q417,T417,W417,X417,Y417,AD417,AE417,AF417,AG417,AM417,AN417,AO417,AP417,AQ417,AX417,AY417,AZ417,BA417,BB417,BC417)</f>
        <v>0.83370433905147767</v>
      </c>
      <c r="BK417" s="14">
        <f t="shared" ref="BK417:BK470" si="722">SUM(M417,P417,S417,V417,AC417,AL417,AY417)</f>
        <v>0.12577328694836287</v>
      </c>
      <c r="BL417" s="14">
        <f t="shared" ref="BL417:BL470" si="723">SUM(O417,R417,U417,AA417,AB417,AH417,AI417,AJ417,AK417,AR417,AS417,AT417,AU417,AV417,BD417,BE417,BF417,BG417,BH417,BI417)</f>
        <v>3.2762016684563119E-2</v>
      </c>
      <c r="BM417" s="14">
        <f t="shared" ref="BM417:BM470" si="724">SUM(S417:BI417)</f>
        <v>0.51957652093418982</v>
      </c>
      <c r="BN417" s="14">
        <f t="shared" ref="BN417:BN470" si="725">SUM(M417:R417)</f>
        <v>0.46658919260435916</v>
      </c>
    </row>
    <row r="418" spans="1:66" x14ac:dyDescent="0.25">
      <c r="A418" t="s">
        <v>352</v>
      </c>
      <c r="B418" t="s">
        <v>164</v>
      </c>
      <c r="C418" t="s">
        <v>163</v>
      </c>
      <c r="D418" t="s">
        <v>360</v>
      </c>
      <c r="E418" s="10">
        <f>VLOOKUP(A418,home!$A$2:$E$405,3,FALSE)</f>
        <v>1.2061999999999999</v>
      </c>
      <c r="F418" s="10">
        <f>VLOOKUP(B418,home!$B$2:$E$405,3,FALSE)</f>
        <v>1.3816999999999999</v>
      </c>
      <c r="G418" s="10">
        <f>VLOOKUP(C418,away!$B$2:$E$405,4,FALSE)</f>
        <v>1.5660000000000001</v>
      </c>
      <c r="H418" s="10">
        <f>VLOOKUP(A418,away!$A$2:$E$405,3,FALSE)</f>
        <v>1.1546000000000001</v>
      </c>
      <c r="I418" s="10">
        <f>VLOOKUP(C418,away!$B$2:$E$405,3,FALSE)</f>
        <v>0.76990000000000003</v>
      </c>
      <c r="J418" s="10">
        <f>VLOOKUP(B418,home!$B$2:$E$405,4,FALSE)</f>
        <v>0.48120000000000002</v>
      </c>
      <c r="K418" s="12">
        <f t="shared" si="670"/>
        <v>2.6099058416399998</v>
      </c>
      <c r="L418" s="12">
        <f t="shared" si="671"/>
        <v>0.42775145104800005</v>
      </c>
      <c r="M418" s="13">
        <f t="shared" si="672"/>
        <v>4.7947084007725869E-2</v>
      </c>
      <c r="N418" s="13">
        <f t="shared" si="673"/>
        <v>0.12513737464136754</v>
      </c>
      <c r="O418" s="13">
        <f t="shared" si="674"/>
        <v>2.0509434757825094E-2</v>
      </c>
      <c r="P418" s="13">
        <f t="shared" si="675"/>
        <v>5.352769358318217E-2</v>
      </c>
      <c r="Q418" s="13">
        <f t="shared" si="676"/>
        <v>0.16329838254199922</v>
      </c>
      <c r="R418" s="13">
        <f t="shared" si="677"/>
        <v>4.3864702389169868E-3</v>
      </c>
      <c r="S418" s="13">
        <f t="shared" si="678"/>
        <v>1.4939458987085439E-2</v>
      </c>
      <c r="T418" s="13">
        <f t="shared" si="679"/>
        <v>6.9851120086131549E-2</v>
      </c>
      <c r="U418" s="13">
        <f t="shared" si="680"/>
        <v>1.1448274300729448E-2</v>
      </c>
      <c r="V418" s="13">
        <f t="shared" si="681"/>
        <v>1.8531419689218043E-3</v>
      </c>
      <c r="W418" s="13">
        <f t="shared" si="682"/>
        <v>0.14206446750890903</v>
      </c>
      <c r="X418" s="13">
        <f t="shared" si="683"/>
        <v>6.076828211929728E-2</v>
      </c>
      <c r="Y418" s="13">
        <f t="shared" si="684"/>
        <v>1.2996860427111826E-2</v>
      </c>
      <c r="Z418" s="13">
        <f t="shared" si="685"/>
        <v>6.254396698918695E-4</v>
      </c>
      <c r="AA418" s="13">
        <f t="shared" si="686"/>
        <v>1.6323386480441833E-3</v>
      </c>
      <c r="AB418" s="13">
        <f t="shared" si="687"/>
        <v>2.1301250865326271E-3</v>
      </c>
      <c r="AC418" s="13">
        <f t="shared" si="688"/>
        <v>1.2930193974700023E-4</v>
      </c>
      <c r="AD418" s="13">
        <f t="shared" si="689"/>
        <v>9.2693720910244401E-2</v>
      </c>
      <c r="AE418" s="13">
        <f t="shared" si="690"/>
        <v>3.964987362239538E-2</v>
      </c>
      <c r="AF418" s="13">
        <f t="shared" si="691"/>
        <v>8.4801454879247246E-3</v>
      </c>
      <c r="AG418" s="13">
        <f t="shared" si="692"/>
        <v>1.2091315125193171E-3</v>
      </c>
      <c r="AH418" s="13">
        <f t="shared" si="693"/>
        <v>6.6883181584807334E-5</v>
      </c>
      <c r="AI418" s="13">
        <f t="shared" si="694"/>
        <v>1.7455880632565751E-4</v>
      </c>
      <c r="AJ418" s="13">
        <f t="shared" si="695"/>
        <v>2.277910241695195E-4</v>
      </c>
      <c r="AK418" s="13">
        <f t="shared" si="696"/>
        <v>1.9817104155106242E-4</v>
      </c>
      <c r="AL418" s="13">
        <f t="shared" si="697"/>
        <v>5.7740609288133355E-6</v>
      </c>
      <c r="AM418" s="13">
        <f t="shared" si="698"/>
        <v>4.8384376737398933E-2</v>
      </c>
      <c r="AN418" s="13">
        <f t="shared" si="699"/>
        <v>2.069648735747549E-2</v>
      </c>
      <c r="AO418" s="13">
        <f t="shared" si="700"/>
        <v>4.4264762493783647E-3</v>
      </c>
      <c r="AP418" s="13">
        <f t="shared" si="701"/>
        <v>6.3114387956703479E-4</v>
      </c>
      <c r="AQ418" s="13">
        <f t="shared" si="702"/>
        <v>6.7493177576215843E-5</v>
      </c>
      <c r="AR418" s="13">
        <f t="shared" si="703"/>
        <v>5.7218755947216454E-6</v>
      </c>
      <c r="AS418" s="13">
        <f t="shared" si="704"/>
        <v>1.4933556539801368E-5</v>
      </c>
      <c r="AT418" s="13">
        <f t="shared" si="705"/>
        <v>1.9487588224844411E-5</v>
      </c>
      <c r="AU418" s="13">
        <f t="shared" si="706"/>
        <v>1.69535901158321E-5</v>
      </c>
      <c r="AV418" s="13">
        <f t="shared" si="707"/>
        <v>1.1061818470020091E-5</v>
      </c>
      <c r="AW418" s="13">
        <f t="shared" si="708"/>
        <v>1.7905860325239113E-7</v>
      </c>
      <c r="AX418" s="13">
        <f t="shared" si="709"/>
        <v>2.1046444581841336E-2</v>
      </c>
      <c r="AY418" s="13">
        <f t="shared" si="710"/>
        <v>9.0026472092839486E-3</v>
      </c>
      <c r="AZ418" s="13">
        <f t="shared" si="711"/>
        <v>1.925447703522219E-3</v>
      </c>
      <c r="BA418" s="13">
        <f t="shared" si="712"/>
        <v>2.7453768303288952E-4</v>
      </c>
      <c r="BB418" s="13">
        <f t="shared" si="713"/>
        <v>2.9358473071168599E-5</v>
      </c>
      <c r="BC418" s="13">
        <f t="shared" si="714"/>
        <v>2.5116258913492018E-6</v>
      </c>
      <c r="BD418" s="13">
        <f t="shared" si="715"/>
        <v>4.0792343139305333E-7</v>
      </c>
      <c r="BE418" s="13">
        <f t="shared" si="716"/>
        <v>1.0646417465345635E-6</v>
      </c>
      <c r="BF418" s="13">
        <f t="shared" si="717"/>
        <v>1.389307356767185E-6</v>
      </c>
      <c r="BG418" s="13">
        <f t="shared" si="718"/>
        <v>1.2086537954200343E-6</v>
      </c>
      <c r="BH418" s="13">
        <f t="shared" si="719"/>
        <v>7.8861815029677625E-7</v>
      </c>
      <c r="BI418" s="13">
        <f t="shared" si="720"/>
        <v>4.1164382345657754E-7</v>
      </c>
      <c r="BJ418" s="14">
        <f t="shared" si="721"/>
        <v>0.82263628353593943</v>
      </c>
      <c r="BK418" s="14">
        <f t="shared" si="722"/>
        <v>0.12740510175687506</v>
      </c>
      <c r="BL418" s="14">
        <f t="shared" si="723"/>
        <v>4.0847476302928482E-2</v>
      </c>
      <c r="BM418" s="14">
        <f t="shared" si="724"/>
        <v>0.56770539334393733</v>
      </c>
      <c r="BN418" s="14">
        <f t="shared" si="725"/>
        <v>0.41480643977101689</v>
      </c>
    </row>
    <row r="419" spans="1:66" x14ac:dyDescent="0.25">
      <c r="A419" t="s">
        <v>343</v>
      </c>
      <c r="B419" t="s">
        <v>168</v>
      </c>
      <c r="C419" t="s">
        <v>175</v>
      </c>
      <c r="D419" t="s">
        <v>360</v>
      </c>
      <c r="E419" s="10">
        <f>VLOOKUP(A419,home!$A$2:$E$405,3,FALSE)</f>
        <v>1.3167</v>
      </c>
      <c r="F419" s="10">
        <f>VLOOKUP(B419,home!$B$2:$E$405,3,FALSE)</f>
        <v>1.7088000000000001</v>
      </c>
      <c r="G419" s="10">
        <f>VLOOKUP(C419,away!$B$2:$E$405,4,FALSE)</f>
        <v>0.5696</v>
      </c>
      <c r="H419" s="10">
        <f>VLOOKUP(A419,away!$A$2:$E$405,3,FALSE)</f>
        <v>1.2082999999999999</v>
      </c>
      <c r="I419" s="10">
        <f>VLOOKUP(C419,away!$B$2:$E$405,3,FALSE)</f>
        <v>0.89659999999999995</v>
      </c>
      <c r="J419" s="10">
        <f>VLOOKUP(B419,home!$B$2:$E$405,4,FALSE)</f>
        <v>0.8276</v>
      </c>
      <c r="K419" s="12">
        <f t="shared" si="670"/>
        <v>1.2815868764160001</v>
      </c>
      <c r="L419" s="12">
        <f t="shared" si="671"/>
        <v>0.89659020912799992</v>
      </c>
      <c r="M419" s="13">
        <f t="shared" si="672"/>
        <v>0.11324778361443145</v>
      </c>
      <c r="N419" s="13">
        <f t="shared" si="673"/>
        <v>0.14513687326345426</v>
      </c>
      <c r="O419" s="13">
        <f t="shared" si="674"/>
        <v>0.10153685399414557</v>
      </c>
      <c r="P419" s="13">
        <f t="shared" si="675"/>
        <v>0.13012829955146446</v>
      </c>
      <c r="Q419" s="13">
        <f t="shared" si="676"/>
        <v>9.3002756029247652E-2</v>
      </c>
      <c r="R419" s="13">
        <f t="shared" si="677"/>
        <v>4.5518474578405084E-2</v>
      </c>
      <c r="S419" s="13">
        <f t="shared" si="678"/>
        <v>3.7381248894476846E-2</v>
      </c>
      <c r="T419" s="13">
        <f t="shared" si="679"/>
        <v>8.3385360477743503E-2</v>
      </c>
      <c r="U419" s="13">
        <f t="shared" si="680"/>
        <v>5.8335879654159269E-2</v>
      </c>
      <c r="V419" s="13">
        <f t="shared" si="681"/>
        <v>4.7725813634265039E-3</v>
      </c>
      <c r="W419" s="13">
        <f t="shared" si="682"/>
        <v>3.9730370532534282E-2</v>
      </c>
      <c r="X419" s="13">
        <f t="shared" si="683"/>
        <v>3.5621861224497835E-2</v>
      </c>
      <c r="Y419" s="13">
        <f t="shared" si="684"/>
        <v>1.5969106002400552E-2</v>
      </c>
      <c r="Z419" s="13">
        <f t="shared" si="685"/>
        <v>1.3603806213813257E-2</v>
      </c>
      <c r="AA419" s="13">
        <f t="shared" si="686"/>
        <v>1.74344595129295E-2</v>
      </c>
      <c r="AB419" s="13">
        <f t="shared" si="687"/>
        <v>1.1171887254588272E-2</v>
      </c>
      <c r="AC419" s="13">
        <f t="shared" si="688"/>
        <v>3.4274837301018863E-4</v>
      </c>
      <c r="AD419" s="13">
        <f t="shared" si="689"/>
        <v>1.272948036741022E-2</v>
      </c>
      <c r="AE419" s="13">
        <f t="shared" si="690"/>
        <v>1.1413127464707096E-2</v>
      </c>
      <c r="AF419" s="13">
        <f t="shared" si="691"/>
        <v>5.1164491701931273E-3</v>
      </c>
      <c r="AG419" s="13">
        <f t="shared" si="692"/>
        <v>1.5291194104987461E-3</v>
      </c>
      <c r="AH419" s="13">
        <f t="shared" si="693"/>
        <v>3.0492598645449026E-3</v>
      </c>
      <c r="AI419" s="13">
        <f t="shared" si="694"/>
        <v>3.9078914251827763E-3</v>
      </c>
      <c r="AJ419" s="13">
        <f t="shared" si="695"/>
        <v>2.5041511824864335E-3</v>
      </c>
      <c r="AK419" s="13">
        <f t="shared" si="696"/>
        <v>1.0697624306787409E-3</v>
      </c>
      <c r="AL419" s="13">
        <f t="shared" si="697"/>
        <v>1.5753513766131932E-5</v>
      </c>
      <c r="AM419" s="13">
        <f t="shared" si="698"/>
        <v>3.2627869964936104E-3</v>
      </c>
      <c r="AN419" s="13">
        <f t="shared" si="699"/>
        <v>2.9253828755263249E-3</v>
      </c>
      <c r="AO419" s="13">
        <f t="shared" si="700"/>
        <v>1.3114348220738085E-3</v>
      </c>
      <c r="AP419" s="13">
        <f t="shared" si="701"/>
        <v>3.919398737936325E-4</v>
      </c>
      <c r="AQ419" s="13">
        <f t="shared" si="702"/>
        <v>8.7852363352558692E-5</v>
      </c>
      <c r="AR419" s="13">
        <f t="shared" si="703"/>
        <v>5.4678730792758628E-4</v>
      </c>
      <c r="AS419" s="13">
        <f t="shared" si="704"/>
        <v>7.0075543803082879E-4</v>
      </c>
      <c r="AT419" s="13">
        <f t="shared" si="705"/>
        <v>4.490394864787281E-4</v>
      </c>
      <c r="AU419" s="13">
        <f t="shared" si="706"/>
        <v>1.9182770428790601E-4</v>
      </c>
      <c r="AV419" s="13">
        <f t="shared" si="707"/>
        <v>6.1460967087097372E-5</v>
      </c>
      <c r="AW419" s="13">
        <f t="shared" si="708"/>
        <v>5.0282513581182707E-7</v>
      </c>
      <c r="AX419" s="13">
        <f t="shared" si="709"/>
        <v>6.9692416587449851E-4</v>
      </c>
      <c r="AY419" s="13">
        <f t="shared" si="710"/>
        <v>6.2485538362777354E-4</v>
      </c>
      <c r="AZ419" s="13">
        <f t="shared" si="711"/>
        <v>2.80119609540791E-4</v>
      </c>
      <c r="BA419" s="13">
        <f t="shared" si="712"/>
        <v>8.371749976634384E-5</v>
      </c>
      <c r="BB419" s="13">
        <f t="shared" si="713"/>
        <v>1.8765072655794874E-5</v>
      </c>
      <c r="BC419" s="13">
        <f t="shared" si="714"/>
        <v>3.3649160833522486E-6</v>
      </c>
      <c r="BD419" s="13">
        <f t="shared" si="715"/>
        <v>8.1707357793888425E-5</v>
      </c>
      <c r="BE419" s="13">
        <f t="shared" si="716"/>
        <v>1.0471507745527397E-4</v>
      </c>
      <c r="BF419" s="13">
        <f t="shared" si="717"/>
        <v>6.7100734514782064E-5</v>
      </c>
      <c r="BG419" s="13">
        <f t="shared" si="718"/>
        <v>2.8665140250672954E-5</v>
      </c>
      <c r="BH419" s="13">
        <f t="shared" si="719"/>
        <v>9.1842168889716217E-6</v>
      </c>
      <c r="BI419" s="13">
        <f t="shared" si="720"/>
        <v>2.3540743670128418E-6</v>
      </c>
      <c r="BJ419" s="14">
        <f t="shared" si="721"/>
        <v>0.45332164752147575</v>
      </c>
      <c r="BK419" s="14">
        <f t="shared" si="722"/>
        <v>0.2865132706942034</v>
      </c>
      <c r="BL419" s="14">
        <f t="shared" si="723"/>
        <v>0.24677221740220331</v>
      </c>
      <c r="BM419" s="14">
        <f t="shared" si="724"/>
        <v>0.37101554824205518</v>
      </c>
      <c r="BN419" s="14">
        <f t="shared" si="725"/>
        <v>0.62857104103114847</v>
      </c>
    </row>
    <row r="420" spans="1:66" x14ac:dyDescent="0.25">
      <c r="A420" t="s">
        <v>343</v>
      </c>
      <c r="B420" t="s">
        <v>169</v>
      </c>
      <c r="C420" t="s">
        <v>171</v>
      </c>
      <c r="D420" t="s">
        <v>360</v>
      </c>
      <c r="E420" s="10">
        <f>VLOOKUP(A420,home!$A$2:$E$405,3,FALSE)</f>
        <v>1.3167</v>
      </c>
      <c r="F420" s="10">
        <f>VLOOKUP(B420,home!$B$2:$E$405,3,FALSE)</f>
        <v>0.99319999999999997</v>
      </c>
      <c r="G420" s="10">
        <f>VLOOKUP(C420,away!$B$2:$E$405,4,FALSE)</f>
        <v>1.1047</v>
      </c>
      <c r="H420" s="10">
        <f>VLOOKUP(A420,away!$A$2:$E$405,3,FALSE)</f>
        <v>1.2082999999999999</v>
      </c>
      <c r="I420" s="10">
        <f>VLOOKUP(C420,away!$B$2:$E$405,3,FALSE)</f>
        <v>1.0532999999999999</v>
      </c>
      <c r="J420" s="10">
        <f>VLOOKUP(B420,home!$B$2:$E$405,4,FALSE)</f>
        <v>1.0823</v>
      </c>
      <c r="K420" s="12">
        <f t="shared" si="670"/>
        <v>1.4446674922679998</v>
      </c>
      <c r="L420" s="12">
        <f t="shared" si="671"/>
        <v>1.377445796697</v>
      </c>
      <c r="M420" s="13">
        <f t="shared" si="672"/>
        <v>5.9480111134033703E-2</v>
      </c>
      <c r="N420" s="13">
        <f t="shared" si="673"/>
        <v>8.5928982991826386E-2</v>
      </c>
      <c r="O420" s="13">
        <f t="shared" si="674"/>
        <v>8.193062906864515E-2</v>
      </c>
      <c r="P420" s="13">
        <f t="shared" si="675"/>
        <v>0.11836251643653926</v>
      </c>
      <c r="Q420" s="13">
        <f t="shared" si="676"/>
        <v>6.2069404185970734E-2</v>
      </c>
      <c r="R420" s="13">
        <f t="shared" si="677"/>
        <v>5.6427500315673167E-2</v>
      </c>
      <c r="S420" s="13">
        <f t="shared" si="678"/>
        <v>5.8883906864347996E-2</v>
      </c>
      <c r="T420" s="13">
        <f t="shared" si="679"/>
        <v>8.5497239899452571E-2</v>
      </c>
      <c r="U420" s="13">
        <f t="shared" si="680"/>
        <v>8.1518975375995312E-2</v>
      </c>
      <c r="V420" s="13">
        <f t="shared" si="681"/>
        <v>1.3019566561732226E-2</v>
      </c>
      <c r="W420" s="13">
        <f t="shared" si="682"/>
        <v>2.9889883497305078E-2</v>
      </c>
      <c r="X420" s="13">
        <f t="shared" si="683"/>
        <v>4.1171694387125909E-2</v>
      </c>
      <c r="Y420" s="13">
        <f t="shared" si="684"/>
        <v>2.8355888688220029E-2</v>
      </c>
      <c r="Z420" s="13">
        <f t="shared" si="685"/>
        <v>2.5908607709314205E-2</v>
      </c>
      <c r="AA420" s="13">
        <f t="shared" si="686"/>
        <v>3.7429323327570319E-2</v>
      </c>
      <c r="AB420" s="13">
        <f t="shared" si="687"/>
        <v>2.7036463334464585E-2</v>
      </c>
      <c r="AC420" s="13">
        <f t="shared" si="688"/>
        <v>1.6192688528345464E-3</v>
      </c>
      <c r="AD420" s="13">
        <f t="shared" si="689"/>
        <v>1.0795235759058603E-2</v>
      </c>
      <c r="AE420" s="13">
        <f t="shared" si="690"/>
        <v>1.4869852120668421E-2</v>
      </c>
      <c r="AF420" s="13">
        <f t="shared" si="691"/>
        <v>1.0241207650560346E-2</v>
      </c>
      <c r="AG420" s="13">
        <f t="shared" si="692"/>
        <v>4.7022361437885013E-3</v>
      </c>
      <c r="AH420" s="13">
        <f t="shared" si="693"/>
        <v>8.9219256968665929E-3</v>
      </c>
      <c r="AI420" s="13">
        <f t="shared" si="694"/>
        <v>1.2889216022693686E-2</v>
      </c>
      <c r="AJ420" s="13">
        <f t="shared" si="695"/>
        <v>9.3103156944027068E-3</v>
      </c>
      <c r="AK420" s="13">
        <f t="shared" si="696"/>
        <v>4.4834368088187198E-3</v>
      </c>
      <c r="AL420" s="13">
        <f t="shared" si="697"/>
        <v>1.2889063759609516E-4</v>
      </c>
      <c r="AM420" s="13">
        <f t="shared" si="698"/>
        <v>3.1191052344962038E-3</v>
      </c>
      <c r="AN420" s="13">
        <f t="shared" si="699"/>
        <v>4.2963983947124067E-3</v>
      </c>
      <c r="AO420" s="13">
        <f t="shared" si="700"/>
        <v>2.9590279548661717E-3</v>
      </c>
      <c r="AP420" s="13">
        <f t="shared" si="701"/>
        <v>1.3586335395797758E-3</v>
      </c>
      <c r="AQ420" s="13">
        <f t="shared" si="702"/>
        <v>4.6786101458643273E-4</v>
      </c>
      <c r="AR420" s="13">
        <f t="shared" si="703"/>
        <v>2.457893809918369E-3</v>
      </c>
      <c r="AS420" s="13">
        <f t="shared" si="704"/>
        <v>3.5508392866358094E-3</v>
      </c>
      <c r="AT420" s="13">
        <f t="shared" si="705"/>
        <v>2.564891043835425E-3</v>
      </c>
      <c r="AU420" s="13">
        <f t="shared" si="706"/>
        <v>1.2351382374127919E-3</v>
      </c>
      <c r="AV420" s="13">
        <f t="shared" si="707"/>
        <v>4.4609101501186401E-4</v>
      </c>
      <c r="AW420" s="13">
        <f t="shared" si="708"/>
        <v>7.1246131784034516E-6</v>
      </c>
      <c r="AX420" s="13">
        <f t="shared" si="709"/>
        <v>7.5101165620660327E-4</v>
      </c>
      <c r="AY420" s="13">
        <f t="shared" si="710"/>
        <v>1.0344778491122382E-3</v>
      </c>
      <c r="AZ420" s="13">
        <f t="shared" si="711"/>
        <v>7.1246858251790301E-4</v>
      </c>
      <c r="BA420" s="13">
        <f t="shared" si="712"/>
        <v>3.2712895142265164E-4</v>
      </c>
      <c r="BB420" s="13">
        <f t="shared" si="713"/>
        <v>1.1265059977875725E-4</v>
      </c>
      <c r="BC420" s="13">
        <f t="shared" si="714"/>
        <v>3.1034019032129044E-5</v>
      </c>
      <c r="BD420" s="13">
        <f t="shared" si="715"/>
        <v>5.6426924953327019E-4</v>
      </c>
      <c r="BE420" s="13">
        <f t="shared" si="716"/>
        <v>8.1518144168717566E-4</v>
      </c>
      <c r="BF420" s="13">
        <f t="shared" si="717"/>
        <v>5.8883306455281251E-4</v>
      </c>
      <c r="BG420" s="13">
        <f t="shared" si="718"/>
        <v>2.8355599557733098E-4</v>
      </c>
      <c r="BH420" s="13">
        <f t="shared" si="719"/>
        <v>1.0241103226206473E-4</v>
      </c>
      <c r="BI420" s="13">
        <f t="shared" si="720"/>
        <v>2.9589977831722837E-5</v>
      </c>
      <c r="BJ420" s="14">
        <f t="shared" si="721"/>
        <v>0.38869142312028804</v>
      </c>
      <c r="BK420" s="14">
        <f t="shared" si="722"/>
        <v>0.25252873833619605</v>
      </c>
      <c r="BL420" s="14">
        <f t="shared" si="723"/>
        <v>0.33258647979938888</v>
      </c>
      <c r="BM420" s="14">
        <f t="shared" si="724"/>
        <v>0.53448875159656462</v>
      </c>
      <c r="BN420" s="14">
        <f t="shared" si="725"/>
        <v>0.46419914413268842</v>
      </c>
    </row>
    <row r="421" spans="1:66" x14ac:dyDescent="0.25">
      <c r="A421" t="s">
        <v>343</v>
      </c>
      <c r="B421" t="s">
        <v>170</v>
      </c>
      <c r="C421" t="s">
        <v>174</v>
      </c>
      <c r="D421" t="s">
        <v>360</v>
      </c>
      <c r="E421" s="10">
        <f>VLOOKUP(A421,home!$A$2:$E$405,3,FALSE)</f>
        <v>1.3167</v>
      </c>
      <c r="F421" s="10">
        <f>VLOOKUP(B421,home!$B$2:$E$405,3,FALSE)</f>
        <v>1.0125999999999999</v>
      </c>
      <c r="G421" s="10">
        <f>VLOOKUP(C421,away!$B$2:$E$405,4,FALSE)</f>
        <v>0.55230000000000001</v>
      </c>
      <c r="H421" s="10">
        <f>VLOOKUP(A421,away!$A$2:$E$405,3,FALSE)</f>
        <v>1.2082999999999999</v>
      </c>
      <c r="I421" s="10">
        <f>VLOOKUP(C421,away!$B$2:$E$405,3,FALSE)</f>
        <v>1.4295</v>
      </c>
      <c r="J421" s="10">
        <f>VLOOKUP(B421,home!$B$2:$E$405,4,FALSE)</f>
        <v>0.89659999999999995</v>
      </c>
      <c r="K421" s="12">
        <f t="shared" si="670"/>
        <v>0.73637629896599999</v>
      </c>
      <c r="L421" s="12">
        <f t="shared" si="671"/>
        <v>1.5486656645099999</v>
      </c>
      <c r="M421" s="13">
        <f t="shared" si="672"/>
        <v>0.10176979140247855</v>
      </c>
      <c r="N421" s="13">
        <f t="shared" si="673"/>
        <v>7.4940862339499009E-2</v>
      </c>
      <c r="O421" s="13">
        <f t="shared" si="674"/>
        <v>0.15760738162936352</v>
      </c>
      <c r="P421" s="13">
        <f t="shared" si="675"/>
        <v>0.11605834037395266</v>
      </c>
      <c r="Q421" s="13">
        <f t="shared" si="676"/>
        <v>2.7592337425440379E-2</v>
      </c>
      <c r="R421" s="13">
        <f t="shared" si="677"/>
        <v>0.12204057020135971</v>
      </c>
      <c r="S421" s="13">
        <f t="shared" si="678"/>
        <v>3.3088252871343225E-2</v>
      </c>
      <c r="T421" s="13">
        <f t="shared" si="679"/>
        <v>4.273130557435377E-2</v>
      </c>
      <c r="U421" s="13">
        <f t="shared" si="680"/>
        <v>8.9867783408577581E-2</v>
      </c>
      <c r="V421" s="13">
        <f t="shared" si="681"/>
        <v>4.1926518241708196E-3</v>
      </c>
      <c r="W421" s="13">
        <f t="shared" si="682"/>
        <v>6.7727811043889457E-3</v>
      </c>
      <c r="X421" s="13">
        <f t="shared" si="683"/>
        <v>1.0488773549609278E-2</v>
      </c>
      <c r="Y421" s="13">
        <f t="shared" si="684"/>
        <v>8.1218017295502827E-3</v>
      </c>
      <c r="Z421" s="13">
        <f t="shared" si="685"/>
        <v>6.3000013582689363E-2</v>
      </c>
      <c r="AA421" s="13">
        <f t="shared" si="686"/>
        <v>4.639171683682853E-2</v>
      </c>
      <c r="AB421" s="13">
        <f t="shared" si="687"/>
        <v>1.7080880373491227E-2</v>
      </c>
      <c r="AC421" s="13">
        <f t="shared" si="688"/>
        <v>2.9883143967220983E-4</v>
      </c>
      <c r="AD421" s="13">
        <f t="shared" si="689"/>
        <v>1.2468288708391971E-3</v>
      </c>
      <c r="AE421" s="13">
        <f t="shared" si="690"/>
        <v>1.930921061788438E-3</v>
      </c>
      <c r="AF421" s="13">
        <f t="shared" si="691"/>
        <v>1.4951755746354732E-3</v>
      </c>
      <c r="AG421" s="13">
        <f t="shared" si="692"/>
        <v>7.7184235828398886E-4</v>
      </c>
      <c r="AH421" s="13">
        <f t="shared" si="693"/>
        <v>2.4391489474793665E-2</v>
      </c>
      <c r="AI421" s="13">
        <f t="shared" si="694"/>
        <v>1.7961314745716703E-2</v>
      </c>
      <c r="AJ421" s="13">
        <f t="shared" si="695"/>
        <v>6.6131432385071525E-3</v>
      </c>
      <c r="AK421" s="13">
        <f t="shared" si="696"/>
        <v>1.6232539808346414E-3</v>
      </c>
      <c r="AL421" s="13">
        <f t="shared" si="697"/>
        <v>1.3631503204229208E-5</v>
      </c>
      <c r="AM421" s="13">
        <f t="shared" si="698"/>
        <v>1.8362704587050505E-4</v>
      </c>
      <c r="AN421" s="13">
        <f t="shared" si="699"/>
        <v>2.8437690101505394E-4</v>
      </c>
      <c r="AO421" s="13">
        <f t="shared" si="700"/>
        <v>2.202023711908865E-4</v>
      </c>
      <c r="AP421" s="13">
        <f t="shared" si="701"/>
        <v>1.1367328383567067E-4</v>
      </c>
      <c r="AQ421" s="13">
        <f t="shared" si="702"/>
        <v>4.4010477912100695E-5</v>
      </c>
      <c r="AR421" s="13">
        <f t="shared" si="703"/>
        <v>7.5548524511739931E-3</v>
      </c>
      <c r="AS421" s="13">
        <f t="shared" si="704"/>
        <v>5.5632142872297187E-3</v>
      </c>
      <c r="AT421" s="13">
        <f t="shared" si="705"/>
        <v>2.0483095735924967E-3</v>
      </c>
      <c r="AU421" s="13">
        <f t="shared" si="706"/>
        <v>5.0277554097955608E-4</v>
      </c>
      <c r="AV421" s="13">
        <f t="shared" si="707"/>
        <v>9.255799801928847E-5</v>
      </c>
      <c r="AW421" s="13">
        <f t="shared" si="708"/>
        <v>4.3181599069030789E-7</v>
      </c>
      <c r="AX421" s="13">
        <f t="shared" si="709"/>
        <v>2.2536434071363732E-5</v>
      </c>
      <c r="AY421" s="13">
        <f t="shared" si="710"/>
        <v>3.4901401646814315E-5</v>
      </c>
      <c r="AZ421" s="13">
        <f t="shared" si="711"/>
        <v>2.7025301186847052E-5</v>
      </c>
      <c r="BA421" s="13">
        <f t="shared" si="712"/>
        <v>1.3951052007037131E-5</v>
      </c>
      <c r="BB421" s="13">
        <f t="shared" si="713"/>
        <v>5.401378806772932E-6</v>
      </c>
      <c r="BC421" s="13">
        <f t="shared" si="714"/>
        <v>1.6729859798122451E-6</v>
      </c>
      <c r="BD421" s="13">
        <f t="shared" si="715"/>
        <v>1.9499900985953981E-3</v>
      </c>
      <c r="BE421" s="13">
        <f t="shared" si="716"/>
        <v>1.4359264918240248E-3</v>
      </c>
      <c r="BF421" s="13">
        <f t="shared" si="717"/>
        <v>5.2869111781830369E-4</v>
      </c>
      <c r="BG421" s="13">
        <f t="shared" si="718"/>
        <v>1.2977186954508E-4</v>
      </c>
      <c r="BH421" s="13">
        <f t="shared" si="719"/>
        <v>2.3890232251376137E-5</v>
      </c>
      <c r="BI421" s="13">
        <f t="shared" si="720"/>
        <v>3.5184401613413076E-6</v>
      </c>
      <c r="BJ421" s="14">
        <f t="shared" si="721"/>
        <v>0.17704400822191155</v>
      </c>
      <c r="BK421" s="14">
        <f t="shared" si="722"/>
        <v>0.25545640081646848</v>
      </c>
      <c r="BL421" s="14">
        <f t="shared" si="723"/>
        <v>0.50341103199066317</v>
      </c>
      <c r="BM421" s="14">
        <f t="shared" si="724"/>
        <v>0.39886770165398266</v>
      </c>
      <c r="BN421" s="14">
        <f t="shared" si="725"/>
        <v>0.6000092833720938</v>
      </c>
    </row>
    <row r="422" spans="1:66" x14ac:dyDescent="0.25">
      <c r="A422" t="s">
        <v>344</v>
      </c>
      <c r="B422" t="s">
        <v>186</v>
      </c>
      <c r="C422" t="s">
        <v>191</v>
      </c>
      <c r="D422" t="s">
        <v>360</v>
      </c>
      <c r="E422" s="10">
        <f>VLOOKUP(A422,home!$A$2:$E$405,3,FALSE)</f>
        <v>1.3226</v>
      </c>
      <c r="F422" s="10">
        <f>VLOOKUP(B422,home!$B$2:$E$405,3,FALSE)</f>
        <v>0.69310000000000005</v>
      </c>
      <c r="G422" s="10">
        <f>VLOOKUP(C422,away!$B$2:$E$405,4,FALSE)</f>
        <v>1.3231999999999999</v>
      </c>
      <c r="H422" s="10">
        <f>VLOOKUP(A422,away!$A$2:$E$405,3,FALSE)</f>
        <v>1.0645</v>
      </c>
      <c r="I422" s="10">
        <f>VLOOKUP(C422,away!$B$2:$E$405,3,FALSE)</f>
        <v>1.0177</v>
      </c>
      <c r="J422" s="10">
        <f>VLOOKUP(B422,home!$B$2:$E$405,4,FALSE)</f>
        <v>0.7046</v>
      </c>
      <c r="K422" s="12">
        <f t="shared" si="670"/>
        <v>1.212969580192</v>
      </c>
      <c r="L422" s="12">
        <f t="shared" si="671"/>
        <v>0.76332252659000011</v>
      </c>
      <c r="M422" s="13">
        <f t="shared" si="672"/>
        <v>0.13858213359422933</v>
      </c>
      <c r="N422" s="13">
        <f t="shared" si="673"/>
        <v>0.168095912407904</v>
      </c>
      <c r="O422" s="13">
        <f t="shared" si="674"/>
        <v>0.10578286435538006</v>
      </c>
      <c r="P422" s="13">
        <f t="shared" si="675"/>
        <v>0.12831139656865265</v>
      </c>
      <c r="Q422" s="13">
        <f t="shared" si="676"/>
        <v>0.10194761415270327</v>
      </c>
      <c r="R422" s="13">
        <f t="shared" si="677"/>
        <v>4.0373221644837982E-2</v>
      </c>
      <c r="S422" s="13">
        <f t="shared" si="678"/>
        <v>2.9700463657177396E-2</v>
      </c>
      <c r="T422" s="13">
        <f t="shared" si="679"/>
        <v>7.7818910414863912E-2</v>
      </c>
      <c r="U422" s="13">
        <f t="shared" si="680"/>
        <v>4.8971489709537699E-2</v>
      </c>
      <c r="V422" s="13">
        <f t="shared" si="681"/>
        <v>3.0554748146261715E-3</v>
      </c>
      <c r="W422" s="13">
        <f t="shared" si="682"/>
        <v>4.1219784913460171E-2</v>
      </c>
      <c r="X422" s="13">
        <f t="shared" si="683"/>
        <v>3.1463990365638787E-2</v>
      </c>
      <c r="Y422" s="13">
        <f t="shared" si="684"/>
        <v>1.2008586311251408E-2</v>
      </c>
      <c r="Z422" s="13">
        <f t="shared" si="685"/>
        <v>1.027259651750527E-2</v>
      </c>
      <c r="AA422" s="13">
        <f t="shared" si="686"/>
        <v>1.2460347085320169E-2</v>
      </c>
      <c r="AB422" s="13">
        <f t="shared" si="687"/>
        <v>7.5570109865637078E-3</v>
      </c>
      <c r="AC422" s="13">
        <f t="shared" si="688"/>
        <v>1.7681402648959257E-4</v>
      </c>
      <c r="AD422" s="13">
        <f t="shared" si="689"/>
        <v>1.2499586300521082E-2</v>
      </c>
      <c r="AE422" s="13">
        <f t="shared" si="690"/>
        <v>9.5412157962435056E-3</v>
      </c>
      <c r="AF422" s="13">
        <f t="shared" si="691"/>
        <v>3.6415124741645058E-3</v>
      </c>
      <c r="AG422" s="13">
        <f t="shared" si="692"/>
        <v>9.2654950079608433E-4</v>
      </c>
      <c r="AH422" s="13">
        <f t="shared" si="693"/>
        <v>1.9603260820954395E-3</v>
      </c>
      <c r="AI422" s="13">
        <f t="shared" si="694"/>
        <v>2.3778159048387332E-3</v>
      </c>
      <c r="AJ422" s="13">
        <f t="shared" si="695"/>
        <v>1.4421091799330496E-3</v>
      </c>
      <c r="AK422" s="13">
        <f t="shared" si="696"/>
        <v>5.8307818885814028E-4</v>
      </c>
      <c r="AL422" s="13">
        <f t="shared" si="697"/>
        <v>6.5483923745134438E-6</v>
      </c>
      <c r="AM422" s="13">
        <f t="shared" si="698"/>
        <v>3.0323235895033454E-3</v>
      </c>
      <c r="AN422" s="13">
        <f t="shared" si="699"/>
        <v>2.3146409037781519E-3</v>
      </c>
      <c r="AO422" s="13">
        <f t="shared" si="700"/>
        <v>8.8340877141025005E-4</v>
      </c>
      <c r="AP422" s="13">
        <f t="shared" si="701"/>
        <v>2.2477527180154663E-4</v>
      </c>
      <c r="AQ422" s="13">
        <f t="shared" si="702"/>
        <v>4.289400709662764E-5</v>
      </c>
      <c r="AR422" s="13">
        <f t="shared" si="703"/>
        <v>2.9927221158507347E-4</v>
      </c>
      <c r="AS422" s="13">
        <f t="shared" si="704"/>
        <v>3.6300808884947802E-4</v>
      </c>
      <c r="AT422" s="13">
        <f t="shared" si="705"/>
        <v>2.2015888456902578E-4</v>
      </c>
      <c r="AU422" s="13">
        <f t="shared" si="706"/>
        <v>8.9015343263743412E-5</v>
      </c>
      <c r="AV422" s="13">
        <f t="shared" si="707"/>
        <v>2.6993225887317413E-5</v>
      </c>
      <c r="AW422" s="13">
        <f t="shared" si="708"/>
        <v>1.6841865002148398E-7</v>
      </c>
      <c r="AX422" s="13">
        <f t="shared" si="709"/>
        <v>6.1301937856102771E-4</v>
      </c>
      <c r="AY422" s="13">
        <f t="shared" si="710"/>
        <v>4.6793150089183549E-4</v>
      </c>
      <c r="AZ422" s="13">
        <f t="shared" si="711"/>
        <v>1.7859132776590334E-4</v>
      </c>
      <c r="BA422" s="13">
        <f t="shared" si="712"/>
        <v>4.5440927845777395E-5</v>
      </c>
      <c r="BB422" s="13">
        <f t="shared" si="713"/>
        <v>8.6715209634581709E-6</v>
      </c>
      <c r="BC422" s="13">
        <f t="shared" si="714"/>
        <v>1.3238334582410092E-6</v>
      </c>
      <c r="BD422" s="13">
        <f t="shared" si="715"/>
        <v>3.807353678088254E-5</v>
      </c>
      <c r="BE422" s="13">
        <f t="shared" si="716"/>
        <v>4.6182041925531764E-5</v>
      </c>
      <c r="BF422" s="13">
        <f t="shared" si="717"/>
        <v>2.8008706003410807E-5</v>
      </c>
      <c r="BG422" s="13">
        <f t="shared" si="718"/>
        <v>1.1324569454226121E-5</v>
      </c>
      <c r="BH422" s="13">
        <f t="shared" si="719"/>
        <v>3.4340895641869522E-6</v>
      </c>
      <c r="BI422" s="13">
        <f t="shared" si="720"/>
        <v>8.3308923540271476E-7</v>
      </c>
      <c r="BJ422" s="14">
        <f t="shared" si="721"/>
        <v>0.46697668367062273</v>
      </c>
      <c r="BK422" s="14">
        <f t="shared" si="722"/>
        <v>0.30030076255444149</v>
      </c>
      <c r="BL422" s="14">
        <f t="shared" si="723"/>
        <v>0.22263456692448322</v>
      </c>
      <c r="BM422" s="14">
        <f t="shared" si="724"/>
        <v>0.31662370386110372</v>
      </c>
      <c r="BN422" s="14">
        <f t="shared" si="725"/>
        <v>0.68309314272370736</v>
      </c>
    </row>
    <row r="423" spans="1:66" x14ac:dyDescent="0.25">
      <c r="A423" t="s">
        <v>344</v>
      </c>
      <c r="B423" t="s">
        <v>196</v>
      </c>
      <c r="C423" t="s">
        <v>187</v>
      </c>
      <c r="D423" t="s">
        <v>360</v>
      </c>
      <c r="E423" s="10">
        <f>VLOOKUP(A423,home!$A$2:$E$405,3,FALSE)</f>
        <v>1.3226</v>
      </c>
      <c r="F423" s="10">
        <f>VLOOKUP(B423,home!$B$2:$E$405,3,FALSE)</f>
        <v>1.8902000000000001</v>
      </c>
      <c r="G423" s="10">
        <f>VLOOKUP(C423,away!$B$2:$E$405,4,FALSE)</f>
        <v>1.5751999999999999</v>
      </c>
      <c r="H423" s="10">
        <f>VLOOKUP(A423,away!$A$2:$E$405,3,FALSE)</f>
        <v>1.0645</v>
      </c>
      <c r="I423" s="10">
        <f>VLOOKUP(C423,away!$B$2:$E$405,3,FALSE)</f>
        <v>0.54800000000000004</v>
      </c>
      <c r="J423" s="10">
        <f>VLOOKUP(B423,home!$B$2:$E$405,4,FALSE)</f>
        <v>0.46970000000000001</v>
      </c>
      <c r="K423" s="12">
        <f t="shared" si="670"/>
        <v>3.9379661647039996</v>
      </c>
      <c r="L423" s="12">
        <f t="shared" si="671"/>
        <v>0.27399761620000002</v>
      </c>
      <c r="M423" s="13">
        <f t="shared" si="672"/>
        <v>1.4817241931751374E-2</v>
      </c>
      <c r="N423" s="13">
        <f t="shared" si="673"/>
        <v>5.8349797381470239E-2</v>
      </c>
      <c r="O423" s="13">
        <f t="shared" si="674"/>
        <v>4.0598889679585599E-3</v>
      </c>
      <c r="P423" s="13">
        <f t="shared" si="675"/>
        <v>1.598770538827585E-2</v>
      </c>
      <c r="Q423" s="13">
        <f t="shared" si="676"/>
        <v>0.11488976390278198</v>
      </c>
      <c r="R423" s="13">
        <f t="shared" si="677"/>
        <v>5.5619994962866168E-4</v>
      </c>
      <c r="S423" s="13">
        <f t="shared" si="678"/>
        <v>4.3126569161730018E-3</v>
      </c>
      <c r="T423" s="13">
        <f t="shared" si="679"/>
        <v>3.1479521435143078E-2</v>
      </c>
      <c r="U423" s="13">
        <f t="shared" si="680"/>
        <v>2.1902965824477389E-3</v>
      </c>
      <c r="V423" s="13">
        <f t="shared" si="681"/>
        <v>5.1703645533784546E-4</v>
      </c>
      <c r="W423" s="13">
        <f t="shared" si="682"/>
        <v>0.15081066763999537</v>
      </c>
      <c r="X423" s="13">
        <f t="shared" si="683"/>
        <v>4.1321763430889218E-2</v>
      </c>
      <c r="Y423" s="13">
        <f t="shared" si="684"/>
        <v>5.6610323386219888E-3</v>
      </c>
      <c r="Z423" s="13">
        <f t="shared" si="685"/>
        <v>5.0799153442937805E-5</v>
      </c>
      <c r="AA423" s="13">
        <f t="shared" si="686"/>
        <v>2.0004534745389575E-4</v>
      </c>
      <c r="AB423" s="13">
        <f t="shared" si="687"/>
        <v>3.9388590483994864E-4</v>
      </c>
      <c r="AC423" s="13">
        <f t="shared" si="688"/>
        <v>3.4867430798754522E-5</v>
      </c>
      <c r="AD423" s="13">
        <f t="shared" si="689"/>
        <v>0.14847182661068059</v>
      </c>
      <c r="AE423" s="13">
        <f t="shared" si="690"/>
        <v>4.0680926564186211E-2</v>
      </c>
      <c r="AF423" s="13">
        <f t="shared" si="691"/>
        <v>5.5732384516971384E-3</v>
      </c>
      <c r="AG423" s="13">
        <f t="shared" si="692"/>
        <v>5.0901801675973159E-4</v>
      </c>
      <c r="AH423" s="13">
        <f t="shared" si="693"/>
        <v>3.4797117370857447E-6</v>
      </c>
      <c r="AI423" s="13">
        <f t="shared" si="694"/>
        <v>1.3702987083567043E-5</v>
      </c>
      <c r="AJ423" s="13">
        <f t="shared" si="695"/>
        <v>2.6980949745231488E-5</v>
      </c>
      <c r="AK423" s="13">
        <f t="shared" si="696"/>
        <v>3.5416689062766848E-5</v>
      </c>
      <c r="AL423" s="13">
        <f t="shared" si="697"/>
        <v>1.5048690271083219E-6</v>
      </c>
      <c r="AM423" s="13">
        <f t="shared" si="698"/>
        <v>0.1169354059209318</v>
      </c>
      <c r="AN423" s="13">
        <f t="shared" si="699"/>
        <v>3.2040022471714683E-2</v>
      </c>
      <c r="AO423" s="13">
        <f t="shared" si="700"/>
        <v>4.3894448901221263E-3</v>
      </c>
      <c r="AP423" s="13">
        <f t="shared" si="701"/>
        <v>4.0089914544491129E-4</v>
      </c>
      <c r="AQ423" s="13">
        <f t="shared" si="702"/>
        <v>2.7461352547130693E-5</v>
      </c>
      <c r="AR423" s="13">
        <f t="shared" si="703"/>
        <v>1.906865442049311E-7</v>
      </c>
      <c r="AS423" s="13">
        <f t="shared" si="704"/>
        <v>7.5091715914335214E-7</v>
      </c>
      <c r="AT423" s="13">
        <f t="shared" si="705"/>
        <v>1.4785431826010856E-6</v>
      </c>
      <c r="AU423" s="13">
        <f t="shared" si="706"/>
        <v>1.9408176753789464E-6</v>
      </c>
      <c r="AV423" s="13">
        <f t="shared" si="707"/>
        <v>1.9107185843754408E-6</v>
      </c>
      <c r="AW423" s="13">
        <f t="shared" si="708"/>
        <v>4.5103990570518759E-8</v>
      </c>
      <c r="AX423" s="13">
        <f t="shared" si="709"/>
        <v>7.674794532875949E-2</v>
      </c>
      <c r="AY423" s="13">
        <f t="shared" si="710"/>
        <v>2.1028754068328027E-2</v>
      </c>
      <c r="AZ423" s="13">
        <f t="shared" si="711"/>
        <v>2.8809142431889655E-3</v>
      </c>
      <c r="BA423" s="13">
        <f t="shared" si="712"/>
        <v>2.6312121170346791E-4</v>
      </c>
      <c r="BB423" s="13">
        <f t="shared" si="713"/>
        <v>1.8023646194601436E-5</v>
      </c>
      <c r="BC423" s="13">
        <f t="shared" si="714"/>
        <v>9.8768721851059918E-7</v>
      </c>
      <c r="BD423" s="13">
        <f t="shared" si="715"/>
        <v>8.7079430922611705E-9</v>
      </c>
      <c r="BE423" s="13">
        <f t="shared" si="716"/>
        <v>3.4291585261492402E-8</v>
      </c>
      <c r="BF423" s="13">
        <f t="shared" si="717"/>
        <v>6.7519551246909758E-8</v>
      </c>
      <c r="BG423" s="13">
        <f t="shared" si="718"/>
        <v>8.8629902755442754E-8</v>
      </c>
      <c r="BH423" s="13">
        <f t="shared" si="719"/>
        <v>8.7255389557984851E-8</v>
      </c>
      <c r="BI423" s="13">
        <f t="shared" si="720"/>
        <v>6.8721754353482194E-8</v>
      </c>
      <c r="BJ423" s="14">
        <f t="shared" si="721"/>
        <v>0.85248053573837923</v>
      </c>
      <c r="BK423" s="14">
        <f t="shared" si="722"/>
        <v>5.6699767059691958E-2</v>
      </c>
      <c r="BL423" s="14">
        <f t="shared" si="723"/>
        <v>7.4865238992294263E-3</v>
      </c>
      <c r="BM423" s="14">
        <f t="shared" si="724"/>
        <v>0.68702831936453956</v>
      </c>
      <c r="BN423" s="14">
        <f t="shared" si="725"/>
        <v>0.20866059752186666</v>
      </c>
    </row>
    <row r="424" spans="1:66" x14ac:dyDescent="0.25">
      <c r="A424" t="s">
        <v>344</v>
      </c>
      <c r="B424" t="s">
        <v>183</v>
      </c>
      <c r="C424" t="s">
        <v>192</v>
      </c>
      <c r="D424" t="s">
        <v>360</v>
      </c>
      <c r="E424" s="10">
        <f>VLOOKUP(A424,home!$A$2:$E$405,3,FALSE)</f>
        <v>1.3226</v>
      </c>
      <c r="F424" s="10">
        <f>VLOOKUP(B424,home!$B$2:$E$405,3,FALSE)</f>
        <v>1.5751999999999999</v>
      </c>
      <c r="G424" s="10">
        <f>VLOOKUP(C424,away!$B$2:$E$405,4,FALSE)</f>
        <v>1.1971000000000001</v>
      </c>
      <c r="H424" s="10">
        <f>VLOOKUP(A424,away!$A$2:$E$405,3,FALSE)</f>
        <v>1.0645</v>
      </c>
      <c r="I424" s="10">
        <f>VLOOKUP(C424,away!$B$2:$E$405,3,FALSE)</f>
        <v>0.7046</v>
      </c>
      <c r="J424" s="10">
        <f>VLOOKUP(B424,home!$B$2:$E$405,4,FALSE)</f>
        <v>0.93940000000000001</v>
      </c>
      <c r="K424" s="12">
        <f t="shared" si="670"/>
        <v>2.4939896813919997</v>
      </c>
      <c r="L424" s="12">
        <f t="shared" si="671"/>
        <v>0.70459386997999995</v>
      </c>
      <c r="M424" s="13">
        <f t="shared" si="672"/>
        <v>4.0819982456728639E-2</v>
      </c>
      <c r="N424" s="13">
        <f t="shared" si="673"/>
        <v>0.10180461504168367</v>
      </c>
      <c r="O424" s="13">
        <f t="shared" si="674"/>
        <v>2.8761509411702135E-2</v>
      </c>
      <c r="P424" s="13">
        <f t="shared" si="675"/>
        <v>7.1730907694044013E-2</v>
      </c>
      <c r="Q424" s="13">
        <f t="shared" si="676"/>
        <v>0.12694982971602192</v>
      </c>
      <c r="R424" s="13">
        <f t="shared" si="677"/>
        <v>1.0132591611428699E-2</v>
      </c>
      <c r="S424" s="13">
        <f t="shared" si="678"/>
        <v>3.1512281540454969E-2</v>
      </c>
      <c r="T424" s="13">
        <f t="shared" si="679"/>
        <v>8.9448071812913879E-2</v>
      </c>
      <c r="U424" s="13">
        <f t="shared" si="680"/>
        <v>2.527057892466231E-2</v>
      </c>
      <c r="V424" s="13">
        <f t="shared" si="681"/>
        <v>6.1527724151148886E-3</v>
      </c>
      <c r="W424" s="13">
        <f t="shared" si="682"/>
        <v>0.10553718845541006</v>
      </c>
      <c r="X424" s="13">
        <f t="shared" si="683"/>
        <v>7.4360856040605952E-2</v>
      </c>
      <c r="Y424" s="13">
        <f t="shared" si="684"/>
        <v>2.61971016663381E-2</v>
      </c>
      <c r="Z424" s="13">
        <f t="shared" si="685"/>
        <v>2.3797873121411436E-3</v>
      </c>
      <c r="AA424" s="13">
        <f t="shared" si="686"/>
        <v>5.9351650003876136E-3</v>
      </c>
      <c r="AB424" s="13">
        <f t="shared" si="687"/>
        <v>7.4011201341628264E-3</v>
      </c>
      <c r="AC424" s="13">
        <f t="shared" si="688"/>
        <v>6.7574739687681525E-4</v>
      </c>
      <c r="AD424" s="13">
        <f t="shared" si="689"/>
        <v>6.5802164752728889E-2</v>
      </c>
      <c r="AE424" s="13">
        <f t="shared" si="690"/>
        <v>4.6363801916186796E-2</v>
      </c>
      <c r="AF424" s="13">
        <f t="shared" si="691"/>
        <v>1.6333825309556096E-2</v>
      </c>
      <c r="AG424" s="13">
        <f t="shared" si="692"/>
        <v>3.8362377288124663E-3</v>
      </c>
      <c r="AH424" s="13">
        <f t="shared" si="693"/>
        <v>4.1919588799770762E-4</v>
      </c>
      <c r="AI424" s="13">
        <f t="shared" si="694"/>
        <v>1.0454702191482392E-3</v>
      </c>
      <c r="AJ424" s="13">
        <f t="shared" si="695"/>
        <v>1.3036959693791706E-3</v>
      </c>
      <c r="AK424" s="13">
        <f t="shared" si="696"/>
        <v>1.0838014317679976E-3</v>
      </c>
      <c r="AL424" s="13">
        <f t="shared" si="697"/>
        <v>4.7498280236885684E-5</v>
      </c>
      <c r="AM424" s="13">
        <f t="shared" si="698"/>
        <v>3.2821983981312426E-2</v>
      </c>
      <c r="AN424" s="13">
        <f t="shared" si="699"/>
        <v>2.3126168713814489E-2</v>
      </c>
      <c r="AO424" s="13">
        <f t="shared" si="700"/>
        <v>8.147278355938474E-3</v>
      </c>
      <c r="AP424" s="13">
        <f t="shared" si="701"/>
        <v>1.9135074622049935E-3</v>
      </c>
      <c r="AQ424" s="13">
        <f t="shared" si="702"/>
        <v>3.3706140700765619E-4</v>
      </c>
      <c r="AR424" s="13">
        <f t="shared" si="703"/>
        <v>5.9072570600801498E-5</v>
      </c>
      <c r="AS424" s="13">
        <f t="shared" si="704"/>
        <v>1.4732638153169933E-4</v>
      </c>
      <c r="AT424" s="13">
        <f t="shared" si="705"/>
        <v>1.8371523766843952E-4</v>
      </c>
      <c r="AU424" s="13">
        <f t="shared" si="706"/>
        <v>1.5272796901985569E-4</v>
      </c>
      <c r="AV424" s="13">
        <f t="shared" si="707"/>
        <v>9.5225494698869268E-5</v>
      </c>
      <c r="AW424" s="13">
        <f t="shared" si="708"/>
        <v>2.3185095946776028E-6</v>
      </c>
      <c r="AX424" s="13">
        <f t="shared" si="709"/>
        <v>1.3642948228701129E-2</v>
      </c>
      <c r="AY424" s="13">
        <f t="shared" si="710"/>
        <v>9.6127376903973136E-3</v>
      </c>
      <c r="AZ424" s="13">
        <f t="shared" si="711"/>
        <v>3.3865380251898248E-3</v>
      </c>
      <c r="BA424" s="13">
        <f t="shared" si="712"/>
        <v>7.9537797766764172E-4</v>
      </c>
      <c r="BB424" s="13">
        <f t="shared" si="713"/>
        <v>1.401046118454274E-4</v>
      </c>
      <c r="BC424" s="13">
        <f t="shared" si="714"/>
        <v>1.9743370132443094E-5</v>
      </c>
      <c r="BD424" s="13">
        <f t="shared" si="715"/>
        <v>6.9370285215475791E-6</v>
      </c>
      <c r="BE424" s="13">
        <f t="shared" si="716"/>
        <v>1.7300877552261663E-5</v>
      </c>
      <c r="BF424" s="13">
        <f t="shared" si="717"/>
        <v>2.1574105047183531E-5</v>
      </c>
      <c r="BG424" s="13">
        <f t="shared" si="718"/>
        <v>1.79351984576476E-5</v>
      </c>
      <c r="BH424" s="13">
        <f t="shared" si="719"/>
        <v>1.1182549971772705E-5</v>
      </c>
      <c r="BI424" s="13">
        <f t="shared" si="720"/>
        <v>5.5778328482503024E-6</v>
      </c>
      <c r="BJ424" s="14">
        <f t="shared" si="721"/>
        <v>0.75057714226446959</v>
      </c>
      <c r="BK424" s="14">
        <f t="shared" si="722"/>
        <v>0.16055192747385352</v>
      </c>
      <c r="BL424" s="14">
        <f t="shared" si="723"/>
        <v>8.2071703836555029E-2</v>
      </c>
      <c r="BM424" s="14">
        <f t="shared" si="724"/>
        <v>0.60577070577460734</v>
      </c>
      <c r="BN424" s="14">
        <f t="shared" si="725"/>
        <v>0.3801994359316091</v>
      </c>
    </row>
    <row r="425" spans="1:66" x14ac:dyDescent="0.25">
      <c r="A425" t="s">
        <v>344</v>
      </c>
      <c r="B425" t="s">
        <v>178</v>
      </c>
      <c r="C425" t="s">
        <v>179</v>
      </c>
      <c r="D425" t="s">
        <v>360</v>
      </c>
      <c r="E425" s="10">
        <f>VLOOKUP(A425,home!$A$2:$E$405,3,FALSE)</f>
        <v>1.3226</v>
      </c>
      <c r="F425" s="10">
        <f>VLOOKUP(B425,home!$B$2:$E$405,3,FALSE)</f>
        <v>0.8821</v>
      </c>
      <c r="G425" s="10">
        <f>VLOOKUP(C425,away!$B$2:$E$405,4,FALSE)</f>
        <v>1.1685000000000001</v>
      </c>
      <c r="H425" s="10">
        <f>VLOOKUP(A425,away!$A$2:$E$405,3,FALSE)</f>
        <v>1.0645</v>
      </c>
      <c r="I425" s="10">
        <f>VLOOKUP(C425,away!$B$2:$E$405,3,FALSE)</f>
        <v>1.1956</v>
      </c>
      <c r="J425" s="10">
        <f>VLOOKUP(B425,home!$B$2:$E$405,4,FALSE)</f>
        <v>1.0177</v>
      </c>
      <c r="K425" s="12">
        <f t="shared" si="670"/>
        <v>1.36324859001</v>
      </c>
      <c r="L425" s="12">
        <f t="shared" si="671"/>
        <v>1.2952432767400002</v>
      </c>
      <c r="M425" s="13">
        <f t="shared" si="672"/>
        <v>7.0053792571073845E-2</v>
      </c>
      <c r="N425" s="13">
        <f t="shared" si="673"/>
        <v>9.5500733947369437E-2</v>
      </c>
      <c r="O425" s="13">
        <f t="shared" si="674"/>
        <v>9.0736703837821966E-2</v>
      </c>
      <c r="P425" s="13">
        <f t="shared" si="675"/>
        <v>0.12369668356906575</v>
      </c>
      <c r="Q425" s="13">
        <f t="shared" si="676"/>
        <v>6.509562044933577E-2</v>
      </c>
      <c r="R425" s="13">
        <f t="shared" si="677"/>
        <v>5.8763052799743747E-2</v>
      </c>
      <c r="S425" s="13">
        <f t="shared" si="678"/>
        <v>5.4604001312498249E-2</v>
      </c>
      <c r="T425" s="13">
        <f t="shared" si="679"/>
        <v>8.4314664732221017E-2</v>
      </c>
      <c r="U425" s="13">
        <f t="shared" si="680"/>
        <v>8.0108648873933846E-2</v>
      </c>
      <c r="V425" s="13">
        <f t="shared" si="681"/>
        <v>1.0712932359331443E-2</v>
      </c>
      <c r="W425" s="13">
        <f t="shared" si="682"/>
        <v>2.9580504264461033E-2</v>
      </c>
      <c r="X425" s="13">
        <f t="shared" si="683"/>
        <v>3.8313949271122055E-2</v>
      </c>
      <c r="Y425" s="13">
        <f t="shared" si="684"/>
        <v>2.4812942599389137E-2</v>
      </c>
      <c r="Z425" s="13">
        <f t="shared" si="685"/>
        <v>2.5370816353195245E-2</v>
      </c>
      <c r="AA425" s="13">
        <f t="shared" si="686"/>
        <v>3.4586729620896067E-2</v>
      </c>
      <c r="AB425" s="13">
        <f t="shared" si="687"/>
        <v>2.3575155194371835E-2</v>
      </c>
      <c r="AC425" s="13">
        <f t="shared" si="688"/>
        <v>1.1822648670346593E-3</v>
      </c>
      <c r="AD425" s="13">
        <f t="shared" si="689"/>
        <v>1.008139518257783E-2</v>
      </c>
      <c r="AE425" s="13">
        <f t="shared" si="690"/>
        <v>1.3057859330392958E-2</v>
      </c>
      <c r="AF425" s="13">
        <f t="shared" si="691"/>
        <v>8.4565522531540819E-3</v>
      </c>
      <c r="AG425" s="13">
        <f t="shared" si="692"/>
        <v>3.6510974834327746E-3</v>
      </c>
      <c r="AH425" s="13">
        <f t="shared" si="693"/>
        <v>8.2153448267203496E-3</v>
      </c>
      <c r="AI425" s="13">
        <f t="shared" si="694"/>
        <v>1.1199557251472467E-2</v>
      </c>
      <c r="AJ425" s="13">
        <f t="shared" si="695"/>
        <v>7.6338903159030554E-3</v>
      </c>
      <c r="AK425" s="13">
        <f t="shared" si="696"/>
        <v>3.4689634031486107E-3</v>
      </c>
      <c r="AL425" s="13">
        <f t="shared" si="697"/>
        <v>8.3502827061954162E-5</v>
      </c>
      <c r="AM425" s="13">
        <f t="shared" si="698"/>
        <v>2.7486895535965652E-3</v>
      </c>
      <c r="AN425" s="13">
        <f t="shared" si="699"/>
        <v>3.560221664141423E-3</v>
      </c>
      <c r="AO425" s="13">
        <f t="shared" si="700"/>
        <v>2.305676587091637E-3</v>
      </c>
      <c r="AP425" s="13">
        <f t="shared" si="701"/>
        <v>9.954706992557575E-4</v>
      </c>
      <c r="AQ425" s="13">
        <f t="shared" si="702"/>
        <v>3.2234418260067174E-4</v>
      </c>
      <c r="AR425" s="13">
        <f t="shared" si="703"/>
        <v>2.1281740305820539E-3</v>
      </c>
      <c r="AS425" s="13">
        <f t="shared" si="704"/>
        <v>2.9012302464868837E-3</v>
      </c>
      <c r="AT425" s="13">
        <f t="shared" si="705"/>
        <v>1.9775490214088047E-3</v>
      </c>
      <c r="AU425" s="13">
        <f t="shared" si="706"/>
        <v>8.9863030503706926E-4</v>
      </c>
      <c r="AV425" s="13">
        <f t="shared" si="707"/>
        <v>3.0626412407051037E-4</v>
      </c>
      <c r="AW425" s="13">
        <f t="shared" si="708"/>
        <v>4.095671180799116E-6</v>
      </c>
      <c r="AX425" s="13">
        <f t="shared" si="709"/>
        <v>6.2452452638595501E-4</v>
      </c>
      <c r="AY425" s="13">
        <f t="shared" si="710"/>
        <v>8.08911193960641E-4</v>
      </c>
      <c r="AZ425" s="13">
        <f t="shared" si="711"/>
        <v>5.2386839272862331E-4</v>
      </c>
      <c r="BA425" s="13">
        <f t="shared" si="712"/>
        <v>2.2617900452611314E-4</v>
      </c>
      <c r="BB425" s="13">
        <f t="shared" si="713"/>
        <v>7.3239208738048556E-5</v>
      </c>
      <c r="BC425" s="13">
        <f t="shared" si="714"/>
        <v>1.8972518542342963E-5</v>
      </c>
      <c r="BD425" s="13">
        <f t="shared" si="715"/>
        <v>4.594171841406785E-4</v>
      </c>
      <c r="BE425" s="13">
        <f t="shared" si="716"/>
        <v>6.2629982850614463E-4</v>
      </c>
      <c r="BF425" s="13">
        <f t="shared" si="717"/>
        <v>4.2690117906725325E-4</v>
      </c>
      <c r="BG425" s="13">
        <f t="shared" si="718"/>
        <v>1.9399081014567979E-4</v>
      </c>
      <c r="BH425" s="13">
        <f t="shared" si="719"/>
        <v>6.6114424601498937E-5</v>
      </c>
      <c r="BI425" s="13">
        <f t="shared" si="720"/>
        <v>1.8026079223463168E-5</v>
      </c>
      <c r="BJ425" s="14">
        <f t="shared" si="721"/>
        <v>0.38507341704502385</v>
      </c>
      <c r="BK425" s="14">
        <f t="shared" si="722"/>
        <v>0.26114208870002653</v>
      </c>
      <c r="BL425" s="14">
        <f t="shared" si="723"/>
        <v>0.32829064335728203</v>
      </c>
      <c r="BM425" s="14">
        <f t="shared" si="724"/>
        <v>0.49522556275833723</v>
      </c>
      <c r="BN425" s="14">
        <f t="shared" si="725"/>
        <v>0.50384658717441044</v>
      </c>
    </row>
    <row r="426" spans="1:66" x14ac:dyDescent="0.25">
      <c r="A426" t="s">
        <v>345</v>
      </c>
      <c r="B426" t="s">
        <v>201</v>
      </c>
      <c r="C426" t="s">
        <v>206</v>
      </c>
      <c r="D426" t="s">
        <v>360</v>
      </c>
      <c r="E426" s="10">
        <f>VLOOKUP(A426,home!$A$2:$E$405,3,FALSE)</f>
        <v>1.3976999999999999</v>
      </c>
      <c r="F426" s="10">
        <f>VLOOKUP(B426,home!$B$2:$E$405,3,FALSE)</f>
        <v>1.2264999999999999</v>
      </c>
      <c r="G426" s="10">
        <f>VLOOKUP(C426,away!$B$2:$E$405,4,FALSE)</f>
        <v>1.4309000000000001</v>
      </c>
      <c r="H426" s="10">
        <f>VLOOKUP(A426,away!$A$2:$E$405,3,FALSE)</f>
        <v>1.0585</v>
      </c>
      <c r="I426" s="10">
        <f>VLOOKUP(C426,away!$B$2:$E$405,3,FALSE)</f>
        <v>1.1114999999999999</v>
      </c>
      <c r="J426" s="10">
        <f>VLOOKUP(B426,home!$B$2:$E$405,4,FALSE)</f>
        <v>0.8548</v>
      </c>
      <c r="K426" s="12">
        <f t="shared" si="670"/>
        <v>2.4529618926449999</v>
      </c>
      <c r="L426" s="12">
        <f t="shared" si="671"/>
        <v>1.0056916466999999</v>
      </c>
      <c r="M426" s="13">
        <f t="shared" si="672"/>
        <v>3.1472109459505293E-2</v>
      </c>
      <c r="N426" s="13">
        <f t="shared" si="673"/>
        <v>7.7199885185318701E-2</v>
      </c>
      <c r="O426" s="13">
        <f t="shared" si="674"/>
        <v>3.1651237587452523E-2</v>
      </c>
      <c r="P426" s="13">
        <f t="shared" si="675"/>
        <v>7.7639279657074081E-2</v>
      </c>
      <c r="Q426" s="13">
        <f t="shared" si="676"/>
        <v>9.468418823807806E-2</v>
      </c>
      <c r="R426" s="13">
        <f t="shared" si="677"/>
        <v>1.5915692624709026E-2</v>
      </c>
      <c r="S426" s="13">
        <f t="shared" si="678"/>
        <v>4.7882536706232846E-2</v>
      </c>
      <c r="T426" s="13">
        <f t="shared" si="679"/>
        <v>9.5223097185605482E-2</v>
      </c>
      <c r="U426" s="13">
        <f t="shared" si="680"/>
        <v>3.9040587503462315E-2</v>
      </c>
      <c r="V426" s="13">
        <f t="shared" si="681"/>
        <v>1.3124727194508044E-2</v>
      </c>
      <c r="W426" s="13">
        <f t="shared" si="682"/>
        <v>7.7418901861343772E-2</v>
      </c>
      <c r="X426" s="13">
        <f t="shared" si="683"/>
        <v>7.7859542898640513E-2</v>
      </c>
      <c r="Y426" s="13">
        <f t="shared" si="684"/>
        <v>3.9151345954521528E-2</v>
      </c>
      <c r="Z426" s="13">
        <f t="shared" si="685"/>
        <v>5.3354263747048885E-3</v>
      </c>
      <c r="AA426" s="13">
        <f t="shared" si="686"/>
        <v>1.3087597578164153E-2</v>
      </c>
      <c r="AB426" s="13">
        <f t="shared" si="687"/>
        <v>1.6051689062754834E-2</v>
      </c>
      <c r="AC426" s="13">
        <f t="shared" si="688"/>
        <v>2.0236059454251487E-3</v>
      </c>
      <c r="AD426" s="13">
        <f t="shared" si="689"/>
        <v>4.7476404009074838E-2</v>
      </c>
      <c r="AE426" s="13">
        <f t="shared" si="690"/>
        <v>4.7746622927280949E-2</v>
      </c>
      <c r="AF426" s="13">
        <f t="shared" si="691"/>
        <v>2.4009189918050573E-2</v>
      </c>
      <c r="AG426" s="13">
        <f t="shared" si="692"/>
        <v>8.0486139148724396E-3</v>
      </c>
      <c r="AH426" s="13">
        <f t="shared" si="693"/>
        <v>1.3414484341558923E-3</v>
      </c>
      <c r="AI426" s="13">
        <f t="shared" si="694"/>
        <v>3.2905218899327085E-3</v>
      </c>
      <c r="AJ426" s="13">
        <f t="shared" si="695"/>
        <v>4.0357624014595713E-3</v>
      </c>
      <c r="AK426" s="13">
        <f t="shared" si="696"/>
        <v>3.2998571261832659E-3</v>
      </c>
      <c r="AL426" s="13">
        <f t="shared" si="697"/>
        <v>1.9968322506596994E-4</v>
      </c>
      <c r="AM426" s="13">
        <f t="shared" si="698"/>
        <v>2.3291561966815765E-2</v>
      </c>
      <c r="AN426" s="13">
        <f t="shared" si="699"/>
        <v>2.3424129308622033E-2</v>
      </c>
      <c r="AO426" s="13">
        <f t="shared" si="700"/>
        <v>1.1778725588450912E-2</v>
      </c>
      <c r="AP426" s="13">
        <f t="shared" si="701"/>
        <v>3.9485886443588738E-3</v>
      </c>
      <c r="AQ426" s="13">
        <f t="shared" si="702"/>
        <v>9.9276565397154884E-4</v>
      </c>
      <c r="AR426" s="13">
        <f t="shared" si="703"/>
        <v>2.6981669694187523E-4</v>
      </c>
      <c r="AS426" s="13">
        <f t="shared" si="704"/>
        <v>6.6185007559776455E-4</v>
      </c>
      <c r="AT426" s="13">
        <f t="shared" si="705"/>
        <v>8.1174650704276467E-4</v>
      </c>
      <c r="AU426" s="13">
        <f t="shared" si="706"/>
        <v>6.6372774942119581E-4</v>
      </c>
      <c r="AV426" s="13">
        <f t="shared" si="707"/>
        <v>4.0702471910530571E-4</v>
      </c>
      <c r="AW426" s="13">
        <f t="shared" si="708"/>
        <v>1.3683422154455621E-5</v>
      </c>
      <c r="AX426" s="13">
        <f t="shared" si="709"/>
        <v>9.522218987463112E-3</v>
      </c>
      <c r="AY426" s="13">
        <f t="shared" si="710"/>
        <v>9.5764160937397824E-3</v>
      </c>
      <c r="AZ426" s="13">
        <f t="shared" si="711"/>
        <v>4.8154608353987707E-3</v>
      </c>
      <c r="BA426" s="13">
        <f t="shared" si="712"/>
        <v>1.6142895790571825E-3</v>
      </c>
      <c r="BB426" s="13">
        <f t="shared" si="713"/>
        <v>4.0586938625316677E-4</v>
      </c>
      <c r="BC426" s="13">
        <f t="shared" si="714"/>
        <v>8.1635890281213144E-5</v>
      </c>
      <c r="BD426" s="13">
        <f t="shared" si="715"/>
        <v>4.5225399709104866E-5</v>
      </c>
      <c r="BE426" s="13">
        <f t="shared" si="716"/>
        <v>1.1093618206607249E-4</v>
      </c>
      <c r="BF426" s="13">
        <f t="shared" si="717"/>
        <v>1.3606111356180179E-4</v>
      </c>
      <c r="BG426" s="13">
        <f t="shared" si="718"/>
        <v>1.112509088793145E-4</v>
      </c>
      <c r="BH426" s="13">
        <f t="shared" si="719"/>
        <v>6.8223560000769932E-5</v>
      </c>
      <c r="BI426" s="13">
        <f t="shared" si="720"/>
        <v>3.3469958572493653E-5</v>
      </c>
      <c r="BJ426" s="14">
        <f t="shared" si="721"/>
        <v>0.67826945402719929</v>
      </c>
      <c r="BK426" s="14">
        <f t="shared" si="722"/>
        <v>0.18191835828155115</v>
      </c>
      <c r="BL426" s="14">
        <f t="shared" si="723"/>
        <v>0.13103372707917274</v>
      </c>
      <c r="BM426" s="14">
        <f t="shared" si="724"/>
        <v>0.65843184033890489</v>
      </c>
      <c r="BN426" s="14">
        <f t="shared" si="725"/>
        <v>0.32856239275213772</v>
      </c>
    </row>
    <row r="427" spans="1:66" x14ac:dyDescent="0.25">
      <c r="A427" t="s">
        <v>345</v>
      </c>
      <c r="B427" t="s">
        <v>203</v>
      </c>
      <c r="C427" t="s">
        <v>213</v>
      </c>
      <c r="D427" t="s">
        <v>360</v>
      </c>
      <c r="E427" s="10">
        <f>VLOOKUP(A427,home!$A$2:$E$405,3,FALSE)</f>
        <v>1.3976999999999999</v>
      </c>
      <c r="F427" s="10">
        <f>VLOOKUP(B427,home!$B$2:$E$405,3,FALSE)</f>
        <v>1.2358</v>
      </c>
      <c r="G427" s="10">
        <f>VLOOKUP(C427,away!$B$2:$E$405,4,FALSE)</f>
        <v>1.3951</v>
      </c>
      <c r="H427" s="10">
        <f>VLOOKUP(A427,away!$A$2:$E$405,3,FALSE)</f>
        <v>1.0585</v>
      </c>
      <c r="I427" s="10">
        <f>VLOOKUP(C427,away!$B$2:$E$405,3,FALSE)</f>
        <v>0.99199999999999999</v>
      </c>
      <c r="J427" s="10">
        <f>VLOOKUP(B427,home!$B$2:$E$405,4,FALSE)</f>
        <v>0.77300000000000002</v>
      </c>
      <c r="K427" s="12">
        <f t="shared" si="670"/>
        <v>2.4097250634659999</v>
      </c>
      <c r="L427" s="12">
        <f t="shared" si="671"/>
        <v>0.81167473600000006</v>
      </c>
      <c r="M427" s="13">
        <f t="shared" si="672"/>
        <v>3.9899168317918718E-2</v>
      </c>
      <c r="N427" s="13">
        <f t="shared" si="673"/>
        <v>9.6146025907137306E-2</v>
      </c>
      <c r="O427" s="13">
        <f t="shared" si="674"/>
        <v>3.238514691106624E-2</v>
      </c>
      <c r="P427" s="13">
        <f t="shared" si="675"/>
        <v>7.8039300195624828E-2</v>
      </c>
      <c r="Q427" s="13">
        <f t="shared" si="676"/>
        <v>0.11584274419054007</v>
      </c>
      <c r="R427" s="13">
        <f t="shared" si="677"/>
        <v>1.3143102784680455E-2</v>
      </c>
      <c r="S427" s="13">
        <f t="shared" si="678"/>
        <v>3.8159519557502734E-2</v>
      </c>
      <c r="T427" s="13">
        <f t="shared" si="679"/>
        <v>9.4026628808372148E-2</v>
      </c>
      <c r="U427" s="13">
        <f t="shared" si="680"/>
        <v>3.167126419195427E-2</v>
      </c>
      <c r="V427" s="13">
        <f t="shared" si="681"/>
        <v>8.2929665164958068E-3</v>
      </c>
      <c r="W427" s="13">
        <f t="shared" si="682"/>
        <v>9.3049721365541557E-2</v>
      </c>
      <c r="X427" s="13">
        <f t="shared" si="683"/>
        <v>7.5526108024249514E-2</v>
      </c>
      <c r="Y427" s="13">
        <f t="shared" si="684"/>
        <v>3.0651316895845104E-2</v>
      </c>
      <c r="Z427" s="13">
        <f t="shared" si="685"/>
        <v>3.5559748276587917E-3</v>
      </c>
      <c r="AA427" s="13">
        <f t="shared" si="686"/>
        <v>8.5689216672635796E-3</v>
      </c>
      <c r="AB427" s="13">
        <f t="shared" si="687"/>
        <v>1.0324372654240958E-2</v>
      </c>
      <c r="AC427" s="13">
        <f t="shared" si="688"/>
        <v>1.0137700401677829E-3</v>
      </c>
      <c r="AD427" s="13">
        <f t="shared" si="689"/>
        <v>5.6056061430768328E-2</v>
      </c>
      <c r="AE427" s="13">
        <f t="shared" si="690"/>
        <v>4.5499288863018669E-2</v>
      </c>
      <c r="AF427" s="13">
        <f t="shared" si="691"/>
        <v>1.846531163803921E-2</v>
      </c>
      <c r="AG427" s="13">
        <f t="shared" si="692"/>
        <v>4.9959423163210689E-3</v>
      </c>
      <c r="AH427" s="13">
        <f t="shared" si="693"/>
        <v>7.215737323656488E-4</v>
      </c>
      <c r="AI427" s="13">
        <f t="shared" si="694"/>
        <v>1.7387943080202114E-3</v>
      </c>
      <c r="AJ427" s="13">
        <f t="shared" si="695"/>
        <v>2.0950081121241622E-3</v>
      </c>
      <c r="AK427" s="13">
        <f t="shared" si="696"/>
        <v>1.6827978519833933E-3</v>
      </c>
      <c r="AL427" s="13">
        <f t="shared" si="697"/>
        <v>7.9313838186901943E-5</v>
      </c>
      <c r="AM427" s="13">
        <f t="shared" si="698"/>
        <v>2.7015939237782428E-2</v>
      </c>
      <c r="AN427" s="13">
        <f t="shared" si="699"/>
        <v>2.1928155348619093E-2</v>
      </c>
      <c r="AO427" s="13">
        <f t="shared" si="700"/>
        <v>8.8992648517786967E-3</v>
      </c>
      <c r="AP427" s="13">
        <f t="shared" si="701"/>
        <v>2.4077694830538514E-3</v>
      </c>
      <c r="AQ427" s="13">
        <f t="shared" si="702"/>
        <v>4.8858141487664777E-4</v>
      </c>
      <c r="AR427" s="13">
        <f t="shared" si="703"/>
        <v>1.1713663374448457E-4</v>
      </c>
      <c r="AS427" s="13">
        <f t="shared" si="704"/>
        <v>2.8226708218412165E-4</v>
      </c>
      <c r="AT427" s="13">
        <f t="shared" si="705"/>
        <v>3.4009303126524763E-4</v>
      </c>
      <c r="AU427" s="13">
        <f t="shared" si="706"/>
        <v>2.7317690044999763E-4</v>
      </c>
      <c r="AV427" s="13">
        <f t="shared" si="707"/>
        <v>1.6457030594357899E-4</v>
      </c>
      <c r="AW427" s="13">
        <f t="shared" si="708"/>
        <v>4.3091934332898398E-6</v>
      </c>
      <c r="AX427" s="13">
        <f t="shared" si="709"/>
        <v>1.0850164315726473E-2</v>
      </c>
      <c r="AY427" s="13">
        <f t="shared" si="710"/>
        <v>8.806804256523906E-3</v>
      </c>
      <c r="AZ427" s="13">
        <f t="shared" si="711"/>
        <v>3.5741302599588591E-3</v>
      </c>
      <c r="BA427" s="13">
        <f t="shared" si="712"/>
        <v>9.6701041172723968E-4</v>
      </c>
      <c r="BB427" s="13">
        <f t="shared" si="713"/>
        <v>1.9622448016198962E-4</v>
      </c>
      <c r="BC427" s="13">
        <f t="shared" si="714"/>
        <v>3.1854090626444043E-5</v>
      </c>
      <c r="BD427" s="13">
        <f t="shared" si="715"/>
        <v>1.5846141045080529E-5</v>
      </c>
      <c r="BE427" s="13">
        <f t="shared" si="716"/>
        <v>3.818484323554786E-5</v>
      </c>
      <c r="BF427" s="13">
        <f t="shared" si="717"/>
        <v>4.6007486894609925E-5</v>
      </c>
      <c r="BG427" s="13">
        <f t="shared" si="718"/>
        <v>3.6955131425675011E-5</v>
      </c>
      <c r="BH427" s="13">
        <f t="shared" si="719"/>
        <v>2.2262926605032278E-5</v>
      </c>
      <c r="BI427" s="13">
        <f t="shared" si="720"/>
        <v>1.0729506445250054E-5</v>
      </c>
      <c r="BJ427" s="14">
        <f t="shared" si="721"/>
        <v>0.71542504759066883</v>
      </c>
      <c r="BK427" s="14">
        <f t="shared" si="722"/>
        <v>0.17429084272242068</v>
      </c>
      <c r="BL427" s="14">
        <f t="shared" si="723"/>
        <v>0.10367821220293758</v>
      </c>
      <c r="BM427" s="14">
        <f t="shared" si="724"/>
        <v>0.61269209397362789</v>
      </c>
      <c r="BN427" s="14">
        <f t="shared" si="725"/>
        <v>0.37545548830696762</v>
      </c>
    </row>
    <row r="428" spans="1:66" x14ac:dyDescent="0.25">
      <c r="A428" t="s">
        <v>345</v>
      </c>
      <c r="B428" t="s">
        <v>207</v>
      </c>
      <c r="C428" t="s">
        <v>209</v>
      </c>
      <c r="D428" t="s">
        <v>360</v>
      </c>
      <c r="E428" s="10">
        <f>VLOOKUP(A428,home!$A$2:$E$405,3,FALSE)</f>
        <v>1.3976999999999999</v>
      </c>
      <c r="F428" s="10">
        <f>VLOOKUP(B428,home!$B$2:$E$405,3,FALSE)</f>
        <v>0.97909999999999997</v>
      </c>
      <c r="G428" s="10">
        <f>VLOOKUP(C428,away!$B$2:$E$405,4,FALSE)</f>
        <v>0.68140000000000001</v>
      </c>
      <c r="H428" s="10">
        <f>VLOOKUP(A428,away!$A$2:$E$405,3,FALSE)</f>
        <v>1.0585</v>
      </c>
      <c r="I428" s="10">
        <f>VLOOKUP(C428,away!$B$2:$E$405,3,FALSE)</f>
        <v>1.1247</v>
      </c>
      <c r="J428" s="10">
        <f>VLOOKUP(B428,home!$B$2:$E$405,4,FALSE)</f>
        <v>0.89500000000000002</v>
      </c>
      <c r="K428" s="12">
        <f t="shared" si="670"/>
        <v>0.93248777089799995</v>
      </c>
      <c r="L428" s="12">
        <f t="shared" si="671"/>
        <v>1.0654929802499999</v>
      </c>
      <c r="M428" s="13">
        <f t="shared" si="672"/>
        <v>0.13560883494346082</v>
      </c>
      <c r="N428" s="13">
        <f t="shared" si="673"/>
        <v>0.1264535802105026</v>
      </c>
      <c r="O428" s="13">
        <f t="shared" si="674"/>
        <v>0.14449026169213838</v>
      </c>
      <c r="P428" s="13">
        <f t="shared" si="675"/>
        <v>0.13473540204177079</v>
      </c>
      <c r="Q428" s="13">
        <f t="shared" si="676"/>
        <v>5.8958208566281492E-2</v>
      </c>
      <c r="R428" s="13">
        <f t="shared" si="677"/>
        <v>7.6976679773729462E-2</v>
      </c>
      <c r="S428" s="13">
        <f t="shared" si="678"/>
        <v>3.3466898692342532E-2</v>
      </c>
      <c r="T428" s="13">
        <f t="shared" si="679"/>
        <v>6.2819557355488331E-2</v>
      </c>
      <c r="U428" s="13">
        <f t="shared" si="680"/>
        <v>7.1779812533334139E-2</v>
      </c>
      <c r="V428" s="13">
        <f t="shared" si="681"/>
        <v>3.6945938025711067E-3</v>
      </c>
      <c r="W428" s="13">
        <f t="shared" si="682"/>
        <v>1.8325936160703733E-2</v>
      </c>
      <c r="X428" s="13">
        <f t="shared" si="683"/>
        <v>1.952615633573946E-2</v>
      </c>
      <c r="Y428" s="13">
        <f t="shared" si="684"/>
        <v>1.0402491253497228E-2</v>
      </c>
      <c r="Z428" s="13">
        <f t="shared" si="685"/>
        <v>2.7339370647286965E-2</v>
      </c>
      <c r="AA428" s="13">
        <f t="shared" si="686"/>
        <v>2.5493628792642834E-2</v>
      </c>
      <c r="AB428" s="13">
        <f t="shared" si="687"/>
        <v>1.1886248542476292E-2</v>
      </c>
      <c r="AC428" s="13">
        <f t="shared" si="688"/>
        <v>2.2942484793579113E-4</v>
      </c>
      <c r="AD428" s="13">
        <f t="shared" si="689"/>
        <v>4.2721778400284178E-3</v>
      </c>
      <c r="AE428" s="13">
        <f t="shared" si="690"/>
        <v>4.5519754989298859E-3</v>
      </c>
      <c r="AF428" s="13">
        <f t="shared" si="691"/>
        <v>2.4250489701898924E-3</v>
      </c>
      <c r="AG428" s="13">
        <f t="shared" si="692"/>
        <v>8.6129088483327405E-4</v>
      </c>
      <c r="AH428" s="13">
        <f t="shared" si="693"/>
        <v>7.282476877284289E-3</v>
      </c>
      <c r="AI428" s="13">
        <f t="shared" si="694"/>
        <v>6.7908206299150545E-3</v>
      </c>
      <c r="AJ428" s="13">
        <f t="shared" si="695"/>
        <v>3.1661785958788202E-3</v>
      </c>
      <c r="AK428" s="13">
        <f t="shared" si="696"/>
        <v>9.8414094037866696E-4</v>
      </c>
      <c r="AL428" s="13">
        <f t="shared" si="697"/>
        <v>9.1178864969642756E-6</v>
      </c>
      <c r="AM428" s="13">
        <f t="shared" si="698"/>
        <v>7.9675071818558656E-4</v>
      </c>
      <c r="AN428" s="13">
        <f t="shared" si="699"/>
        <v>8.489322972358884E-4</v>
      </c>
      <c r="AO428" s="13">
        <f t="shared" si="700"/>
        <v>4.5226570170617275E-4</v>
      </c>
      <c r="AP428" s="13">
        <f t="shared" si="701"/>
        <v>1.6062864345858918E-4</v>
      </c>
      <c r="AQ428" s="13">
        <f t="shared" si="702"/>
        <v>4.2787173008051701E-5</v>
      </c>
      <c r="AR428" s="13">
        <f t="shared" si="703"/>
        <v>1.5518855983158704E-3</v>
      </c>
      <c r="AS428" s="13">
        <f t="shared" si="704"/>
        <v>1.4471143422622752E-3</v>
      </c>
      <c r="AT428" s="13">
        <f t="shared" si="705"/>
        <v>6.7470821362533703E-4</v>
      </c>
      <c r="AU428" s="13">
        <f t="shared" si="706"/>
        <v>2.0971905271002073E-4</v>
      </c>
      <c r="AV428" s="13">
        <f t="shared" si="707"/>
        <v>4.8890112994101835E-5</v>
      </c>
      <c r="AW428" s="13">
        <f t="shared" si="708"/>
        <v>2.5164332714177335E-7</v>
      </c>
      <c r="AX428" s="13">
        <f t="shared" si="709"/>
        <v>1.2382671686037629E-4</v>
      </c>
      <c r="AY428" s="13">
        <f t="shared" si="710"/>
        <v>1.3193649758213525E-4</v>
      </c>
      <c r="AZ428" s="13">
        <f t="shared" si="711"/>
        <v>7.0288706006268098E-5</v>
      </c>
      <c r="BA428" s="13">
        <f t="shared" si="712"/>
        <v>2.4964040946844894E-5</v>
      </c>
      <c r="BB428" s="13">
        <f t="shared" si="713"/>
        <v>6.6497525968841972E-6</v>
      </c>
      <c r="BC428" s="13">
        <f t="shared" si="714"/>
        <v>1.4170529424758643E-6</v>
      </c>
      <c r="BD428" s="13">
        <f t="shared" si="715"/>
        <v>2.7558720185943844E-4</v>
      </c>
      <c r="BE428" s="13">
        <f t="shared" si="716"/>
        <v>2.5698169554992488E-4</v>
      </c>
      <c r="BF428" s="13">
        <f t="shared" si="717"/>
        <v>1.1981614422246896E-4</v>
      </c>
      <c r="BG428" s="13">
        <f t="shared" si="718"/>
        <v>3.7242363081201125E-5</v>
      </c>
      <c r="BH428" s="13">
        <f t="shared" si="719"/>
        <v>8.6820120331407997E-6</v>
      </c>
      <c r="BI428" s="13">
        <f t="shared" si="720"/>
        <v>1.6191740095386157E-6</v>
      </c>
      <c r="BJ428" s="14">
        <f t="shared" si="721"/>
        <v>0.31125687037672367</v>
      </c>
      <c r="BK428" s="14">
        <f t="shared" si="722"/>
        <v>0.30787620871216015</v>
      </c>
      <c r="BL428" s="14">
        <f t="shared" si="723"/>
        <v>0.35348249428844125</v>
      </c>
      <c r="BM428" s="14">
        <f t="shared" si="724"/>
        <v>0.32260029194247358</v>
      </c>
      <c r="BN428" s="14">
        <f t="shared" si="725"/>
        <v>0.67722296722788367</v>
      </c>
    </row>
    <row r="429" spans="1:66" x14ac:dyDescent="0.25">
      <c r="A429" t="s">
        <v>345</v>
      </c>
      <c r="B429" t="s">
        <v>199</v>
      </c>
      <c r="C429" t="s">
        <v>200</v>
      </c>
      <c r="D429" t="s">
        <v>360</v>
      </c>
      <c r="E429" s="10">
        <f>VLOOKUP(A429,home!$A$2:$E$405,3,FALSE)</f>
        <v>1.3976999999999999</v>
      </c>
      <c r="F429" s="10">
        <f>VLOOKUP(B429,home!$B$2:$E$405,3,FALSE)</f>
        <v>0.56479999999999997</v>
      </c>
      <c r="G429" s="10">
        <f>VLOOKUP(C429,away!$B$2:$E$405,4,FALSE)</f>
        <v>0.86609999999999998</v>
      </c>
      <c r="H429" s="10">
        <f>VLOOKUP(A429,away!$A$2:$E$405,3,FALSE)</f>
        <v>1.0585</v>
      </c>
      <c r="I429" s="10">
        <f>VLOOKUP(C429,away!$B$2:$E$405,3,FALSE)</f>
        <v>1.3425</v>
      </c>
      <c r="J429" s="10">
        <f>VLOOKUP(B429,home!$B$2:$E$405,4,FALSE)</f>
        <v>0.99450000000000005</v>
      </c>
      <c r="K429" s="12">
        <f t="shared" si="670"/>
        <v>0.68371749345599997</v>
      </c>
      <c r="L429" s="12">
        <f t="shared" si="671"/>
        <v>1.4132205506250002</v>
      </c>
      <c r="M429" s="13">
        <f t="shared" si="672"/>
        <v>0.12283195907429988</v>
      </c>
      <c r="N429" s="13">
        <f t="shared" si="673"/>
        <v>8.3982359174570281E-2</v>
      </c>
      <c r="O429" s="13">
        <f t="shared" si="674"/>
        <v>0.17358864883732955</v>
      </c>
      <c r="P429" s="13">
        <f t="shared" si="675"/>
        <v>0.11868559587547275</v>
      </c>
      <c r="Q429" s="13">
        <f t="shared" si="676"/>
        <v>2.8710104054679345E-2</v>
      </c>
      <c r="R429" s="13">
        <f t="shared" si="677"/>
        <v>0.12265952294607035</v>
      </c>
      <c r="S429" s="13">
        <f t="shared" si="678"/>
        <v>2.866979972979871E-2</v>
      </c>
      <c r="T429" s="13">
        <f t="shared" si="679"/>
        <v>4.0573709060654994E-2</v>
      </c>
      <c r="U429" s="13">
        <f t="shared" si="680"/>
        <v>8.3864461577195945E-2</v>
      </c>
      <c r="V429" s="13">
        <f t="shared" si="681"/>
        <v>3.0780012069654451E-3</v>
      </c>
      <c r="W429" s="13">
        <f t="shared" si="682"/>
        <v>6.5432001270421024E-3</v>
      </c>
      <c r="X429" s="13">
        <f t="shared" si="683"/>
        <v>9.2469848863880114E-3</v>
      </c>
      <c r="Y429" s="13">
        <f t="shared" si="684"/>
        <v>6.5340145363811612E-3</v>
      </c>
      <c r="Z429" s="13">
        <f t="shared" si="685"/>
        <v>5.77816528524151E-2</v>
      </c>
      <c r="AA429" s="13">
        <f t="shared" si="686"/>
        <v>3.9506326855997989E-2</v>
      </c>
      <c r="AB429" s="13">
        <f t="shared" si="687"/>
        <v>1.3505583386818199E-2</v>
      </c>
      <c r="AC429" s="13">
        <f t="shared" si="688"/>
        <v>1.8588118785780702E-4</v>
      </c>
      <c r="AD429" s="13">
        <f t="shared" si="689"/>
        <v>1.1184250975105514E-3</v>
      </c>
      <c r="AE429" s="13">
        <f t="shared" si="690"/>
        <v>1.5805813321366812E-3</v>
      </c>
      <c r="AF429" s="13">
        <f t="shared" si="691"/>
        <v>1.1168550102548984E-3</v>
      </c>
      <c r="AG429" s="13">
        <f t="shared" si="692"/>
        <v>5.2612081752023904E-4</v>
      </c>
      <c r="AH429" s="13">
        <f t="shared" si="693"/>
        <v>2.0414554815028189E-2</v>
      </c>
      <c r="AI429" s="13">
        <f t="shared" si="694"/>
        <v>1.3957788248151189E-2</v>
      </c>
      <c r="AJ429" s="13">
        <f t="shared" si="695"/>
        <v>4.7715919976077711E-3</v>
      </c>
      <c r="AK429" s="13">
        <f t="shared" si="696"/>
        <v>1.0874736401330313E-3</v>
      </c>
      <c r="AL429" s="13">
        <f t="shared" si="697"/>
        <v>7.1842604186097021E-6</v>
      </c>
      <c r="AM429" s="13">
        <f t="shared" si="698"/>
        <v>1.5293736085763936E-4</v>
      </c>
      <c r="AN429" s="13">
        <f t="shared" si="699"/>
        <v>2.1613422132236743E-4</v>
      </c>
      <c r="AO429" s="13">
        <f t="shared" si="700"/>
        <v>1.5272266163305091E-4</v>
      </c>
      <c r="AP429" s="13">
        <f t="shared" si="701"/>
        <v>7.1943601321991887E-5</v>
      </c>
      <c r="AQ429" s="13">
        <f t="shared" si="702"/>
        <v>2.541804396855274E-5</v>
      </c>
      <c r="AR429" s="13">
        <f t="shared" si="703"/>
        <v>5.7700536792916679E-3</v>
      </c>
      <c r="AS429" s="13">
        <f t="shared" si="704"/>
        <v>3.9450866387118694E-3</v>
      </c>
      <c r="AT429" s="13">
        <f t="shared" si="705"/>
        <v>1.3486623740434178E-3</v>
      </c>
      <c r="AU429" s="13">
        <f t="shared" si="706"/>
        <v>3.0736801929979465E-4</v>
      </c>
      <c r="AV429" s="13">
        <f t="shared" si="707"/>
        <v>5.2538222931047745E-5</v>
      </c>
      <c r="AW429" s="13">
        <f t="shared" si="708"/>
        <v>1.9282627057079526E-7</v>
      </c>
      <c r="AX429" s="13">
        <f t="shared" si="709"/>
        <v>1.742765817022682E-5</v>
      </c>
      <c r="AY429" s="13">
        <f t="shared" si="710"/>
        <v>2.4629124675432231E-5</v>
      </c>
      <c r="AZ429" s="13">
        <f t="shared" si="711"/>
        <v>1.7403192567613062E-5</v>
      </c>
      <c r="BA429" s="13">
        <f t="shared" si="712"/>
        <v>8.1981831276783421E-6</v>
      </c>
      <c r="BB429" s="13">
        <f t="shared" si="713"/>
        <v>2.8964602184555458E-6</v>
      </c>
      <c r="BC429" s="13">
        <f t="shared" si="714"/>
        <v>8.186674209578297E-7</v>
      </c>
      <c r="BD429" s="13">
        <f t="shared" si="715"/>
        <v>1.3590597396307283E-3</v>
      </c>
      <c r="BE429" s="13">
        <f t="shared" si="716"/>
        <v>9.292129186372855E-4</v>
      </c>
      <c r="BF429" s="13">
        <f t="shared" si="717"/>
        <v>3.176595638088094E-4</v>
      </c>
      <c r="BG429" s="13">
        <f t="shared" si="718"/>
        <v>7.2396466913228502E-5</v>
      </c>
      <c r="BH429" s="13">
        <f t="shared" si="719"/>
        <v>1.2374682723245703E-5</v>
      </c>
      <c r="BI429" s="13">
        <f t="shared" si="720"/>
        <v>1.6921574107701642E-6</v>
      </c>
      <c r="BJ429" s="14">
        <f t="shared" si="721"/>
        <v>0.18062288327242221</v>
      </c>
      <c r="BK429" s="14">
        <f t="shared" si="722"/>
        <v>0.27348305045948862</v>
      </c>
      <c r="BL429" s="14">
        <f t="shared" si="723"/>
        <v>0.48747205676773403</v>
      </c>
      <c r="BM429" s="14">
        <f t="shared" si="724"/>
        <v>0.34887701709123298</v>
      </c>
      <c r="BN429" s="14">
        <f t="shared" si="725"/>
        <v>0.65045818996242222</v>
      </c>
    </row>
    <row r="430" spans="1:66" x14ac:dyDescent="0.25">
      <c r="A430" t="s">
        <v>346</v>
      </c>
      <c r="B430" t="s">
        <v>220</v>
      </c>
      <c r="C430" t="s">
        <v>216</v>
      </c>
      <c r="D430" t="s">
        <v>360</v>
      </c>
      <c r="E430" s="10">
        <f>VLOOKUP(A430,home!$A$2:$E$405,3,FALSE)</f>
        <v>1.8515999999999999</v>
      </c>
      <c r="F430" s="10">
        <f>VLOOKUP(B430,home!$B$2:$E$405,3,FALSE)</f>
        <v>0.74260000000000004</v>
      </c>
      <c r="G430" s="10">
        <f>VLOOKUP(C430,away!$B$2:$E$405,4,FALSE)</f>
        <v>0.46289999999999998</v>
      </c>
      <c r="H430" s="10">
        <f>VLOOKUP(A430,away!$A$2:$E$405,3,FALSE)</f>
        <v>1.1953</v>
      </c>
      <c r="I430" s="10">
        <f>VLOOKUP(C430,away!$B$2:$E$405,3,FALSE)</f>
        <v>0.95609999999999995</v>
      </c>
      <c r="J430" s="10">
        <f>VLOOKUP(B430,home!$B$2:$E$405,4,FALSE)</f>
        <v>0.73199999999999998</v>
      </c>
      <c r="K430" s="12">
        <f t="shared" si="670"/>
        <v>0.63648664826400003</v>
      </c>
      <c r="L430" s="12">
        <f t="shared" si="671"/>
        <v>0.83654887355999985</v>
      </c>
      <c r="M430" s="13">
        <f t="shared" si="672"/>
        <v>0.22922859959936512</v>
      </c>
      <c r="N430" s="13">
        <f t="shared" si="673"/>
        <v>0.14590094304525039</v>
      </c>
      <c r="O430" s="13">
        <f t="shared" si="674"/>
        <v>0.19176092678258511</v>
      </c>
      <c r="P430" s="13">
        <f t="shared" si="675"/>
        <v>0.1220532695558459</v>
      </c>
      <c r="Q430" s="13">
        <f t="shared" si="676"/>
        <v>4.6432001108714101E-2</v>
      </c>
      <c r="R430" s="13">
        <f t="shared" si="677"/>
        <v>8.0208693646396573E-2</v>
      </c>
      <c r="S430" s="13">
        <f t="shared" si="678"/>
        <v>1.6246882626457008E-2</v>
      </c>
      <c r="T430" s="13">
        <f t="shared" si="679"/>
        <v>3.8842638224631437E-2</v>
      </c>
      <c r="U430" s="13">
        <f t="shared" si="680"/>
        <v>5.1051762580628948E-2</v>
      </c>
      <c r="V430" s="13">
        <f t="shared" si="681"/>
        <v>9.6118757922824421E-4</v>
      </c>
      <c r="W430" s="13">
        <f t="shared" si="682"/>
        <v>9.8511162526252593E-3</v>
      </c>
      <c r="X430" s="13">
        <f t="shared" si="683"/>
        <v>8.2409402044422656E-3</v>
      </c>
      <c r="Y430" s="13">
        <f t="shared" si="684"/>
        <v>3.4469746225507455E-3</v>
      </c>
      <c r="Z430" s="13">
        <f t="shared" si="685"/>
        <v>2.2366164106537398E-2</v>
      </c>
      <c r="AA430" s="13">
        <f t="shared" si="686"/>
        <v>1.4235764826692568E-2</v>
      </c>
      <c r="AB430" s="13">
        <f t="shared" si="687"/>
        <v>4.5304371200080486E-3</v>
      </c>
      <c r="AC430" s="13">
        <f t="shared" si="688"/>
        <v>3.1986651890927695E-5</v>
      </c>
      <c r="AD430" s="13">
        <f t="shared" si="689"/>
        <v>1.5675259913231164E-3</v>
      </c>
      <c r="AE430" s="13">
        <f t="shared" si="690"/>
        <v>1.3113121023173751E-3</v>
      </c>
      <c r="AF430" s="13">
        <f t="shared" si="691"/>
        <v>5.4848833103959751E-4</v>
      </c>
      <c r="AG430" s="13">
        <f t="shared" si="692"/>
        <v>1.5294576516399324E-4</v>
      </c>
      <c r="AH430" s="13">
        <f t="shared" si="693"/>
        <v>4.6775973472954879E-3</v>
      </c>
      <c r="AI430" s="13">
        <f t="shared" si="694"/>
        <v>2.9772282575086825E-3</v>
      </c>
      <c r="AJ430" s="13">
        <f t="shared" si="695"/>
        <v>9.4748301736928531E-4</v>
      </c>
      <c r="AK430" s="13">
        <f t="shared" si="696"/>
        <v>2.0102009667081263E-4</v>
      </c>
      <c r="AL430" s="13">
        <f t="shared" si="697"/>
        <v>6.8125451226518304E-7</v>
      </c>
      <c r="AM430" s="13">
        <f t="shared" si="698"/>
        <v>1.9954187285679096E-4</v>
      </c>
      <c r="AN430" s="13">
        <f t="shared" si="699"/>
        <v>1.6692652896640117E-4</v>
      </c>
      <c r="AO430" s="13">
        <f t="shared" si="700"/>
        <v>6.9821099887061778E-5</v>
      </c>
      <c r="AP430" s="13">
        <f t="shared" si="701"/>
        <v>1.9469587487080593E-5</v>
      </c>
      <c r="AQ430" s="13">
        <f t="shared" si="702"/>
        <v>4.0718153702487831E-6</v>
      </c>
      <c r="AR430" s="13">
        <f t="shared" si="703"/>
        <v>7.8260775836945734E-4</v>
      </c>
      <c r="AS430" s="13">
        <f t="shared" si="704"/>
        <v>4.9811938902997825E-4</v>
      </c>
      <c r="AT430" s="13">
        <f t="shared" si="705"/>
        <v>1.585231701795012E-4</v>
      </c>
      <c r="AU430" s="13">
        <f t="shared" si="706"/>
        <v>3.3632627086578139E-5</v>
      </c>
      <c r="AV430" s="13">
        <f t="shared" si="707"/>
        <v>5.3516795216622837E-6</v>
      </c>
      <c r="AW430" s="13">
        <f t="shared" si="708"/>
        <v>1.0075984891036372E-8</v>
      </c>
      <c r="AX430" s="13">
        <f t="shared" si="709"/>
        <v>2.1167622973823345E-5</v>
      </c>
      <c r="AY430" s="13">
        <f t="shared" si="710"/>
        <v>1.770775115469469E-5</v>
      </c>
      <c r="AZ430" s="13">
        <f t="shared" si="711"/>
        <v>7.4066996408703138E-6</v>
      </c>
      <c r="BA430" s="13">
        <f t="shared" si="712"/>
        <v>2.0653554137891062E-6</v>
      </c>
      <c r="BB430" s="13">
        <f t="shared" si="713"/>
        <v>4.3194268622658088E-7</v>
      </c>
      <c r="BC430" s="13">
        <f t="shared" si="714"/>
        <v>7.2268233521065387E-8</v>
      </c>
      <c r="BD430" s="13">
        <f t="shared" si="715"/>
        <v>1.0911493978388094E-4</v>
      </c>
      <c r="BE430" s="13">
        <f t="shared" si="716"/>
        <v>6.9450202298570562E-5</v>
      </c>
      <c r="BF430" s="13">
        <f t="shared" si="717"/>
        <v>2.2102063241136967E-5</v>
      </c>
      <c r="BG430" s="13">
        <f t="shared" si="718"/>
        <v>4.6892227173567441E-6</v>
      </c>
      <c r="BH430" s="13">
        <f t="shared" si="719"/>
        <v>7.4615691258344987E-7</v>
      </c>
      <c r="BI430" s="13">
        <f t="shared" si="720"/>
        <v>9.4983782473850945E-8</v>
      </c>
      <c r="BJ430" s="14">
        <f t="shared" si="721"/>
        <v>0.25680356819272876</v>
      </c>
      <c r="BK430" s="14">
        <f t="shared" si="722"/>
        <v>0.36854031501845413</v>
      </c>
      <c r="BL430" s="14">
        <f t="shared" si="723"/>
        <v>0.35227534586807874</v>
      </c>
      <c r="BM430" s="14">
        <f t="shared" si="724"/>
        <v>0.18438326177247202</v>
      </c>
      <c r="BN430" s="14">
        <f t="shared" si="725"/>
        <v>0.81558443373815726</v>
      </c>
    </row>
    <row r="431" spans="1:66" x14ac:dyDescent="0.25">
      <c r="A431" t="s">
        <v>346</v>
      </c>
      <c r="B431" t="s">
        <v>221</v>
      </c>
      <c r="C431" t="s">
        <v>224</v>
      </c>
      <c r="D431" t="s">
        <v>360</v>
      </c>
      <c r="E431" s="10">
        <f>VLOOKUP(A431,home!$A$2:$E$405,3,FALSE)</f>
        <v>1.8515999999999999</v>
      </c>
      <c r="F431" s="10">
        <f>VLOOKUP(B431,home!$B$2:$E$405,3,FALSE)</f>
        <v>0.67510000000000003</v>
      </c>
      <c r="G431" s="10">
        <f>VLOOKUP(C431,away!$B$2:$E$405,4,FALSE)</f>
        <v>0.81010000000000004</v>
      </c>
      <c r="H431" s="10">
        <f>VLOOKUP(A431,away!$A$2:$E$405,3,FALSE)</f>
        <v>1.1953</v>
      </c>
      <c r="I431" s="10">
        <f>VLOOKUP(C431,away!$B$2:$E$405,3,FALSE)</f>
        <v>1.3594999999999999</v>
      </c>
      <c r="J431" s="10">
        <f>VLOOKUP(B431,home!$B$2:$E$405,4,FALSE)</f>
        <v>1.1503000000000001</v>
      </c>
      <c r="K431" s="12">
        <f t="shared" si="670"/>
        <v>1.012637281116</v>
      </c>
      <c r="L431" s="12">
        <f t="shared" si="671"/>
        <v>1.8692494056050002</v>
      </c>
      <c r="M431" s="13">
        <f t="shared" si="672"/>
        <v>5.6028953967985747E-2</v>
      </c>
      <c r="N431" s="13">
        <f t="shared" si="673"/>
        <v>5.6737007609914604E-2</v>
      </c>
      <c r="O431" s="13">
        <f t="shared" si="674"/>
        <v>0.10473208890132726</v>
      </c>
      <c r="P431" s="13">
        <f t="shared" si="675"/>
        <v>0.10605561775063924</v>
      </c>
      <c r="Q431" s="13">
        <f t="shared" si="676"/>
        <v>2.8727004562380861E-2</v>
      </c>
      <c r="R431" s="13">
        <f t="shared" si="677"/>
        <v>9.788519746328804E-2</v>
      </c>
      <c r="S431" s="13">
        <f t="shared" si="678"/>
        <v>5.018741766487627E-2</v>
      </c>
      <c r="T431" s="13">
        <f t="shared" si="679"/>
        <v>5.369793620304255E-2</v>
      </c>
      <c r="U431" s="13">
        <f t="shared" si="680"/>
        <v>9.9122200220726778E-2</v>
      </c>
      <c r="V431" s="13">
        <f t="shared" si="681"/>
        <v>1.055537104143035E-2</v>
      </c>
      <c r="W431" s="13">
        <f t="shared" si="682"/>
        <v>9.6966785982187647E-3</v>
      </c>
      <c r="X431" s="13">
        <f t="shared" si="683"/>
        <v>1.812551070606315E-2</v>
      </c>
      <c r="Y431" s="13">
        <f t="shared" si="684"/>
        <v>1.6940550056797808E-2</v>
      </c>
      <c r="Z431" s="13">
        <f t="shared" si="685"/>
        <v>6.0990615725259732E-2</v>
      </c>
      <c r="AA431" s="13">
        <f t="shared" si="686"/>
        <v>6.1761371281617766E-2</v>
      </c>
      <c r="AB431" s="13">
        <f t="shared" si="687"/>
        <v>3.1270933546306612E-2</v>
      </c>
      <c r="AC431" s="13">
        <f t="shared" si="688"/>
        <v>1.2487476531171592E-3</v>
      </c>
      <c r="AD431" s="13">
        <f t="shared" si="689"/>
        <v>2.4548045628889881E-3</v>
      </c>
      <c r="AE431" s="13">
        <f t="shared" si="690"/>
        <v>4.5886419700566826E-3</v>
      </c>
      <c r="AF431" s="13">
        <f t="shared" si="691"/>
        <v>4.2886581375313074E-3</v>
      </c>
      <c r="AG431" s="13">
        <f t="shared" si="692"/>
        <v>2.6721905581411471E-3</v>
      </c>
      <c r="AH431" s="13">
        <f t="shared" si="693"/>
        <v>2.8501668047981203E-2</v>
      </c>
      <c r="AI431" s="13">
        <f t="shared" si="694"/>
        <v>2.8861851639378457E-2</v>
      </c>
      <c r="AJ431" s="13">
        <f t="shared" si="695"/>
        <v>1.4613293486036783E-2</v>
      </c>
      <c r="AK431" s="13">
        <f t="shared" si="696"/>
        <v>4.932655261283482E-3</v>
      </c>
      <c r="AL431" s="13">
        <f t="shared" si="697"/>
        <v>9.4548760515267803E-5</v>
      </c>
      <c r="AM431" s="13">
        <f t="shared" si="698"/>
        <v>4.9716532364701136E-4</v>
      </c>
      <c r="AN431" s="13">
        <f t="shared" si="699"/>
        <v>9.2932598571459344E-4</v>
      </c>
      <c r="AO431" s="13">
        <f t="shared" si="700"/>
        <v>8.6857102320514262E-4</v>
      </c>
      <c r="AP431" s="13">
        <f t="shared" si="701"/>
        <v>5.4119195628397974E-4</v>
      </c>
      <c r="AQ431" s="13">
        <f t="shared" si="702"/>
        <v>2.5290568565050929E-4</v>
      </c>
      <c r="AR431" s="13">
        <f t="shared" si="703"/>
        <v>1.0655345211487966E-2</v>
      </c>
      <c r="AS431" s="13">
        <f t="shared" si="704"/>
        <v>1.0789999804313565E-2</v>
      </c>
      <c r="AT431" s="13">
        <f t="shared" si="705"/>
        <v>5.4631780325411303E-3</v>
      </c>
      <c r="AU431" s="13">
        <f t="shared" si="706"/>
        <v>1.8440725830417032E-3</v>
      </c>
      <c r="AV431" s="13">
        <f t="shared" si="707"/>
        <v>4.6684416166797724E-4</v>
      </c>
      <c r="AW431" s="13">
        <f t="shared" si="708"/>
        <v>4.9713518605901573E-6</v>
      </c>
      <c r="AX431" s="13">
        <f t="shared" si="709"/>
        <v>8.3908023600510947E-5</v>
      </c>
      <c r="AY431" s="13">
        <f t="shared" si="710"/>
        <v>1.5684502324074539E-4</v>
      </c>
      <c r="AZ431" s="13">
        <f t="shared" si="711"/>
        <v>1.4659123323243291E-4</v>
      </c>
      <c r="BA431" s="13">
        <f t="shared" si="712"/>
        <v>9.1338525195543046E-5</v>
      </c>
      <c r="BB431" s="13">
        <f t="shared" si="713"/>
        <v>4.2683620982651576E-5</v>
      </c>
      <c r="BC431" s="13">
        <f t="shared" si="714"/>
        <v>1.5957266630178097E-5</v>
      </c>
      <c r="BD431" s="13">
        <f t="shared" si="715"/>
        <v>3.319582950514998E-3</v>
      </c>
      <c r="BE431" s="13">
        <f t="shared" si="716"/>
        <v>3.3615334534485368E-3</v>
      </c>
      <c r="BF431" s="13">
        <f t="shared" si="717"/>
        <v>1.7020070483403022E-3</v>
      </c>
      <c r="BG431" s="13">
        <f t="shared" si="718"/>
        <v>5.7450526329053076E-4</v>
      </c>
      <c r="BH431" s="13">
        <f t="shared" si="719"/>
        <v>1.4544136195133867E-4</v>
      </c>
      <c r="BI431" s="13">
        <f t="shared" si="720"/>
        <v>2.9455869065642342E-5</v>
      </c>
      <c r="BJ431" s="14">
        <f t="shared" si="721"/>
        <v>0.20155546663241922</v>
      </c>
      <c r="BK431" s="14">
        <f t="shared" si="722"/>
        <v>0.22432750186180478</v>
      </c>
      <c r="BL431" s="14">
        <f t="shared" si="723"/>
        <v>0.51003322558761033</v>
      </c>
      <c r="BM431" s="14">
        <f t="shared" si="724"/>
        <v>0.54658906588017808</v>
      </c>
      <c r="BN431" s="14">
        <f t="shared" si="725"/>
        <v>0.45016587025553578</v>
      </c>
    </row>
    <row r="432" spans="1:66" x14ac:dyDescent="0.25">
      <c r="A432" t="s">
        <v>346</v>
      </c>
      <c r="B432" t="s">
        <v>223</v>
      </c>
      <c r="C432" t="s">
        <v>218</v>
      </c>
      <c r="D432" t="s">
        <v>360</v>
      </c>
      <c r="E432" s="10">
        <f>VLOOKUP(A432,home!$A$2:$E$405,3,FALSE)</f>
        <v>1.8515999999999999</v>
      </c>
      <c r="F432" s="10">
        <f>VLOOKUP(B432,home!$B$2:$E$405,3,FALSE)</f>
        <v>1.2344999999999999</v>
      </c>
      <c r="G432" s="10">
        <f>VLOOKUP(C432,away!$B$2:$E$405,4,FALSE)</f>
        <v>1.1476999999999999</v>
      </c>
      <c r="H432" s="10">
        <f>VLOOKUP(A432,away!$A$2:$E$405,3,FALSE)</f>
        <v>1.1953</v>
      </c>
      <c r="I432" s="10">
        <f>VLOOKUP(C432,away!$B$2:$E$405,3,FALSE)</f>
        <v>0.83660000000000001</v>
      </c>
      <c r="J432" s="10">
        <f>VLOOKUP(B432,home!$B$2:$E$405,4,FALSE)</f>
        <v>1.1952</v>
      </c>
      <c r="K432" s="12">
        <f t="shared" si="670"/>
        <v>2.6234128895399995</v>
      </c>
      <c r="L432" s="12">
        <f t="shared" si="671"/>
        <v>1.1951856336960001</v>
      </c>
      <c r="M432" s="13">
        <f t="shared" si="672"/>
        <v>2.195855374236801E-2</v>
      </c>
      <c r="N432" s="13">
        <f t="shared" si="673"/>
        <v>5.7606352923385028E-2</v>
      </c>
      <c r="O432" s="13">
        <f t="shared" si="674"/>
        <v>2.6244547969619784E-2</v>
      </c>
      <c r="P432" s="13">
        <f t="shared" si="675"/>
        <v>6.8850285423651361E-2</v>
      </c>
      <c r="Q432" s="13">
        <f t="shared" si="676"/>
        <v>7.5562624389299268E-2</v>
      </c>
      <c r="R432" s="13">
        <f t="shared" si="677"/>
        <v>1.5683553348067553E-2</v>
      </c>
      <c r="S432" s="13">
        <f t="shared" si="678"/>
        <v>5.3969421876951237E-2</v>
      </c>
      <c r="T432" s="13">
        <f t="shared" si="679"/>
        <v>9.0311363114457477E-2</v>
      </c>
      <c r="U432" s="13">
        <f t="shared" si="680"/>
        <v>4.1144436007108633E-2</v>
      </c>
      <c r="V432" s="13">
        <f t="shared" si="681"/>
        <v>1.8802139420240106E-2</v>
      </c>
      <c r="W432" s="13">
        <f t="shared" si="682"/>
        <v>6.607732093011906E-2</v>
      </c>
      <c r="X432" s="13">
        <f t="shared" si="683"/>
        <v>7.8974664688798324E-2</v>
      </c>
      <c r="Y432" s="13">
        <f t="shared" si="684"/>
        <v>4.7194692331005296E-2</v>
      </c>
      <c r="Z432" s="13">
        <f t="shared" si="685"/>
        <v>6.2482525489717137E-3</v>
      </c>
      <c r="AA432" s="13">
        <f t="shared" si="686"/>
        <v>1.6391746274073551E-2</v>
      </c>
      <c r="AB432" s="13">
        <f t="shared" si="687"/>
        <v>2.150115922873691E-2</v>
      </c>
      <c r="AC432" s="13">
        <f t="shared" si="688"/>
        <v>3.6845910961598245E-3</v>
      </c>
      <c r="AD432" s="13">
        <f t="shared" si="689"/>
        <v>4.3337023858586385E-2</v>
      </c>
      <c r="AE432" s="13">
        <f t="shared" si="690"/>
        <v>5.1795788322923246E-2</v>
      </c>
      <c r="AF432" s="13">
        <f t="shared" si="691"/>
        <v>3.0952791044758468E-2</v>
      </c>
      <c r="AG432" s="13">
        <f t="shared" si="692"/>
        <v>1.2331443726496506E-2</v>
      </c>
      <c r="AH432" s="13">
        <f t="shared" si="693"/>
        <v>1.8669554205588521E-3</v>
      </c>
      <c r="AI432" s="13">
        <f t="shared" si="694"/>
        <v>4.8977949144906633E-3</v>
      </c>
      <c r="AJ432" s="13">
        <f t="shared" si="695"/>
        <v>6.4244691544991335E-3</v>
      </c>
      <c r="AK432" s="13">
        <f t="shared" si="696"/>
        <v>5.6180117294550554E-3</v>
      </c>
      <c r="AL432" s="13">
        <f t="shared" si="697"/>
        <v>4.6211631533924716E-4</v>
      </c>
      <c r="AM432" s="13">
        <f t="shared" si="698"/>
        <v>2.2738181396983612E-2</v>
      </c>
      <c r="AN432" s="13">
        <f t="shared" si="699"/>
        <v>2.7176347742048461E-2</v>
      </c>
      <c r="AO432" s="13">
        <f t="shared" si="700"/>
        <v>1.6240390198811534E-2</v>
      </c>
      <c r="AP432" s="13">
        <f t="shared" si="701"/>
        <v>6.4700936837456232E-3</v>
      </c>
      <c r="AQ432" s="13">
        <f t="shared" si="702"/>
        <v>1.9332407548700006E-3</v>
      </c>
      <c r="AR432" s="13">
        <f t="shared" si="703"/>
        <v>4.4627165948056286E-4</v>
      </c>
      <c r="AS432" s="13">
        <f t="shared" si="704"/>
        <v>1.1707548237177142E-3</v>
      </c>
      <c r="AT432" s="13">
        <f t="shared" si="705"/>
        <v>1.5356866475160907E-3</v>
      </c>
      <c r="AU432" s="13">
        <f t="shared" si="706"/>
        <v>1.3429133817960605E-3</v>
      </c>
      <c r="AV432" s="13">
        <f t="shared" si="707"/>
        <v>8.8075406883488406E-4</v>
      </c>
      <c r="AW432" s="13">
        <f t="shared" si="708"/>
        <v>4.0248603223814031E-5</v>
      </c>
      <c r="AX432" s="13">
        <f t="shared" si="709"/>
        <v>9.9419396935909003E-3</v>
      </c>
      <c r="AY432" s="13">
        <f t="shared" si="710"/>
        <v>1.1882463492851858E-2</v>
      </c>
      <c r="AZ432" s="13">
        <f t="shared" si="711"/>
        <v>7.1008748297868704E-3</v>
      </c>
      <c r="BA432" s="13">
        <f t="shared" si="712"/>
        <v>2.8289545277449322E-3</v>
      </c>
      <c r="BB432" s="13">
        <f t="shared" si="713"/>
        <v>8.4528145248499915E-4</v>
      </c>
      <c r="BC432" s="13">
        <f t="shared" si="714"/>
        <v>2.0205364968795187E-4</v>
      </c>
      <c r="BD432" s="13">
        <f t="shared" si="715"/>
        <v>8.8896246022806955E-5</v>
      </c>
      <c r="BE432" s="13">
        <f t="shared" si="716"/>
        <v>2.3321155764795067E-4</v>
      </c>
      <c r="BF432" s="13">
        <f t="shared" si="717"/>
        <v>3.0590510316166728E-4</v>
      </c>
      <c r="BG432" s="13">
        <f t="shared" si="718"/>
        <v>2.6750513020346034E-4</v>
      </c>
      <c r="BH432" s="13">
        <f t="shared" si="719"/>
        <v>1.7544410164845845E-4</v>
      </c>
      <c r="BI432" s="13">
        <f t="shared" si="720"/>
        <v>9.2052463531666384E-5</v>
      </c>
      <c r="BJ432" s="14">
        <f t="shared" si="721"/>
        <v>0.66150388675243565</v>
      </c>
      <c r="BK432" s="14">
        <f t="shared" si="722"/>
        <v>0.17960957136756162</v>
      </c>
      <c r="BL432" s="14">
        <f t="shared" si="723"/>
        <v>0.14631206923017148</v>
      </c>
      <c r="BM432" s="14">
        <f t="shared" si="724"/>
        <v>0.71592564721312146</v>
      </c>
      <c r="BN432" s="14">
        <f t="shared" si="725"/>
        <v>0.265905917796391</v>
      </c>
    </row>
    <row r="433" spans="1:66" x14ac:dyDescent="0.25">
      <c r="A433" t="s">
        <v>346</v>
      </c>
      <c r="B433" t="s">
        <v>229</v>
      </c>
      <c r="C433" t="s">
        <v>230</v>
      </c>
      <c r="D433" t="s">
        <v>360</v>
      </c>
      <c r="E433" s="10">
        <f>VLOOKUP(A433,home!$A$2:$E$405,3,FALSE)</f>
        <v>1.8515999999999999</v>
      </c>
      <c r="F433" s="10">
        <f>VLOOKUP(B433,home!$B$2:$E$405,3,FALSE)</f>
        <v>0.54010000000000002</v>
      </c>
      <c r="G433" s="10">
        <f>VLOOKUP(C433,away!$B$2:$E$405,4,FALSE)</f>
        <v>0.81010000000000004</v>
      </c>
      <c r="H433" s="10">
        <f>VLOOKUP(A433,away!$A$2:$E$405,3,FALSE)</f>
        <v>1.1953</v>
      </c>
      <c r="I433" s="10">
        <f>VLOOKUP(C433,away!$B$2:$E$405,3,FALSE)</f>
        <v>1.3594999999999999</v>
      </c>
      <c r="J433" s="10">
        <f>VLOOKUP(B433,home!$B$2:$E$405,4,FALSE)</f>
        <v>1.6732</v>
      </c>
      <c r="K433" s="12">
        <f t="shared" si="670"/>
        <v>0.81013982451600008</v>
      </c>
      <c r="L433" s="12">
        <f t="shared" si="671"/>
        <v>2.7189673176199998</v>
      </c>
      <c r="M433" s="13">
        <f t="shared" si="672"/>
        <v>2.9331092675972358E-2</v>
      </c>
      <c r="N433" s="13">
        <f t="shared" si="673"/>
        <v>2.3762286273374778E-2</v>
      </c>
      <c r="O433" s="13">
        <f t="shared" si="674"/>
        <v>7.9750282376052181E-2</v>
      </c>
      <c r="P433" s="13">
        <f t="shared" si="675"/>
        <v>6.4608879769236363E-2</v>
      </c>
      <c r="Q433" s="13">
        <f t="shared" si="676"/>
        <v>9.6253872158054005E-3</v>
      </c>
      <c r="R433" s="13">
        <f t="shared" si="677"/>
        <v>0.10841920567572608</v>
      </c>
      <c r="S433" s="13">
        <f t="shared" si="678"/>
        <v>3.5579200808764769E-2</v>
      </c>
      <c r="T433" s="13">
        <f t="shared" si="679"/>
        <v>2.6171113259212248E-2</v>
      </c>
      <c r="U433" s="13">
        <f t="shared" si="680"/>
        <v>8.7834716260296833E-2</v>
      </c>
      <c r="V433" s="13">
        <f t="shared" si="681"/>
        <v>8.7079845144902093E-3</v>
      </c>
      <c r="W433" s="13">
        <f t="shared" si="682"/>
        <v>2.5993031699703792E-3</v>
      </c>
      <c r="X433" s="13">
        <f t="shared" si="683"/>
        <v>7.0674203677355248E-3</v>
      </c>
      <c r="Y433" s="13">
        <f t="shared" si="684"/>
        <v>9.6080424998774058E-3</v>
      </c>
      <c r="Z433" s="13">
        <f t="shared" si="685"/>
        <v>9.8262758944873338E-2</v>
      </c>
      <c r="AA433" s="13">
        <f t="shared" si="686"/>
        <v>7.9606574288057688E-2</v>
      </c>
      <c r="AB433" s="13">
        <f t="shared" si="687"/>
        <v>3.2246228062023492E-2</v>
      </c>
      <c r="AC433" s="13">
        <f t="shared" si="688"/>
        <v>1.1988411298387192E-3</v>
      </c>
      <c r="AD433" s="13">
        <f t="shared" si="689"/>
        <v>5.2644975349592149E-4</v>
      </c>
      <c r="AE433" s="13">
        <f t="shared" si="690"/>
        <v>1.4313996741245156E-3</v>
      </c>
      <c r="AF433" s="13">
        <f t="shared" si="691"/>
        <v>1.9459644661982381E-3</v>
      </c>
      <c r="AG433" s="13">
        <f t="shared" si="692"/>
        <v>1.7636712616142863E-3</v>
      </c>
      <c r="AH433" s="13">
        <f t="shared" si="693"/>
        <v>6.6793307527570719E-2</v>
      </c>
      <c r="AI433" s="13">
        <f t="shared" si="694"/>
        <v>5.4111918439229363E-2</v>
      </c>
      <c r="AJ433" s="13">
        <f t="shared" si="695"/>
        <v>2.1919110054290696E-2</v>
      </c>
      <c r="AK433" s="13">
        <f t="shared" si="696"/>
        <v>5.919181324309985E-3</v>
      </c>
      <c r="AL433" s="13">
        <f t="shared" si="697"/>
        <v>1.0562959010881453E-4</v>
      </c>
      <c r="AM433" s="13">
        <f t="shared" si="698"/>
        <v>8.5299582182735489E-5</v>
      </c>
      <c r="AN433" s="13">
        <f t="shared" si="699"/>
        <v>2.3192677616149906E-4</v>
      </c>
      <c r="AO433" s="13">
        <f t="shared" si="700"/>
        <v>3.1530066223204261E-4</v>
      </c>
      <c r="AP433" s="13">
        <f t="shared" si="701"/>
        <v>2.8576406527762216E-4</v>
      </c>
      <c r="AQ433" s="13">
        <f t="shared" si="702"/>
        <v>1.9424578851002069E-4</v>
      </c>
      <c r="AR433" s="13">
        <f t="shared" si="703"/>
        <v>3.632176404064133E-2</v>
      </c>
      <c r="AS433" s="13">
        <f t="shared" si="704"/>
        <v>2.9425707545996729E-2</v>
      </c>
      <c r="AT433" s="13">
        <f t="shared" si="705"/>
        <v>1.1919468773786464E-2</v>
      </c>
      <c r="AU433" s="13">
        <f t="shared" si="706"/>
        <v>3.2188121135731033E-3</v>
      </c>
      <c r="AV433" s="13">
        <f t="shared" si="707"/>
        <v>6.5192197021002232E-4</v>
      </c>
      <c r="AW433" s="13">
        <f t="shared" si="708"/>
        <v>6.4631920759228445E-6</v>
      </c>
      <c r="AX433" s="13">
        <f t="shared" si="709"/>
        <v>1.1517431423468237E-5</v>
      </c>
      <c r="AY433" s="13">
        <f t="shared" si="710"/>
        <v>3.1315519623339725E-5</v>
      </c>
      <c r="AZ433" s="13">
        <f t="shared" si="711"/>
        <v>4.2572937195074244E-5</v>
      </c>
      <c r="BA433" s="13">
        <f t="shared" si="712"/>
        <v>3.8584808282831916E-5</v>
      </c>
      <c r="BB433" s="13">
        <f t="shared" si="713"/>
        <v>2.6227708169413357E-5</v>
      </c>
      <c r="BC433" s="13">
        <f t="shared" si="714"/>
        <v>1.4262456265741997E-5</v>
      </c>
      <c r="BD433" s="13">
        <f t="shared" si="715"/>
        <v>1.6459614890801517E-2</v>
      </c>
      <c r="BE433" s="13">
        <f t="shared" si="716"/>
        <v>1.3334589519234882E-2</v>
      </c>
      <c r="BF433" s="13">
        <f t="shared" si="717"/>
        <v>5.4014410065529213E-3</v>
      </c>
      <c r="BG433" s="13">
        <f t="shared" si="718"/>
        <v>1.4586408230607701E-3</v>
      </c>
      <c r="BH433" s="13">
        <f t="shared" si="719"/>
        <v>2.9542575510658152E-4</v>
      </c>
      <c r="BI433" s="13">
        <f t="shared" si="720"/>
        <v>4.7867233879910577E-5</v>
      </c>
      <c r="BJ433" s="14">
        <f t="shared" si="721"/>
        <v>8.5778055676732481E-2</v>
      </c>
      <c r="BK433" s="14">
        <f t="shared" si="722"/>
        <v>0.1395629440080346</v>
      </c>
      <c r="BL433" s="14">
        <f t="shared" si="723"/>
        <v>0.65513577768040132</v>
      </c>
      <c r="BM433" s="14">
        <f t="shared" si="724"/>
        <v>0.6632175499963272</v>
      </c>
      <c r="BN433" s="14">
        <f t="shared" si="725"/>
        <v>0.31549713398616719</v>
      </c>
    </row>
    <row r="434" spans="1:66" x14ac:dyDescent="0.25">
      <c r="A434" t="s">
        <v>346</v>
      </c>
      <c r="B434" t="s">
        <v>231</v>
      </c>
      <c r="C434" t="s">
        <v>222</v>
      </c>
      <c r="D434" t="s">
        <v>360</v>
      </c>
      <c r="E434" s="10">
        <f>VLOOKUP(A434,home!$A$2:$E$405,3,FALSE)</f>
        <v>1.8515999999999999</v>
      </c>
      <c r="F434" s="10">
        <f>VLOOKUP(B434,home!$B$2:$E$405,3,FALSE)</f>
        <v>1.2827</v>
      </c>
      <c r="G434" s="10">
        <f>VLOOKUP(C434,away!$B$2:$E$405,4,FALSE)</f>
        <v>0.74260000000000004</v>
      </c>
      <c r="H434" s="10">
        <f>VLOOKUP(A434,away!$A$2:$E$405,3,FALSE)</f>
        <v>1.1953</v>
      </c>
      <c r="I434" s="10">
        <f>VLOOKUP(C434,away!$B$2:$E$405,3,FALSE)</f>
        <v>1.4641</v>
      </c>
      <c r="J434" s="10">
        <f>VLOOKUP(B434,home!$B$2:$E$405,4,FALSE)</f>
        <v>1.2548999999999999</v>
      </c>
      <c r="K434" s="12">
        <f t="shared" si="670"/>
        <v>1.7637101398319999</v>
      </c>
      <c r="L434" s="12">
        <f t="shared" si="671"/>
        <v>2.1961236022769999</v>
      </c>
      <c r="M434" s="13">
        <f t="shared" si="672"/>
        <v>1.9066283948272571E-2</v>
      </c>
      <c r="N434" s="13">
        <f t="shared" si="673"/>
        <v>3.362739832848443E-2</v>
      </c>
      <c r="O434" s="13">
        <f t="shared" si="674"/>
        <v>4.1871916186516499E-2</v>
      </c>
      <c r="P434" s="13">
        <f t="shared" si="675"/>
        <v>7.3849923152354793E-2</v>
      </c>
      <c r="Q434" s="13">
        <f t="shared" si="676"/>
        <v>2.9654491704058823E-2</v>
      </c>
      <c r="R434" s="13">
        <f t="shared" si="677"/>
        <v>4.5977951704886631E-2</v>
      </c>
      <c r="S434" s="13">
        <f t="shared" si="678"/>
        <v>7.1511196995768453E-2</v>
      </c>
      <c r="T434" s="13">
        <f t="shared" si="679"/>
        <v>6.5124929144811064E-2</v>
      </c>
      <c r="U434" s="13">
        <f t="shared" si="680"/>
        <v>8.1091779630614536E-2</v>
      </c>
      <c r="V434" s="13">
        <f t="shared" si="681"/>
        <v>3.0776237822617993E-2</v>
      </c>
      <c r="W434" s="13">
        <f t="shared" si="682"/>
        <v>1.7433975903337489E-2</v>
      </c>
      <c r="X434" s="13">
        <f t="shared" si="683"/>
        <v>3.8287165962847938E-2</v>
      </c>
      <c r="Y434" s="13">
        <f t="shared" si="684"/>
        <v>4.2041674417653489E-2</v>
      </c>
      <c r="Z434" s="13">
        <f t="shared" si="685"/>
        <v>3.3657754974484519E-2</v>
      </c>
      <c r="AA434" s="13">
        <f t="shared" si="686"/>
        <v>5.9362523732479279E-2</v>
      </c>
      <c r="AB434" s="13">
        <f t="shared" si="687"/>
        <v>5.2349142516495729E-2</v>
      </c>
      <c r="AC434" s="13">
        <f t="shared" si="688"/>
        <v>7.4503991059727921E-3</v>
      </c>
      <c r="AD434" s="13">
        <f t="shared" si="689"/>
        <v>7.6871200195757685E-3</v>
      </c>
      <c r="AE434" s="13">
        <f t="shared" si="690"/>
        <v>1.6881865708526379E-2</v>
      </c>
      <c r="AF434" s="13">
        <f t="shared" si="691"/>
        <v>1.8537331866482758E-2</v>
      </c>
      <c r="AG434" s="13">
        <f t="shared" si="692"/>
        <v>1.3570090678408113E-2</v>
      </c>
      <c r="AH434" s="13">
        <f t="shared" si="693"/>
        <v>1.8479147524780394E-2</v>
      </c>
      <c r="AI434" s="13">
        <f t="shared" si="694"/>
        <v>3.2591859864906578E-2</v>
      </c>
      <c r="AJ434" s="13">
        <f t="shared" si="695"/>
        <v>2.8741296859859669E-2</v>
      </c>
      <c r="AK434" s="13">
        <f t="shared" si="696"/>
        <v>1.6897105567885373E-2</v>
      </c>
      <c r="AL434" s="13">
        <f t="shared" si="697"/>
        <v>1.1543128234598923E-3</v>
      </c>
      <c r="AM434" s="13">
        <f t="shared" si="698"/>
        <v>2.7115703049262678E-3</v>
      </c>
      <c r="AN434" s="13">
        <f t="shared" si="699"/>
        <v>5.9549435458820183E-3</v>
      </c>
      <c r="AO434" s="13">
        <f t="shared" si="700"/>
        <v>6.5388960356692963E-3</v>
      </c>
      <c r="AP434" s="13">
        <f t="shared" si="701"/>
        <v>4.7867413055896167E-3</v>
      </c>
      <c r="AQ434" s="13">
        <f t="shared" si="702"/>
        <v>2.6280688897998951E-3</v>
      </c>
      <c r="AR434" s="13">
        <f t="shared" si="703"/>
        <v>8.1164984058257651E-3</v>
      </c>
      <c r="AS434" s="13">
        <f t="shared" si="704"/>
        <v>1.4315150538285163E-2</v>
      </c>
      <c r="AT434" s="13">
        <f t="shared" si="705"/>
        <v>1.2623888078797529E-2</v>
      </c>
      <c r="AU434" s="13">
        <f t="shared" si="706"/>
        <v>7.4216264695598361E-3</v>
      </c>
      <c r="AV434" s="13">
        <f t="shared" si="707"/>
        <v>3.2723994646020617E-3</v>
      </c>
      <c r="AW434" s="13">
        <f t="shared" si="708"/>
        <v>1.2419525706792989E-4</v>
      </c>
      <c r="AX434" s="13">
        <f t="shared" si="709"/>
        <v>7.9707067361096896E-4</v>
      </c>
      <c r="AY434" s="13">
        <f t="shared" si="710"/>
        <v>1.7504657189998758E-3</v>
      </c>
      <c r="AZ434" s="13">
        <f t="shared" si="711"/>
        <v>1.9221195402362036E-3</v>
      </c>
      <c r="BA434" s="13">
        <f t="shared" si="712"/>
        <v>1.4070706962368475E-3</v>
      </c>
      <c r="BB434" s="13">
        <f t="shared" si="713"/>
        <v>7.7252529151951809E-4</v>
      </c>
      <c r="BC434" s="13">
        <f t="shared" si="714"/>
        <v>3.3931220521238672E-4</v>
      </c>
      <c r="BD434" s="13">
        <f t="shared" si="715"/>
        <v>2.9708056194796008E-3</v>
      </c>
      <c r="BE434" s="13">
        <f t="shared" si="716"/>
        <v>5.2396399945460574E-3</v>
      </c>
      <c r="BF434" s="13">
        <f t="shared" si="717"/>
        <v>4.6206030937250842E-3</v>
      </c>
      <c r="BG434" s="13">
        <f t="shared" si="718"/>
        <v>2.7164681761806795E-3</v>
      </c>
      <c r="BH434" s="13">
        <f t="shared" si="719"/>
        <v>1.1977656167152008E-3</v>
      </c>
      <c r="BI434" s="13">
        <f t="shared" si="720"/>
        <v>4.2250227266854551E-4</v>
      </c>
      <c r="BJ434" s="14">
        <f t="shared" si="721"/>
        <v>0.31245482794186907</v>
      </c>
      <c r="BK434" s="14">
        <f t="shared" si="722"/>
        <v>0.20555881956744637</v>
      </c>
      <c r="BL434" s="14">
        <f t="shared" si="723"/>
        <v>0.44028007131881025</v>
      </c>
      <c r="BM434" s="14">
        <f t="shared" si="724"/>
        <v>0.74627723831610449</v>
      </c>
      <c r="BN434" s="14">
        <f t="shared" si="725"/>
        <v>0.24404796502457374</v>
      </c>
    </row>
    <row r="435" spans="1:66" x14ac:dyDescent="0.25">
      <c r="A435" t="s">
        <v>346</v>
      </c>
      <c r="B435" t="s">
        <v>217</v>
      </c>
      <c r="C435" t="s">
        <v>225</v>
      </c>
      <c r="D435" t="s">
        <v>360</v>
      </c>
      <c r="E435" s="10">
        <f>VLOOKUP(A435,home!$A$2:$E$405,3,FALSE)</f>
        <v>1.8515999999999999</v>
      </c>
      <c r="F435" s="10">
        <f>VLOOKUP(B435,home!$B$2:$E$405,3,FALSE)</f>
        <v>0.74260000000000004</v>
      </c>
      <c r="G435" s="10">
        <f>VLOOKUP(C435,away!$B$2:$E$405,4,FALSE)</f>
        <v>1.1573</v>
      </c>
      <c r="H435" s="10">
        <f>VLOOKUP(A435,away!$A$2:$E$405,3,FALSE)</f>
        <v>1.1953</v>
      </c>
      <c r="I435" s="10">
        <f>VLOOKUP(C435,away!$B$2:$E$405,3,FALSE)</f>
        <v>1.3147</v>
      </c>
      <c r="J435" s="10">
        <f>VLOOKUP(B435,home!$B$2:$E$405,4,FALSE)</f>
        <v>1.3594999999999999</v>
      </c>
      <c r="K435" s="12">
        <f t="shared" si="670"/>
        <v>1.5912853705680001</v>
      </c>
      <c r="L435" s="12">
        <f t="shared" si="671"/>
        <v>2.1364011071450002</v>
      </c>
      <c r="M435" s="13">
        <f t="shared" si="672"/>
        <v>2.4048408056142834E-2</v>
      </c>
      <c r="N435" s="13">
        <f t="shared" si="673"/>
        <v>3.8267879925189728E-2</v>
      </c>
      <c r="O435" s="13">
        <f t="shared" si="674"/>
        <v>5.1377045596218286E-2</v>
      </c>
      <c r="P435" s="13">
        <f t="shared" si="675"/>
        <v>8.1755541040267263E-2</v>
      </c>
      <c r="Q435" s="13">
        <f t="shared" si="676"/>
        <v>3.044755874380364E-2</v>
      </c>
      <c r="R435" s="13">
        <f t="shared" si="677"/>
        <v>5.4880988546799965E-2</v>
      </c>
      <c r="S435" s="13">
        <f t="shared" si="678"/>
        <v>6.948452133694874E-2</v>
      </c>
      <c r="T435" s="13">
        <f t="shared" si="679"/>
        <v>6.5048198210124517E-2</v>
      </c>
      <c r="U435" s="13">
        <f t="shared" si="680"/>
        <v>8.7331314196832766E-2</v>
      </c>
      <c r="V435" s="13">
        <f t="shared" si="681"/>
        <v>2.6246803819677707E-2</v>
      </c>
      <c r="W435" s="13">
        <f t="shared" si="682"/>
        <v>1.6150251599508184E-2</v>
      </c>
      <c r="X435" s="13">
        <f t="shared" si="683"/>
        <v>3.4503415397859588E-2</v>
      </c>
      <c r="Y435" s="13">
        <f t="shared" si="684"/>
        <v>3.6856567428135548E-2</v>
      </c>
      <c r="Z435" s="13">
        <f t="shared" si="685"/>
        <v>3.9082601564198502E-2</v>
      </c>
      <c r="AA435" s="13">
        <f t="shared" si="686"/>
        <v>6.2191572112847121E-2</v>
      </c>
      <c r="AB435" s="13">
        <f t="shared" si="687"/>
        <v>4.9482269437899219E-2</v>
      </c>
      <c r="AC435" s="13">
        <f t="shared" si="688"/>
        <v>5.5768287287611728E-3</v>
      </c>
      <c r="AD435" s="13">
        <f t="shared" si="689"/>
        <v>6.4249147753224507E-3</v>
      </c>
      <c r="AE435" s="13">
        <f t="shared" si="690"/>
        <v>1.3726195039311152E-2</v>
      </c>
      <c r="AF435" s="13">
        <f t="shared" si="691"/>
        <v>1.4662329139436282E-2</v>
      </c>
      <c r="AG435" s="13">
        <f t="shared" si="692"/>
        <v>1.0441538735605355E-2</v>
      </c>
      <c r="AH435" s="13">
        <f t="shared" si="693"/>
        <v>2.0874028312965157E-2</v>
      </c>
      <c r="AI435" s="13">
        <f t="shared" si="694"/>
        <v>3.321653587924369E-2</v>
      </c>
      <c r="AJ435" s="13">
        <f t="shared" si="695"/>
        <v>2.6428493802793784E-2</v>
      </c>
      <c r="AK435" s="13">
        <f t="shared" si="696"/>
        <v>1.4018425184844273E-2</v>
      </c>
      <c r="AL435" s="13">
        <f t="shared" si="697"/>
        <v>7.5836479311953942E-4</v>
      </c>
      <c r="AM435" s="13">
        <f t="shared" si="698"/>
        <v>2.04477457782336E-3</v>
      </c>
      <c r="AN435" s="13">
        <f t="shared" si="699"/>
        <v>4.3684586719237766E-3</v>
      </c>
      <c r="AO435" s="13">
        <f t="shared" si="700"/>
        <v>4.6663899716075678E-3</v>
      </c>
      <c r="AP435" s="13">
        <f t="shared" si="701"/>
        <v>3.3230935672375773E-3</v>
      </c>
      <c r="AQ435" s="13">
        <f t="shared" si="702"/>
        <v>1.7748651940481977E-3</v>
      </c>
      <c r="AR435" s="13">
        <f t="shared" si="703"/>
        <v>8.9190594396789721E-3</v>
      </c>
      <c r="AS435" s="13">
        <f t="shared" si="704"/>
        <v>1.4192768805587574E-2</v>
      </c>
      <c r="AT435" s="13">
        <f t="shared" si="705"/>
        <v>1.1292372684092689E-2</v>
      </c>
      <c r="AU435" s="13">
        <f t="shared" si="706"/>
        <v>5.9897958170661353E-3</v>
      </c>
      <c r="AV435" s="13">
        <f t="shared" si="707"/>
        <v>2.3828686140966839E-3</v>
      </c>
      <c r="AW435" s="13">
        <f t="shared" si="708"/>
        <v>7.1615417238884486E-5</v>
      </c>
      <c r="AX435" s="13">
        <f t="shared" si="709"/>
        <v>5.4230331196661265E-4</v>
      </c>
      <c r="AY435" s="13">
        <f t="shared" si="710"/>
        <v>1.1585773960938715E-3</v>
      </c>
      <c r="AZ435" s="13">
        <f t="shared" si="711"/>
        <v>1.2375930158640598E-3</v>
      </c>
      <c r="BA435" s="13">
        <f t="shared" si="712"/>
        <v>8.8133169642896545E-4</v>
      </c>
      <c r="BB435" s="13">
        <f t="shared" si="713"/>
        <v>4.707195030032059E-4</v>
      </c>
      <c r="BC435" s="13">
        <f t="shared" si="714"/>
        <v>2.0112913347415879E-4</v>
      </c>
      <c r="BD435" s="13">
        <f t="shared" si="715"/>
        <v>3.1757814102703675E-3</v>
      </c>
      <c r="BE435" s="13">
        <f t="shared" si="716"/>
        <v>5.0535744982850477E-3</v>
      </c>
      <c r="BF435" s="13">
        <f t="shared" si="717"/>
        <v>4.0208395840982594E-3</v>
      </c>
      <c r="BG435" s="13">
        <f t="shared" si="718"/>
        <v>2.1327677358587618E-3</v>
      </c>
      <c r="BH435" s="13">
        <f t="shared" si="719"/>
        <v>8.4846052422287062E-4</v>
      </c>
      <c r="BI435" s="13">
        <f t="shared" si="720"/>
        <v>2.7002856394006192E-4</v>
      </c>
      <c r="BJ435" s="14">
        <f t="shared" si="721"/>
        <v>0.28719808503376781</v>
      </c>
      <c r="BK435" s="14">
        <f t="shared" si="722"/>
        <v>0.20902904517101109</v>
      </c>
      <c r="BL435" s="14">
        <f t="shared" si="723"/>
        <v>0.45807899074764163</v>
      </c>
      <c r="BM435" s="14">
        <f t="shared" si="724"/>
        <v>0.71152433862934272</v>
      </c>
      <c r="BN435" s="14">
        <f t="shared" si="725"/>
        <v>0.28077742190842175</v>
      </c>
    </row>
    <row r="436" spans="1:66" x14ac:dyDescent="0.25">
      <c r="A436" t="s">
        <v>347</v>
      </c>
      <c r="B436" t="s">
        <v>241</v>
      </c>
      <c r="C436" t="s">
        <v>323</v>
      </c>
      <c r="D436" t="s">
        <v>360</v>
      </c>
      <c r="E436" s="10">
        <f>VLOOKUP(A436,home!$A$2:$E$405,3,FALSE)</f>
        <v>1.3042</v>
      </c>
      <c r="F436" s="10">
        <f>VLOOKUP(B436,home!$B$2:$E$405,3,FALSE)</f>
        <v>1.0734999999999999</v>
      </c>
      <c r="G436" s="10" t="e">
        <f>VLOOKUP(C436,away!$B$2:$E$405,4,FALSE)</f>
        <v>#N/A</v>
      </c>
      <c r="H436" s="10">
        <f>VLOOKUP(A436,away!$A$2:$E$405,3,FALSE)</f>
        <v>1.1499999999999999</v>
      </c>
      <c r="I436" s="10" t="e">
        <f>VLOOKUP(C436,away!$B$2:$E$405,3,FALSE)</f>
        <v>#N/A</v>
      </c>
      <c r="J436" s="10">
        <f>VLOOKUP(B436,home!$B$2:$E$405,4,FALSE)</f>
        <v>0.75360000000000005</v>
      </c>
      <c r="K436" s="12" t="e">
        <f t="shared" si="670"/>
        <v>#N/A</v>
      </c>
      <c r="L436" s="12" t="e">
        <f t="shared" si="671"/>
        <v>#N/A</v>
      </c>
      <c r="M436" s="13" t="e">
        <f t="shared" si="672"/>
        <v>#N/A</v>
      </c>
      <c r="N436" s="13" t="e">
        <f t="shared" si="673"/>
        <v>#N/A</v>
      </c>
      <c r="O436" s="13" t="e">
        <f t="shared" si="674"/>
        <v>#N/A</v>
      </c>
      <c r="P436" s="13" t="e">
        <f t="shared" si="675"/>
        <v>#N/A</v>
      </c>
      <c r="Q436" s="13" t="e">
        <f t="shared" si="676"/>
        <v>#N/A</v>
      </c>
      <c r="R436" s="13" t="e">
        <f t="shared" si="677"/>
        <v>#N/A</v>
      </c>
      <c r="S436" s="13" t="e">
        <f t="shared" si="678"/>
        <v>#N/A</v>
      </c>
      <c r="T436" s="13" t="e">
        <f t="shared" si="679"/>
        <v>#N/A</v>
      </c>
      <c r="U436" s="13" t="e">
        <f t="shared" si="680"/>
        <v>#N/A</v>
      </c>
      <c r="V436" s="13" t="e">
        <f t="shared" si="681"/>
        <v>#N/A</v>
      </c>
      <c r="W436" s="13" t="e">
        <f t="shared" si="682"/>
        <v>#N/A</v>
      </c>
      <c r="X436" s="13" t="e">
        <f t="shared" si="683"/>
        <v>#N/A</v>
      </c>
      <c r="Y436" s="13" t="e">
        <f t="shared" si="684"/>
        <v>#N/A</v>
      </c>
      <c r="Z436" s="13" t="e">
        <f t="shared" si="685"/>
        <v>#N/A</v>
      </c>
      <c r="AA436" s="13" t="e">
        <f t="shared" si="686"/>
        <v>#N/A</v>
      </c>
      <c r="AB436" s="13" t="e">
        <f t="shared" si="687"/>
        <v>#N/A</v>
      </c>
      <c r="AC436" s="13" t="e">
        <f t="shared" si="688"/>
        <v>#N/A</v>
      </c>
      <c r="AD436" s="13" t="e">
        <f t="shared" si="689"/>
        <v>#N/A</v>
      </c>
      <c r="AE436" s="13" t="e">
        <f t="shared" si="690"/>
        <v>#N/A</v>
      </c>
      <c r="AF436" s="13" t="e">
        <f t="shared" si="691"/>
        <v>#N/A</v>
      </c>
      <c r="AG436" s="13" t="e">
        <f t="shared" si="692"/>
        <v>#N/A</v>
      </c>
      <c r="AH436" s="13" t="e">
        <f t="shared" si="693"/>
        <v>#N/A</v>
      </c>
      <c r="AI436" s="13" t="e">
        <f t="shared" si="694"/>
        <v>#N/A</v>
      </c>
      <c r="AJ436" s="13" t="e">
        <f t="shared" si="695"/>
        <v>#N/A</v>
      </c>
      <c r="AK436" s="13" t="e">
        <f t="shared" si="696"/>
        <v>#N/A</v>
      </c>
      <c r="AL436" s="13" t="e">
        <f t="shared" si="697"/>
        <v>#N/A</v>
      </c>
      <c r="AM436" s="13" t="e">
        <f t="shared" si="698"/>
        <v>#N/A</v>
      </c>
      <c r="AN436" s="13" t="e">
        <f t="shared" si="699"/>
        <v>#N/A</v>
      </c>
      <c r="AO436" s="13" t="e">
        <f t="shared" si="700"/>
        <v>#N/A</v>
      </c>
      <c r="AP436" s="13" t="e">
        <f t="shared" si="701"/>
        <v>#N/A</v>
      </c>
      <c r="AQ436" s="13" t="e">
        <f t="shared" si="702"/>
        <v>#N/A</v>
      </c>
      <c r="AR436" s="13" t="e">
        <f t="shared" si="703"/>
        <v>#N/A</v>
      </c>
      <c r="AS436" s="13" t="e">
        <f t="shared" si="704"/>
        <v>#N/A</v>
      </c>
      <c r="AT436" s="13" t="e">
        <f t="shared" si="705"/>
        <v>#N/A</v>
      </c>
      <c r="AU436" s="13" t="e">
        <f t="shared" si="706"/>
        <v>#N/A</v>
      </c>
      <c r="AV436" s="13" t="e">
        <f t="shared" si="707"/>
        <v>#N/A</v>
      </c>
      <c r="AW436" s="13" t="e">
        <f t="shared" si="708"/>
        <v>#N/A</v>
      </c>
      <c r="AX436" s="13" t="e">
        <f t="shared" si="709"/>
        <v>#N/A</v>
      </c>
      <c r="AY436" s="13" t="e">
        <f t="shared" si="710"/>
        <v>#N/A</v>
      </c>
      <c r="AZ436" s="13" t="e">
        <f t="shared" si="711"/>
        <v>#N/A</v>
      </c>
      <c r="BA436" s="13" t="e">
        <f t="shared" si="712"/>
        <v>#N/A</v>
      </c>
      <c r="BB436" s="13" t="e">
        <f t="shared" si="713"/>
        <v>#N/A</v>
      </c>
      <c r="BC436" s="13" t="e">
        <f t="shared" si="714"/>
        <v>#N/A</v>
      </c>
      <c r="BD436" s="13" t="e">
        <f t="shared" si="715"/>
        <v>#N/A</v>
      </c>
      <c r="BE436" s="13" t="e">
        <f t="shared" si="716"/>
        <v>#N/A</v>
      </c>
      <c r="BF436" s="13" t="e">
        <f t="shared" si="717"/>
        <v>#N/A</v>
      </c>
      <c r="BG436" s="13" t="e">
        <f t="shared" si="718"/>
        <v>#N/A</v>
      </c>
      <c r="BH436" s="13" t="e">
        <f t="shared" si="719"/>
        <v>#N/A</v>
      </c>
      <c r="BI436" s="13" t="e">
        <f t="shared" si="720"/>
        <v>#N/A</v>
      </c>
      <c r="BJ436" s="14" t="e">
        <f t="shared" si="721"/>
        <v>#N/A</v>
      </c>
      <c r="BK436" s="14" t="e">
        <f t="shared" si="722"/>
        <v>#N/A</v>
      </c>
      <c r="BL436" s="14" t="e">
        <f t="shared" si="723"/>
        <v>#N/A</v>
      </c>
      <c r="BM436" s="14" t="e">
        <f t="shared" si="724"/>
        <v>#N/A</v>
      </c>
      <c r="BN436" s="14" t="e">
        <f t="shared" si="725"/>
        <v>#N/A</v>
      </c>
    </row>
    <row r="437" spans="1:66" x14ac:dyDescent="0.25">
      <c r="A437" t="s">
        <v>347</v>
      </c>
      <c r="B437" t="s">
        <v>246</v>
      </c>
      <c r="C437" t="s">
        <v>239</v>
      </c>
      <c r="D437" t="s">
        <v>360</v>
      </c>
      <c r="E437" s="10">
        <f>VLOOKUP(A437,home!$A$2:$E$405,3,FALSE)</f>
        <v>1.3042</v>
      </c>
      <c r="F437" s="10">
        <f>VLOOKUP(B437,home!$B$2:$E$405,3,FALSE)</f>
        <v>1.2267999999999999</v>
      </c>
      <c r="G437" s="10">
        <f>VLOOKUP(C437,away!$B$2:$E$405,4,FALSE)</f>
        <v>0.76680000000000004</v>
      </c>
      <c r="H437" s="10">
        <f>VLOOKUP(A437,away!$A$2:$E$405,3,FALSE)</f>
        <v>1.1499999999999999</v>
      </c>
      <c r="I437" s="10">
        <f>VLOOKUP(C437,away!$B$2:$E$405,3,FALSE)</f>
        <v>1.1013999999999999</v>
      </c>
      <c r="J437" s="10">
        <f>VLOOKUP(B437,home!$B$2:$E$405,4,FALSE)</f>
        <v>1.1013999999999999</v>
      </c>
      <c r="K437" s="12">
        <f t="shared" si="670"/>
        <v>1.2268742950079998</v>
      </c>
      <c r="L437" s="12">
        <f t="shared" si="671"/>
        <v>1.3950442539999997</v>
      </c>
      <c r="M437" s="13">
        <f t="shared" si="672"/>
        <v>7.2663320869023967E-2</v>
      </c>
      <c r="N437" s="13">
        <f t="shared" si="673"/>
        <v>8.9148760564123838E-2</v>
      </c>
      <c r="O437" s="13">
        <f t="shared" si="674"/>
        <v>0.10136854825489013</v>
      </c>
      <c r="P437" s="13">
        <f t="shared" si="675"/>
        <v>0.12436646617620271</v>
      </c>
      <c r="Q437" s="13">
        <f t="shared" si="676"/>
        <v>5.4687161383973212E-2</v>
      </c>
      <c r="R437" s="13">
        <f t="shared" si="677"/>
        <v>7.0706805389653099E-2</v>
      </c>
      <c r="S437" s="13">
        <f t="shared" si="678"/>
        <v>5.3214667744940977E-2</v>
      </c>
      <c r="T437" s="13">
        <f t="shared" si="679"/>
        <v>7.6291010256282488E-2</v>
      </c>
      <c r="U437" s="13">
        <f t="shared" si="680"/>
        <v>8.6748362014698474E-2</v>
      </c>
      <c r="V437" s="13">
        <f t="shared" si="681"/>
        <v>1.0119915762831505E-2</v>
      </c>
      <c r="W437" s="13">
        <f t="shared" si="682"/>
        <v>2.2364757522983621E-2</v>
      </c>
      <c r="X437" s="13">
        <f t="shared" si="683"/>
        <v>3.1199826474541562E-2</v>
      </c>
      <c r="Y437" s="13">
        <f t="shared" si="684"/>
        <v>2.1762569324553144E-2</v>
      </c>
      <c r="Z437" s="13">
        <f t="shared" si="685"/>
        <v>3.2879707525843918E-2</v>
      </c>
      <c r="AA437" s="13">
        <f t="shared" si="686"/>
        <v>4.0339267990838971E-2</v>
      </c>
      <c r="AB437" s="13">
        <f t="shared" si="687"/>
        <v>2.4745605488699675E-2</v>
      </c>
      <c r="AC437" s="13">
        <f t="shared" si="688"/>
        <v>1.0825425283108095E-3</v>
      </c>
      <c r="AD437" s="13">
        <f t="shared" si="689"/>
        <v>6.8596865297588464E-3</v>
      </c>
      <c r="AE437" s="13">
        <f t="shared" si="690"/>
        <v>9.5695662775812755E-3</v>
      </c>
      <c r="AF437" s="13">
        <f t="shared" si="691"/>
        <v>6.6749842244059636E-3</v>
      </c>
      <c r="AG437" s="13">
        <f t="shared" si="692"/>
        <v>3.1039661292660606E-3</v>
      </c>
      <c r="AH437" s="13">
        <f t="shared" si="693"/>
        <v>1.1467161764282276E-2</v>
      </c>
      <c r="AI437" s="13">
        <f t="shared" si="694"/>
        <v>1.4068766005296506E-2</v>
      </c>
      <c r="AJ437" s="13">
        <f t="shared" si="695"/>
        <v>8.6303036871903348E-3</v>
      </c>
      <c r="AK437" s="13">
        <f t="shared" si="696"/>
        <v>3.5294325839755284E-3</v>
      </c>
      <c r="AL437" s="13">
        <f t="shared" si="697"/>
        <v>7.4112763975729722E-5</v>
      </c>
      <c r="AM437" s="13">
        <f t="shared" si="698"/>
        <v>1.6831946150347506E-3</v>
      </c>
      <c r="AN437" s="13">
        <f t="shared" si="699"/>
        <v>2.3481309760679703E-3</v>
      </c>
      <c r="AO437" s="13">
        <f t="shared" si="700"/>
        <v>1.6378733129015165E-3</v>
      </c>
      <c r="AP437" s="13">
        <f t="shared" si="701"/>
        <v>7.6163525131440135E-4</v>
      </c>
      <c r="AQ437" s="13">
        <f t="shared" si="702"/>
        <v>2.6562872024750032E-4</v>
      </c>
      <c r="AR437" s="13">
        <f t="shared" si="703"/>
        <v>3.1994396257900969E-3</v>
      </c>
      <c r="AS437" s="13">
        <f t="shared" si="704"/>
        <v>3.9253102353118833E-3</v>
      </c>
      <c r="AT437" s="13">
        <f t="shared" si="705"/>
        <v>2.4079311138179766E-3</v>
      </c>
      <c r="AU437" s="13">
        <f t="shared" si="706"/>
        <v>9.8474292923108621E-4</v>
      </c>
      <c r="AV437" s="13">
        <f t="shared" si="707"/>
        <v>3.0203894676612532E-4</v>
      </c>
      <c r="AW437" s="13">
        <f t="shared" si="708"/>
        <v>3.523534770431318E-6</v>
      </c>
      <c r="AX437" s="13">
        <f t="shared" si="709"/>
        <v>3.4417803444700373E-4</v>
      </c>
      <c r="AY437" s="13">
        <f t="shared" si="710"/>
        <v>4.801435893083064E-4</v>
      </c>
      <c r="AZ437" s="13">
        <f t="shared" si="711"/>
        <v>3.3491077767974434E-4</v>
      </c>
      <c r="BA437" s="13">
        <f t="shared" si="712"/>
        <v>1.5573845200159955E-4</v>
      </c>
      <c r="BB437" s="13">
        <f t="shared" si="713"/>
        <v>5.4315508147921552E-5</v>
      </c>
      <c r="BC437" s="13">
        <f t="shared" si="714"/>
        <v>1.5154507508969622E-5</v>
      </c>
      <c r="BD437" s="13">
        <f t="shared" si="715"/>
        <v>7.4389331099639685E-4</v>
      </c>
      <c r="BE437" s="13">
        <f t="shared" si="716"/>
        <v>9.1266358148987098E-4</v>
      </c>
      <c r="BF437" s="13">
        <f t="shared" si="717"/>
        <v>5.59861744059931E-4</v>
      </c>
      <c r="BG437" s="13">
        <f t="shared" si="718"/>
        <v>2.2895999418182575E-4</v>
      </c>
      <c r="BH437" s="13">
        <f t="shared" si="719"/>
        <v>7.0226282861715782E-5</v>
      </c>
      <c r="BI437" s="13">
        <f t="shared" si="720"/>
        <v>1.7231764255399978E-5</v>
      </c>
      <c r="BJ437" s="14">
        <f t="shared" si="721"/>
        <v>0.32974319243212974</v>
      </c>
      <c r="BK437" s="14">
        <f t="shared" si="722"/>
        <v>0.26200116943459401</v>
      </c>
      <c r="BL437" s="14">
        <f t="shared" si="723"/>
        <v>0.37495655270828732</v>
      </c>
      <c r="BM437" s="14">
        <f t="shared" si="724"/>
        <v>0.48616293940845012</v>
      </c>
      <c r="BN437" s="14">
        <f t="shared" si="725"/>
        <v>0.51294106263786698</v>
      </c>
    </row>
    <row r="438" spans="1:66" x14ac:dyDescent="0.25">
      <c r="A438" t="s">
        <v>348</v>
      </c>
      <c r="B438" t="s">
        <v>258</v>
      </c>
      <c r="C438" t="s">
        <v>251</v>
      </c>
      <c r="D438" t="s">
        <v>360</v>
      </c>
      <c r="E438" s="10">
        <f>VLOOKUP(A438,home!$A$2:$E$405,3,FALSE)</f>
        <v>1.1457999999999999</v>
      </c>
      <c r="F438" s="10">
        <f>VLOOKUP(B438,home!$B$2:$E$405,3,FALSE)</f>
        <v>0.87280000000000002</v>
      </c>
      <c r="G438" s="10">
        <f>VLOOKUP(C438,away!$B$2:$E$405,4,FALSE)</f>
        <v>0.87280000000000002</v>
      </c>
      <c r="H438" s="10">
        <f>VLOOKUP(A438,away!$A$2:$E$405,3,FALSE)</f>
        <v>0.77080000000000004</v>
      </c>
      <c r="I438" s="10">
        <f>VLOOKUP(C438,away!$B$2:$E$405,3,FALSE)</f>
        <v>1.7298</v>
      </c>
      <c r="J438" s="10">
        <f>VLOOKUP(B438,home!$B$2:$E$405,4,FALSE)</f>
        <v>1.7298</v>
      </c>
      <c r="K438" s="12">
        <f t="shared" si="670"/>
        <v>0.87284734067199987</v>
      </c>
      <c r="L438" s="12">
        <f t="shared" si="671"/>
        <v>2.3063939572319998</v>
      </c>
      <c r="M438" s="13">
        <f t="shared" si="672"/>
        <v>4.1617218216856523E-2</v>
      </c>
      <c r="N438" s="13">
        <f t="shared" si="673"/>
        <v>3.6325478246749525E-2</v>
      </c>
      <c r="O438" s="13">
        <f t="shared" si="674"/>
        <v>9.5985700612163383E-2</v>
      </c>
      <c r="P438" s="13">
        <f t="shared" si="675"/>
        <v>8.3780863521865548E-2</v>
      </c>
      <c r="Q438" s="13">
        <f t="shared" si="676"/>
        <v>1.5853298543156952E-2</v>
      </c>
      <c r="R438" s="13">
        <f t="shared" si="677"/>
        <v>0.11069041993628677</v>
      </c>
      <c r="S438" s="13">
        <f t="shared" si="678"/>
        <v>4.2165438928991252E-2</v>
      </c>
      <c r="T438" s="13">
        <f t="shared" si="679"/>
        <v>3.6563951962132052E-2</v>
      </c>
      <c r="U438" s="13">
        <f t="shared" si="680"/>
        <v>9.6615838679254828E-2</v>
      </c>
      <c r="V438" s="13">
        <f t="shared" si="681"/>
        <v>9.4316114435606287E-3</v>
      </c>
      <c r="W438" s="13">
        <f t="shared" si="682"/>
        <v>4.6125031580912784E-3</v>
      </c>
      <c r="X438" s="13">
        <f t="shared" si="683"/>
        <v>1.0638249411535239E-2</v>
      </c>
      <c r="Y438" s="13">
        <f t="shared" si="684"/>
        <v>1.226799707914588E-2</v>
      </c>
      <c r="Z438" s="13">
        <f t="shared" si="685"/>
        <v>8.5098571888174782E-2</v>
      </c>
      <c r="AA438" s="13">
        <f t="shared" si="686"/>
        <v>7.427806216757836E-2</v>
      </c>
      <c r="AB438" s="13">
        <f t="shared" si="687"/>
        <v>3.2416704516620126E-2</v>
      </c>
      <c r="AC438" s="13">
        <f t="shared" si="688"/>
        <v>1.1866911476200049E-3</v>
      </c>
      <c r="AD438" s="13">
        <f t="shared" si="689"/>
        <v>1.0065027788452932E-3</v>
      </c>
      <c r="AE438" s="13">
        <f t="shared" si="690"/>
        <v>2.3213919270659998E-3</v>
      </c>
      <c r="AF438" s="13">
        <f t="shared" si="691"/>
        <v>2.6770221564760854E-3</v>
      </c>
      <c r="AG438" s="13">
        <f t="shared" si="692"/>
        <v>2.0580892416908738E-3</v>
      </c>
      <c r="AH438" s="13">
        <f t="shared" si="693"/>
        <v>4.9067707992989811E-2</v>
      </c>
      <c r="AI438" s="13">
        <f t="shared" si="694"/>
        <v>4.2828618434551387E-2</v>
      </c>
      <c r="AJ438" s="13">
        <f t="shared" si="695"/>
        <v>1.8691422852626982E-2</v>
      </c>
      <c r="AK438" s="13">
        <f t="shared" si="696"/>
        <v>5.4382529100971029E-3</v>
      </c>
      <c r="AL438" s="13">
        <f t="shared" si="697"/>
        <v>9.5558534031078577E-5</v>
      </c>
      <c r="AM438" s="13">
        <f t="shared" si="698"/>
        <v>1.7570465477881851E-4</v>
      </c>
      <c r="AN438" s="13">
        <f t="shared" si="699"/>
        <v>4.0524415403940154E-4</v>
      </c>
      <c r="AO438" s="13">
        <f t="shared" si="700"/>
        <v>4.6732633404003484E-4</v>
      </c>
      <c r="AP438" s="13">
        <f t="shared" si="701"/>
        <v>3.5927954429510654E-4</v>
      </c>
      <c r="AQ438" s="13">
        <f t="shared" si="702"/>
        <v>2.0716004247982507E-4</v>
      </c>
      <c r="AR438" s="13">
        <f t="shared" si="703"/>
        <v>2.2633893042051195E-2</v>
      </c>
      <c r="AS438" s="13">
        <f t="shared" si="704"/>
        <v>1.9755933350808868E-2</v>
      </c>
      <c r="AT438" s="13">
        <f t="shared" si="705"/>
        <v>8.6219569438733944E-3</v>
      </c>
      <c r="AU438" s="13">
        <f t="shared" si="706"/>
        <v>2.508550729949459E-3</v>
      </c>
      <c r="AV438" s="13">
        <f t="shared" si="707"/>
        <v>5.4739545839429724E-4</v>
      </c>
      <c r="AW438" s="13">
        <f t="shared" si="708"/>
        <v>5.3436593214123986E-6</v>
      </c>
      <c r="AX438" s="13">
        <f t="shared" si="709"/>
        <v>2.5560556777897244E-5</v>
      </c>
      <c r="AY438" s="13">
        <f t="shared" si="710"/>
        <v>5.8952713696027631E-5</v>
      </c>
      <c r="AZ438" s="13">
        <f t="shared" si="711"/>
        <v>6.7984091315473159E-5</v>
      </c>
      <c r="BA438" s="13">
        <f t="shared" si="712"/>
        <v>5.2266032465971932E-5</v>
      </c>
      <c r="BB438" s="13">
        <f t="shared" si="713"/>
        <v>3.0136515362002294E-5</v>
      </c>
      <c r="BC438" s="13">
        <f t="shared" si="714"/>
        <v>1.3901335384590283E-5</v>
      </c>
      <c r="BD438" s="13">
        <f t="shared" si="715"/>
        <v>8.7004456901370441E-3</v>
      </c>
      <c r="BE438" s="13">
        <f t="shared" si="716"/>
        <v>7.5941608832972808E-3</v>
      </c>
      <c r="BF438" s="13">
        <f t="shared" si="717"/>
        <v>3.3142715658106784E-3</v>
      </c>
      <c r="BG438" s="13">
        <f t="shared" si="718"/>
        <v>9.6428437416089198E-4</v>
      </c>
      <c r="BH438" s="13">
        <f t="shared" si="719"/>
        <v>2.1041826290947455E-4</v>
      </c>
      <c r="BI438" s="13">
        <f t="shared" si="720"/>
        <v>3.6732604241871328E-5</v>
      </c>
      <c r="BJ438" s="14">
        <f t="shared" si="721"/>
        <v>0.12618800047952433</v>
      </c>
      <c r="BK438" s="14">
        <f t="shared" si="722"/>
        <v>0.17833633450662106</v>
      </c>
      <c r="BL438" s="14">
        <f t="shared" si="723"/>
        <v>0.60090077100780304</v>
      </c>
      <c r="BM438" s="14">
        <f t="shared" si="724"/>
        <v>0.6062170897506699</v>
      </c>
      <c r="BN438" s="14">
        <f t="shared" si="725"/>
        <v>0.38425297907707873</v>
      </c>
    </row>
    <row r="439" spans="1:66" x14ac:dyDescent="0.25">
      <c r="A439" t="s">
        <v>348</v>
      </c>
      <c r="B439" t="s">
        <v>324</v>
      </c>
      <c r="C439" t="s">
        <v>324</v>
      </c>
      <c r="D439" t="s">
        <v>360</v>
      </c>
      <c r="E439" s="10">
        <f>VLOOKUP(A439,home!$A$2:$E$405,3,FALSE)</f>
        <v>1.1457999999999999</v>
      </c>
      <c r="F439" s="10">
        <f>VLOOKUP(B439,home!$B$2:$E$405,3,FALSE)</f>
        <v>0.58179999999999998</v>
      </c>
      <c r="G439" s="10">
        <f>VLOOKUP(C439,away!$B$2:$E$405,4,FALSE)</f>
        <v>0</v>
      </c>
      <c r="H439" s="10">
        <f>VLOOKUP(A439,away!$A$2:$E$405,3,FALSE)</f>
        <v>0.77080000000000004</v>
      </c>
      <c r="I439" s="10">
        <f>VLOOKUP(C439,away!$B$2:$E$405,3,FALSE)</f>
        <v>2.1623000000000001</v>
      </c>
      <c r="J439" s="10">
        <f>VLOOKUP(B439,home!$B$2:$E$405,4,FALSE)</f>
        <v>0</v>
      </c>
      <c r="K439" s="12">
        <f t="shared" si="670"/>
        <v>0</v>
      </c>
      <c r="L439" s="12">
        <f t="shared" si="671"/>
        <v>0</v>
      </c>
      <c r="M439" s="13">
        <f t="shared" si="672"/>
        <v>1</v>
      </c>
      <c r="N439" s="13">
        <f t="shared" si="673"/>
        <v>0</v>
      </c>
      <c r="O439" s="13">
        <f t="shared" si="674"/>
        <v>0</v>
      </c>
      <c r="P439" s="13">
        <f t="shared" si="675"/>
        <v>0</v>
      </c>
      <c r="Q439" s="13">
        <f t="shared" si="676"/>
        <v>0</v>
      </c>
      <c r="R439" s="13">
        <f t="shared" si="677"/>
        <v>0</v>
      </c>
      <c r="S439" s="13">
        <f t="shared" si="678"/>
        <v>0</v>
      </c>
      <c r="T439" s="13">
        <f t="shared" si="679"/>
        <v>0</v>
      </c>
      <c r="U439" s="13">
        <f t="shared" si="680"/>
        <v>0</v>
      </c>
      <c r="V439" s="13">
        <f t="shared" si="681"/>
        <v>0</v>
      </c>
      <c r="W439" s="13">
        <f t="shared" si="682"/>
        <v>0</v>
      </c>
      <c r="X439" s="13">
        <f t="shared" si="683"/>
        <v>0</v>
      </c>
      <c r="Y439" s="13">
        <f t="shared" si="684"/>
        <v>0</v>
      </c>
      <c r="Z439" s="13">
        <f t="shared" si="685"/>
        <v>0</v>
      </c>
      <c r="AA439" s="13">
        <f t="shared" si="686"/>
        <v>0</v>
      </c>
      <c r="AB439" s="13">
        <f t="shared" si="687"/>
        <v>0</v>
      </c>
      <c r="AC439" s="13">
        <f t="shared" si="688"/>
        <v>0</v>
      </c>
      <c r="AD439" s="13">
        <f t="shared" si="689"/>
        <v>0</v>
      </c>
      <c r="AE439" s="13">
        <f t="shared" si="690"/>
        <v>0</v>
      </c>
      <c r="AF439" s="13">
        <f t="shared" si="691"/>
        <v>0</v>
      </c>
      <c r="AG439" s="13">
        <f t="shared" si="692"/>
        <v>0</v>
      </c>
      <c r="AH439" s="13">
        <f t="shared" si="693"/>
        <v>0</v>
      </c>
      <c r="AI439" s="13">
        <f t="shared" si="694"/>
        <v>0</v>
      </c>
      <c r="AJ439" s="13">
        <f t="shared" si="695"/>
        <v>0</v>
      </c>
      <c r="AK439" s="13">
        <f t="shared" si="696"/>
        <v>0</v>
      </c>
      <c r="AL439" s="13">
        <f t="shared" si="697"/>
        <v>0</v>
      </c>
      <c r="AM439" s="13">
        <f t="shared" si="698"/>
        <v>0</v>
      </c>
      <c r="AN439" s="13">
        <f t="shared" si="699"/>
        <v>0</v>
      </c>
      <c r="AO439" s="13">
        <f t="shared" si="700"/>
        <v>0</v>
      </c>
      <c r="AP439" s="13">
        <f t="shared" si="701"/>
        <v>0</v>
      </c>
      <c r="AQ439" s="13">
        <f t="shared" si="702"/>
        <v>0</v>
      </c>
      <c r="AR439" s="13">
        <f t="shared" si="703"/>
        <v>0</v>
      </c>
      <c r="AS439" s="13">
        <f t="shared" si="704"/>
        <v>0</v>
      </c>
      <c r="AT439" s="13">
        <f t="shared" si="705"/>
        <v>0</v>
      </c>
      <c r="AU439" s="13">
        <f t="shared" si="706"/>
        <v>0</v>
      </c>
      <c r="AV439" s="13">
        <f t="shared" si="707"/>
        <v>0</v>
      </c>
      <c r="AW439" s="13">
        <f t="shared" si="708"/>
        <v>0</v>
      </c>
      <c r="AX439" s="13">
        <f t="shared" si="709"/>
        <v>0</v>
      </c>
      <c r="AY439" s="13">
        <f t="shared" si="710"/>
        <v>0</v>
      </c>
      <c r="AZ439" s="13">
        <f t="shared" si="711"/>
        <v>0</v>
      </c>
      <c r="BA439" s="13">
        <f t="shared" si="712"/>
        <v>0</v>
      </c>
      <c r="BB439" s="13">
        <f t="shared" si="713"/>
        <v>0</v>
      </c>
      <c r="BC439" s="13">
        <f t="shared" si="714"/>
        <v>0</v>
      </c>
      <c r="BD439" s="13">
        <f t="shared" si="715"/>
        <v>0</v>
      </c>
      <c r="BE439" s="13">
        <f t="shared" si="716"/>
        <v>0</v>
      </c>
      <c r="BF439" s="13">
        <f t="shared" si="717"/>
        <v>0</v>
      </c>
      <c r="BG439" s="13">
        <f t="shared" si="718"/>
        <v>0</v>
      </c>
      <c r="BH439" s="13">
        <f t="shared" si="719"/>
        <v>0</v>
      </c>
      <c r="BI439" s="13">
        <f t="shared" si="720"/>
        <v>0</v>
      </c>
      <c r="BJ439" s="14">
        <f t="shared" si="721"/>
        <v>0</v>
      </c>
      <c r="BK439" s="14">
        <f t="shared" si="722"/>
        <v>1</v>
      </c>
      <c r="BL439" s="14">
        <f t="shared" si="723"/>
        <v>0</v>
      </c>
      <c r="BM439" s="14">
        <f t="shared" si="724"/>
        <v>0</v>
      </c>
      <c r="BN439" s="14">
        <f t="shared" si="725"/>
        <v>1</v>
      </c>
    </row>
    <row r="440" spans="1:66" x14ac:dyDescent="0.25">
      <c r="A440" t="s">
        <v>349</v>
      </c>
      <c r="B440" t="s">
        <v>268</v>
      </c>
      <c r="C440" t="s">
        <v>274</v>
      </c>
      <c r="D440" t="s">
        <v>360</v>
      </c>
      <c r="E440" s="10">
        <f>VLOOKUP(A440,home!$A$2:$E$405,3,FALSE)</f>
        <v>1.2749999999999999</v>
      </c>
      <c r="F440" s="10">
        <f>VLOOKUP(B440,home!$B$2:$E$405,3,FALSE)</f>
        <v>1.5686</v>
      </c>
      <c r="G440" s="10">
        <f>VLOOKUP(C440,away!$B$2:$E$405,4,FALSE)</f>
        <v>0.98040000000000005</v>
      </c>
      <c r="H440" s="10">
        <f>VLOOKUP(A440,away!$A$2:$E$405,3,FALSE)</f>
        <v>1.35</v>
      </c>
      <c r="I440" s="10">
        <f>VLOOKUP(C440,away!$B$2:$E$405,3,FALSE)</f>
        <v>1.6667000000000001</v>
      </c>
      <c r="J440" s="10">
        <f>VLOOKUP(B440,home!$B$2:$E$405,4,FALSE)</f>
        <v>0.74070000000000003</v>
      </c>
      <c r="K440" s="12">
        <f t="shared" si="670"/>
        <v>1.9607656859999998</v>
      </c>
      <c r="L440" s="12">
        <f t="shared" si="671"/>
        <v>1.6666083315000002</v>
      </c>
      <c r="M440" s="13">
        <f t="shared" si="672"/>
        <v>2.6585906950139328E-2</v>
      </c>
      <c r="N440" s="13">
        <f t="shared" si="673"/>
        <v>5.2128734079022104E-2</v>
      </c>
      <c r="O440" s="13">
        <f t="shared" si="674"/>
        <v>4.4308294023585965E-2</v>
      </c>
      <c r="P440" s="13">
        <f t="shared" si="675"/>
        <v>8.6878182526646225E-2</v>
      </c>
      <c r="Q440" s="13">
        <f t="shared" si="676"/>
        <v>5.1106116518382684E-2</v>
      </c>
      <c r="R440" s="13">
        <f t="shared" si="677"/>
        <v>3.6922285987130023E-2</v>
      </c>
      <c r="S440" s="13">
        <f t="shared" si="678"/>
        <v>7.0975748667224836E-2</v>
      </c>
      <c r="T440" s="13">
        <f t="shared" si="679"/>
        <v>8.5173879580146356E-2</v>
      </c>
      <c r="U440" s="13">
        <f t="shared" si="680"/>
        <v>7.2395951412243184E-2</v>
      </c>
      <c r="V440" s="13">
        <f t="shared" si="681"/>
        <v>2.5770729913580166E-2</v>
      </c>
      <c r="W440" s="13">
        <f t="shared" si="682"/>
        <v>3.3402373204654182E-2</v>
      </c>
      <c r="X440" s="13">
        <f t="shared" si="683"/>
        <v>5.566867347474902E-2</v>
      </c>
      <c r="Y440" s="13">
        <f t="shared" si="684"/>
        <v>4.6388937508284898E-2</v>
      </c>
      <c r="Z440" s="13">
        <f t="shared" si="685"/>
        <v>2.0511663148058874E-2</v>
      </c>
      <c r="AA440" s="13">
        <f t="shared" si="686"/>
        <v>4.0218565263504577E-2</v>
      </c>
      <c r="AB440" s="13">
        <f t="shared" si="687"/>
        <v>3.9429591354415663E-2</v>
      </c>
      <c r="AC440" s="13">
        <f t="shared" si="688"/>
        <v>5.263395239524603E-3</v>
      </c>
      <c r="AD440" s="13">
        <f t="shared" si="689"/>
        <v>1.6373556802662934E-2</v>
      </c>
      <c r="AE440" s="13">
        <f t="shared" si="690"/>
        <v>2.7288306183606552E-2</v>
      </c>
      <c r="AF440" s="13">
        <f t="shared" si="691"/>
        <v>2.2739459219060829E-2</v>
      </c>
      <c r="AG440" s="13">
        <f t="shared" si="692"/>
        <v>1.2632590729430425E-2</v>
      </c>
      <c r="AH440" s="13">
        <f t="shared" si="693"/>
        <v>8.5462271738691101E-3</v>
      </c>
      <c r="AI440" s="13">
        <f t="shared" si="694"/>
        <v>1.6757148987283307E-2</v>
      </c>
      <c r="AJ440" s="13">
        <f t="shared" si="695"/>
        <v>1.6428421364727379E-2</v>
      </c>
      <c r="AK440" s="13">
        <f t="shared" si="696"/>
        <v>1.0737428295702246E-2</v>
      </c>
      <c r="AL440" s="13">
        <f t="shared" si="697"/>
        <v>6.8799490374640403E-4</v>
      </c>
      <c r="AM440" s="13">
        <f t="shared" si="698"/>
        <v>6.4209416672866681E-3</v>
      </c>
      <c r="AN440" s="13">
        <f t="shared" si="699"/>
        <v>1.0701194878775463E-2</v>
      </c>
      <c r="AO440" s="13">
        <f t="shared" si="700"/>
        <v>8.9173502709861616E-3</v>
      </c>
      <c r="AP440" s="13">
        <f t="shared" si="701"/>
        <v>4.9539100855097752E-3</v>
      </c>
      <c r="AQ440" s="13">
        <f t="shared" si="702"/>
        <v>2.0640569555031175E-3</v>
      </c>
      <c r="AR440" s="13">
        <f t="shared" si="703"/>
        <v>2.8486426821723917E-3</v>
      </c>
      <c r="AS440" s="13">
        <f t="shared" si="704"/>
        <v>5.585520822878629E-3</v>
      </c>
      <c r="AT440" s="13">
        <f t="shared" si="705"/>
        <v>5.4759487839694506E-3</v>
      </c>
      <c r="AU440" s="13">
        <f t="shared" si="706"/>
        <v>3.5790174913002417E-3</v>
      </c>
      <c r="AV440" s="13">
        <f t="shared" si="707"/>
        <v>1.7544036716338283E-3</v>
      </c>
      <c r="AW440" s="13">
        <f t="shared" si="708"/>
        <v>6.2451369585043873E-5</v>
      </c>
      <c r="AX440" s="13">
        <f t="shared" si="709"/>
        <v>2.0983270155038891E-3</v>
      </c>
      <c r="AY440" s="13">
        <f t="shared" si="710"/>
        <v>3.4970892862503113E-3</v>
      </c>
      <c r="AZ440" s="13">
        <f t="shared" si="711"/>
        <v>2.9141390702320793E-3</v>
      </c>
      <c r="BA440" s="13">
        <f t="shared" si="712"/>
        <v>1.6189094845328164E-3</v>
      </c>
      <c r="BB440" s="13">
        <f t="shared" si="713"/>
        <v>6.7452200871669066E-4</v>
      </c>
      <c r="BC440" s="13">
        <f t="shared" si="714"/>
        <v>2.2483279990147045E-4</v>
      </c>
      <c r="BD440" s="13">
        <f t="shared" si="715"/>
        <v>7.9126193792916947E-4</v>
      </c>
      <c r="BE440" s="13">
        <f t="shared" si="716"/>
        <v>1.5514792565293773E-3</v>
      </c>
      <c r="BF440" s="13">
        <f t="shared" si="717"/>
        <v>1.5210436443717974E-3</v>
      </c>
      <c r="BG440" s="13">
        <f t="shared" si="718"/>
        <v>9.9413672826420248E-4</v>
      </c>
      <c r="BH440" s="13">
        <f t="shared" si="719"/>
        <v>4.8731729599318832E-4</v>
      </c>
      <c r="BI440" s="13">
        <f t="shared" si="720"/>
        <v>1.9110300643554969E-4</v>
      </c>
      <c r="BJ440" s="14">
        <f t="shared" si="721"/>
        <v>0.44698790082319845</v>
      </c>
      <c r="BK440" s="14">
        <f t="shared" si="722"/>
        <v>0.21965904748711187</v>
      </c>
      <c r="BL440" s="14">
        <f t="shared" si="723"/>
        <v>0.31052378918393919</v>
      </c>
      <c r="BM440" s="14">
        <f t="shared" si="724"/>
        <v>0.69631824264073705</v>
      </c>
      <c r="BN440" s="14">
        <f t="shared" si="725"/>
        <v>0.29792952008490636</v>
      </c>
    </row>
    <row r="441" spans="1:66" x14ac:dyDescent="0.25">
      <c r="A441" t="s">
        <v>349</v>
      </c>
      <c r="B441" t="s">
        <v>267</v>
      </c>
      <c r="C441" t="s">
        <v>262</v>
      </c>
      <c r="D441" t="s">
        <v>360</v>
      </c>
      <c r="E441" s="10">
        <f>VLOOKUP(A441,home!$A$2:$E$405,3,FALSE)</f>
        <v>1.2749999999999999</v>
      </c>
      <c r="F441" s="10">
        <f>VLOOKUP(B441,home!$B$2:$E$405,3,FALSE)</f>
        <v>1.1765000000000001</v>
      </c>
      <c r="G441" s="10">
        <f>VLOOKUP(C441,away!$B$2:$E$405,4,FALSE)</f>
        <v>2.3529</v>
      </c>
      <c r="H441" s="10">
        <f>VLOOKUP(A441,away!$A$2:$E$405,3,FALSE)</f>
        <v>1.35</v>
      </c>
      <c r="I441" s="10">
        <f>VLOOKUP(C441,away!$B$2:$E$405,3,FALSE)</f>
        <v>1.1111</v>
      </c>
      <c r="J441" s="10">
        <f>VLOOKUP(B441,home!$B$2:$E$405,4,FALSE)</f>
        <v>1.1111</v>
      </c>
      <c r="K441" s="12">
        <f t="shared" si="670"/>
        <v>3.5294382337500001</v>
      </c>
      <c r="L441" s="12">
        <f t="shared" si="671"/>
        <v>1.6666333335000001</v>
      </c>
      <c r="M441" s="13">
        <f t="shared" si="672"/>
        <v>5.5382784963161963E-3</v>
      </c>
      <c r="N441" s="13">
        <f t="shared" si="673"/>
        <v>1.9547011874053843E-2</v>
      </c>
      <c r="O441" s="13">
        <f t="shared" si="674"/>
        <v>9.2302795521668288E-3</v>
      </c>
      <c r="P441" s="13">
        <f t="shared" si="675"/>
        <v>3.2577701559618436E-2</v>
      </c>
      <c r="Q441" s="13">
        <f t="shared" si="676"/>
        <v>3.449498553192544E-2</v>
      </c>
      <c r="R441" s="13">
        <f t="shared" si="677"/>
        <v>7.6917457895823473E-3</v>
      </c>
      <c r="S441" s="13">
        <f t="shared" si="678"/>
        <v>4.7907785768334765E-2</v>
      </c>
      <c r="T441" s="13">
        <f t="shared" si="679"/>
        <v>5.7490492726107165E-2</v>
      </c>
      <c r="U441" s="13">
        <f t="shared" si="680"/>
        <v>2.7147541674037521E-2</v>
      </c>
      <c r="V441" s="13">
        <f t="shared" si="681"/>
        <v>3.1311886861214423E-2</v>
      </c>
      <c r="W441" s="13">
        <f t="shared" si="682"/>
        <v>4.0582640269676909E-2</v>
      </c>
      <c r="X441" s="13">
        <f t="shared" si="683"/>
        <v>6.7636381034882953E-2</v>
      </c>
      <c r="Y441" s="13">
        <f t="shared" si="684"/>
        <v>5.6362523595021606E-2</v>
      </c>
      <c r="Z441" s="13">
        <f t="shared" si="685"/>
        <v>4.2731066419087393E-3</v>
      </c>
      <c r="AA441" s="13">
        <f t="shared" si="686"/>
        <v>1.5081665958843775E-2</v>
      </c>
      <c r="AB441" s="13">
        <f t="shared" si="687"/>
        <v>2.6614904231894543E-2</v>
      </c>
      <c r="AC441" s="13">
        <f t="shared" si="688"/>
        <v>1.151157920858986E-2</v>
      </c>
      <c r="AD441" s="13">
        <f t="shared" si="689"/>
        <v>3.5808480548580025E-2</v>
      </c>
      <c r="AE441" s="13">
        <f t="shared" si="690"/>
        <v>5.9679607304249829E-2</v>
      </c>
      <c r="AF441" s="13">
        <f t="shared" si="691"/>
        <v>4.9732011431726446E-2</v>
      </c>
      <c r="AG441" s="13">
        <f t="shared" si="692"/>
        <v>2.7628342664706117E-2</v>
      </c>
      <c r="AH441" s="13">
        <f t="shared" si="693"/>
        <v>1.7804254917513386E-3</v>
      </c>
      <c r="AI441" s="13">
        <f t="shared" si="694"/>
        <v>6.28390180293032E-3</v>
      </c>
      <c r="AJ441" s="13">
        <f t="shared" si="695"/>
        <v>1.1089321640196416E-2</v>
      </c>
      <c r="AK441" s="13">
        <f t="shared" si="696"/>
        <v>1.3046358594420163E-2</v>
      </c>
      <c r="AL441" s="13">
        <f t="shared" si="697"/>
        <v>2.7085730137030497E-3</v>
      </c>
      <c r="AM441" s="13">
        <f t="shared" si="698"/>
        <v>2.5276764068130304E-2</v>
      </c>
      <c r="AN441" s="13">
        <f t="shared" si="699"/>
        <v>4.2127097558961026E-2</v>
      </c>
      <c r="AO441" s="13">
        <f t="shared" si="700"/>
        <v>3.5105212517685475E-2</v>
      </c>
      <c r="AP441" s="13">
        <f t="shared" si="701"/>
        <v>1.9502505787192027E-2</v>
      </c>
      <c r="AQ441" s="13">
        <f t="shared" si="702"/>
        <v>8.1258815579277228E-3</v>
      </c>
      <c r="AR441" s="13">
        <f t="shared" si="703"/>
        <v>5.9346329447318175E-4</v>
      </c>
      <c r="AS441" s="13">
        <f t="shared" si="704"/>
        <v>2.0945920418408829E-3</v>
      </c>
      <c r="AT441" s="13">
        <f t="shared" si="705"/>
        <v>3.6963666182908464E-3</v>
      </c>
      <c r="AU441" s="13">
        <f t="shared" si="706"/>
        <v>4.3486992228509679E-3</v>
      </c>
      <c r="AV441" s="13">
        <f t="shared" si="707"/>
        <v>3.83711632605228E-3</v>
      </c>
      <c r="AW441" s="13">
        <f t="shared" si="708"/>
        <v>4.4257175738888485E-4</v>
      </c>
      <c r="AX441" s="13">
        <f t="shared" si="709"/>
        <v>1.4868796254589554E-2</v>
      </c>
      <c r="AY441" s="13">
        <f t="shared" si="710"/>
        <v>2.4780831466918899E-2</v>
      </c>
      <c r="AZ441" s="13">
        <f t="shared" si="711"/>
        <v>2.0650279877306381E-2</v>
      </c>
      <c r="BA441" s="13">
        <f t="shared" si="712"/>
        <v>1.1472148263207702E-2</v>
      </c>
      <c r="BB441" s="13">
        <f t="shared" si="713"/>
        <v>4.7799661755790228E-3</v>
      </c>
      <c r="BC441" s="13">
        <f t="shared" si="714"/>
        <v>1.5932901922445016E-3</v>
      </c>
      <c r="BD441" s="13">
        <f t="shared" si="715"/>
        <v>1.6484761812962179E-4</v>
      </c>
      <c r="BE441" s="13">
        <f t="shared" si="716"/>
        <v>5.8181948616930677E-4</v>
      </c>
      <c r="BF441" s="13">
        <f t="shared" si="717"/>
        <v>1.0267479698133656E-3</v>
      </c>
      <c r="BG441" s="13">
        <f t="shared" si="718"/>
        <v>1.2079478470281612E-3</v>
      </c>
      <c r="BH441" s="13">
        <f t="shared" si="719"/>
        <v>1.065844328919297E-3</v>
      </c>
      <c r="BI441" s="13">
        <f t="shared" si="720"/>
        <v>7.5236634514267559E-4</v>
      </c>
      <c r="BJ441" s="14">
        <f t="shared" si="721"/>
        <v>0.65724525070067308</v>
      </c>
      <c r="BK441" s="14">
        <f t="shared" si="722"/>
        <v>0.15633663637469564</v>
      </c>
      <c r="BL441" s="14">
        <f t="shared" si="723"/>
        <v>0.13733595583453378</v>
      </c>
      <c r="BM441" s="14">
        <f t="shared" si="724"/>
        <v>0.8217726870386185</v>
      </c>
      <c r="BN441" s="14">
        <f t="shared" si="725"/>
        <v>0.10908000280366309</v>
      </c>
    </row>
    <row r="442" spans="1:66" x14ac:dyDescent="0.25">
      <c r="A442" t="s">
        <v>349</v>
      </c>
      <c r="B442" t="s">
        <v>269</v>
      </c>
      <c r="C442" t="s">
        <v>327</v>
      </c>
      <c r="D442" t="s">
        <v>360</v>
      </c>
      <c r="E442" s="10">
        <f>VLOOKUP(A442,home!$A$2:$E$405,3,FALSE)</f>
        <v>1.2749999999999999</v>
      </c>
      <c r="F442" s="10">
        <f>VLOOKUP(B442,home!$B$2:$E$405,3,FALSE)</f>
        <v>1.0458000000000001</v>
      </c>
      <c r="G442" s="10">
        <f>VLOOKUP(C442,away!$B$2:$E$405,4,FALSE)</f>
        <v>1.1765000000000001</v>
      </c>
      <c r="H442" s="10">
        <f>VLOOKUP(A442,away!$A$2:$E$405,3,FALSE)</f>
        <v>1.35</v>
      </c>
      <c r="I442" s="10">
        <f>VLOOKUP(C442,away!$B$2:$E$405,3,FALSE)</f>
        <v>0.74070000000000003</v>
      </c>
      <c r="J442" s="10">
        <f>VLOOKUP(B442,home!$B$2:$E$405,4,FALSE)</f>
        <v>0.49380000000000002</v>
      </c>
      <c r="K442" s="12">
        <f t="shared" si="670"/>
        <v>1.5687392174999999</v>
      </c>
      <c r="L442" s="12">
        <f t="shared" si="671"/>
        <v>0.49377284100000007</v>
      </c>
      <c r="M442" s="13">
        <f t="shared" si="672"/>
        <v>0.12713419987504321</v>
      </c>
      <c r="N442" s="13">
        <f t="shared" si="673"/>
        <v>0.19944040522946388</v>
      </c>
      <c r="O442" s="13">
        <f t="shared" si="674"/>
        <v>6.2775415060561945E-2</v>
      </c>
      <c r="P442" s="13">
        <f t="shared" si="675"/>
        <v>9.8478255500343656E-2</v>
      </c>
      <c r="Q442" s="13">
        <f t="shared" si="676"/>
        <v>0.15643499261877608</v>
      </c>
      <c r="R442" s="13">
        <f t="shared" si="677"/>
        <v>1.549839751970393E-2</v>
      </c>
      <c r="S442" s="13">
        <f t="shared" si="678"/>
        <v>1.9070334370930163E-2</v>
      </c>
      <c r="T442" s="13">
        <f t="shared" si="679"/>
        <v>7.7243350737187105E-2</v>
      </c>
      <c r="U442" s="13">
        <f t="shared" si="680"/>
        <v>2.4312943997564285E-2</v>
      </c>
      <c r="V442" s="13">
        <f t="shared" si="681"/>
        <v>1.641321849495602E-3</v>
      </c>
      <c r="W442" s="13">
        <f t="shared" si="682"/>
        <v>8.1801902636798984E-2</v>
      </c>
      <c r="X442" s="13">
        <f t="shared" si="683"/>
        <v>4.0391557864177634E-2</v>
      </c>
      <c r="Y442" s="13">
        <f t="shared" si="684"/>
        <v>9.972127139505441E-3</v>
      </c>
      <c r="Z442" s="13">
        <f t="shared" si="685"/>
        <v>2.5508959247505215E-3</v>
      </c>
      <c r="AA442" s="13">
        <f t="shared" si="686"/>
        <v>4.0016904769170714E-3</v>
      </c>
      <c r="AB442" s="13">
        <f t="shared" si="687"/>
        <v>3.138804393718045E-3</v>
      </c>
      <c r="AC442" s="13">
        <f t="shared" si="688"/>
        <v>7.9460578178310162E-5</v>
      </c>
      <c r="AD442" s="13">
        <f t="shared" si="689"/>
        <v>3.2081463183115812E-2</v>
      </c>
      <c r="AE442" s="13">
        <f t="shared" si="690"/>
        <v>1.5840955219364E-2</v>
      </c>
      <c r="AF442" s="13">
        <f t="shared" si="691"/>
        <v>3.9109167314095705E-3</v>
      </c>
      <c r="AG442" s="13">
        <f t="shared" si="692"/>
        <v>6.4370148846084599E-4</v>
      </c>
      <c r="AH442" s="13">
        <f t="shared" si="693"/>
        <v>3.1489078196484684E-4</v>
      </c>
      <c r="AI442" s="13">
        <f t="shared" si="694"/>
        <v>4.9398151889749691E-4</v>
      </c>
      <c r="AJ442" s="13">
        <f t="shared" si="695"/>
        <v>3.8746409070736042E-4</v>
      </c>
      <c r="AK442" s="13">
        <f t="shared" si="696"/>
        <v>2.0261003815520446E-4</v>
      </c>
      <c r="AL442" s="13">
        <f t="shared" si="697"/>
        <v>2.46200916126102E-6</v>
      </c>
      <c r="AM442" s="13">
        <f t="shared" si="698"/>
        <v>1.0065489890027214E-2</v>
      </c>
      <c r="AN442" s="13">
        <f t="shared" si="699"/>
        <v>4.9700655390555164E-3</v>
      </c>
      <c r="AO442" s="13">
        <f t="shared" si="700"/>
        <v>1.2270416905878195E-3</v>
      </c>
      <c r="AP442" s="13">
        <f t="shared" si="701"/>
        <v>2.019599538623302E-4</v>
      </c>
      <c r="AQ442" s="13">
        <f t="shared" si="702"/>
        <v>2.4930585046707928E-5</v>
      </c>
      <c r="AR442" s="13">
        <f t="shared" si="703"/>
        <v>3.1096903203098814E-5</v>
      </c>
      <c r="AS442" s="13">
        <f t="shared" si="704"/>
        <v>4.878293159750247E-5</v>
      </c>
      <c r="AT442" s="13">
        <f t="shared" si="705"/>
        <v>3.8263848970811033E-5</v>
      </c>
      <c r="AU442" s="13">
        <f t="shared" si="706"/>
        <v>2.0008666831002751E-5</v>
      </c>
      <c r="AV442" s="13">
        <f t="shared" si="707"/>
        <v>7.8470950869213668E-6</v>
      </c>
      <c r="AW442" s="13">
        <f t="shared" si="708"/>
        <v>5.2974286546803727E-8</v>
      </c>
      <c r="AX442" s="13">
        <f t="shared" si="709"/>
        <v>2.6316881223059129E-3</v>
      </c>
      <c r="AY442" s="13">
        <f t="shared" si="710"/>
        <v>1.2994561207769462E-3</v>
      </c>
      <c r="AZ442" s="13">
        <f t="shared" si="711"/>
        <v>3.2081807025543597E-4</v>
      </c>
      <c r="BA442" s="13">
        <f t="shared" si="712"/>
        <v>5.2803749998054746E-5</v>
      </c>
      <c r="BB442" s="13">
        <f t="shared" si="713"/>
        <v>6.5182644129983096E-6</v>
      </c>
      <c r="BC442" s="13">
        <f t="shared" si="714"/>
        <v>6.4370838751907482E-7</v>
      </c>
      <c r="BD442" s="13">
        <f t="shared" si="715"/>
        <v>2.559134373482682E-6</v>
      </c>
      <c r="BE442" s="13">
        <f t="shared" si="716"/>
        <v>4.014614454534575E-6</v>
      </c>
      <c r="BF442" s="13">
        <f t="shared" si="717"/>
        <v>3.1489415689853802E-6</v>
      </c>
      <c r="BG442" s="13">
        <f t="shared" si="718"/>
        <v>1.646622710961115E-6</v>
      </c>
      <c r="BH442" s="13">
        <f t="shared" si="719"/>
        <v>6.4578040577771716E-7</v>
      </c>
      <c r="BI442" s="13">
        <f t="shared" si="720"/>
        <v>2.0261220968731338E-7</v>
      </c>
      <c r="BJ442" s="14">
        <f t="shared" si="721"/>
        <v>0.63856278854297577</v>
      </c>
      <c r="BK442" s="14">
        <f t="shared" si="722"/>
        <v>0.24770549030392919</v>
      </c>
      <c r="BL442" s="14">
        <f t="shared" si="723"/>
        <v>0.11128441502960297</v>
      </c>
      <c r="BM442" s="14">
        <f t="shared" si="724"/>
        <v>0.33904252085087527</v>
      </c>
      <c r="BN442" s="14">
        <f t="shared" si="725"/>
        <v>0.65976166580389273</v>
      </c>
    </row>
    <row r="443" spans="1:66" x14ac:dyDescent="0.25">
      <c r="A443" t="s">
        <v>350</v>
      </c>
      <c r="B443" t="s">
        <v>276</v>
      </c>
      <c r="C443" t="s">
        <v>280</v>
      </c>
      <c r="D443" t="s">
        <v>360</v>
      </c>
      <c r="E443" s="10">
        <f>VLOOKUP(A443,home!$A$2:$E$405,3,FALSE)</f>
        <v>1.4531000000000001</v>
      </c>
      <c r="F443" s="10">
        <f>VLOOKUP(B443,home!$B$2:$E$405,3,FALSE)</f>
        <v>1.1797</v>
      </c>
      <c r="G443" s="10">
        <f>VLOOKUP(C443,away!$B$2:$E$405,4,FALSE)</f>
        <v>0.99399999999999999</v>
      </c>
      <c r="H443" s="10">
        <f>VLOOKUP(A443,away!$A$2:$E$405,3,FALSE)</f>
        <v>1.0703</v>
      </c>
      <c r="I443" s="10">
        <f>VLOOKUP(C443,away!$B$2:$E$405,3,FALSE)</f>
        <v>0.93430000000000002</v>
      </c>
      <c r="J443" s="10">
        <f>VLOOKUP(B443,home!$B$2:$E$405,4,FALSE)</f>
        <v>1.0678000000000001</v>
      </c>
      <c r="K443" s="12">
        <f t="shared" si="670"/>
        <v>1.7039367375799999</v>
      </c>
      <c r="L443" s="12">
        <f t="shared" si="671"/>
        <v>1.0677800214620001</v>
      </c>
      <c r="M443" s="13">
        <f t="shared" si="672"/>
        <v>6.2554521466763102E-2</v>
      </c>
      <c r="N443" s="13">
        <f t="shared" si="673"/>
        <v>0.10658894722895439</v>
      </c>
      <c r="O443" s="13">
        <f t="shared" si="674"/>
        <v>6.6794468274325447E-2</v>
      </c>
      <c r="P443" s="13">
        <f t="shared" si="675"/>
        <v>0.11381354835974491</v>
      </c>
      <c r="Q443" s="13">
        <f t="shared" si="676"/>
        <v>9.0810411501695679E-2</v>
      </c>
      <c r="R443" s="13">
        <f t="shared" si="677"/>
        <v>3.5660899383751062E-2</v>
      </c>
      <c r="S443" s="13">
        <f t="shared" si="678"/>
        <v>5.1768934868755064E-2</v>
      </c>
      <c r="T443" s="13">
        <f t="shared" si="679"/>
        <v>9.6965543142253668E-2</v>
      </c>
      <c r="U443" s="13">
        <f t="shared" si="680"/>
        <v>6.0763916555117412E-2</v>
      </c>
      <c r="V443" s="13">
        <f t="shared" si="681"/>
        <v>1.0465548086982931E-2</v>
      </c>
      <c r="W443" s="13">
        <f t="shared" si="682"/>
        <v>5.1578398770832201E-2</v>
      </c>
      <c r="X443" s="13">
        <f t="shared" si="683"/>
        <v>5.5074383746494801E-2</v>
      </c>
      <c r="Y443" s="13">
        <f t="shared" si="684"/>
        <v>2.9403663329419329E-2</v>
      </c>
      <c r="Z443" s="13">
        <f t="shared" si="685"/>
        <v>1.2692665303111977E-2</v>
      </c>
      <c r="AA443" s="13">
        <f t="shared" si="686"/>
        <v>2.1627498707779483E-2</v>
      </c>
      <c r="AB443" s="13">
        <f t="shared" si="687"/>
        <v>1.8425944795074721E-2</v>
      </c>
      <c r="AC443" s="13">
        <f t="shared" si="688"/>
        <v>1.1900830021754928E-3</v>
      </c>
      <c r="AD443" s="13">
        <f t="shared" si="689"/>
        <v>2.197158213279303E-2</v>
      </c>
      <c r="AE443" s="13">
        <f t="shared" si="690"/>
        <v>2.346081644130784E-2</v>
      </c>
      <c r="AF443" s="13">
        <f t="shared" si="691"/>
        <v>1.2525495541607866E-2</v>
      </c>
      <c r="AG443" s="13">
        <f t="shared" si="692"/>
        <v>4.4581579660800778E-3</v>
      </c>
      <c r="AH443" s="13">
        <f t="shared" si="693"/>
        <v>3.3882436074417223E-3</v>
      </c>
      <c r="AI443" s="13">
        <f t="shared" si="694"/>
        <v>5.7733527585905383E-3</v>
      </c>
      <c r="AJ443" s="13">
        <f t="shared" si="695"/>
        <v>4.9187139321856281E-3</v>
      </c>
      <c r="AK443" s="13">
        <f t="shared" si="696"/>
        <v>2.7937257902325568E-3</v>
      </c>
      <c r="AL443" s="13">
        <f t="shared" si="697"/>
        <v>8.661088992083666E-5</v>
      </c>
      <c r="AM443" s="13">
        <f t="shared" si="698"/>
        <v>7.487637195764469E-3</v>
      </c>
      <c r="AN443" s="13">
        <f t="shared" si="699"/>
        <v>7.9951494055930539E-3</v>
      </c>
      <c r="AO443" s="13">
        <f t="shared" si="700"/>
        <v>4.2685304019480248E-3</v>
      </c>
      <c r="AP443" s="13">
        <f t="shared" si="701"/>
        <v>1.5192838280677539E-3</v>
      </c>
      <c r="AQ443" s="13">
        <f t="shared" si="702"/>
        <v>4.0556522963526397E-4</v>
      </c>
      <c r="AR443" s="13">
        <f t="shared" si="703"/>
        <v>7.2357976637452159E-4</v>
      </c>
      <c r="AS443" s="13">
        <f t="shared" si="704"/>
        <v>1.232934146495101E-3</v>
      </c>
      <c r="AT443" s="13">
        <f t="shared" si="705"/>
        <v>1.0504208936149221E-3</v>
      </c>
      <c r="AU443" s="13">
        <f t="shared" si="706"/>
        <v>5.9661691685069271E-4</v>
      </c>
      <c r="AV443" s="13">
        <f t="shared" si="707"/>
        <v>2.5414937072090196E-4</v>
      </c>
      <c r="AW443" s="13">
        <f t="shared" si="708"/>
        <v>4.3772893706471372E-6</v>
      </c>
      <c r="AX443" s="13">
        <f t="shared" si="709"/>
        <v>2.1264100159222627E-3</v>
      </c>
      <c r="AY443" s="13">
        <f t="shared" si="710"/>
        <v>2.2705381324384859E-3</v>
      </c>
      <c r="AZ443" s="13">
        <f t="shared" si="711"/>
        <v>1.2122176278927281E-3</v>
      </c>
      <c r="BA443" s="13">
        <f t="shared" si="712"/>
        <v>4.3146058824263732E-4</v>
      </c>
      <c r="BB443" s="13">
        <f t="shared" si="713"/>
        <v>1.151762490434326E-4</v>
      </c>
      <c r="BC443" s="13">
        <f t="shared" si="714"/>
        <v>2.4596579535101836E-5</v>
      </c>
      <c r="BD443" s="13">
        <f t="shared" si="715"/>
        <v>1.2877066974480926E-4</v>
      </c>
      <c r="BE443" s="13">
        <f t="shared" si="716"/>
        <v>2.1941707490096186E-4</v>
      </c>
      <c r="BF443" s="13">
        <f t="shared" si="717"/>
        <v>1.8693640738804576E-4</v>
      </c>
      <c r="BG443" s="13">
        <f t="shared" si="718"/>
        <v>1.0617593737990413E-4</v>
      </c>
      <c r="BH443" s="13">
        <f t="shared" si="719"/>
        <v>4.5229270087153065E-5</v>
      </c>
      <c r="BI443" s="13">
        <f t="shared" si="720"/>
        <v>1.5413562983085643E-5</v>
      </c>
      <c r="BJ443" s="14">
        <f t="shared" si="721"/>
        <v>0.52069396505552235</v>
      </c>
      <c r="BK443" s="14">
        <f t="shared" si="722"/>
        <v>0.24214978480678084</v>
      </c>
      <c r="BL443" s="14">
        <f t="shared" si="723"/>
        <v>0.22470640782103871</v>
      </c>
      <c r="BM443" s="14">
        <f t="shared" si="724"/>
        <v>0.52175386592815109</v>
      </c>
      <c r="BN443" s="14">
        <f t="shared" si="725"/>
        <v>0.47622279621523456</v>
      </c>
    </row>
    <row r="444" spans="1:66" x14ac:dyDescent="0.25">
      <c r="A444" t="s">
        <v>350</v>
      </c>
      <c r="B444" t="s">
        <v>285</v>
      </c>
      <c r="C444" t="s">
        <v>277</v>
      </c>
      <c r="D444" t="s">
        <v>360</v>
      </c>
      <c r="E444" s="10">
        <f>VLOOKUP(A444,home!$A$2:$E$405,3,FALSE)</f>
        <v>1.4531000000000001</v>
      </c>
      <c r="F444" s="10">
        <f>VLOOKUP(B444,home!$B$2:$E$405,3,FALSE)</f>
        <v>0.2949</v>
      </c>
      <c r="G444" s="10">
        <f>VLOOKUP(C444,away!$B$2:$E$405,4,FALSE)</f>
        <v>0.49159999999999998</v>
      </c>
      <c r="H444" s="10">
        <f>VLOOKUP(A444,away!$A$2:$E$405,3,FALSE)</f>
        <v>1.0703</v>
      </c>
      <c r="I444" s="10">
        <f>VLOOKUP(C444,away!$B$2:$E$405,3,FALSE)</f>
        <v>1.2013</v>
      </c>
      <c r="J444" s="10">
        <f>VLOOKUP(B444,home!$B$2:$E$405,4,FALSE)</f>
        <v>0.66739999999999999</v>
      </c>
      <c r="K444" s="12">
        <f t="shared" si="670"/>
        <v>0.210660033804</v>
      </c>
      <c r="L444" s="12">
        <f t="shared" si="671"/>
        <v>0.85811047768600013</v>
      </c>
      <c r="M444" s="13">
        <f t="shared" si="672"/>
        <v>0.34343050180902723</v>
      </c>
      <c r="N444" s="13">
        <f t="shared" si="673"/>
        <v>7.2347081120414367E-2</v>
      </c>
      <c r="O444" s="13">
        <f t="shared" si="674"/>
        <v>0.29470131195928712</v>
      </c>
      <c r="P444" s="13">
        <f t="shared" si="675"/>
        <v>6.2081788339426576E-2</v>
      </c>
      <c r="Q444" s="13">
        <f t="shared" si="676"/>
        <v>7.6203192772236091E-3</v>
      </c>
      <c r="R444" s="13">
        <f t="shared" si="677"/>
        <v>0.12644314179003738</v>
      </c>
      <c r="S444" s="13">
        <f t="shared" si="678"/>
        <v>2.8056247356594375E-3</v>
      </c>
      <c r="T444" s="13">
        <f t="shared" si="679"/>
        <v>6.539075815098187E-3</v>
      </c>
      <c r="U444" s="13">
        <f t="shared" si="680"/>
        <v>2.6636516523773242E-2</v>
      </c>
      <c r="V444" s="13">
        <f t="shared" si="681"/>
        <v>5.6352401264296454E-5</v>
      </c>
      <c r="W444" s="13">
        <f t="shared" si="682"/>
        <v>5.3509890551239978E-4</v>
      </c>
      <c r="X444" s="13">
        <f t="shared" si="683"/>
        <v>4.5917397741850128E-4</v>
      </c>
      <c r="Y444" s="13">
        <f t="shared" si="684"/>
        <v>1.9701100055178534E-4</v>
      </c>
      <c r="Z444" s="13">
        <f t="shared" si="685"/>
        <v>3.616739493385588E-2</v>
      </c>
      <c r="AA444" s="13">
        <f t="shared" si="686"/>
        <v>7.619024639368698E-3</v>
      </c>
      <c r="AB444" s="13">
        <f t="shared" si="687"/>
        <v>8.0251199404145928E-4</v>
      </c>
      <c r="AC444" s="13">
        <f t="shared" si="688"/>
        <v>6.3667500216206147E-7</v>
      </c>
      <c r="AD444" s="13">
        <f t="shared" si="689"/>
        <v>2.8180988380931374E-5</v>
      </c>
      <c r="AE444" s="13">
        <f t="shared" si="690"/>
        <v>2.4182401401224644E-5</v>
      </c>
      <c r="AF444" s="13">
        <f t="shared" si="691"/>
        <v>1.0375586008999736E-5</v>
      </c>
      <c r="AG444" s="13">
        <f t="shared" si="692"/>
        <v>2.9677996888183146E-6</v>
      </c>
      <c r="AH444" s="13">
        <f t="shared" si="693"/>
        <v>7.7589051358373197E-3</v>
      </c>
      <c r="AI444" s="13">
        <f t="shared" si="694"/>
        <v>1.6344912181975189E-3</v>
      </c>
      <c r="AJ444" s="13">
        <f t="shared" si="695"/>
        <v>1.7216098763891521E-4</v>
      </c>
      <c r="AK444" s="13">
        <f t="shared" si="696"/>
        <v>1.2089146491914643E-5</v>
      </c>
      <c r="AL444" s="13">
        <f t="shared" si="697"/>
        <v>4.6036589664605177E-9</v>
      </c>
      <c r="AM444" s="13">
        <f t="shared" si="698"/>
        <v>1.1873215929914273E-6</v>
      </c>
      <c r="AN444" s="13">
        <f t="shared" si="699"/>
        <v>1.0188530993287764E-6</v>
      </c>
      <c r="AO444" s="13">
        <f t="shared" si="700"/>
        <v>4.3714425987843897E-7</v>
      </c>
      <c r="AP444" s="13">
        <f t="shared" si="701"/>
        <v>1.2503935655399341E-7</v>
      </c>
      <c r="AQ444" s="13">
        <f t="shared" si="702"/>
        <v>2.6824395495524335E-8</v>
      </c>
      <c r="AR444" s="13">
        <f t="shared" si="703"/>
        <v>1.3315995584867448E-3</v>
      </c>
      <c r="AS444" s="13">
        <f t="shared" si="704"/>
        <v>2.8051480800420916E-4</v>
      </c>
      <c r="AT444" s="13">
        <f t="shared" si="705"/>
        <v>2.9546629468344631E-5</v>
      </c>
      <c r="AU444" s="13">
        <f t="shared" si="706"/>
        <v>2.0747646541985821E-6</v>
      </c>
      <c r="AV444" s="13">
        <f t="shared" si="707"/>
        <v>1.0926749804720438E-7</v>
      </c>
      <c r="AW444" s="13">
        <f t="shared" si="708"/>
        <v>2.3116708559117312E-11</v>
      </c>
      <c r="AX444" s="13">
        <f t="shared" si="709"/>
        <v>4.1686867819298854E-8</v>
      </c>
      <c r="AY444" s="13">
        <f t="shared" si="710"/>
        <v>3.5771938057651687E-8</v>
      </c>
      <c r="AZ444" s="13">
        <f t="shared" si="711"/>
        <v>1.5348137427202748E-8</v>
      </c>
      <c r="BA444" s="13">
        <f t="shared" si="712"/>
        <v>4.3901325130824421E-9</v>
      </c>
      <c r="BB444" s="13">
        <f t="shared" si="713"/>
        <v>9.4180467697650344E-10</v>
      </c>
      <c r="BC444" s="13">
        <f t="shared" si="714"/>
        <v>1.6163449224944334E-10</v>
      </c>
      <c r="BD444" s="13">
        <f t="shared" si="715"/>
        <v>1.9044325553658789E-4</v>
      </c>
      <c r="BE444" s="13">
        <f t="shared" si="716"/>
        <v>4.0118782649081419E-5</v>
      </c>
      <c r="BF444" s="13">
        <f t="shared" si="717"/>
        <v>4.2257120545154093E-6</v>
      </c>
      <c r="BG444" s="13">
        <f t="shared" si="718"/>
        <v>2.9672954808339567E-7</v>
      </c>
      <c r="BH444" s="13">
        <f t="shared" si="719"/>
        <v>1.5627264157473437E-8</v>
      </c>
      <c r="BI444" s="13">
        <f t="shared" si="720"/>
        <v>6.5840799913547858E-10</v>
      </c>
      <c r="BJ444" s="14">
        <f t="shared" si="721"/>
        <v>8.7766360354918069E-2</v>
      </c>
      <c r="BK444" s="14">
        <f t="shared" si="722"/>
        <v>0.40837494433597671</v>
      </c>
      <c r="BL444" s="14">
        <f t="shared" si="723"/>
        <v>0.46765909918824555</v>
      </c>
      <c r="BM444" s="14">
        <f t="shared" si="724"/>
        <v>9.3343618768758574E-2</v>
      </c>
      <c r="BN444" s="14">
        <f t="shared" si="725"/>
        <v>0.90662414429541627</v>
      </c>
    </row>
    <row r="445" spans="1:66" x14ac:dyDescent="0.25">
      <c r="A445" t="s">
        <v>350</v>
      </c>
      <c r="B445" t="s">
        <v>282</v>
      </c>
      <c r="C445" t="s">
        <v>278</v>
      </c>
      <c r="D445" t="s">
        <v>360</v>
      </c>
      <c r="E445" s="10">
        <f>VLOOKUP(A445,home!$A$2:$E$405,3,FALSE)</f>
        <v>1.4531000000000001</v>
      </c>
      <c r="F445" s="10">
        <f>VLOOKUP(B445,home!$B$2:$E$405,3,FALSE)</f>
        <v>1.3764000000000001</v>
      </c>
      <c r="G445" s="10">
        <f>VLOOKUP(C445,away!$B$2:$E$405,4,FALSE)</f>
        <v>0.49159999999999998</v>
      </c>
      <c r="H445" s="10">
        <f>VLOOKUP(A445,away!$A$2:$E$405,3,FALSE)</f>
        <v>1.0703</v>
      </c>
      <c r="I445" s="10">
        <f>VLOOKUP(C445,away!$B$2:$E$405,3,FALSE)</f>
        <v>1.3347</v>
      </c>
      <c r="J445" s="10">
        <f>VLOOKUP(B445,home!$B$2:$E$405,4,FALSE)</f>
        <v>1.1678999999999999</v>
      </c>
      <c r="K445" s="12">
        <f t="shared" si="670"/>
        <v>0.98322302654399996</v>
      </c>
      <c r="L445" s="12">
        <f t="shared" si="671"/>
        <v>1.6683794979390001</v>
      </c>
      <c r="M445" s="13">
        <f t="shared" si="672"/>
        <v>7.0538083432456419E-2</v>
      </c>
      <c r="N445" s="13">
        <f t="shared" si="673"/>
        <v>6.9354667879072976E-2</v>
      </c>
      <c r="O445" s="13">
        <f t="shared" si="674"/>
        <v>0.11768429222262095</v>
      </c>
      <c r="P445" s="13">
        <f t="shared" si="675"/>
        <v>0.11570990597581389</v>
      </c>
      <c r="Q445" s="13">
        <f t="shared" si="676"/>
        <v>3.4095553228508033E-2</v>
      </c>
      <c r="R445" s="13">
        <f t="shared" si="677"/>
        <v>9.8171030186841465E-2</v>
      </c>
      <c r="S445" s="13">
        <f t="shared" si="678"/>
        <v>4.7452318270569706E-2</v>
      </c>
      <c r="T445" s="13">
        <f t="shared" si="679"/>
        <v>5.6884321977330683E-2</v>
      </c>
      <c r="U445" s="13">
        <f t="shared" si="680"/>
        <v>9.6524017419248639E-2</v>
      </c>
      <c r="V445" s="13">
        <f t="shared" si="681"/>
        <v>8.6489186144226276E-3</v>
      </c>
      <c r="W445" s="13">
        <f t="shared" si="682"/>
        <v>1.1174511012341907E-2</v>
      </c>
      <c r="X445" s="13">
        <f t="shared" si="683"/>
        <v>1.8643325072484819E-2</v>
      </c>
      <c r="Y445" s="13">
        <f t="shared" si="684"/>
        <v>1.5552070662172899E-2</v>
      </c>
      <c r="Z445" s="13">
        <f t="shared" si="685"/>
        <v>5.459551135175901E-2</v>
      </c>
      <c r="AA445" s="13">
        <f t="shared" si="686"/>
        <v>5.3679563906993806E-2</v>
      </c>
      <c r="AB445" s="13">
        <f t="shared" si="687"/>
        <v>2.6389491644098251E-2</v>
      </c>
      <c r="AC445" s="13">
        <f t="shared" si="688"/>
        <v>8.8672451015910222E-4</v>
      </c>
      <c r="AD445" s="13">
        <f t="shared" si="689"/>
        <v>2.7467591344260164E-3</v>
      </c>
      <c r="AE445" s="13">
        <f t="shared" si="690"/>
        <v>4.58263662565304E-3</v>
      </c>
      <c r="AF445" s="13">
        <f t="shared" si="691"/>
        <v>3.8227884963719463E-3</v>
      </c>
      <c r="AG445" s="13">
        <f t="shared" si="692"/>
        <v>2.1259539841013385E-3</v>
      </c>
      <c r="AH445" s="13">
        <f t="shared" si="693"/>
        <v>2.2771507954692675E-2</v>
      </c>
      <c r="AI445" s="13">
        <f t="shared" si="694"/>
        <v>2.2389470970183702E-2</v>
      </c>
      <c r="AJ445" s="13">
        <f t="shared" si="695"/>
        <v>1.1006921705011521E-2</v>
      </c>
      <c r="AK445" s="13">
        <f t="shared" si="696"/>
        <v>3.6074196239114249E-3</v>
      </c>
      <c r="AL445" s="13">
        <f t="shared" si="697"/>
        <v>5.8182930243749171E-5</v>
      </c>
      <c r="AM445" s="13">
        <f t="shared" si="698"/>
        <v>5.401353658675451E-4</v>
      </c>
      <c r="AN445" s="13">
        <f t="shared" si="699"/>
        <v>9.0115077052519311E-4</v>
      </c>
      <c r="AO445" s="13">
        <f t="shared" si="700"/>
        <v>7.5173073504808245E-4</v>
      </c>
      <c r="AP445" s="13">
        <f t="shared" si="701"/>
        <v>4.1805738210827856E-4</v>
      </c>
      <c r="AQ445" s="13">
        <f t="shared" si="702"/>
        <v>1.7436959131787567E-4</v>
      </c>
      <c r="AR445" s="13">
        <f t="shared" si="703"/>
        <v>7.5983034017528175E-3</v>
      </c>
      <c r="AS445" s="13">
        <f t="shared" si="704"/>
        <v>7.4708268672709754E-3</v>
      </c>
      <c r="AT445" s="13">
        <f t="shared" si="705"/>
        <v>3.6727445016121983E-3</v>
      </c>
      <c r="AU445" s="13">
        <f t="shared" si="706"/>
        <v>1.203708988199327E-3</v>
      </c>
      <c r="AV445" s="13">
        <f t="shared" si="707"/>
        <v>2.9587859861388954E-4</v>
      </c>
      <c r="AW445" s="13">
        <f t="shared" si="708"/>
        <v>2.6511846352663656E-6</v>
      </c>
      <c r="AX445" s="13">
        <f t="shared" si="709"/>
        <v>8.8512254861956404E-5</v>
      </c>
      <c r="AY445" s="13">
        <f t="shared" si="710"/>
        <v>1.4767203132803964E-4</v>
      </c>
      <c r="AZ445" s="13">
        <f t="shared" si="711"/>
        <v>1.2318649474335355E-4</v>
      </c>
      <c r="BA445" s="13">
        <f t="shared" si="712"/>
        <v>6.8507274084260509E-5</v>
      </c>
      <c r="BB445" s="13">
        <f t="shared" si="713"/>
        <v>2.8574032885467012E-5</v>
      </c>
      <c r="BC445" s="13">
        <f t="shared" si="714"/>
        <v>9.53446612790958E-6</v>
      </c>
      <c r="BD445" s="13">
        <f t="shared" si="715"/>
        <v>2.1128089357674278E-3</v>
      </c>
      <c r="BE445" s="13">
        <f t="shared" si="716"/>
        <v>2.077362396334458E-3</v>
      </c>
      <c r="BF445" s="13">
        <f t="shared" si="717"/>
        <v>1.0212552712763308E-3</v>
      </c>
      <c r="BG445" s="13">
        <f t="shared" si="718"/>
        <v>3.3470723289944268E-4</v>
      </c>
      <c r="BH445" s="13">
        <f t="shared" si="719"/>
        <v>8.2272964634389363E-5</v>
      </c>
      <c r="BI445" s="13">
        <f t="shared" si="720"/>
        <v>1.6178534658114358E-5</v>
      </c>
      <c r="BJ445" s="14">
        <f t="shared" si="721"/>
        <v>0.22223401847136159</v>
      </c>
      <c r="BK445" s="14">
        <f t="shared" si="722"/>
        <v>0.24344180576499355</v>
      </c>
      <c r="BL445" s="14">
        <f t="shared" si="723"/>
        <v>0.47810976332662181</v>
      </c>
      <c r="BM445" s="14">
        <f t="shared" si="724"/>
        <v>0.49268254514272941</v>
      </c>
      <c r="BN445" s="14">
        <f t="shared" si="725"/>
        <v>0.50555353292531369</v>
      </c>
    </row>
    <row r="446" spans="1:66" x14ac:dyDescent="0.25">
      <c r="A446" t="s">
        <v>350</v>
      </c>
      <c r="B446" t="s">
        <v>288</v>
      </c>
      <c r="C446" t="s">
        <v>286</v>
      </c>
      <c r="D446" t="s">
        <v>360</v>
      </c>
      <c r="E446" s="10">
        <f>VLOOKUP(A446,home!$A$2:$E$405,3,FALSE)</f>
        <v>1.4531000000000001</v>
      </c>
      <c r="F446" s="10">
        <f>VLOOKUP(B446,home!$B$2:$E$405,3,FALSE)</f>
        <v>1.0705</v>
      </c>
      <c r="G446" s="10">
        <f>VLOOKUP(C446,away!$B$2:$E$405,4,FALSE)</f>
        <v>0.76459999999999995</v>
      </c>
      <c r="H446" s="10">
        <f>VLOOKUP(A446,away!$A$2:$E$405,3,FALSE)</f>
        <v>1.0703</v>
      </c>
      <c r="I446" s="10">
        <f>VLOOKUP(C446,away!$B$2:$E$405,3,FALSE)</f>
        <v>1.1418999999999999</v>
      </c>
      <c r="J446" s="10">
        <f>VLOOKUP(B446,home!$B$2:$E$405,4,FALSE)</f>
        <v>1.2458</v>
      </c>
      <c r="K446" s="12">
        <f t="shared" si="670"/>
        <v>1.18936859833</v>
      </c>
      <c r="L446" s="12">
        <f t="shared" si="671"/>
        <v>1.5225863251059999</v>
      </c>
      <c r="M446" s="13">
        <f t="shared" si="672"/>
        <v>6.640685941211226E-2</v>
      </c>
      <c r="N446" s="13">
        <f t="shared" si="673"/>
        <v>7.8982233298481308E-2</v>
      </c>
      <c r="O446" s="13">
        <f t="shared" si="674"/>
        <v>0.10111017603411879</v>
      </c>
      <c r="P446" s="13">
        <f t="shared" si="675"/>
        <v>0.1202572683465994</v>
      </c>
      <c r="Q446" s="13">
        <f t="shared" si="676"/>
        <v>4.6969494055593905E-2</v>
      </c>
      <c r="R446" s="13">
        <f t="shared" si="677"/>
        <v>7.6974485679304858E-2</v>
      </c>
      <c r="S446" s="13">
        <f t="shared" si="678"/>
        <v>5.4443963764488283E-2</v>
      </c>
      <c r="T446" s="13">
        <f t="shared" si="679"/>
        <v>7.151510934619483E-2</v>
      </c>
      <c r="U446" s="13">
        <f t="shared" si="680"/>
        <v>9.1551036139567457E-2</v>
      </c>
      <c r="V446" s="13">
        <f t="shared" si="681"/>
        <v>1.0954829429503869E-2</v>
      </c>
      <c r="W446" s="13">
        <f t="shared" si="682"/>
        <v>1.862134710305699E-2</v>
      </c>
      <c r="X446" s="13">
        <f t="shared" si="683"/>
        <v>2.8352608454166799E-2</v>
      </c>
      <c r="Y446" s="13">
        <f t="shared" si="684"/>
        <v>2.1584646956699573E-2</v>
      </c>
      <c r="Z446" s="13">
        <f t="shared" si="685"/>
        <v>3.9066766425792397E-2</v>
      </c>
      <c r="AA446" s="13">
        <f t="shared" si="686"/>
        <v>4.6464785225130208E-2</v>
      </c>
      <c r="AB446" s="13">
        <f t="shared" si="687"/>
        <v>2.7631878237458812E-2</v>
      </c>
      <c r="AC446" s="13">
        <f t="shared" si="688"/>
        <v>1.2398924919595595E-3</v>
      </c>
      <c r="AD446" s="13">
        <f t="shared" si="689"/>
        <v>5.5369113757448253E-3</v>
      </c>
      <c r="AE446" s="13">
        <f t="shared" si="690"/>
        <v>8.4304255440329195E-3</v>
      </c>
      <c r="AF446" s="13">
        <f t="shared" si="691"/>
        <v>6.418025324084419E-3</v>
      </c>
      <c r="AG446" s="13">
        <f t="shared" si="692"/>
        <v>3.257332530878313E-3</v>
      </c>
      <c r="AH446" s="13">
        <f t="shared" si="693"/>
        <v>1.487063108150543E-2</v>
      </c>
      <c r="AI446" s="13">
        <f t="shared" si="694"/>
        <v>1.7686661645692645E-2</v>
      </c>
      <c r="AJ446" s="13">
        <f t="shared" si="695"/>
        <v>1.051797998533722E-2</v>
      </c>
      <c r="AK446" s="13">
        <f t="shared" si="696"/>
        <v>4.1699183708078392E-3</v>
      </c>
      <c r="AL446" s="13">
        <f t="shared" si="697"/>
        <v>8.9813664098271291E-5</v>
      </c>
      <c r="AM446" s="13">
        <f t="shared" si="698"/>
        <v>1.3170857044094107E-3</v>
      </c>
      <c r="AN446" s="13">
        <f t="shared" si="699"/>
        <v>2.0053766825263719E-3</v>
      </c>
      <c r="AO446" s="13">
        <f t="shared" si="700"/>
        <v>1.5266795567505456E-3</v>
      </c>
      <c r="AP446" s="13">
        <f t="shared" si="701"/>
        <v>7.7483380530908997E-4</v>
      </c>
      <c r="AQ446" s="13">
        <f t="shared" si="702"/>
        <v>2.9493783904836637E-4</v>
      </c>
      <c r="AR446" s="13">
        <f t="shared" si="703"/>
        <v>4.5283639060792772E-3</v>
      </c>
      <c r="AS446" s="13">
        <f t="shared" si="704"/>
        <v>5.3858938317016738E-3</v>
      </c>
      <c r="AT446" s="13">
        <f t="shared" si="705"/>
        <v>3.2029064986826071E-3</v>
      </c>
      <c r="AU446" s="13">
        <f t="shared" si="706"/>
        <v>1.2698121376400599E-3</v>
      </c>
      <c r="AV446" s="13">
        <f t="shared" si="707"/>
        <v>3.775686705718448E-4</v>
      </c>
      <c r="AW446" s="13">
        <f t="shared" si="708"/>
        <v>4.5179176101661537E-6</v>
      </c>
      <c r="AX446" s="13">
        <f t="shared" si="709"/>
        <v>2.6108339635565019E-4</v>
      </c>
      <c r="AY446" s="13">
        <f t="shared" si="710"/>
        <v>3.9752200900334265E-4</v>
      </c>
      <c r="AZ446" s="13">
        <f t="shared" si="711"/>
        <v>3.0263078741857692E-4</v>
      </c>
      <c r="BA446" s="13">
        <f t="shared" si="712"/>
        <v>1.5359383282652871E-4</v>
      </c>
      <c r="BB446" s="13">
        <f t="shared" si="713"/>
        <v>5.8464967370572428E-5</v>
      </c>
      <c r="BC446" s="13">
        <f t="shared" si="714"/>
        <v>1.7803591963240391E-5</v>
      </c>
      <c r="BD446" s="13">
        <f t="shared" si="715"/>
        <v>1.1491374930833172E-3</v>
      </c>
      <c r="BE446" s="13">
        <f t="shared" si="716"/>
        <v>1.3667480494369551E-3</v>
      </c>
      <c r="BF446" s="13">
        <f t="shared" si="717"/>
        <v>8.1278360591454659E-4</v>
      </c>
      <c r="BG446" s="13">
        <f t="shared" si="718"/>
        <v>3.2223309937072904E-4</v>
      </c>
      <c r="BH446" s="13">
        <f t="shared" si="719"/>
        <v>9.5813482433523915E-5</v>
      </c>
      <c r="BI446" s="13">
        <f t="shared" si="720"/>
        <v>2.2791509460615278E-5</v>
      </c>
      <c r="BJ446" s="14">
        <f t="shared" si="721"/>
        <v>0.29677814616191556</v>
      </c>
      <c r="BK446" s="14">
        <f t="shared" si="722"/>
        <v>0.25379014911776498</v>
      </c>
      <c r="BL446" s="14">
        <f t="shared" si="723"/>
        <v>0.40951160468329839</v>
      </c>
      <c r="BM446" s="14">
        <f t="shared" si="724"/>
        <v>0.50805314547116753</v>
      </c>
      <c r="BN446" s="14">
        <f t="shared" si="725"/>
        <v>0.49070051682621058</v>
      </c>
    </row>
    <row r="447" spans="1:66" x14ac:dyDescent="0.25">
      <c r="A447" t="s">
        <v>291</v>
      </c>
      <c r="B447" t="s">
        <v>295</v>
      </c>
      <c r="C447" t="s">
        <v>309</v>
      </c>
      <c r="D447" t="s">
        <v>360</v>
      </c>
      <c r="E447" s="10">
        <f>VLOOKUP(A447,home!$A$2:$E$405,3,FALSE)</f>
        <v>1.5636000000000001</v>
      </c>
      <c r="F447" s="10">
        <f>VLOOKUP(B447,home!$B$2:$E$405,3,FALSE)</f>
        <v>1.208</v>
      </c>
      <c r="G447" s="10">
        <f>VLOOKUP(C447,away!$B$2:$E$405,4,FALSE)</f>
        <v>1.0871999999999999</v>
      </c>
      <c r="H447" s="10">
        <f>VLOOKUP(A447,away!$A$2:$E$405,3,FALSE)</f>
        <v>1.0982000000000001</v>
      </c>
      <c r="I447" s="10">
        <f>VLOOKUP(C447,away!$B$2:$E$405,3,FALSE)</f>
        <v>0.91059999999999997</v>
      </c>
      <c r="J447" s="10">
        <f>VLOOKUP(B447,home!$B$2:$E$405,4,FALSE)</f>
        <v>1.2141</v>
      </c>
      <c r="K447" s="12">
        <f t="shared" si="670"/>
        <v>2.05353467136</v>
      </c>
      <c r="L447" s="12">
        <f t="shared" si="671"/>
        <v>1.214125398972</v>
      </c>
      <c r="M447" s="13">
        <f t="shared" si="672"/>
        <v>3.8095463570405649E-2</v>
      </c>
      <c r="N447" s="13">
        <f t="shared" si="673"/>
        <v>7.8230355263359821E-2</v>
      </c>
      <c r="O447" s="13">
        <f t="shared" si="674"/>
        <v>4.625266990644205E-2</v>
      </c>
      <c r="P447" s="13">
        <f t="shared" si="675"/>
        <v>9.498146129584803E-2</v>
      </c>
      <c r="Q447" s="13">
        <f t="shared" si="676"/>
        <v>8.0324373443059857E-2</v>
      </c>
      <c r="R447" s="13">
        <f t="shared" si="677"/>
        <v>2.8078270651839588E-2</v>
      </c>
      <c r="S447" s="13">
        <f t="shared" si="678"/>
        <v>5.9203098901931928E-2</v>
      </c>
      <c r="T447" s="13">
        <f t="shared" si="679"/>
        <v>9.7523861953730945E-2</v>
      </c>
      <c r="U447" s="13">
        <f t="shared" si="680"/>
        <v>5.7659702295382538E-2</v>
      </c>
      <c r="V447" s="13">
        <f t="shared" si="681"/>
        <v>1.6400893731249273E-2</v>
      </c>
      <c r="W447" s="13">
        <f t="shared" si="682"/>
        <v>5.4982961940197257E-2</v>
      </c>
      <c r="X447" s="13">
        <f t="shared" si="683"/>
        <v>6.6756210602304272E-2</v>
      </c>
      <c r="Y447" s="13">
        <f t="shared" si="684"/>
        <v>4.0525205415690775E-2</v>
      </c>
      <c r="Z447" s="13">
        <f t="shared" si="685"/>
        <v>1.1363513852536179E-2</v>
      </c>
      <c r="AA447" s="13">
        <f t="shared" si="686"/>
        <v>2.3335369684662686E-2</v>
      </c>
      <c r="AB447" s="13">
        <f t="shared" si="687"/>
        <v>2.3959995358228958E-2</v>
      </c>
      <c r="AC447" s="13">
        <f t="shared" si="688"/>
        <v>2.5557190856087385E-3</v>
      </c>
      <c r="AD447" s="13">
        <f t="shared" si="689"/>
        <v>2.8227354669565594E-2</v>
      </c>
      <c r="AE447" s="13">
        <f t="shared" si="690"/>
        <v>3.4271548250110466E-2</v>
      </c>
      <c r="AF447" s="13">
        <f t="shared" si="691"/>
        <v>2.0804978596276762E-2</v>
      </c>
      <c r="AG447" s="13">
        <f t="shared" si="692"/>
        <v>8.4199509796028145E-3</v>
      </c>
      <c r="AH447" s="13">
        <f t="shared" si="693"/>
        <v>3.4491826974835855E-3</v>
      </c>
      <c r="AI447" s="13">
        <f t="shared" si="694"/>
        <v>7.0830162571375527E-3</v>
      </c>
      <c r="AJ447" s="13">
        <f t="shared" si="695"/>
        <v>7.2726097309192533E-3</v>
      </c>
      <c r="AK447" s="13">
        <f t="shared" si="696"/>
        <v>4.9781854112376008E-3</v>
      </c>
      <c r="AL447" s="13">
        <f t="shared" si="697"/>
        <v>2.548817215091018E-4</v>
      </c>
      <c r="AM447" s="13">
        <f t="shared" si="698"/>
        <v>1.1593170298945717E-2</v>
      </c>
      <c r="AN447" s="13">
        <f t="shared" si="699"/>
        <v>1.4075562514557808E-2</v>
      </c>
      <c r="AO447" s="13">
        <f t="shared" si="700"/>
        <v>8.5447489768714132E-3</v>
      </c>
      <c r="AP447" s="13">
        <f t="shared" si="701"/>
        <v>3.458132253553198E-3</v>
      </c>
      <c r="AQ447" s="13">
        <f t="shared" si="702"/>
        <v>1.0496515505108049E-3</v>
      </c>
      <c r="AR447" s="13">
        <f t="shared" si="703"/>
        <v>8.375480637419152E-4</v>
      </c>
      <c r="AS447" s="13">
        <f t="shared" si="704"/>
        <v>1.719933987824458E-3</v>
      </c>
      <c r="AT447" s="13">
        <f t="shared" si="705"/>
        <v>1.7659720382239969E-3</v>
      </c>
      <c r="AU447" s="13">
        <f t="shared" si="706"/>
        <v>1.2088282697150881E-3</v>
      </c>
      <c r="AV447" s="13">
        <f t="shared" si="707"/>
        <v>6.2059269089501264E-4</v>
      </c>
      <c r="AW447" s="13">
        <f t="shared" si="708"/>
        <v>1.7652319329741387E-5</v>
      </c>
      <c r="AX447" s="13">
        <f t="shared" si="709"/>
        <v>3.9678295266443349E-3</v>
      </c>
      <c r="AY447" s="13">
        <f t="shared" si="710"/>
        <v>4.8174426070899338E-3</v>
      </c>
      <c r="AZ447" s="13">
        <f t="shared" si="711"/>
        <v>2.9244897136788892E-3</v>
      </c>
      <c r="BA447" s="13">
        <f t="shared" si="712"/>
        <v>1.1835657468032971E-3</v>
      </c>
      <c r="BB447" s="13">
        <f t="shared" si="713"/>
        <v>3.5924930863678672E-4</v>
      </c>
      <c r="BC447" s="13">
        <f t="shared" si="714"/>
        <v>8.7234742035810739E-5</v>
      </c>
      <c r="BD447" s="13">
        <f t="shared" si="715"/>
        <v>1.6948139617481333E-4</v>
      </c>
      <c r="BE447" s="13">
        <f t="shared" si="716"/>
        <v>3.4803592319547922E-4</v>
      </c>
      <c r="BF447" s="13">
        <f t="shared" si="717"/>
        <v>3.5735191758035144E-4</v>
      </c>
      <c r="BG447" s="13">
        <f t="shared" si="718"/>
        <v>2.4461151754274422E-4</v>
      </c>
      <c r="BH447" s="13">
        <f t="shared" si="719"/>
        <v>1.2557955807200252E-4</v>
      </c>
      <c r="BI447" s="13">
        <f t="shared" si="720"/>
        <v>5.1576395302984786E-5</v>
      </c>
      <c r="BJ447" s="14">
        <f t="shared" si="721"/>
        <v>0.56212787835322642</v>
      </c>
      <c r="BK447" s="14">
        <f t="shared" si="722"/>
        <v>0.21630896091364266</v>
      </c>
      <c r="BL447" s="14">
        <f t="shared" si="723"/>
        <v>0.20951851375160266</v>
      </c>
      <c r="BM447" s="14">
        <f t="shared" si="724"/>
        <v>0.62855648245229279</v>
      </c>
      <c r="BN447" s="14">
        <f t="shared" si="725"/>
        <v>0.36596259413095505</v>
      </c>
    </row>
    <row r="448" spans="1:66" x14ac:dyDescent="0.25">
      <c r="A448" t="s">
        <v>291</v>
      </c>
      <c r="B448" t="s">
        <v>308</v>
      </c>
      <c r="C448" t="s">
        <v>302</v>
      </c>
      <c r="D448" t="s">
        <v>360</v>
      </c>
      <c r="E448" s="10">
        <f>VLOOKUP(A448,home!$A$2:$E$405,3,FALSE)</f>
        <v>1.5636000000000001</v>
      </c>
      <c r="F448" s="10">
        <f>VLOOKUP(B448,home!$B$2:$E$405,3,FALSE)</f>
        <v>1.5348999999999999</v>
      </c>
      <c r="G448" s="10">
        <f>VLOOKUP(C448,away!$B$2:$E$405,4,FALSE)</f>
        <v>0.71950000000000003</v>
      </c>
      <c r="H448" s="10">
        <f>VLOOKUP(A448,away!$A$2:$E$405,3,FALSE)</f>
        <v>1.0982000000000001</v>
      </c>
      <c r="I448" s="10">
        <f>VLOOKUP(C448,away!$B$2:$E$405,3,FALSE)</f>
        <v>0.68289999999999995</v>
      </c>
      <c r="J448" s="10">
        <f>VLOOKUP(B448,home!$B$2:$E$405,4,FALSE)</f>
        <v>0.72850000000000004</v>
      </c>
      <c r="K448" s="12">
        <f t="shared" si="670"/>
        <v>1.7267781559800002</v>
      </c>
      <c r="L448" s="12">
        <f t="shared" si="671"/>
        <v>0.54634642823000001</v>
      </c>
      <c r="M448" s="13">
        <f t="shared" si="672"/>
        <v>0.10298987627143391</v>
      </c>
      <c r="N448" s="13">
        <f t="shared" si="673"/>
        <v>0.17784066863259504</v>
      </c>
      <c r="O448" s="13">
        <f t="shared" si="674"/>
        <v>5.6268151044747548E-2</v>
      </c>
      <c r="P448" s="13">
        <f t="shared" si="675"/>
        <v>9.7162614101453298E-2</v>
      </c>
      <c r="Q448" s="13">
        <f t="shared" si="676"/>
        <v>0.1535456909198214</v>
      </c>
      <c r="R448" s="13">
        <f t="shared" si="677"/>
        <v>1.5370951673201981E-2</v>
      </c>
      <c r="S448" s="13">
        <f t="shared" si="678"/>
        <v>2.2916265949642769E-2</v>
      </c>
      <c r="T448" s="13">
        <f t="shared" si="679"/>
        <v>8.3889139804151955E-2</v>
      </c>
      <c r="U448" s="13">
        <f t="shared" si="680"/>
        <v>2.6542223585909415E-2</v>
      </c>
      <c r="V448" s="13">
        <f t="shared" si="681"/>
        <v>2.4021824989252242E-3</v>
      </c>
      <c r="W448" s="13">
        <f t="shared" si="682"/>
        <v>8.8379781675068089E-2</v>
      </c>
      <c r="X448" s="13">
        <f t="shared" si="683"/>
        <v>4.8285978045920656E-2</v>
      </c>
      <c r="Y448" s="13">
        <f t="shared" si="684"/>
        <v>1.3190435819490469E-2</v>
      </c>
      <c r="Z448" s="13">
        <f t="shared" si="685"/>
        <v>2.7992881817166153E-3</v>
      </c>
      <c r="AA448" s="13">
        <f t="shared" si="686"/>
        <v>4.8337496844812243E-3</v>
      </c>
      <c r="AB448" s="13">
        <f t="shared" si="687"/>
        <v>4.1734066833186987E-3</v>
      </c>
      <c r="AC448" s="13">
        <f t="shared" si="688"/>
        <v>1.416415498750062E-4</v>
      </c>
      <c r="AD448" s="13">
        <f t="shared" si="689"/>
        <v>3.8153069106697288E-2</v>
      </c>
      <c r="AE448" s="13">
        <f t="shared" si="690"/>
        <v>2.084479303245642E-2</v>
      </c>
      <c r="AF448" s="13">
        <f t="shared" si="691"/>
        <v>5.6942391102380767E-3</v>
      </c>
      <c r="AG448" s="13">
        <f t="shared" si="692"/>
        <v>1.0370090664553824E-3</v>
      </c>
      <c r="AH448" s="13">
        <f t="shared" si="693"/>
        <v>3.8234527491683097E-4</v>
      </c>
      <c r="AI448" s="13">
        <f t="shared" si="694"/>
        <v>6.6022546876855161E-4</v>
      </c>
      <c r="AJ448" s="13">
        <f t="shared" si="695"/>
        <v>5.7003145874559547E-4</v>
      </c>
      <c r="AK448" s="13">
        <f t="shared" si="696"/>
        <v>3.2810595706110298E-4</v>
      </c>
      <c r="AL448" s="13">
        <f t="shared" si="697"/>
        <v>5.3450936148193771E-6</v>
      </c>
      <c r="AM448" s="13">
        <f t="shared" si="698"/>
        <v>1.3176377263408045E-2</v>
      </c>
      <c r="AN448" s="13">
        <f t="shared" si="699"/>
        <v>7.1988666548739675E-3</v>
      </c>
      <c r="AO448" s="13">
        <f t="shared" si="700"/>
        <v>1.9665375420972195E-3</v>
      </c>
      <c r="AP448" s="13">
        <f t="shared" si="701"/>
        <v>3.5813692070167311E-4</v>
      </c>
      <c r="AQ448" s="13">
        <f t="shared" si="702"/>
        <v>4.8916706860662468E-5</v>
      </c>
      <c r="AR448" s="13">
        <f t="shared" si="703"/>
        <v>4.1778595060285618E-5</v>
      </c>
      <c r="AS448" s="13">
        <f t="shared" si="704"/>
        <v>7.2142365337635146E-5</v>
      </c>
      <c r="AT448" s="13">
        <f t="shared" si="705"/>
        <v>6.2286930292878559E-5</v>
      </c>
      <c r="AU448" s="13">
        <f t="shared" si="706"/>
        <v>3.585190354426389E-5</v>
      </c>
      <c r="AV448" s="13">
        <f t="shared" si="707"/>
        <v>1.5477070972634214E-5</v>
      </c>
      <c r="AW448" s="13">
        <f t="shared" si="708"/>
        <v>1.4007398025545486E-7</v>
      </c>
      <c r="AX448" s="13">
        <f t="shared" si="709"/>
        <v>3.7921134055674231E-3</v>
      </c>
      <c r="AY448" s="13">
        <f t="shared" si="710"/>
        <v>2.071807614574863E-3</v>
      </c>
      <c r="AZ448" s="13">
        <f t="shared" si="711"/>
        <v>5.659623451013463E-4</v>
      </c>
      <c r="BA448" s="13">
        <f t="shared" si="712"/>
        <v>1.0307050191959841E-4</v>
      </c>
      <c r="BB448" s="13">
        <f t="shared" si="713"/>
        <v>1.4078050144911489E-5</v>
      </c>
      <c r="BC448" s="13">
        <f t="shared" si="714"/>
        <v>1.5382984826230458E-6</v>
      </c>
      <c r="BD448" s="13">
        <f t="shared" si="715"/>
        <v>3.8042643646090926E-6</v>
      </c>
      <c r="BE448" s="13">
        <f t="shared" si="716"/>
        <v>6.5691206043801163E-6</v>
      </c>
      <c r="BF448" s="13">
        <f t="shared" si="717"/>
        <v>5.6717069818208614E-6</v>
      </c>
      <c r="BG448" s="13">
        <f t="shared" si="718"/>
        <v>3.2645932411091736E-6</v>
      </c>
      <c r="BH448" s="13">
        <f t="shared" si="719"/>
        <v>1.4093070742268183E-6</v>
      </c>
      <c r="BI448" s="13">
        <f t="shared" si="720"/>
        <v>4.8671213416859069E-7</v>
      </c>
      <c r="BJ448" s="14">
        <f t="shared" si="721"/>
        <v>0.66015821051662682</v>
      </c>
      <c r="BK448" s="14">
        <f t="shared" si="722"/>
        <v>0.22768973307951992</v>
      </c>
      <c r="BL448" s="14">
        <f t="shared" si="723"/>
        <v>0.10937793340075896</v>
      </c>
      <c r="BM448" s="14">
        <f t="shared" si="724"/>
        <v>0.39477554499477485</v>
      </c>
      <c r="BN448" s="14">
        <f t="shared" si="725"/>
        <v>0.60317795264325313</v>
      </c>
    </row>
    <row r="449" spans="1:66" x14ac:dyDescent="0.25">
      <c r="A449" t="s">
        <v>291</v>
      </c>
      <c r="B449" t="s">
        <v>317</v>
      </c>
      <c r="C449" t="s">
        <v>307</v>
      </c>
      <c r="D449" t="s">
        <v>360</v>
      </c>
      <c r="E449" s="10">
        <f>VLOOKUP(A449,home!$A$2:$E$405,3,FALSE)</f>
        <v>1.5636000000000001</v>
      </c>
      <c r="F449" s="10">
        <f>VLOOKUP(B449,home!$B$2:$E$405,3,FALSE)</f>
        <v>0.85270000000000001</v>
      </c>
      <c r="G449" s="10">
        <f>VLOOKUP(C449,away!$B$2:$E$405,4,FALSE)</f>
        <v>0.81399999999999995</v>
      </c>
      <c r="H449" s="10">
        <f>VLOOKUP(A449,away!$A$2:$E$405,3,FALSE)</f>
        <v>1.0982000000000001</v>
      </c>
      <c r="I449" s="10">
        <f>VLOOKUP(C449,away!$B$2:$E$405,3,FALSE)</f>
        <v>1.7383999999999999</v>
      </c>
      <c r="J449" s="10">
        <f>VLOOKUP(B449,home!$B$2:$E$405,4,FALSE)</f>
        <v>1.4165000000000001</v>
      </c>
      <c r="K449" s="12">
        <f t="shared" si="670"/>
        <v>1.0852913200799998</v>
      </c>
      <c r="L449" s="12">
        <f t="shared" si="671"/>
        <v>2.7042555615200001</v>
      </c>
      <c r="M449" s="13">
        <f t="shared" si="672"/>
        <v>2.2605842654052587E-2</v>
      </c>
      <c r="N449" s="13">
        <f t="shared" si="673"/>
        <v>2.4533924815537497E-2</v>
      </c>
      <c r="O449" s="13">
        <f t="shared" si="674"/>
        <v>6.113197572006774E-2</v>
      </c>
      <c r="P449" s="13">
        <f t="shared" si="675"/>
        <v>6.6346002628330819E-2</v>
      </c>
      <c r="Q449" s="13">
        <f t="shared" si="676"/>
        <v>1.3313227824899077E-2</v>
      </c>
      <c r="R449" s="13">
        <f t="shared" si="677"/>
        <v>8.2658242663849427E-2</v>
      </c>
      <c r="S449" s="13">
        <f t="shared" si="678"/>
        <v>4.8679805173833725E-2</v>
      </c>
      <c r="T449" s="13">
        <f t="shared" si="679"/>
        <v>3.6002370387266142E-2</v>
      </c>
      <c r="U449" s="13">
        <f t="shared" si="680"/>
        <v>8.9708273296142102E-2</v>
      </c>
      <c r="V449" s="13">
        <f t="shared" si="681"/>
        <v>1.5874511988562337E-2</v>
      </c>
      <c r="W449" s="13">
        <f t="shared" si="682"/>
        <v>4.8162435335368358E-3</v>
      </c>
      <c r="X449" s="13">
        <f t="shared" si="683"/>
        <v>1.3024353361201724E-2</v>
      </c>
      <c r="Y449" s="13">
        <f t="shared" si="684"/>
        <v>1.7610590006115739E-2</v>
      </c>
      <c r="Z449" s="13">
        <f t="shared" si="685"/>
        <v>7.4509670809728173E-2</v>
      </c>
      <c r="AA449" s="13">
        <f t="shared" si="686"/>
        <v>8.0864698991816114E-2</v>
      </c>
      <c r="AB449" s="13">
        <f t="shared" si="687"/>
        <v>4.3880877958349968E-2</v>
      </c>
      <c r="AC449" s="13">
        <f t="shared" si="688"/>
        <v>2.9118866254909748E-3</v>
      </c>
      <c r="AD449" s="13">
        <f t="shared" si="689"/>
        <v>1.3067568255847384E-3</v>
      </c>
      <c r="AE449" s="13">
        <f t="shared" si="690"/>
        <v>3.5338044131417493E-3</v>
      </c>
      <c r="AF449" s="13">
        <f t="shared" si="691"/>
        <v>4.7781551187812497E-3</v>
      </c>
      <c r="AG449" s="13">
        <f t="shared" si="692"/>
        <v>4.3071175179231497E-3</v>
      </c>
      <c r="AH449" s="13">
        <f t="shared" si="693"/>
        <v>5.037329791855797E-2</v>
      </c>
      <c r="AI449" s="13">
        <f t="shared" si="694"/>
        <v>5.4669702994814884E-2</v>
      </c>
      <c r="AJ449" s="13">
        <f t="shared" si="695"/>
        <v>2.9666277065812079E-2</v>
      </c>
      <c r="AK449" s="13">
        <f t="shared" si="696"/>
        <v>1.0732184332871408E-2</v>
      </c>
      <c r="AL449" s="13">
        <f t="shared" si="697"/>
        <v>3.4184443493610151E-4</v>
      </c>
      <c r="AM449" s="13">
        <f t="shared" si="698"/>
        <v>2.8364236805248228E-4</v>
      </c>
      <c r="AN449" s="13">
        <f t="shared" si="699"/>
        <v>7.6704145128862799E-4</v>
      </c>
      <c r="AO449" s="13">
        <f t="shared" si="700"/>
        <v>1.0371380552818225E-3</v>
      </c>
      <c r="AP449" s="13">
        <f t="shared" si="701"/>
        <v>9.3489545135330178E-4</v>
      </c>
      <c r="AQ449" s="13">
        <f t="shared" si="702"/>
        <v>6.3204905594047944E-4</v>
      </c>
      <c r="AR449" s="13">
        <f t="shared" si="703"/>
        <v>2.7244454209672853E-2</v>
      </c>
      <c r="AS449" s="13">
        <f t="shared" si="704"/>
        <v>2.9568169674074957E-2</v>
      </c>
      <c r="AT449" s="13">
        <f t="shared" si="705"/>
        <v>1.6045038948963111E-2</v>
      </c>
      <c r="AU449" s="13">
        <f t="shared" si="706"/>
        <v>5.8045138338850642E-3</v>
      </c>
      <c r="AV449" s="13">
        <f t="shared" si="707"/>
        <v>1.5748971202999352E-3</v>
      </c>
      <c r="AW449" s="13">
        <f t="shared" si="708"/>
        <v>2.7868915874037636E-5</v>
      </c>
      <c r="AX449" s="13">
        <f t="shared" si="709"/>
        <v>5.1305766675715925E-5</v>
      </c>
      <c r="AY449" s="13">
        <f t="shared" si="710"/>
        <v>1.3874390487085228E-4</v>
      </c>
      <c r="AZ449" s="13">
        <f t="shared" si="711"/>
        <v>1.875994881870021E-4</v>
      </c>
      <c r="BA449" s="13">
        <f t="shared" si="712"/>
        <v>1.6910565308933531E-4</v>
      </c>
      <c r="BB449" s="13">
        <f t="shared" si="713"/>
        <v>1.1432622571282673E-4</v>
      </c>
      <c r="BC449" s="13">
        <f t="shared" si="714"/>
        <v>6.1833466342300512E-5</v>
      </c>
      <c r="BD449" s="13">
        <f t="shared" si="715"/>
        <v>1.227932780284746E-2</v>
      </c>
      <c r="BE449" s="13">
        <f t="shared" si="716"/>
        <v>1.3326647880847363E-2</v>
      </c>
      <c r="BF449" s="13">
        <f t="shared" si="717"/>
        <v>7.2316476354230821E-3</v>
      </c>
      <c r="BG449" s="13">
        <f t="shared" si="718"/>
        <v>2.616148136200576E-3</v>
      </c>
      <c r="BH449" s="13">
        <f t="shared" si="719"/>
        <v>7.0982071606548838E-4</v>
      </c>
      <c r="BI449" s="13">
        <f t="shared" si="720"/>
        <v>1.5407245239176898E-4</v>
      </c>
      <c r="BJ449" s="14">
        <f t="shared" si="721"/>
        <v>0.12760422469078264</v>
      </c>
      <c r="BK449" s="14">
        <f t="shared" si="722"/>
        <v>0.1568986374100774</v>
      </c>
      <c r="BL449" s="14">
        <f t="shared" si="723"/>
        <v>0.62024026935295318</v>
      </c>
      <c r="BM449" s="14">
        <f t="shared" si="724"/>
        <v>0.70855271096780736</v>
      </c>
      <c r="BN449" s="14">
        <f t="shared" si="725"/>
        <v>0.27058921630673716</v>
      </c>
    </row>
    <row r="450" spans="1:66" x14ac:dyDescent="0.25">
      <c r="A450" t="s">
        <v>291</v>
      </c>
      <c r="B450" t="s">
        <v>300</v>
      </c>
      <c r="C450" t="s">
        <v>316</v>
      </c>
      <c r="D450" t="s">
        <v>360</v>
      </c>
      <c r="E450" s="10">
        <f>VLOOKUP(A450,home!$A$2:$E$405,3,FALSE)</f>
        <v>1.5636000000000001</v>
      </c>
      <c r="F450" s="10">
        <f>VLOOKUP(B450,home!$B$2:$E$405,3,FALSE)</f>
        <v>1.0465</v>
      </c>
      <c r="G450" s="10">
        <f>VLOOKUP(C450,away!$B$2:$E$405,4,FALSE)</f>
        <v>0.58140000000000003</v>
      </c>
      <c r="H450" s="10">
        <f>VLOOKUP(A450,away!$A$2:$E$405,3,FALSE)</f>
        <v>1.0982000000000001</v>
      </c>
      <c r="I450" s="10">
        <f>VLOOKUP(C450,away!$B$2:$E$405,3,FALSE)</f>
        <v>1.49</v>
      </c>
      <c r="J450" s="10">
        <f>VLOOKUP(B450,home!$B$2:$E$405,4,FALSE)</f>
        <v>0.91059999999999997</v>
      </c>
      <c r="K450" s="12">
        <f t="shared" si="670"/>
        <v>0.95134912236000013</v>
      </c>
      <c r="L450" s="12">
        <f t="shared" si="671"/>
        <v>1.4900311708</v>
      </c>
      <c r="M450" s="13">
        <f t="shared" si="672"/>
        <v>8.7040626926528253E-2</v>
      </c>
      <c r="N450" s="13">
        <f t="shared" si="673"/>
        <v>8.2806024036216841E-2</v>
      </c>
      <c r="O450" s="13">
        <f t="shared" si="674"/>
        <v>0.12969324724650089</v>
      </c>
      <c r="P450" s="13">
        <f t="shared" si="675"/>
        <v>0.12338355694397712</v>
      </c>
      <c r="Q450" s="13">
        <f t="shared" si="676"/>
        <v>3.9388719146487977E-2</v>
      </c>
      <c r="R450" s="13">
        <f t="shared" si="677"/>
        <v>9.6623490519778824E-2</v>
      </c>
      <c r="S450" s="13">
        <f t="shared" si="678"/>
        <v>4.3725277096745688E-2</v>
      </c>
      <c r="T450" s="13">
        <f t="shared" si="679"/>
        <v>5.869041930615386E-2</v>
      </c>
      <c r="U450" s="13">
        <f t="shared" si="680"/>
        <v>9.1922672905351374E-2</v>
      </c>
      <c r="V450" s="13">
        <f t="shared" si="681"/>
        <v>6.8869247321731858E-3</v>
      </c>
      <c r="W450" s="13">
        <f t="shared" si="682"/>
        <v>1.2490807796965294E-2</v>
      </c>
      <c r="X450" s="13">
        <f t="shared" si="683"/>
        <v>1.8611692965949965E-2</v>
      </c>
      <c r="Y450" s="13">
        <f t="shared" si="684"/>
        <v>1.3866001330312279E-2</v>
      </c>
      <c r="Z450" s="13">
        <f t="shared" si="685"/>
        <v>4.7990670901989572E-2</v>
      </c>
      <c r="AA450" s="13">
        <f t="shared" si="686"/>
        <v>4.5655882644075371E-2</v>
      </c>
      <c r="AB450" s="13">
        <f t="shared" si="687"/>
        <v>2.171734194200613E-2</v>
      </c>
      <c r="AC450" s="13">
        <f t="shared" si="688"/>
        <v>6.1015563928715883E-4</v>
      </c>
      <c r="AD450" s="13">
        <f t="shared" si="689"/>
        <v>2.9707797588025939E-3</v>
      </c>
      <c r="AE450" s="13">
        <f t="shared" si="690"/>
        <v>4.4265544421975712E-3</v>
      </c>
      <c r="AF450" s="13">
        <f t="shared" si="691"/>
        <v>3.2978520490587943E-3</v>
      </c>
      <c r="AG450" s="13">
        <f t="shared" si="692"/>
        <v>1.6379674499280845E-3</v>
      </c>
      <c r="AH450" s="13">
        <f t="shared" si="693"/>
        <v>1.7876898887892262E-2</v>
      </c>
      <c r="AI450" s="13">
        <f t="shared" si="694"/>
        <v>1.7007172067514762E-2</v>
      </c>
      <c r="AJ450" s="13">
        <f t="shared" si="695"/>
        <v>8.0898791101278386E-3</v>
      </c>
      <c r="AK450" s="13">
        <f t="shared" si="696"/>
        <v>2.5654331304728732E-3</v>
      </c>
      <c r="AL450" s="13">
        <f t="shared" si="697"/>
        <v>3.4596797253412755E-5</v>
      </c>
      <c r="AM450" s="13">
        <f t="shared" si="698"/>
        <v>5.652497432523403E-4</v>
      </c>
      <c r="AN450" s="13">
        <f t="shared" si="699"/>
        <v>8.4223973673268403E-4</v>
      </c>
      <c r="AO450" s="13">
        <f t="shared" si="700"/>
        <v>6.2748173050904263E-4</v>
      </c>
      <c r="AP450" s="13">
        <f t="shared" si="701"/>
        <v>3.1165577918866626E-4</v>
      </c>
      <c r="AQ450" s="13">
        <f t="shared" si="702"/>
        <v>1.1609420638776871E-4</v>
      </c>
      <c r="AR450" s="13">
        <f t="shared" si="703"/>
        <v>5.3274273160398627E-3</v>
      </c>
      <c r="AS450" s="13">
        <f t="shared" si="704"/>
        <v>5.0682433015512137E-3</v>
      </c>
      <c r="AT450" s="13">
        <f t="shared" si="705"/>
        <v>2.4108344084188479E-3</v>
      </c>
      <c r="AU450" s="13">
        <f t="shared" si="706"/>
        <v>7.6451506620152062E-4</v>
      </c>
      <c r="AV450" s="13">
        <f t="shared" si="707"/>
        <v>1.8183018431545348E-4</v>
      </c>
      <c r="AW450" s="13">
        <f t="shared" si="708"/>
        <v>1.3622871853466369E-6</v>
      </c>
      <c r="AX450" s="13">
        <f t="shared" si="709"/>
        <v>8.9624974526221514E-5</v>
      </c>
      <c r="AY450" s="13">
        <f t="shared" si="710"/>
        <v>1.3354400572622603E-4</v>
      </c>
      <c r="AZ450" s="13">
        <f t="shared" si="711"/>
        <v>9.9492365602785258E-5</v>
      </c>
      <c r="BA450" s="13">
        <f t="shared" si="712"/>
        <v>4.9415575334926585E-5</v>
      </c>
      <c r="BB450" s="13">
        <f t="shared" si="713"/>
        <v>1.8407686893014071E-5</v>
      </c>
      <c r="BC450" s="13">
        <f t="shared" si="714"/>
        <v>5.4856054505835122E-6</v>
      </c>
      <c r="BD450" s="13">
        <f t="shared" si="715"/>
        <v>1.3230054601784647E-3</v>
      </c>
      <c r="BE450" s="13">
        <f t="shared" si="716"/>
        <v>1.2586400834182704E-3</v>
      </c>
      <c r="BF450" s="13">
        <f t="shared" si="717"/>
        <v>5.9870306936354433E-4</v>
      </c>
      <c r="BG450" s="13">
        <f t="shared" si="718"/>
        <v>1.8985854653108211E-4</v>
      </c>
      <c r="BH450" s="13">
        <f t="shared" si="719"/>
        <v>4.5155440403722541E-5</v>
      </c>
      <c r="BI450" s="13">
        <f t="shared" si="720"/>
        <v>8.5917177195721486E-6</v>
      </c>
      <c r="BJ450" s="14">
        <f t="shared" si="721"/>
        <v>0.24104550969167754</v>
      </c>
      <c r="BK450" s="14">
        <f t="shared" si="722"/>
        <v>0.26181468214169107</v>
      </c>
      <c r="BL450" s="14">
        <f t="shared" si="723"/>
        <v>0.44832882304786176</v>
      </c>
      <c r="BM450" s="14">
        <f t="shared" si="724"/>
        <v>0.44011183924518932</v>
      </c>
      <c r="BN450" s="14">
        <f t="shared" si="725"/>
        <v>0.55893566481948986</v>
      </c>
    </row>
    <row r="451" spans="1:66" x14ac:dyDescent="0.25">
      <c r="A451" t="s">
        <v>291</v>
      </c>
      <c r="B451" t="s">
        <v>301</v>
      </c>
      <c r="C451" t="s">
        <v>296</v>
      </c>
      <c r="D451" t="s">
        <v>360</v>
      </c>
      <c r="E451" s="10">
        <f>VLOOKUP(A451,home!$A$2:$E$405,3,FALSE)</f>
        <v>1.5636000000000001</v>
      </c>
      <c r="F451" s="10">
        <f>VLOOKUP(B451,home!$B$2:$E$405,3,FALSE)</f>
        <v>0.85270000000000001</v>
      </c>
      <c r="G451" s="10">
        <f>VLOOKUP(C451,away!$B$2:$E$405,4,FALSE)</f>
        <v>0.71060000000000001</v>
      </c>
      <c r="H451" s="10">
        <f>VLOOKUP(A451,away!$A$2:$E$405,3,FALSE)</f>
        <v>1.0982000000000001</v>
      </c>
      <c r="I451" s="10">
        <f>VLOOKUP(C451,away!$B$2:$E$405,3,FALSE)</f>
        <v>1.1129</v>
      </c>
      <c r="J451" s="10">
        <f>VLOOKUP(B451,home!$B$2:$E$405,4,FALSE)</f>
        <v>1.1129</v>
      </c>
      <c r="K451" s="12">
        <f t="shared" si="670"/>
        <v>0.94742999023200003</v>
      </c>
      <c r="L451" s="12">
        <f t="shared" si="671"/>
        <v>1.3601716674620001</v>
      </c>
      <c r="M451" s="13">
        <f t="shared" si="672"/>
        <v>9.9499599724602317E-2</v>
      </c>
      <c r="N451" s="13">
        <f t="shared" si="673"/>
        <v>9.4268904795167877E-2</v>
      </c>
      <c r="O451" s="13">
        <f t="shared" si="674"/>
        <v>0.1353365364692139</v>
      </c>
      <c r="P451" s="13">
        <f t="shared" si="675"/>
        <v>0.12822189342506002</v>
      </c>
      <c r="Q451" s="13">
        <f t="shared" si="676"/>
        <v>4.4656593774633623E-2</v>
      </c>
      <c r="R451" s="13">
        <f t="shared" si="677"/>
        <v>9.2040461238931254E-2</v>
      </c>
      <c r="S451" s="13">
        <f t="shared" si="678"/>
        <v>4.1308844455185997E-2</v>
      </c>
      <c r="T451" s="13">
        <f t="shared" si="679"/>
        <v>6.0740633617616585E-2</v>
      </c>
      <c r="U451" s="13">
        <f t="shared" si="680"/>
        <v>8.7201893292549404E-2</v>
      </c>
      <c r="V451" s="13">
        <f t="shared" si="681"/>
        <v>5.9148180449475679E-3</v>
      </c>
      <c r="W451" s="13">
        <f t="shared" si="682"/>
        <v>1.4102998734565176E-2</v>
      </c>
      <c r="X451" s="13">
        <f t="shared" si="683"/>
        <v>1.9182499305007993E-2</v>
      </c>
      <c r="Y451" s="13">
        <f t="shared" si="684"/>
        <v>1.3045746032890692E-2</v>
      </c>
      <c r="Z451" s="13">
        <f t="shared" si="685"/>
        <v>4.1730275879109567E-2</v>
      </c>
      <c r="AA451" s="13">
        <f t="shared" si="686"/>
        <v>3.9536514868523435E-2</v>
      </c>
      <c r="AB451" s="13">
        <f t="shared" si="687"/>
        <v>1.8729039947846242E-2</v>
      </c>
      <c r="AC451" s="13">
        <f t="shared" si="688"/>
        <v>4.7638958541481235E-4</v>
      </c>
      <c r="AD451" s="13">
        <f t="shared" si="689"/>
        <v>3.340400988332748E-3</v>
      </c>
      <c r="AE451" s="13">
        <f t="shared" si="690"/>
        <v>4.5435187822922673E-3</v>
      </c>
      <c r="AF451" s="13">
        <f t="shared" si="691"/>
        <v>3.0899827591276954E-3</v>
      </c>
      <c r="AG451" s="13">
        <f t="shared" si="692"/>
        <v>1.400969000637183E-3</v>
      </c>
      <c r="AH451" s="13">
        <f t="shared" si="693"/>
        <v>1.4190084731534439E-2</v>
      </c>
      <c r="AI451" s="13">
        <f t="shared" si="694"/>
        <v>1.3444111838588924E-2</v>
      </c>
      <c r="AJ451" s="13">
        <f t="shared" si="695"/>
        <v>6.3686773739561105E-3</v>
      </c>
      <c r="AK451" s="13">
        <f t="shared" si="696"/>
        <v>2.0112919807326658E-3</v>
      </c>
      <c r="AL451" s="13">
        <f t="shared" si="697"/>
        <v>2.4556309701319559E-5</v>
      </c>
      <c r="AM451" s="13">
        <f t="shared" si="698"/>
        <v>6.3295921514941185E-4</v>
      </c>
      <c r="AN451" s="13">
        <f t="shared" si="699"/>
        <v>8.6093319110521437E-4</v>
      </c>
      <c r="AO451" s="13">
        <f t="shared" si="700"/>
        <v>5.8550846705948028E-4</v>
      </c>
      <c r="AP451" s="13">
        <f t="shared" si="701"/>
        <v>2.6546400931780426E-4</v>
      </c>
      <c r="AQ451" s="13">
        <f t="shared" si="702"/>
        <v>9.0269156051236467E-5</v>
      </c>
      <c r="AR451" s="13">
        <f t="shared" si="703"/>
        <v>3.8601902421436535E-3</v>
      </c>
      <c r="AS451" s="13">
        <f t="shared" si="704"/>
        <v>3.6572600034078225E-3</v>
      </c>
      <c r="AT451" s="13">
        <f t="shared" si="705"/>
        <v>1.7324989046522792E-3</v>
      </c>
      <c r="AU451" s="13">
        <f t="shared" si="706"/>
        <v>5.4714047343721987E-4</v>
      </c>
      <c r="AV451" s="13">
        <f t="shared" si="707"/>
        <v>1.2959432335103927E-4</v>
      </c>
      <c r="AW451" s="13">
        <f t="shared" si="708"/>
        <v>8.7902545843576244E-7</v>
      </c>
      <c r="AX451" s="13">
        <f t="shared" si="709"/>
        <v>9.9947423837710232E-5</v>
      </c>
      <c r="AY451" s="13">
        <f t="shared" si="710"/>
        <v>1.3594565413986958E-4</v>
      </c>
      <c r="AZ451" s="13">
        <f t="shared" si="711"/>
        <v>9.2454713537819412E-5</v>
      </c>
      <c r="BA451" s="13">
        <f t="shared" si="712"/>
        <v>4.1918093959152451E-5</v>
      </c>
      <c r="BB451" s="13">
        <f t="shared" si="713"/>
        <v>1.42539509393123E-5</v>
      </c>
      <c r="BC451" s="13">
        <f t="shared" si="714"/>
        <v>3.8775640434091915E-6</v>
      </c>
      <c r="BD451" s="13">
        <f t="shared" si="715"/>
        <v>8.7508689972951243E-4</v>
      </c>
      <c r="BE451" s="13">
        <f t="shared" si="716"/>
        <v>8.2908357286288299E-4</v>
      </c>
      <c r="BF451" s="13">
        <f t="shared" si="717"/>
        <v>3.9274932066949651E-4</v>
      </c>
      <c r="BG451" s="13">
        <f t="shared" si="718"/>
        <v>1.240341616818419E-4</v>
      </c>
      <c r="BH451" s="13">
        <f t="shared" si="719"/>
        <v>2.9378421147665446E-5</v>
      </c>
      <c r="BI451" s="13">
        <f t="shared" si="720"/>
        <v>5.5667994521928524E-6</v>
      </c>
      <c r="BJ451" s="14">
        <f t="shared" si="721"/>
        <v>0.26119577922941217</v>
      </c>
      <c r="BK451" s="14">
        <f t="shared" si="722"/>
        <v>0.27558204719905194</v>
      </c>
      <c r="BL451" s="14">
        <f t="shared" si="723"/>
        <v>0.42104119486441205</v>
      </c>
      <c r="BM451" s="14">
        <f t="shared" si="724"/>
        <v>0.40539024111569522</v>
      </c>
      <c r="BN451" s="14">
        <f t="shared" si="725"/>
        <v>0.59402398942760903</v>
      </c>
    </row>
    <row r="452" spans="1:66" x14ac:dyDescent="0.25">
      <c r="A452" t="s">
        <v>291</v>
      </c>
      <c r="B452" t="s">
        <v>313</v>
      </c>
      <c r="C452" t="s">
        <v>293</v>
      </c>
      <c r="D452" t="s">
        <v>360</v>
      </c>
      <c r="E452" s="10">
        <f>VLOOKUP(A452,home!$A$2:$E$405,3,FALSE)</f>
        <v>1.5636000000000001</v>
      </c>
      <c r="F452" s="10">
        <f>VLOOKUP(B452,home!$B$2:$E$405,3,FALSE)</f>
        <v>0.98839999999999995</v>
      </c>
      <c r="G452" s="10">
        <f>VLOOKUP(C452,away!$B$2:$E$405,4,FALSE)</f>
        <v>0.81399999999999995</v>
      </c>
      <c r="H452" s="10">
        <f>VLOOKUP(A452,away!$A$2:$E$405,3,FALSE)</f>
        <v>1.0982000000000001</v>
      </c>
      <c r="I452" s="10">
        <f>VLOOKUP(C452,away!$B$2:$E$405,3,FALSE)</f>
        <v>0.49669999999999997</v>
      </c>
      <c r="J452" s="10">
        <f>VLOOKUP(B452,home!$B$2:$E$405,4,FALSE)</f>
        <v>0.82779999999999998</v>
      </c>
      <c r="K452" s="12">
        <f t="shared" si="670"/>
        <v>1.25800626336</v>
      </c>
      <c r="L452" s="12">
        <f t="shared" si="671"/>
        <v>0.45154498313199998</v>
      </c>
      <c r="M452" s="13">
        <f t="shared" si="672"/>
        <v>0.1809469749901112</v>
      </c>
      <c r="N452" s="13">
        <f t="shared" si="673"/>
        <v>0.22763242787360513</v>
      </c>
      <c r="O452" s="13">
        <f t="shared" si="674"/>
        <v>8.1705698769696175E-2</v>
      </c>
      <c r="P452" s="13">
        <f t="shared" si="675"/>
        <v>0.10278628080448322</v>
      </c>
      <c r="Q452" s="13">
        <f t="shared" si="676"/>
        <v>0.14318151000441937</v>
      </c>
      <c r="R452" s="13">
        <f t="shared" si="677"/>
        <v>1.8446899186375366E-2</v>
      </c>
      <c r="S452" s="13">
        <f t="shared" si="678"/>
        <v>1.4596844631134981E-2</v>
      </c>
      <c r="T452" s="13">
        <f t="shared" si="679"/>
        <v>6.4652892519759822E-2</v>
      </c>
      <c r="U452" s="13">
        <f t="shared" si="680"/>
        <v>2.3206314716030699E-2</v>
      </c>
      <c r="V452" s="13">
        <f t="shared" si="681"/>
        <v>9.2129836575189977E-4</v>
      </c>
      <c r="W452" s="13">
        <f t="shared" si="682"/>
        <v>6.0041078794300685E-2</v>
      </c>
      <c r="X452" s="13">
        <f t="shared" si="683"/>
        <v>2.7111247911399582E-2</v>
      </c>
      <c r="Y452" s="13">
        <f t="shared" si="684"/>
        <v>6.1209739904201982E-3</v>
      </c>
      <c r="Z452" s="13">
        <f t="shared" si="685"/>
        <v>2.7765349273165233E-3</v>
      </c>
      <c r="AA452" s="13">
        <f t="shared" si="686"/>
        <v>3.4928983290019883E-3</v>
      </c>
      <c r="AB452" s="13">
        <f t="shared" si="687"/>
        <v>2.19704398758209E-3</v>
      </c>
      <c r="AC452" s="13">
        <f t="shared" si="688"/>
        <v>3.2708764726538488E-5</v>
      </c>
      <c r="AD452" s="13">
        <f t="shared" si="689"/>
        <v>1.8883013295530389E-2</v>
      </c>
      <c r="AE452" s="13">
        <f t="shared" si="690"/>
        <v>8.5265299200115996E-3</v>
      </c>
      <c r="AF452" s="13">
        <f t="shared" si="691"/>
        <v>1.9250559044530656E-3</v>
      </c>
      <c r="AG452" s="13">
        <f t="shared" si="692"/>
        <v>2.8974977863480551E-4</v>
      </c>
      <c r="AH452" s="13">
        <f t="shared" si="693"/>
        <v>3.13432604230137E-4</v>
      </c>
      <c r="AI452" s="13">
        <f t="shared" si="694"/>
        <v>3.9430017926274841E-4</v>
      </c>
      <c r="AJ452" s="13">
        <f t="shared" si="695"/>
        <v>2.4801604757825415E-4</v>
      </c>
      <c r="AK452" s="13">
        <f t="shared" si="696"/>
        <v>1.0400191375574516E-4</v>
      </c>
      <c r="AL452" s="13">
        <f t="shared" si="697"/>
        <v>7.432038642554811E-7</v>
      </c>
      <c r="AM452" s="13">
        <f t="shared" si="698"/>
        <v>4.750989799377478E-3</v>
      </c>
      <c r="AN452" s="13">
        <f t="shared" si="699"/>
        <v>2.1452856088202072E-3</v>
      </c>
      <c r="AO452" s="13">
        <f t="shared" si="700"/>
        <v>4.8434647702402139E-4</v>
      </c>
      <c r="AP452" s="13">
        <f t="shared" si="701"/>
        <v>7.2901407265951797E-5</v>
      </c>
      <c r="AQ452" s="13">
        <f t="shared" si="702"/>
        <v>8.2295661785508135E-6</v>
      </c>
      <c r="AR452" s="13">
        <f t="shared" si="703"/>
        <v>2.8305783998023214E-5</v>
      </c>
      <c r="AS452" s="13">
        <f t="shared" si="704"/>
        <v>3.5608853558828464E-5</v>
      </c>
      <c r="AT452" s="13">
        <f t="shared" si="705"/>
        <v>2.239808040403762E-5</v>
      </c>
      <c r="AU452" s="13">
        <f t="shared" si="706"/>
        <v>9.3923084785067352E-6</v>
      </c>
      <c r="AV452" s="13">
        <f t="shared" si="707"/>
        <v>2.9538957233426765E-6</v>
      </c>
      <c r="AW452" s="13">
        <f t="shared" si="708"/>
        <v>1.1727063671325622E-8</v>
      </c>
      <c r="AX452" s="13">
        <f t="shared" si="709"/>
        <v>9.9612915412938753E-4</v>
      </c>
      <c r="AY452" s="13">
        <f t="shared" si="710"/>
        <v>4.4979712209864764E-4</v>
      </c>
      <c r="AZ452" s="13">
        <f t="shared" si="711"/>
        <v>1.0155181695542801E-4</v>
      </c>
      <c r="BA452" s="13">
        <f t="shared" si="712"/>
        <v>1.5285071158054231E-5</v>
      </c>
      <c r="BB452" s="13">
        <f t="shared" si="713"/>
        <v>1.7254742995587538E-6</v>
      </c>
      <c r="BC452" s="13">
        <f t="shared" si="714"/>
        <v>1.5582585269779143E-7</v>
      </c>
      <c r="BD452" s="13">
        <f t="shared" si="715"/>
        <v>2.1302224596542374E-6</v>
      </c>
      <c r="BE452" s="13">
        <f t="shared" si="716"/>
        <v>2.6798331965951756E-6</v>
      </c>
      <c r="BF452" s="13">
        <f t="shared" si="717"/>
        <v>1.6856234730383906E-6</v>
      </c>
      <c r="BG452" s="13">
        <f t="shared" si="718"/>
        <v>7.0684162891631047E-7</v>
      </c>
      <c r="BH452" s="13">
        <f t="shared" si="719"/>
        <v>2.2230279909507589E-7</v>
      </c>
      <c r="BI452" s="13">
        <f t="shared" si="720"/>
        <v>5.593166272481306E-8</v>
      </c>
      <c r="BJ452" s="14">
        <f t="shared" si="721"/>
        <v>0.5673908773156946</v>
      </c>
      <c r="BK452" s="14">
        <f t="shared" si="722"/>
        <v>0.29973464788217069</v>
      </c>
      <c r="BL452" s="14">
        <f t="shared" si="723"/>
        <v>0.130214745410896</v>
      </c>
      <c r="BM452" s="14">
        <f t="shared" si="724"/>
        <v>0.24496722851235248</v>
      </c>
      <c r="BN452" s="14">
        <f t="shared" si="725"/>
        <v>0.75469979162869039</v>
      </c>
    </row>
    <row r="453" spans="1:66" x14ac:dyDescent="0.25">
      <c r="A453" t="s">
        <v>291</v>
      </c>
      <c r="B453" t="s">
        <v>292</v>
      </c>
      <c r="C453" t="s">
        <v>303</v>
      </c>
      <c r="D453" t="s">
        <v>360</v>
      </c>
      <c r="E453" s="10">
        <f>VLOOKUP(A453,home!$A$2:$E$405,3,FALSE)</f>
        <v>1.5636000000000001</v>
      </c>
      <c r="F453" s="10">
        <f>VLOOKUP(B453,home!$B$2:$E$405,3,FALSE)</f>
        <v>0.71060000000000001</v>
      </c>
      <c r="G453" s="10">
        <f>VLOOKUP(C453,away!$B$2:$E$405,4,FALSE)</f>
        <v>0.89539999999999997</v>
      </c>
      <c r="H453" s="10">
        <f>VLOOKUP(A453,away!$A$2:$E$405,3,FALSE)</f>
        <v>1.0982000000000001</v>
      </c>
      <c r="I453" s="10">
        <f>VLOOKUP(C453,away!$B$2:$E$405,3,FALSE)</f>
        <v>0.81950000000000001</v>
      </c>
      <c r="J453" s="10">
        <f>VLOOKUP(B453,home!$B$2:$E$405,4,FALSE)</f>
        <v>0.70820000000000005</v>
      </c>
      <c r="K453" s="12">
        <f t="shared" si="670"/>
        <v>0.99487371086400012</v>
      </c>
      <c r="L453" s="12">
        <f t="shared" si="671"/>
        <v>0.6373622241800001</v>
      </c>
      <c r="M453" s="13">
        <f t="shared" si="672"/>
        <v>0.19549197772683613</v>
      </c>
      <c r="N453" s="13">
        <f t="shared" si="673"/>
        <v>0.19448982932523992</v>
      </c>
      <c r="O453" s="13">
        <f t="shared" si="674"/>
        <v>0.12459920173332333</v>
      </c>
      <c r="P453" s="13">
        <f t="shared" si="675"/>
        <v>0.12396047019912353</v>
      </c>
      <c r="Q453" s="13">
        <f t="shared" si="676"/>
        <v>9.6746409113053725E-2</v>
      </c>
      <c r="R453" s="13">
        <f t="shared" si="677"/>
        <v>3.9707412173901724E-2</v>
      </c>
      <c r="S453" s="13">
        <f t="shared" si="678"/>
        <v>1.9650676143676857E-2</v>
      </c>
      <c r="T453" s="13">
        <f t="shared" si="679"/>
        <v>6.1662506493724158E-2</v>
      </c>
      <c r="U453" s="13">
        <f t="shared" si="680"/>
        <v>3.9503860498255987E-2</v>
      </c>
      <c r="V453" s="13">
        <f t="shared" si="681"/>
        <v>1.3844882155071307E-3</v>
      </c>
      <c r="W453" s="13">
        <f t="shared" si="682"/>
        <v>3.2083486349023499E-2</v>
      </c>
      <c r="X453" s="13">
        <f t="shared" si="683"/>
        <v>2.0448802218862288E-2</v>
      </c>
      <c r="Y453" s="13">
        <f t="shared" si="684"/>
        <v>6.5166470320154931E-3</v>
      </c>
      <c r="Z453" s="13">
        <f t="shared" si="685"/>
        <v>8.4360015131966747E-3</v>
      </c>
      <c r="AA453" s="13">
        <f t="shared" si="686"/>
        <v>8.3927561302882953E-3</v>
      </c>
      <c r="AB453" s="13">
        <f t="shared" si="687"/>
        <v>4.1748662178582507E-3</v>
      </c>
      <c r="AC453" s="13">
        <f t="shared" si="688"/>
        <v>5.4868559113976489E-5</v>
      </c>
      <c r="AD453" s="13">
        <f t="shared" si="689"/>
        <v>7.9797542803768731E-3</v>
      </c>
      <c r="AE453" s="13">
        <f t="shared" si="690"/>
        <v>5.0859939365508807E-3</v>
      </c>
      <c r="AF453" s="13">
        <f t="shared" si="691"/>
        <v>1.6208102037830313E-3</v>
      </c>
      <c r="AG453" s="13">
        <f t="shared" si="692"/>
        <v>3.4434773215226411E-4</v>
      </c>
      <c r="AH453" s="13">
        <f t="shared" si="693"/>
        <v>1.3441971719092196E-3</v>
      </c>
      <c r="AI453" s="13">
        <f t="shared" si="694"/>
        <v>1.3373064285502195E-3</v>
      </c>
      <c r="AJ453" s="13">
        <f t="shared" si="695"/>
        <v>6.6522550456701976E-4</v>
      </c>
      <c r="AK453" s="13">
        <f t="shared" si="696"/>
        <v>2.2060512209665599E-4</v>
      </c>
      <c r="AL453" s="13">
        <f t="shared" si="697"/>
        <v>1.3916749865656002E-6</v>
      </c>
      <c r="AM453" s="13">
        <f t="shared" si="698"/>
        <v>1.587769550540286E-3</v>
      </c>
      <c r="AN453" s="13">
        <f t="shared" si="699"/>
        <v>1.0119843322176358E-3</v>
      </c>
      <c r="AO453" s="13">
        <f t="shared" si="700"/>
        <v>3.2250029240877214E-4</v>
      </c>
      <c r="AP453" s="13">
        <f t="shared" si="701"/>
        <v>6.8516501222785166E-5</v>
      </c>
      <c r="AQ453" s="13">
        <f t="shared" si="702"/>
        <v>1.0917457403096511E-5</v>
      </c>
      <c r="AR453" s="13">
        <f t="shared" si="703"/>
        <v>1.7134809984490525E-4</v>
      </c>
      <c r="AS453" s="13">
        <f t="shared" si="704"/>
        <v>1.7046971994219611E-4</v>
      </c>
      <c r="AT453" s="13">
        <f t="shared" si="705"/>
        <v>8.4797921434419726E-5</v>
      </c>
      <c r="AU453" s="13">
        <f t="shared" si="706"/>
        <v>2.8121074257005036E-5</v>
      </c>
      <c r="AV453" s="13">
        <f t="shared" si="707"/>
        <v>6.9942293748871755E-6</v>
      </c>
      <c r="AW453" s="13">
        <f t="shared" si="708"/>
        <v>2.4512612245865426E-8</v>
      </c>
      <c r="AX453" s="13">
        <f t="shared" si="709"/>
        <v>2.6327169745714654E-4</v>
      </c>
      <c r="AY453" s="13">
        <f t="shared" si="710"/>
        <v>1.6779943465493102E-4</v>
      </c>
      <c r="AZ453" s="13">
        <f t="shared" si="711"/>
        <v>5.347451044390669E-5</v>
      </c>
      <c r="BA453" s="13">
        <f t="shared" si="712"/>
        <v>1.1360877637821674E-5</v>
      </c>
      <c r="BB453" s="13">
        <f t="shared" si="713"/>
        <v>1.8102485599697118E-6</v>
      </c>
      <c r="BC453" s="13">
        <f t="shared" si="714"/>
        <v>2.3075680970018761E-7</v>
      </c>
      <c r="BD453" s="13">
        <f t="shared" si="715"/>
        <v>1.8201801004360921E-5</v>
      </c>
      <c r="BE453" s="13">
        <f t="shared" si="716"/>
        <v>1.8108493309616633E-5</v>
      </c>
      <c r="BF453" s="13">
        <f t="shared" si="717"/>
        <v>9.0078319685471082E-6</v>
      </c>
      <c r="BG453" s="13">
        <f t="shared" si="718"/>
        <v>2.9872184057959447E-6</v>
      </c>
      <c r="BH453" s="13">
        <f t="shared" si="719"/>
        <v>7.429762651338634E-7</v>
      </c>
      <c r="BI453" s="13">
        <f t="shared" si="720"/>
        <v>1.478335107955204E-7</v>
      </c>
      <c r="BJ453" s="14">
        <f t="shared" si="721"/>
        <v>0.43047822234413841</v>
      </c>
      <c r="BK453" s="14">
        <f t="shared" si="722"/>
        <v>0.34071167195389918</v>
      </c>
      <c r="BL453" s="14">
        <f t="shared" si="723"/>
        <v>0.2204563581800684</v>
      </c>
      <c r="BM453" s="14">
        <f t="shared" si="724"/>
        <v>0.2249191787977812</v>
      </c>
      <c r="BN453" s="14">
        <f t="shared" si="725"/>
        <v>0.77499530027147834</v>
      </c>
    </row>
    <row r="454" spans="1:66" s="10" customFormat="1" x14ac:dyDescent="0.25">
      <c r="A454" t="s">
        <v>291</v>
      </c>
      <c r="B454" t="s">
        <v>294</v>
      </c>
      <c r="C454" t="s">
        <v>297</v>
      </c>
      <c r="D454" t="s">
        <v>360</v>
      </c>
      <c r="E454" s="10">
        <f>VLOOKUP(A454,home!$A$2:$E$405,3,FALSE)</f>
        <v>1.5636000000000001</v>
      </c>
      <c r="F454" s="10">
        <f>VLOOKUP(B454,home!$B$2:$E$405,3,FALSE)</f>
        <v>0.88549999999999995</v>
      </c>
      <c r="G454" s="10">
        <f>VLOOKUP(C454,away!$B$2:$E$405,4,FALSE)</f>
        <v>0.75580000000000003</v>
      </c>
      <c r="H454" s="10">
        <f>VLOOKUP(A454,away!$A$2:$E$405,3,FALSE)</f>
        <v>1.0982000000000001</v>
      </c>
      <c r="I454" s="10">
        <f>VLOOKUP(C454,away!$B$2:$E$405,3,FALSE)</f>
        <v>0.49669999999999997</v>
      </c>
      <c r="J454" s="10">
        <f>VLOOKUP(B454,home!$B$2:$E$405,4,FALSE)</f>
        <v>1.0507</v>
      </c>
      <c r="K454" s="12">
        <f t="shared" si="670"/>
        <v>1.04645634324</v>
      </c>
      <c r="L454" s="12">
        <f t="shared" si="671"/>
        <v>0.57313157015799998</v>
      </c>
      <c r="M454" s="13">
        <f t="shared" si="672"/>
        <v>0.19798026729148879</v>
      </c>
      <c r="N454" s="13">
        <f t="shared" si="673"/>
        <v>0.20717770654352913</v>
      </c>
      <c r="O454" s="13">
        <f t="shared" si="674"/>
        <v>0.11346874145307149</v>
      </c>
      <c r="P454" s="13">
        <f t="shared" si="675"/>
        <v>0.11874008425302619</v>
      </c>
      <c r="Q454" s="13">
        <f t="shared" si="676"/>
        <v>0.10840121259519564</v>
      </c>
      <c r="R454" s="13">
        <f t="shared" si="677"/>
        <v>3.2516258976425502E-2</v>
      </c>
      <c r="S454" s="13">
        <f t="shared" si="678"/>
        <v>1.7803804138289855E-2</v>
      </c>
      <c r="T454" s="13">
        <f t="shared" si="679"/>
        <v>6.2128157181715646E-2</v>
      </c>
      <c r="U454" s="13">
        <f t="shared" si="680"/>
        <v>3.4026845464315052E-2</v>
      </c>
      <c r="V454" s="13">
        <f t="shared" si="681"/>
        <v>1.1864399037373699E-3</v>
      </c>
      <c r="W454" s="13">
        <f t="shared" si="682"/>
        <v>3.78123788450501E-2</v>
      </c>
      <c r="X454" s="13">
        <f t="shared" si="683"/>
        <v>2.1671468058872705E-2</v>
      </c>
      <c r="Y454" s="13">
        <f t="shared" si="684"/>
        <v>6.2103012581053284E-3</v>
      </c>
      <c r="Z454" s="13">
        <f t="shared" si="685"/>
        <v>6.2120315209409707E-3</v>
      </c>
      <c r="AA454" s="13">
        <f t="shared" si="686"/>
        <v>6.5006197894955028E-3</v>
      </c>
      <c r="AB454" s="13">
        <f t="shared" si="687"/>
        <v>3.4013074068545211E-3</v>
      </c>
      <c r="AC454" s="13">
        <f t="shared" si="688"/>
        <v>4.4473489725213106E-5</v>
      </c>
      <c r="AD454" s="13">
        <f t="shared" si="689"/>
        <v>9.8922509238491621E-3</v>
      </c>
      <c r="AE454" s="13">
        <f t="shared" si="690"/>
        <v>5.6695613043825964E-3</v>
      </c>
      <c r="AF454" s="13">
        <f t="shared" si="691"/>
        <v>1.6247022862439179E-3</v>
      </c>
      <c r="AG454" s="13">
        <f t="shared" si="692"/>
        <v>3.1038939078475633E-4</v>
      </c>
      <c r="AH454" s="13">
        <f t="shared" si="693"/>
        <v>8.9007784486697171E-4</v>
      </c>
      <c r="AI454" s="13">
        <f t="shared" si="694"/>
        <v>9.3142760673843106E-4</v>
      </c>
      <c r="AJ454" s="13">
        <f t="shared" si="695"/>
        <v>4.8734916367014166E-4</v>
      </c>
      <c r="AK454" s="13">
        <f t="shared" si="696"/>
        <v>1.6999654123177628E-4</v>
      </c>
      <c r="AL454" s="13">
        <f t="shared" si="697"/>
        <v>1.0669317683510223E-6</v>
      </c>
      <c r="AM454" s="13">
        <f t="shared" si="698"/>
        <v>2.0703617456367422E-3</v>
      </c>
      <c r="AN454" s="13">
        <f t="shared" si="699"/>
        <v>1.1865896780718437E-3</v>
      </c>
      <c r="AO454" s="13">
        <f t="shared" si="700"/>
        <v>3.4003600266329579E-4</v>
      </c>
      <c r="AP454" s="13">
        <f t="shared" si="701"/>
        <v>6.4961789372221536E-5</v>
      </c>
      <c r="AQ454" s="13">
        <f t="shared" si="702"/>
        <v>9.3079130857936481E-6</v>
      </c>
      <c r="AR454" s="13">
        <f t="shared" si="703"/>
        <v>1.0202634255829129E-4</v>
      </c>
      <c r="AS454" s="13">
        <f t="shared" si="704"/>
        <v>1.0676611334770109E-4</v>
      </c>
      <c r="AT454" s="13">
        <f t="shared" si="705"/>
        <v>5.5863038277891311E-5</v>
      </c>
      <c r="AU454" s="13">
        <f t="shared" si="706"/>
        <v>1.9486076919519436E-5</v>
      </c>
      <c r="AV454" s="13">
        <f t="shared" si="707"/>
        <v>5.097832199323416E-6</v>
      </c>
      <c r="AW454" s="13">
        <f t="shared" si="708"/>
        <v>1.7774999302176077E-8</v>
      </c>
      <c r="AX454" s="13">
        <f t="shared" si="709"/>
        <v>3.6109053025383455E-4</v>
      </c>
      <c r="AY454" s="13">
        <f t="shared" si="710"/>
        <v>2.06952382573565E-4</v>
      </c>
      <c r="AZ454" s="13">
        <f t="shared" si="711"/>
        <v>5.9305471986163209E-5</v>
      </c>
      <c r="BA454" s="13">
        <f t="shared" si="712"/>
        <v>1.1329946092797002E-5</v>
      </c>
      <c r="BB454" s="13">
        <f t="shared" si="713"/>
        <v>1.6233874484925604E-6</v>
      </c>
      <c r="BC454" s="13">
        <f t="shared" si="714"/>
        <v>1.860829194658662E-7</v>
      </c>
      <c r="BD454" s="13">
        <f t="shared" si="715"/>
        <v>9.7457529846519041E-6</v>
      </c>
      <c r="BE454" s="13">
        <f t="shared" si="716"/>
        <v>1.0198505030439146E-5</v>
      </c>
      <c r="BF454" s="13">
        <f t="shared" si="717"/>
        <v>5.3361451403340464E-6</v>
      </c>
      <c r="BG454" s="13">
        <f t="shared" si="718"/>
        <v>1.8613476435172883E-6</v>
      </c>
      <c r="BH454" s="13">
        <f t="shared" si="719"/>
        <v>4.8695476213337293E-7</v>
      </c>
      <c r="BI454" s="13">
        <f t="shared" si="720"/>
        <v>1.0191537994107875E-7</v>
      </c>
      <c r="BJ454" s="14">
        <f t="shared" si="721"/>
        <v>0.46520987331783326</v>
      </c>
      <c r="BK454" s="14">
        <f t="shared" si="722"/>
        <v>0.33596308839060934</v>
      </c>
      <c r="BL454" s="14">
        <f t="shared" si="723"/>
        <v>0.19270959427091314</v>
      </c>
      <c r="BM454" s="14">
        <f t="shared" si="724"/>
        <v>0.22160338177998556</v>
      </c>
      <c r="BN454" s="14">
        <f t="shared" si="725"/>
        <v>0.77828427111273679</v>
      </c>
    </row>
    <row r="455" spans="1:66" x14ac:dyDescent="0.25">
      <c r="A455" t="s">
        <v>339</v>
      </c>
      <c r="B455" t="s">
        <v>89</v>
      </c>
      <c r="C455" t="s">
        <v>86</v>
      </c>
      <c r="D455" t="s">
        <v>361</v>
      </c>
      <c r="E455" s="10">
        <f>VLOOKUP(A455,home!$A$2:$E$405,3,FALSE)</f>
        <v>1.3068</v>
      </c>
      <c r="F455" s="10">
        <f>VLOOKUP(B455,home!$B$2:$E$405,3,FALSE)</f>
        <v>1.0522</v>
      </c>
      <c r="G455" s="10">
        <f>VLOOKUP(C455,away!$B$2:$E$405,4,FALSE)</f>
        <v>1.6397999999999999</v>
      </c>
      <c r="H455" s="10">
        <f>VLOOKUP(A455,away!$A$2:$E$405,3,FALSE)</f>
        <v>1.1419999999999999</v>
      </c>
      <c r="I455" s="10">
        <f>VLOOKUP(C455,away!$B$2:$E$405,3,FALSE)</f>
        <v>1.0007999999999999</v>
      </c>
      <c r="J455" s="10">
        <f>VLOOKUP(B455,home!$B$2:$E$405,4,FALSE)</f>
        <v>0.76619999999999999</v>
      </c>
      <c r="K455" s="12">
        <f t="shared" si="670"/>
        <v>2.2547495314079997</v>
      </c>
      <c r="L455" s="12">
        <f t="shared" si="671"/>
        <v>0.87570040031999985</v>
      </c>
      <c r="M455" s="13">
        <f t="shared" si="672"/>
        <v>4.369813165310904E-2</v>
      </c>
      <c r="N455" s="13">
        <f t="shared" si="673"/>
        <v>9.8528341868252697E-2</v>
      </c>
      <c r="O455" s="13">
        <f t="shared" si="674"/>
        <v>3.8266471381863648E-2</v>
      </c>
      <c r="P455" s="13">
        <f t="shared" si="675"/>
        <v>8.6281308416894686E-2</v>
      </c>
      <c r="Q455" s="13">
        <f t="shared" si="676"/>
        <v>0.11107836632892501</v>
      </c>
      <c r="R455" s="13">
        <f t="shared" si="677"/>
        <v>1.6754982153965904E-2</v>
      </c>
      <c r="S455" s="13">
        <f t="shared" si="678"/>
        <v>4.2590288763533685E-2</v>
      </c>
      <c r="T455" s="13">
        <f t="shared" si="679"/>
        <v>9.7271369861131218E-2</v>
      </c>
      <c r="U455" s="13">
        <f t="shared" si="680"/>
        <v>3.7778288160404024E-2</v>
      </c>
      <c r="V455" s="13">
        <f t="shared" si="681"/>
        <v>9.3437654638378886E-3</v>
      </c>
      <c r="W455" s="13">
        <f t="shared" si="682"/>
        <v>8.348463147656994E-2</v>
      </c>
      <c r="X455" s="13">
        <f t="shared" si="683"/>
        <v>7.3107525204599955E-2</v>
      </c>
      <c r="Y455" s="13">
        <f t="shared" si="684"/>
        <v>3.2010144544036327E-2</v>
      </c>
      <c r="Z455" s="13">
        <f t="shared" si="685"/>
        <v>4.8907815265274652E-3</v>
      </c>
      <c r="AA455" s="13">
        <f t="shared" si="686"/>
        <v>1.1027487355156703E-2</v>
      </c>
      <c r="AB455" s="13">
        <f t="shared" si="687"/>
        <v>1.2432110973323612E-2</v>
      </c>
      <c r="AC455" s="13">
        <f t="shared" si="688"/>
        <v>1.1530703362794216E-3</v>
      </c>
      <c r="AD455" s="13">
        <f t="shared" si="689"/>
        <v>4.7059233425391409E-2</v>
      </c>
      <c r="AE455" s="13">
        <f t="shared" si="690"/>
        <v>4.1209789549367576E-2</v>
      </c>
      <c r="AF455" s="13">
        <f t="shared" si="691"/>
        <v>1.8043714602742063E-2</v>
      </c>
      <c r="AG455" s="13">
        <f t="shared" si="692"/>
        <v>5.2669627002936833E-3</v>
      </c>
      <c r="AH455" s="13">
        <f t="shared" si="693"/>
        <v>1.0707148351644404E-3</v>
      </c>
      <c r="AI455" s="13">
        <f t="shared" si="694"/>
        <v>2.4141937728586155E-3</v>
      </c>
      <c r="AJ455" s="13">
        <f t="shared" si="695"/>
        <v>2.7217011390405377E-3</v>
      </c>
      <c r="AK455" s="13">
        <f t="shared" si="696"/>
        <v>2.0455847892947572E-3</v>
      </c>
      <c r="AL455" s="13">
        <f t="shared" si="697"/>
        <v>9.1068806420073855E-5</v>
      </c>
      <c r="AM455" s="13">
        <f t="shared" si="698"/>
        <v>2.1221356902864183E-2</v>
      </c>
      <c r="AN455" s="13">
        <f t="shared" si="699"/>
        <v>1.8583550735171754E-2</v>
      </c>
      <c r="AO455" s="13">
        <f t="shared" si="700"/>
        <v>8.1368114090784663E-3</v>
      </c>
      <c r="AP455" s="13">
        <f t="shared" si="701"/>
        <v>2.3751363360861181E-3</v>
      </c>
      <c r="AQ455" s="13">
        <f t="shared" si="702"/>
        <v>5.1997696008129789E-4</v>
      </c>
      <c r="AR455" s="13">
        <f t="shared" si="703"/>
        <v>1.8752508195641268E-4</v>
      </c>
      <c r="AS455" s="13">
        <f t="shared" si="704"/>
        <v>4.2282209066846823E-4</v>
      </c>
      <c r="AT455" s="13">
        <f t="shared" si="705"/>
        <v>4.7667895540183985E-4</v>
      </c>
      <c r="AU455" s="13">
        <f t="shared" si="706"/>
        <v>3.5826388377478442E-4</v>
      </c>
      <c r="AV455" s="13">
        <f t="shared" si="707"/>
        <v>2.0194883101540132E-4</v>
      </c>
      <c r="AW455" s="13">
        <f t="shared" si="708"/>
        <v>4.9948332880839525E-6</v>
      </c>
      <c r="AX455" s="13">
        <f t="shared" si="709"/>
        <v>7.974807422095824E-3</v>
      </c>
      <c r="AY455" s="13">
        <f t="shared" si="710"/>
        <v>6.9835420520042183E-3</v>
      </c>
      <c r="AZ455" s="13">
        <f t="shared" si="711"/>
        <v>3.0577452852958236E-3</v>
      </c>
      <c r="BA455" s="13">
        <f t="shared" si="712"/>
        <v>8.9255625680338148E-4</v>
      </c>
      <c r="BB455" s="13">
        <f t="shared" si="713"/>
        <v>1.9540296784771046E-4</v>
      </c>
      <c r="BC455" s="13">
        <f t="shared" si="714"/>
        <v>3.4222891433591235E-5</v>
      </c>
      <c r="BD455" s="13">
        <f t="shared" si="715"/>
        <v>2.7369298223211874E-5</v>
      </c>
      <c r="BE455" s="13">
        <f t="shared" si="716"/>
        <v>6.1710912343752769E-5</v>
      </c>
      <c r="BF455" s="13">
        <f t="shared" si="717"/>
        <v>6.9571325344918366E-5</v>
      </c>
      <c r="BG455" s="13">
        <f t="shared" si="718"/>
        <v>5.2288637740296063E-5</v>
      </c>
      <c r="BH455" s="13">
        <f t="shared" si="719"/>
        <v>2.9474445360723804E-5</v>
      </c>
      <c r="BI455" s="13">
        <f t="shared" si="720"/>
        <v>1.3291498373120532E-5</v>
      </c>
      <c r="BJ455" s="14">
        <f t="shared" si="721"/>
        <v>0.67703518878007218</v>
      </c>
      <c r="BK455" s="14">
        <f t="shared" si="722"/>
        <v>0.19014117549207901</v>
      </c>
      <c r="BL455" s="14">
        <f t="shared" si="723"/>
        <v>0.12641247952127516</v>
      </c>
      <c r="BM455" s="14">
        <f t="shared" si="724"/>
        <v>0.59689347629822676</v>
      </c>
      <c r="BN455" s="14">
        <f t="shared" si="725"/>
        <v>0.39460760180301097</v>
      </c>
    </row>
    <row r="456" spans="1:66" x14ac:dyDescent="0.25">
      <c r="A456" t="s">
        <v>339</v>
      </c>
      <c r="B456" t="s">
        <v>94</v>
      </c>
      <c r="C456" t="s">
        <v>92</v>
      </c>
      <c r="D456" t="s">
        <v>361</v>
      </c>
      <c r="E456" s="10">
        <f>VLOOKUP(A456,home!$A$2:$E$405,3,FALSE)</f>
        <v>1.3068</v>
      </c>
      <c r="F456" s="10">
        <f>VLOOKUP(B456,home!$B$2:$E$405,3,FALSE)</f>
        <v>1.2024999999999999</v>
      </c>
      <c r="G456" s="10">
        <f>VLOOKUP(C456,away!$B$2:$E$405,4,FALSE)</f>
        <v>0.89280000000000004</v>
      </c>
      <c r="H456" s="10">
        <f>VLOOKUP(A456,away!$A$2:$E$405,3,FALSE)</f>
        <v>1.1419999999999999</v>
      </c>
      <c r="I456" s="10">
        <f>VLOOKUP(C456,away!$B$2:$E$405,3,FALSE)</f>
        <v>1.1675</v>
      </c>
      <c r="J456" s="10">
        <f>VLOOKUP(B456,home!$B$2:$E$405,4,FALSE)</f>
        <v>0.75060000000000004</v>
      </c>
      <c r="K456" s="12">
        <f t="shared" si="670"/>
        <v>1.4029700255999999</v>
      </c>
      <c r="L456" s="12">
        <f t="shared" si="671"/>
        <v>1.000763721</v>
      </c>
      <c r="M456" s="13">
        <f t="shared" si="672"/>
        <v>9.0379866996799799E-2</v>
      </c>
      <c r="N456" s="13">
        <f t="shared" si="673"/>
        <v>0.12680024431422482</v>
      </c>
      <c r="O456" s="13">
        <f t="shared" si="674"/>
        <v>9.0448891999202446E-2</v>
      </c>
      <c r="P456" s="13">
        <f t="shared" si="675"/>
        <v>0.12689708432361271</v>
      </c>
      <c r="Q456" s="13">
        <f t="shared" si="676"/>
        <v>8.8948471005807134E-2</v>
      </c>
      <c r="R456" s="13">
        <f t="shared" si="677"/>
        <v>4.5258984858724483E-2</v>
      </c>
      <c r="S456" s="13">
        <f t="shared" si="678"/>
        <v>4.4542193258605513E-2</v>
      </c>
      <c r="T456" s="13">
        <f t="shared" si="679"/>
        <v>8.9016402821032153E-2</v>
      </c>
      <c r="U456" s="13">
        <f t="shared" si="680"/>
        <v>6.34969991458747E-2</v>
      </c>
      <c r="V456" s="13">
        <f t="shared" si="681"/>
        <v>6.9487875535329292E-3</v>
      </c>
      <c r="W456" s="13">
        <f t="shared" si="682"/>
        <v>4.1597346214699349E-2</v>
      </c>
      <c r="X456" s="13">
        <f t="shared" si="683"/>
        <v>4.1629114981547775E-2</v>
      </c>
      <c r="Y456" s="13">
        <f t="shared" si="684"/>
        <v>2.08304540054353E-2</v>
      </c>
      <c r="Z456" s="13">
        <f t="shared" si="685"/>
        <v>1.5097850031966594E-2</v>
      </c>
      <c r="AA456" s="13">
        <f t="shared" si="686"/>
        <v>2.1181831045853135E-2</v>
      </c>
      <c r="AB456" s="13">
        <f t="shared" si="687"/>
        <v>1.4858737022327725E-2</v>
      </c>
      <c r="AC456" s="13">
        <f t="shared" si="688"/>
        <v>6.0977413266079033E-4</v>
      </c>
      <c r="AD456" s="13">
        <f t="shared" si="689"/>
        <v>1.4589957470932209E-2</v>
      </c>
      <c r="AE456" s="13">
        <f t="shared" si="690"/>
        <v>1.4601100127841866E-2</v>
      </c>
      <c r="AF456" s="13">
        <f t="shared" si="691"/>
        <v>7.3061256473162996E-3</v>
      </c>
      <c r="AG456" s="13">
        <f t="shared" si="692"/>
        <v>2.437235162967265E-3</v>
      </c>
      <c r="AH456" s="13">
        <f t="shared" si="693"/>
        <v>3.7773451442727141E-3</v>
      </c>
      <c r="AI456" s="13">
        <f t="shared" si="694"/>
        <v>5.2995020137603256E-3</v>
      </c>
      <c r="AJ456" s="13">
        <f t="shared" si="695"/>
        <v>3.7175212379562885E-3</v>
      </c>
      <c r="AK456" s="13">
        <f t="shared" si="696"/>
        <v>1.7385236221280252E-3</v>
      </c>
      <c r="AL456" s="13">
        <f t="shared" si="697"/>
        <v>3.4245927595071095E-5</v>
      </c>
      <c r="AM456" s="13">
        <f t="shared" si="698"/>
        <v>4.0938546012993298E-3</v>
      </c>
      <c r="AN456" s="13">
        <f t="shared" si="699"/>
        <v>4.096981164029288E-3</v>
      </c>
      <c r="AO456" s="13">
        <f t="shared" si="700"/>
        <v>2.0500550572904309E-3</v>
      </c>
      <c r="AP456" s="13">
        <f t="shared" si="701"/>
        <v>6.8387357579628E-4</v>
      </c>
      <c r="AQ456" s="13">
        <f t="shared" si="702"/>
        <v>1.7109896610186515E-4</v>
      </c>
      <c r="AR456" s="13">
        <f t="shared" si="703"/>
        <v>7.5604599641672875E-4</v>
      </c>
      <c r="AS456" s="13">
        <f t="shared" si="704"/>
        <v>1.0607098709475556E-3</v>
      </c>
      <c r="AT456" s="13">
        <f t="shared" si="705"/>
        <v>7.4407207739873252E-4</v>
      </c>
      <c r="AU456" s="13">
        <f t="shared" si="706"/>
        <v>3.4797027382544817E-4</v>
      </c>
      <c r="AV456" s="13">
        <f t="shared" si="707"/>
        <v>1.2204796599423207E-4</v>
      </c>
      <c r="AW456" s="13">
        <f t="shared" si="708"/>
        <v>1.3356306572636313E-6</v>
      </c>
      <c r="AX456" s="13">
        <f t="shared" si="709"/>
        <v>9.5725921579793293E-4</v>
      </c>
      <c r="AY456" s="13">
        <f t="shared" si="710"/>
        <v>9.5799029476348124E-4</v>
      </c>
      <c r="AZ456" s="13">
        <f t="shared" si="711"/>
        <v>4.793609660346941E-4</v>
      </c>
      <c r="BA456" s="13">
        <f t="shared" si="712"/>
        <v>1.5990902135701172E-4</v>
      </c>
      <c r="BB456" s="13">
        <f t="shared" si="713"/>
        <v>4.0007786808677874E-5</v>
      </c>
      <c r="BC456" s="13">
        <f t="shared" si="714"/>
        <v>8.00766831912544E-6</v>
      </c>
      <c r="BD456" s="13">
        <f t="shared" si="715"/>
        <v>1.26103900770193E-4</v>
      </c>
      <c r="BE456" s="13">
        <f t="shared" si="716"/>
        <v>1.7691999289181753E-4</v>
      </c>
      <c r="BF456" s="13">
        <f t="shared" si="717"/>
        <v>1.2410672347829254E-4</v>
      </c>
      <c r="BG456" s="13">
        <f t="shared" si="718"/>
        <v>5.8039337671824046E-5</v>
      </c>
      <c r="BH456" s="13">
        <f t="shared" si="719"/>
        <v>2.0356862764811518E-5</v>
      </c>
      <c r="BI456" s="13">
        <f t="shared" si="720"/>
        <v>5.7120136548566539E-6</v>
      </c>
      <c r="BJ456" s="14">
        <f t="shared" si="721"/>
        <v>0.46145485006940229</v>
      </c>
      <c r="BK456" s="14">
        <f t="shared" si="722"/>
        <v>0.27036994248757029</v>
      </c>
      <c r="BL456" s="14">
        <f t="shared" si="723"/>
        <v>0.25332042110591435</v>
      </c>
      <c r="BM456" s="14">
        <f t="shared" si="724"/>
        <v>0.43055286553237576</v>
      </c>
      <c r="BN456" s="14">
        <f t="shared" si="725"/>
        <v>0.56873354349837135</v>
      </c>
    </row>
    <row r="457" spans="1:66" x14ac:dyDescent="0.25">
      <c r="A457" t="s">
        <v>340</v>
      </c>
      <c r="B457" t="s">
        <v>124</v>
      </c>
      <c r="C457" t="s">
        <v>121</v>
      </c>
      <c r="D457" t="s">
        <v>361</v>
      </c>
      <c r="E457" s="10">
        <f>VLOOKUP(A457,home!$A$2:$E$405,3,FALSE)</f>
        <v>1.1801999999999999</v>
      </c>
      <c r="F457" s="10">
        <f>VLOOKUP(B457,home!$B$2:$E$405,3,FALSE)</f>
        <v>1.0356000000000001</v>
      </c>
      <c r="G457" s="10">
        <f>VLOOKUP(C457,away!$B$2:$E$405,4,FALSE)</f>
        <v>1.0356000000000001</v>
      </c>
      <c r="H457" s="10">
        <f>VLOOKUP(A457,away!$A$2:$E$405,3,FALSE)</f>
        <v>1.0640000000000001</v>
      </c>
      <c r="I457" s="10">
        <f>VLOOKUP(C457,away!$B$2:$E$405,3,FALSE)</f>
        <v>0.83540000000000003</v>
      </c>
      <c r="J457" s="10">
        <f>VLOOKUP(B457,home!$B$2:$E$405,4,FALSE)</f>
        <v>1.1487000000000001</v>
      </c>
      <c r="K457" s="12">
        <f t="shared" si="670"/>
        <v>1.2657259782720001</v>
      </c>
      <c r="L457" s="12">
        <f t="shared" si="671"/>
        <v>1.02103991472</v>
      </c>
      <c r="M457" s="13">
        <f t="shared" si="672"/>
        <v>0.10159449859487832</v>
      </c>
      <c r="N457" s="13">
        <f t="shared" si="673"/>
        <v>0.1285907961210557</v>
      </c>
      <c r="O457" s="13">
        <f t="shared" si="674"/>
        <v>0.10373203818133571</v>
      </c>
      <c r="P457" s="13">
        <f t="shared" si="675"/>
        <v>0.1312963355052196</v>
      </c>
      <c r="Q457" s="13">
        <f t="shared" si="676"/>
        <v>8.1380355608549282E-2</v>
      </c>
      <c r="R457" s="13">
        <f t="shared" si="677"/>
        <v>5.2957275709201397E-2</v>
      </c>
      <c r="S457" s="13">
        <f t="shared" si="678"/>
        <v>4.2420426193156703E-2</v>
      </c>
      <c r="T457" s="13">
        <f t="shared" si="679"/>
        <v>8.3092591350436423E-2</v>
      </c>
      <c r="U457" s="13">
        <f t="shared" si="680"/>
        <v>6.7029399603648954E-2</v>
      </c>
      <c r="V457" s="13">
        <f t="shared" si="681"/>
        <v>6.0913693236490192E-3</v>
      </c>
      <c r="W457" s="13">
        <f t="shared" si="682"/>
        <v>3.4335076738251417E-2</v>
      </c>
      <c r="X457" s="13">
        <f t="shared" si="683"/>
        <v>3.5057483824728876E-2</v>
      </c>
      <c r="Y457" s="13">
        <f t="shared" si="684"/>
        <v>1.7897545147349474E-2</v>
      </c>
      <c r="Z457" s="13">
        <f t="shared" si="685"/>
        <v>1.8023830757975506E-2</v>
      </c>
      <c r="AA457" s="13">
        <f t="shared" si="686"/>
        <v>2.2813230818347512E-2</v>
      </c>
      <c r="AB457" s="13">
        <f t="shared" si="687"/>
        <v>1.4437649447548924E-2</v>
      </c>
      <c r="AC457" s="13">
        <f t="shared" si="688"/>
        <v>4.9201388944865049E-4</v>
      </c>
      <c r="AD457" s="13">
        <f t="shared" si="689"/>
        <v>1.0864699648391868E-2</v>
      </c>
      <c r="AE457" s="13">
        <f t="shared" si="690"/>
        <v>1.1093292002452446E-2</v>
      </c>
      <c r="AF457" s="13">
        <f t="shared" si="691"/>
        <v>5.6633469600740512E-3</v>
      </c>
      <c r="AG457" s="13">
        <f t="shared" si="692"/>
        <v>1.9275010990479268E-3</v>
      </c>
      <c r="AH457" s="13">
        <f t="shared" si="693"/>
        <v>4.6007626550127571E-3</v>
      </c>
      <c r="AI457" s="13">
        <f t="shared" si="694"/>
        <v>5.8233048123133057E-3</v>
      </c>
      <c r="AJ457" s="13">
        <f t="shared" si="695"/>
        <v>3.6853540901706527E-3</v>
      </c>
      <c r="AK457" s="13">
        <f t="shared" si="696"/>
        <v>1.5548828036866548E-3</v>
      </c>
      <c r="AL457" s="13">
        <f t="shared" si="697"/>
        <v>2.5434298744808091E-5</v>
      </c>
      <c r="AM457" s="13">
        <f t="shared" si="698"/>
        <v>2.7503465182184494E-3</v>
      </c>
      <c r="AN457" s="13">
        <f t="shared" si="699"/>
        <v>2.8082135744122144E-3</v>
      </c>
      <c r="AO457" s="13">
        <f t="shared" si="700"/>
        <v>1.4336490742666967E-3</v>
      </c>
      <c r="AP457" s="13">
        <f t="shared" si="701"/>
        <v>4.8793764284255829E-4</v>
      </c>
      <c r="AQ457" s="13">
        <f t="shared" si="702"/>
        <v>1.2455095230916091E-4</v>
      </c>
      <c r="AR457" s="13">
        <f t="shared" si="703"/>
        <v>9.3951246178423735E-4</v>
      </c>
      <c r="AS457" s="13">
        <f t="shared" si="704"/>
        <v>1.1891653297905888E-3</v>
      </c>
      <c r="AT457" s="13">
        <f t="shared" si="705"/>
        <v>7.5257872518816934E-4</v>
      </c>
      <c r="AU457" s="13">
        <f t="shared" si="706"/>
        <v>3.1751948105516336E-4</v>
      </c>
      <c r="AV457" s="13">
        <f t="shared" si="707"/>
        <v>1.0047316394474112E-4</v>
      </c>
      <c r="AW457" s="13">
        <f t="shared" si="708"/>
        <v>9.1306076486121087E-7</v>
      </c>
      <c r="AX457" s="13">
        <f t="shared" si="709"/>
        <v>5.8019750622650631E-4</v>
      </c>
      <c r="AY457" s="13">
        <f t="shared" si="710"/>
        <v>5.9240481227826856E-4</v>
      </c>
      <c r="AZ457" s="13">
        <f t="shared" si="711"/>
        <v>3.0243447950416047E-4</v>
      </c>
      <c r="BA457" s="13">
        <f t="shared" si="712"/>
        <v>1.029325583871052E-4</v>
      </c>
      <c r="BB457" s="13">
        <f t="shared" si="713"/>
        <v>2.6274562659370331E-5</v>
      </c>
      <c r="BC457" s="13">
        <f t="shared" si="714"/>
        <v>5.3654754434057564E-6</v>
      </c>
      <c r="BD457" s="13">
        <f t="shared" si="715"/>
        <v>1.5987995397642575E-4</v>
      </c>
      <c r="BE457" s="13">
        <f t="shared" si="716"/>
        <v>2.0236421115289382E-4</v>
      </c>
      <c r="BF457" s="13">
        <f t="shared" si="717"/>
        <v>1.2806881956436907E-4</v>
      </c>
      <c r="BG457" s="13">
        <f t="shared" si="718"/>
        <v>5.4033343976417082E-5</v>
      </c>
      <c r="BH457" s="13">
        <f t="shared" si="719"/>
        <v>1.7097851790964503E-5</v>
      </c>
      <c r="BI457" s="13">
        <f t="shared" si="720"/>
        <v>4.328239036893641E-6</v>
      </c>
      <c r="BJ457" s="14">
        <f t="shared" si="721"/>
        <v>0.41911699565688537</v>
      </c>
      <c r="BK457" s="14">
        <f t="shared" si="722"/>
        <v>0.28251248261737538</v>
      </c>
      <c r="BL457" s="14">
        <f t="shared" si="723"/>
        <v>0.28049891970252672</v>
      </c>
      <c r="BM457" s="14">
        <f t="shared" si="724"/>
        <v>0.40000943726300953</v>
      </c>
      <c r="BN457" s="14">
        <f t="shared" si="725"/>
        <v>0.59955129972024002</v>
      </c>
    </row>
    <row r="458" spans="1:66" x14ac:dyDescent="0.25">
      <c r="A458" t="s">
        <v>342</v>
      </c>
      <c r="B458" t="s">
        <v>155</v>
      </c>
      <c r="C458" t="s">
        <v>146</v>
      </c>
      <c r="D458" t="s">
        <v>361</v>
      </c>
      <c r="E458" s="10">
        <f>VLOOKUP(A458,home!$A$2:$E$405,3,FALSE)</f>
        <v>1.25</v>
      </c>
      <c r="F458" s="10">
        <f>VLOOKUP(B458,home!$B$2:$E$405,3,FALSE)</f>
        <v>0.5333</v>
      </c>
      <c r="G458" s="10">
        <f>VLOOKUP(C458,away!$B$2:$E$405,4,FALSE)</f>
        <v>0.6</v>
      </c>
      <c r="H458" s="10">
        <f>VLOOKUP(A458,away!$A$2:$E$405,3,FALSE)</f>
        <v>1.1389</v>
      </c>
      <c r="I458" s="10">
        <f>VLOOKUP(C458,away!$B$2:$E$405,3,FALSE)</f>
        <v>0.878</v>
      </c>
      <c r="J458" s="10">
        <f>VLOOKUP(B458,home!$B$2:$E$405,4,FALSE)</f>
        <v>1.4634</v>
      </c>
      <c r="K458" s="12">
        <f t="shared" si="670"/>
        <v>0.39997500000000002</v>
      </c>
      <c r="L458" s="12">
        <f t="shared" si="671"/>
        <v>1.46333297628</v>
      </c>
      <c r="M458" s="13">
        <f t="shared" si="672"/>
        <v>0.15515851980088877</v>
      </c>
      <c r="N458" s="13">
        <f t="shared" si="673"/>
        <v>6.2059528957360492E-2</v>
      </c>
      <c r="O458" s="13">
        <f t="shared" si="674"/>
        <v>0.2270485785754339</v>
      </c>
      <c r="P458" s="13">
        <f t="shared" si="675"/>
        <v>9.0813755215709183E-2</v>
      </c>
      <c r="Q458" s="13">
        <f t="shared" si="676"/>
        <v>1.2411130047360133E-2</v>
      </c>
      <c r="R458" s="13">
        <f t="shared" si="677"/>
        <v>0.1661238361234666</v>
      </c>
      <c r="S458" s="13">
        <f t="shared" si="678"/>
        <v>1.3288245703429794E-2</v>
      </c>
      <c r="T458" s="13">
        <f t="shared" si="679"/>
        <v>1.8161615871201645E-2</v>
      </c>
      <c r="U458" s="13">
        <f t="shared" si="680"/>
        <v>6.644538135348356E-2</v>
      </c>
      <c r="V458" s="13">
        <f t="shared" si="681"/>
        <v>8.6417390285472987E-4</v>
      </c>
      <c r="W458" s="13">
        <f t="shared" si="682"/>
        <v>1.6547139135642903E-3</v>
      </c>
      <c r="X458" s="13">
        <f t="shared" si="683"/>
        <v>2.4213974360279599E-3</v>
      </c>
      <c r="Y458" s="13">
        <f t="shared" si="684"/>
        <v>1.7716553584097778E-3</v>
      </c>
      <c r="Z458" s="13">
        <f t="shared" si="685"/>
        <v>8.1031495848534418E-2</v>
      </c>
      <c r="AA458" s="13">
        <f t="shared" si="686"/>
        <v>3.2410572552017555E-2</v>
      </c>
      <c r="AB458" s="13">
        <f t="shared" si="687"/>
        <v>6.4817093782466124E-3</v>
      </c>
      <c r="AC458" s="13">
        <f t="shared" si="688"/>
        <v>3.1612378335058393E-5</v>
      </c>
      <c r="AD458" s="13">
        <f t="shared" si="689"/>
        <v>1.6546104939446922E-4</v>
      </c>
      <c r="AE458" s="13">
        <f t="shared" si="690"/>
        <v>2.4212460986882076E-4</v>
      </c>
      <c r="AF458" s="13">
        <f t="shared" si="691"/>
        <v>1.7715446299498768E-4</v>
      </c>
      <c r="AG458" s="13">
        <f t="shared" si="692"/>
        <v>8.6411989198580127E-5</v>
      </c>
      <c r="AH458" s="13">
        <f t="shared" si="693"/>
        <v>2.9644014998114105E-2</v>
      </c>
      <c r="AI458" s="13">
        <f t="shared" si="694"/>
        <v>1.185686489887069E-2</v>
      </c>
      <c r="AJ458" s="13">
        <f t="shared" si="695"/>
        <v>2.3712247689629024E-3</v>
      </c>
      <c r="AK458" s="13">
        <f t="shared" si="696"/>
        <v>3.1614354232197906E-4</v>
      </c>
      <c r="AL458" s="13">
        <f t="shared" si="697"/>
        <v>7.4010471138560927E-7</v>
      </c>
      <c r="AM458" s="13">
        <f t="shared" si="698"/>
        <v>1.323605664631057E-5</v>
      </c>
      <c r="AN458" s="13">
        <f t="shared" si="699"/>
        <v>1.9368758166456325E-5</v>
      </c>
      <c r="AO458" s="13">
        <f t="shared" si="700"/>
        <v>1.4171471267284047E-5</v>
      </c>
      <c r="AP458" s="13">
        <f t="shared" si="701"/>
        <v>6.9125270759404204E-6</v>
      </c>
      <c r="AQ458" s="13">
        <f t="shared" si="702"/>
        <v>2.5288322049129971E-6</v>
      </c>
      <c r="AR458" s="13">
        <f t="shared" si="703"/>
        <v>8.6758129392158437E-3</v>
      </c>
      <c r="AS458" s="13">
        <f t="shared" si="704"/>
        <v>3.4701082803628579E-3</v>
      </c>
      <c r="AT458" s="13">
        <f t="shared" si="705"/>
        <v>6.9397827971906707E-4</v>
      </c>
      <c r="AU458" s="13">
        <f t="shared" si="706"/>
        <v>9.2524654143544654E-5</v>
      </c>
      <c r="AV458" s="13">
        <f t="shared" si="707"/>
        <v>9.2518871352660657E-6</v>
      </c>
      <c r="AW458" s="13">
        <f t="shared" si="708"/>
        <v>1.2032799348265277E-8</v>
      </c>
      <c r="AX458" s="13">
        <f t="shared" si="709"/>
        <v>8.8234862618467838E-7</v>
      </c>
      <c r="AY458" s="13">
        <f t="shared" si="710"/>
        <v>1.2911698412713946E-6</v>
      </c>
      <c r="AZ458" s="13">
        <f t="shared" si="711"/>
        <v>9.4470570335532267E-7</v>
      </c>
      <c r="BA458" s="13">
        <f t="shared" si="712"/>
        <v>4.6080633619987823E-7</v>
      </c>
      <c r="BB458" s="13">
        <f t="shared" si="713"/>
        <v>1.6857827686001265E-7</v>
      </c>
      <c r="BC458" s="13">
        <f t="shared" si="714"/>
        <v>4.9337230322743178E-8</v>
      </c>
      <c r="BD458" s="13">
        <f t="shared" si="715"/>
        <v>2.1159338616652101E-3</v>
      </c>
      <c r="BE458" s="13">
        <f t="shared" si="716"/>
        <v>8.463206463195425E-4</v>
      </c>
      <c r="BF458" s="13">
        <f t="shared" si="717"/>
        <v>1.6925355025582955E-4</v>
      </c>
      <c r="BG458" s="13">
        <f t="shared" si="718"/>
        <v>2.2565729587858479E-5</v>
      </c>
      <c r="BH458" s="13">
        <f t="shared" si="719"/>
        <v>2.2564319229759235E-6</v>
      </c>
      <c r="BI458" s="13">
        <f t="shared" si="720"/>
        <v>1.8050327167845909E-7</v>
      </c>
      <c r="BJ458" s="14">
        <f t="shared" si="721"/>
        <v>9.9211208286756253E-2</v>
      </c>
      <c r="BK458" s="14">
        <f t="shared" si="722"/>
        <v>0.26015833827577017</v>
      </c>
      <c r="BL458" s="14">
        <f t="shared" si="723"/>
        <v>0.5587965129545176</v>
      </c>
      <c r="BM458" s="14">
        <f t="shared" si="724"/>
        <v>0.28558092750831737</v>
      </c>
      <c r="BN458" s="14">
        <f t="shared" si="725"/>
        <v>0.71361534872021914</v>
      </c>
    </row>
    <row r="459" spans="1:66" x14ac:dyDescent="0.25">
      <c r="A459" t="s">
        <v>345</v>
      </c>
      <c r="B459" t="s">
        <v>212</v>
      </c>
      <c r="C459" t="s">
        <v>204</v>
      </c>
      <c r="D459" t="s">
        <v>361</v>
      </c>
      <c r="E459" s="10">
        <f>VLOOKUP(A459,home!$A$2:$E$405,3,FALSE)</f>
        <v>1.3976999999999999</v>
      </c>
      <c r="F459" s="10">
        <f>VLOOKUP(B459,home!$B$2:$E$405,3,FALSE)</f>
        <v>1.2683</v>
      </c>
      <c r="G459" s="10">
        <f>VLOOKUP(C459,away!$B$2:$E$405,4,FALSE)</f>
        <v>0.89429999999999998</v>
      </c>
      <c r="H459" s="10">
        <f>VLOOKUP(A459,away!$A$2:$E$405,3,FALSE)</f>
        <v>1.0585</v>
      </c>
      <c r="I459" s="10">
        <f>VLOOKUP(C459,away!$B$2:$E$405,3,FALSE)</f>
        <v>1.1809000000000001</v>
      </c>
      <c r="J459" s="10">
        <f>VLOOKUP(B459,home!$B$2:$E$405,4,FALSE)</f>
        <v>0.73</v>
      </c>
      <c r="K459" s="12">
        <f t="shared" si="670"/>
        <v>1.5853282124129997</v>
      </c>
      <c r="L459" s="12">
        <f t="shared" si="671"/>
        <v>0.91248733449999997</v>
      </c>
      <c r="M459" s="13">
        <f t="shared" si="672"/>
        <v>8.2264505443270644E-2</v>
      </c>
      <c r="N459" s="13">
        <f t="shared" si="673"/>
        <v>0.13041624135941973</v>
      </c>
      <c r="O459" s="13">
        <f t="shared" si="674"/>
        <v>7.5065319295890762E-2</v>
      </c>
      <c r="P459" s="13">
        <f t="shared" si="675"/>
        <v>0.11900316845356557</v>
      </c>
      <c r="Q459" s="13">
        <f t="shared" si="676"/>
        <v>0.10337627339197561</v>
      </c>
      <c r="R459" s="13">
        <f t="shared" si="677"/>
        <v>3.4248076558849386E-2</v>
      </c>
      <c r="S459" s="13">
        <f t="shared" si="678"/>
        <v>4.3037255331686168E-2</v>
      </c>
      <c r="T459" s="13">
        <f t="shared" si="679"/>
        <v>9.4329540157987099E-2</v>
      </c>
      <c r="U459" s="13">
        <f t="shared" si="680"/>
        <v>5.4294441989624249E-2</v>
      </c>
      <c r="V459" s="13">
        <f t="shared" si="681"/>
        <v>6.9174828444727825E-3</v>
      </c>
      <c r="W459" s="13">
        <f t="shared" si="682"/>
        <v>5.4628440900806076E-2</v>
      </c>
      <c r="X459" s="13">
        <f t="shared" si="683"/>
        <v>4.9847760425467312E-2</v>
      </c>
      <c r="Y459" s="13">
        <f t="shared" si="684"/>
        <v>2.2742725020714623E-2</v>
      </c>
      <c r="Z459" s="13">
        <f t="shared" si="685"/>
        <v>1.0416978696978803E-2</v>
      </c>
      <c r="AA459" s="13">
        <f t="shared" si="686"/>
        <v>1.6514330216425704E-2</v>
      </c>
      <c r="AB459" s="13">
        <f t="shared" si="687"/>
        <v>1.3090316800602075E-2</v>
      </c>
      <c r="AC459" s="13">
        <f t="shared" si="688"/>
        <v>6.2542342212152616E-4</v>
      </c>
      <c r="AD459" s="13">
        <f t="shared" si="689"/>
        <v>2.1651002140046016E-2</v>
      </c>
      <c r="AE459" s="13">
        <f t="shared" si="690"/>
        <v>1.9756265232024384E-2</v>
      </c>
      <c r="AF459" s="13">
        <f t="shared" si="691"/>
        <v>9.0136709006224756E-3</v>
      </c>
      <c r="AG459" s="13">
        <f t="shared" si="692"/>
        <v>2.7416201780564062E-3</v>
      </c>
      <c r="AH459" s="13">
        <f t="shared" si="693"/>
        <v>2.3763402811873675E-3</v>
      </c>
      <c r="AI459" s="13">
        <f t="shared" si="694"/>
        <v>3.7672792900597741E-3</v>
      </c>
      <c r="AJ459" s="13">
        <f t="shared" si="695"/>
        <v>2.9861870712854883E-3</v>
      </c>
      <c r="AK459" s="13">
        <f t="shared" si="696"/>
        <v>1.5780288705506114E-3</v>
      </c>
      <c r="AL459" s="13">
        <f t="shared" si="697"/>
        <v>3.6189298632012519E-5</v>
      </c>
      <c r="AM459" s="13">
        <f t="shared" si="698"/>
        <v>6.8647889039258414E-3</v>
      </c>
      <c r="AN459" s="13">
        <f t="shared" si="699"/>
        <v>6.2640329288484679E-3</v>
      </c>
      <c r="AO459" s="13">
        <f t="shared" si="700"/>
        <v>2.8579253552325828E-3</v>
      </c>
      <c r="AP459" s="13">
        <f t="shared" si="701"/>
        <v>8.6927356319871515E-4</v>
      </c>
      <c r="AQ459" s="13">
        <f t="shared" si="702"/>
        <v>1.9830027915862818E-4</v>
      </c>
      <c r="AR459" s="13">
        <f t="shared" si="703"/>
        <v>4.3367608180912845E-4</v>
      </c>
      <c r="AS459" s="13">
        <f t="shared" si="704"/>
        <v>6.8751892754073945E-4</v>
      </c>
      <c r="AT459" s="13">
        <f t="shared" si="705"/>
        <v>5.4497157619913159E-4</v>
      </c>
      <c r="AU459" s="13">
        <f t="shared" si="706"/>
        <v>2.8798627157055473E-4</v>
      </c>
      <c r="AV459" s="13">
        <f t="shared" si="707"/>
        <v>1.14138190277108E-4</v>
      </c>
      <c r="AW459" s="13">
        <f t="shared" si="708"/>
        <v>1.4541985223679953E-6</v>
      </c>
      <c r="AX459" s="13">
        <f t="shared" si="709"/>
        <v>1.8138239202755576E-3</v>
      </c>
      <c r="AY459" s="13">
        <f t="shared" si="710"/>
        <v>1.6550913542645841E-3</v>
      </c>
      <c r="AZ459" s="13">
        <f t="shared" si="711"/>
        <v>7.5512494910344257E-4</v>
      </c>
      <c r="BA459" s="13">
        <f t="shared" si="712"/>
        <v>2.2968065067394952E-4</v>
      </c>
      <c r="BB459" s="13">
        <f t="shared" si="713"/>
        <v>5.2395171179924445E-5</v>
      </c>
      <c r="BC459" s="13">
        <f t="shared" si="714"/>
        <v>9.5619860181281002E-6</v>
      </c>
      <c r="BD459" s="13">
        <f t="shared" si="715"/>
        <v>6.595398865440255E-5</v>
      </c>
      <c r="BE459" s="13">
        <f t="shared" si="716"/>
        <v>1.0455871893499125E-4</v>
      </c>
      <c r="BF459" s="13">
        <f t="shared" si="717"/>
        <v>8.2879943490701477E-5</v>
      </c>
      <c r="BG459" s="13">
        <f t="shared" si="718"/>
        <v>4.3797304219668067E-5</v>
      </c>
      <c r="BH459" s="13">
        <f t="shared" si="719"/>
        <v>1.7358275501768672E-5</v>
      </c>
      <c r="BI459" s="13">
        <f t="shared" si="720"/>
        <v>5.5037127743582622E-6</v>
      </c>
      <c r="BJ459" s="14">
        <f t="shared" si="721"/>
        <v>0.53007353876899965</v>
      </c>
      <c r="BK459" s="14">
        <f t="shared" si="722"/>
        <v>0.25353911614801328</v>
      </c>
      <c r="BL459" s="14">
        <f t="shared" si="723"/>
        <v>0.20630866336544795</v>
      </c>
      <c r="BM459" s="14">
        <f t="shared" si="724"/>
        <v>0.45431107532072584</v>
      </c>
      <c r="BN459" s="14">
        <f t="shared" si="725"/>
        <v>0.5443735845029718</v>
      </c>
    </row>
    <row r="460" spans="1:66" x14ac:dyDescent="0.25">
      <c r="A460" t="s">
        <v>347</v>
      </c>
      <c r="B460" t="s">
        <v>234</v>
      </c>
      <c r="C460" t="s">
        <v>233</v>
      </c>
      <c r="D460" t="s">
        <v>361</v>
      </c>
      <c r="E460" s="10">
        <f>VLOOKUP(A460,home!$A$2:$E$405,3,FALSE)</f>
        <v>1.3042</v>
      </c>
      <c r="F460" s="10">
        <f>VLOOKUP(B460,home!$B$2:$E$405,3,FALSE)</f>
        <v>1.1757</v>
      </c>
      <c r="G460" s="10">
        <f>VLOOKUP(C460,away!$B$2:$E$405,4,FALSE)</f>
        <v>0.66449999999999998</v>
      </c>
      <c r="H460" s="10">
        <f>VLOOKUP(A460,away!$A$2:$E$405,3,FALSE)</f>
        <v>1.1499999999999999</v>
      </c>
      <c r="I460" s="10">
        <f>VLOOKUP(C460,away!$B$2:$E$405,3,FALSE)</f>
        <v>0.52170000000000005</v>
      </c>
      <c r="J460" s="10">
        <f>VLOOKUP(B460,home!$B$2:$E$405,4,FALSE)</f>
        <v>1.1013999999999999</v>
      </c>
      <c r="K460" s="12">
        <f t="shared" si="670"/>
        <v>1.0189097061300001</v>
      </c>
      <c r="L460" s="12">
        <f t="shared" si="671"/>
        <v>0.66079043699999995</v>
      </c>
      <c r="M460" s="13">
        <f t="shared" si="672"/>
        <v>0.18642986993618027</v>
      </c>
      <c r="N460" s="13">
        <f t="shared" si="673"/>
        <v>0.18995520399052754</v>
      </c>
      <c r="O460" s="13">
        <f t="shared" si="674"/>
        <v>0.1231910752249817</v>
      </c>
      <c r="P460" s="13">
        <f t="shared" si="675"/>
        <v>0.12552058225532481</v>
      </c>
      <c r="Q460" s="13">
        <f t="shared" si="676"/>
        <v>9.6773600537926316E-2</v>
      </c>
      <c r="R460" s="13">
        <f t="shared" si="677"/>
        <v>4.0701742216207759E-2</v>
      </c>
      <c r="S460" s="13">
        <f t="shared" si="678"/>
        <v>2.1127806095543128E-2</v>
      </c>
      <c r="T460" s="13">
        <f t="shared" si="679"/>
        <v>6.394706978951975E-2</v>
      </c>
      <c r="U460" s="13">
        <f t="shared" si="680"/>
        <v>4.1471400200495265E-2</v>
      </c>
      <c r="V460" s="13">
        <f t="shared" si="681"/>
        <v>1.5805612908358366E-3</v>
      </c>
      <c r="W460" s="13">
        <f t="shared" si="682"/>
        <v>3.2867853628413511E-2</v>
      </c>
      <c r="X460" s="13">
        <f t="shared" si="683"/>
        <v>2.1718763362371395E-2</v>
      </c>
      <c r="Y460" s="13">
        <f t="shared" si="684"/>
        <v>7.1757755666604917E-3</v>
      </c>
      <c r="Z460" s="13">
        <f t="shared" si="685"/>
        <v>8.9651073419030926E-3</v>
      </c>
      <c r="AA460" s="13">
        <f t="shared" si="686"/>
        <v>9.1346348871623861E-3</v>
      </c>
      <c r="AB460" s="13">
        <f t="shared" si="687"/>
        <v>4.653684074241736E-3</v>
      </c>
      <c r="AC460" s="13">
        <f t="shared" si="688"/>
        <v>6.6510591081735219E-5</v>
      </c>
      <c r="AD460" s="13">
        <f t="shared" si="689"/>
        <v>8.3723437704126651E-3</v>
      </c>
      <c r="AE460" s="13">
        <f t="shared" si="690"/>
        <v>5.5323646987652112E-3</v>
      </c>
      <c r="AF460" s="13">
        <f t="shared" si="691"/>
        <v>1.8278668434702184E-3</v>
      </c>
      <c r="AG460" s="13">
        <f t="shared" si="692"/>
        <v>4.0261231009149881E-4</v>
      </c>
      <c r="AH460" s="13">
        <f t="shared" si="693"/>
        <v>1.4810142995520127E-3</v>
      </c>
      <c r="AI460" s="13">
        <f t="shared" si="694"/>
        <v>1.5090198447308689E-3</v>
      </c>
      <c r="AJ460" s="13">
        <f t="shared" si="695"/>
        <v>7.6877748326953398E-4</v>
      </c>
      <c r="AK460" s="13">
        <f t="shared" si="696"/>
        <v>2.6110494651917403E-4</v>
      </c>
      <c r="AL460" s="13">
        <f t="shared" si="697"/>
        <v>1.7912254343326246E-6</v>
      </c>
      <c r="AM460" s="13">
        <f t="shared" si="698"/>
        <v>1.7061324661461017E-3</v>
      </c>
      <c r="AN460" s="13">
        <f t="shared" si="699"/>
        <v>1.12739601788457E-3</v>
      </c>
      <c r="AO460" s="13">
        <f t="shared" si="700"/>
        <v>3.7248625366500236E-4</v>
      </c>
      <c r="AP460" s="13">
        <f t="shared" si="701"/>
        <v>8.2045118111929936E-5</v>
      </c>
      <c r="AQ460" s="13">
        <f t="shared" si="702"/>
        <v>1.3553657362724693E-5</v>
      </c>
      <c r="AR460" s="13">
        <f t="shared" si="703"/>
        <v>1.9572801724084479E-4</v>
      </c>
      <c r="AS460" s="13">
        <f t="shared" si="704"/>
        <v>1.9942917652827671E-4</v>
      </c>
      <c r="AT460" s="13">
        <f t="shared" si="705"/>
        <v>1.0160016182508716E-4</v>
      </c>
      <c r="AU460" s="13">
        <f t="shared" si="706"/>
        <v>3.4507130342653344E-5</v>
      </c>
      <c r="AV460" s="13">
        <f t="shared" si="707"/>
        <v>8.7899125092056298E-6</v>
      </c>
      <c r="AW460" s="13">
        <f t="shared" si="708"/>
        <v>3.3500184210607365E-8</v>
      </c>
      <c r="AX460" s="13">
        <f t="shared" si="709"/>
        <v>2.8973248828329608E-4</v>
      </c>
      <c r="AY460" s="13">
        <f t="shared" si="710"/>
        <v>1.9145245754581655E-4</v>
      </c>
      <c r="AZ460" s="13">
        <f t="shared" si="711"/>
        <v>6.3254976543212018E-5</v>
      </c>
      <c r="BA460" s="13">
        <f t="shared" si="712"/>
        <v>1.3932761197471276E-5</v>
      </c>
      <c r="BB460" s="13">
        <f t="shared" si="713"/>
        <v>2.3016588400734209E-6</v>
      </c>
      <c r="BC460" s="13">
        <f t="shared" si="714"/>
        <v>3.0418283015140598E-7</v>
      </c>
      <c r="BD460" s="13">
        <f t="shared" si="715"/>
        <v>2.1555867007620211E-5</v>
      </c>
      <c r="BE460" s="13">
        <f t="shared" si="716"/>
        <v>2.1963482118111672E-5</v>
      </c>
      <c r="BF460" s="13">
        <f t="shared" si="717"/>
        <v>1.1189402555278338E-5</v>
      </c>
      <c r="BG460" s="13">
        <f t="shared" si="718"/>
        <v>3.8003302897896417E-6</v>
      </c>
      <c r="BH460" s="13">
        <f t="shared" si="719"/>
        <v>9.6804835469162501E-7</v>
      </c>
      <c r="BI460" s="13">
        <f t="shared" si="720"/>
        <v>1.9727077291969484E-7</v>
      </c>
      <c r="BJ460" s="14">
        <f t="shared" si="721"/>
        <v>0.43243604653656886</v>
      </c>
      <c r="BK460" s="14">
        <f t="shared" si="722"/>
        <v>0.3349185738519459</v>
      </c>
      <c r="BL460" s="14">
        <f t="shared" si="723"/>
        <v>0.22377218197670493</v>
      </c>
      <c r="BM460" s="14">
        <f t="shared" si="724"/>
        <v>0.23732841658861287</v>
      </c>
      <c r="BN460" s="14">
        <f t="shared" si="725"/>
        <v>0.76257207416114836</v>
      </c>
    </row>
    <row r="461" spans="1:66" x14ac:dyDescent="0.25">
      <c r="A461" t="s">
        <v>348</v>
      </c>
      <c r="B461" t="s">
        <v>256</v>
      </c>
      <c r="C461" t="s">
        <v>252</v>
      </c>
      <c r="D461" t="s">
        <v>361</v>
      </c>
      <c r="E461" s="10">
        <f>VLOOKUP(A461,home!$A$2:$E$405,3,FALSE)</f>
        <v>1.1457999999999999</v>
      </c>
      <c r="F461" s="10">
        <f>VLOOKUP(B461,home!$B$2:$E$405,3,FALSE)</f>
        <v>0.87280000000000002</v>
      </c>
      <c r="G461" s="10">
        <f>VLOOKUP(C461,away!$B$2:$E$405,4,FALSE)</f>
        <v>0.29089999999999999</v>
      </c>
      <c r="H461" s="10">
        <f>VLOOKUP(A461,away!$A$2:$E$405,3,FALSE)</f>
        <v>0.77080000000000004</v>
      </c>
      <c r="I461" s="10">
        <f>VLOOKUP(C461,away!$B$2:$E$405,3,FALSE)</f>
        <v>1.7298</v>
      </c>
      <c r="J461" s="10">
        <f>VLOOKUP(B461,home!$B$2:$E$405,4,FALSE)</f>
        <v>1.2974000000000001</v>
      </c>
      <c r="K461" s="12">
        <f t="shared" si="670"/>
        <v>0.29091577841599997</v>
      </c>
      <c r="L461" s="12">
        <f t="shared" si="671"/>
        <v>1.7298621344160001</v>
      </c>
      <c r="M461" s="13">
        <f t="shared" si="672"/>
        <v>0.13255231081931451</v>
      </c>
      <c r="N461" s="13">
        <f t="shared" si="673"/>
        <v>3.8561558682840454E-2</v>
      </c>
      <c r="O461" s="13">
        <f t="shared" si="674"/>
        <v>0.22929722331567245</v>
      </c>
      <c r="P461" s="13">
        <f t="shared" si="675"/>
        <v>6.6706180209506236E-2</v>
      </c>
      <c r="Q461" s="13">
        <f t="shared" si="676"/>
        <v>5.6090829305763951E-3</v>
      </c>
      <c r="R461" s="13">
        <f t="shared" si="677"/>
        <v>0.19832629207025573</v>
      </c>
      <c r="S461" s="13">
        <f t="shared" si="678"/>
        <v>8.3923743966422479E-3</v>
      </c>
      <c r="T461" s="13">
        <f t="shared" si="679"/>
        <v>9.7029401704032368E-3</v>
      </c>
      <c r="U461" s="13">
        <f t="shared" si="680"/>
        <v>5.7696247637977413E-2</v>
      </c>
      <c r="V461" s="13">
        <f t="shared" si="681"/>
        <v>4.6926818336244416E-4</v>
      </c>
      <c r="W461" s="13">
        <f t="shared" si="682"/>
        <v>5.4392357564951024E-4</v>
      </c>
      <c r="X461" s="13">
        <f t="shared" si="683"/>
        <v>9.4091279753224458E-4</v>
      </c>
      <c r="Y461" s="13">
        <f t="shared" si="684"/>
        <v>8.1382471011922936E-4</v>
      </c>
      <c r="Z461" s="13">
        <f t="shared" si="685"/>
        <v>0.11435904763715452</v>
      </c>
      <c r="AA461" s="13">
        <f t="shared" si="686"/>
        <v>3.3268851362275233E-2</v>
      </c>
      <c r="AB461" s="13">
        <f t="shared" si="687"/>
        <v>4.8392168955312485E-3</v>
      </c>
      <c r="AC461" s="13">
        <f t="shared" si="688"/>
        <v>1.4759780408804446E-5</v>
      </c>
      <c r="AD461" s="13">
        <f t="shared" si="689"/>
        <v>3.9558987602222817E-5</v>
      </c>
      <c r="AE461" s="13">
        <f t="shared" si="690"/>
        <v>6.843159472891726E-5</v>
      </c>
      <c r="AF461" s="13">
        <f t="shared" si="691"/>
        <v>5.9188612259627766E-5</v>
      </c>
      <c r="AG461" s="13">
        <f t="shared" si="692"/>
        <v>3.4129379712186903E-5</v>
      </c>
      <c r="AH461" s="13">
        <f t="shared" si="693"/>
        <v>4.94563465588473E-2</v>
      </c>
      <c r="AI461" s="13">
        <f t="shared" si="694"/>
        <v>1.4387631556778526E-2</v>
      </c>
      <c r="AJ461" s="13">
        <f t="shared" si="695"/>
        <v>2.0927945169514147E-3</v>
      </c>
      <c r="AK461" s="13">
        <f t="shared" si="696"/>
        <v>2.0294231532121918E-4</v>
      </c>
      <c r="AL461" s="13">
        <f t="shared" si="697"/>
        <v>2.9711094909376278E-7</v>
      </c>
      <c r="AM461" s="13">
        <f t="shared" si="698"/>
        <v>2.3016667343299106E-6</v>
      </c>
      <c r="AN461" s="13">
        <f t="shared" si="699"/>
        <v>3.9815661297622437E-6</v>
      </c>
      <c r="AO461" s="13">
        <f t="shared" si="700"/>
        <v>3.4437802417744848E-6</v>
      </c>
      <c r="AP461" s="13">
        <f t="shared" si="701"/>
        <v>1.9857550131652192E-6</v>
      </c>
      <c r="AQ461" s="13">
        <f t="shared" si="702"/>
        <v>8.5877060137531492E-7</v>
      </c>
      <c r="AR461" s="13">
        <f t="shared" si="703"/>
        <v>1.7110532243740994E-2</v>
      </c>
      <c r="AS461" s="13">
        <f t="shared" si="704"/>
        <v>4.9777238067999783E-3</v>
      </c>
      <c r="AT461" s="13">
        <f t="shared" si="705"/>
        <v>7.2404919799753497E-4</v>
      </c>
      <c r="AU461" s="13">
        <f t="shared" si="706"/>
        <v>7.0212445348977813E-5</v>
      </c>
      <c r="AV461" s="13">
        <f t="shared" si="707"/>
        <v>5.1064770482971831E-6</v>
      </c>
      <c r="AW461" s="13">
        <f t="shared" si="708"/>
        <v>4.1533155203998279E-9</v>
      </c>
      <c r="AX461" s="13">
        <f t="shared" si="709"/>
        <v>1.1159852827863297E-7</v>
      </c>
      <c r="AY461" s="13">
        <f t="shared" si="710"/>
        <v>1.9305006832576038E-7</v>
      </c>
      <c r="AZ461" s="13">
        <f t="shared" si="711"/>
        <v>1.6697500162157729E-7</v>
      </c>
      <c r="BA461" s="13">
        <f t="shared" si="712"/>
        <v>9.6281244233072245E-8</v>
      </c>
      <c r="BB461" s="13">
        <f t="shared" si="713"/>
        <v>4.163831966331265E-8</v>
      </c>
      <c r="BC461" s="13">
        <f t="shared" si="714"/>
        <v>1.4405710505254743E-8</v>
      </c>
      <c r="BD461" s="13">
        <f t="shared" si="715"/>
        <v>4.9331436380252655E-3</v>
      </c>
      <c r="BE461" s="13">
        <f t="shared" si="716"/>
        <v>1.4351293214940582E-3</v>
      </c>
      <c r="BF461" s="13">
        <f t="shared" si="717"/>
        <v>2.0875088184503485E-4</v>
      </c>
      <c r="BG461" s="13">
        <f t="shared" si="718"/>
        <v>2.0242975095658254E-5</v>
      </c>
      <c r="BH461" s="13">
        <f t="shared" si="719"/>
        <v>1.4722502143522803E-6</v>
      </c>
      <c r="BI461" s="13">
        <f t="shared" si="720"/>
        <v>8.5660163426283343E-8</v>
      </c>
      <c r="BJ461" s="14">
        <f t="shared" si="721"/>
        <v>5.6386746929017059E-2</v>
      </c>
      <c r="BK461" s="14">
        <f t="shared" si="722"/>
        <v>0.20813538355025166</v>
      </c>
      <c r="BL461" s="14">
        <f t="shared" si="723"/>
        <v>0.61905399512738424</v>
      </c>
      <c r="BM461" s="14">
        <f t="shared" si="724"/>
        <v>0.32688233631888869</v>
      </c>
      <c r="BN461" s="14">
        <f t="shared" si="725"/>
        <v>0.67105264802816578</v>
      </c>
    </row>
    <row r="462" spans="1:66" s="15" customFormat="1" x14ac:dyDescent="0.25">
      <c r="A462" t="s">
        <v>348</v>
      </c>
      <c r="B462" t="s">
        <v>250</v>
      </c>
      <c r="C462" t="s">
        <v>257</v>
      </c>
      <c r="D462" t="s">
        <v>361</v>
      </c>
      <c r="E462" s="10">
        <f>VLOOKUP(A462,home!$A$2:$E$405,3,FALSE)</f>
        <v>1.1457999999999999</v>
      </c>
      <c r="F462" s="10">
        <f>VLOOKUP(B462,home!$B$2:$E$405,3,FALSE)</f>
        <v>1.7455000000000001</v>
      </c>
      <c r="G462" s="10">
        <f>VLOOKUP(C462,away!$B$2:$E$405,4,FALSE)</f>
        <v>0.58179999999999998</v>
      </c>
      <c r="H462" s="10">
        <f>VLOOKUP(A462,away!$A$2:$E$405,3,FALSE)</f>
        <v>0.77080000000000004</v>
      </c>
      <c r="I462" s="10">
        <f>VLOOKUP(C462,away!$B$2:$E$405,3,FALSE)</f>
        <v>1.2974000000000001</v>
      </c>
      <c r="J462" s="10">
        <f>VLOOKUP(B462,home!$B$2:$E$405,4,FALSE)</f>
        <v>1.7298</v>
      </c>
      <c r="K462" s="12">
        <f t="shared" si="670"/>
        <v>1.1635964510199999</v>
      </c>
      <c r="L462" s="12">
        <f t="shared" si="671"/>
        <v>1.7298621344160003</v>
      </c>
      <c r="M462" s="13">
        <f t="shared" si="672"/>
        <v>5.5384329545218547E-2</v>
      </c>
      <c r="N462" s="13">
        <f t="shared" si="673"/>
        <v>6.4445009300938425E-2</v>
      </c>
      <c r="O462" s="13">
        <f t="shared" si="674"/>
        <v>9.5807254520290916E-2</v>
      </c>
      <c r="P462" s="13">
        <f t="shared" si="675"/>
        <v>0.11148098134178035</v>
      </c>
      <c r="Q462" s="13">
        <f t="shared" si="676"/>
        <v>3.7493992054261426E-2</v>
      </c>
      <c r="R462" s="13">
        <f t="shared" si="677"/>
        <v>8.2866670898503733E-2</v>
      </c>
      <c r="S462" s="13">
        <f t="shared" si="678"/>
        <v>5.6098942169100073E-2</v>
      </c>
      <c r="T462" s="13">
        <f t="shared" si="679"/>
        <v>6.4859437122761238E-2</v>
      </c>
      <c r="U462" s="13">
        <f t="shared" si="680"/>
        <v>9.6423364165341252E-2</v>
      </c>
      <c r="V462" s="13">
        <f t="shared" si="681"/>
        <v>1.2546599726354014E-2</v>
      </c>
      <c r="W462" s="13">
        <f t="shared" si="682"/>
        <v>1.4542625362970216E-2</v>
      </c>
      <c r="X462" s="13">
        <f t="shared" si="683"/>
        <v>2.5156736950399921E-2</v>
      </c>
      <c r="Y462" s="13">
        <f t="shared" si="684"/>
        <v>2.1758843337980342E-2</v>
      </c>
      <c r="Z462" s="13">
        <f t="shared" si="685"/>
        <v>4.7782638730811317E-2</v>
      </c>
      <c r="AA462" s="13">
        <f t="shared" si="686"/>
        <v>5.5599708847542839E-2</v>
      </c>
      <c r="AB462" s="13">
        <f t="shared" si="687"/>
        <v>3.2347811946373074E-2</v>
      </c>
      <c r="AC462" s="13">
        <f t="shared" si="688"/>
        <v>1.5784104248008498E-3</v>
      </c>
      <c r="AD462" s="13">
        <f t="shared" si="689"/>
        <v>4.2304368152163976E-3</v>
      </c>
      <c r="AE462" s="13">
        <f t="shared" si="690"/>
        <v>7.3180724586822642E-3</v>
      </c>
      <c r="AF462" s="13">
        <f t="shared" si="691"/>
        <v>6.329628221593526E-3</v>
      </c>
      <c r="AG462" s="13">
        <f t="shared" si="692"/>
        <v>3.64979472848851E-3</v>
      </c>
      <c r="AH462" s="13">
        <f t="shared" si="693"/>
        <v>2.0664344355727473E-2</v>
      </c>
      <c r="AI462" s="13">
        <f t="shared" si="694"/>
        <v>2.4044957754979654E-2</v>
      </c>
      <c r="AJ462" s="13">
        <f t="shared" si="695"/>
        <v>1.3989313754310078E-2</v>
      </c>
      <c r="AK462" s="13">
        <f t="shared" si="696"/>
        <v>5.4259719455734892E-3</v>
      </c>
      <c r="AL462" s="13">
        <f t="shared" si="697"/>
        <v>1.2708485924577636E-4</v>
      </c>
      <c r="AM462" s="13">
        <f t="shared" si="698"/>
        <v>9.8450425289002921E-4</v>
      </c>
      <c r="AN462" s="13">
        <f t="shared" si="699"/>
        <v>1.7030566282459757E-3</v>
      </c>
      <c r="AO462" s="13">
        <f t="shared" si="700"/>
        <v>1.4730265869844505E-3</v>
      </c>
      <c r="AP462" s="13">
        <f t="shared" si="701"/>
        <v>8.4937763860414603E-4</v>
      </c>
      <c r="AQ462" s="13">
        <f t="shared" si="702"/>
        <v>3.6732655371024748E-4</v>
      </c>
      <c r="AR462" s="13">
        <f t="shared" si="703"/>
        <v>7.1492933667011852E-3</v>
      </c>
      <c r="AS462" s="13">
        <f t="shared" si="704"/>
        <v>8.3188923887943262E-3</v>
      </c>
      <c r="AT462" s="13">
        <f t="shared" si="705"/>
        <v>4.8399168300091843E-3</v>
      </c>
      <c r="AU462" s="13">
        <f t="shared" si="706"/>
        <v>1.8772366822102171E-3</v>
      </c>
      <c r="AV462" s="13">
        <f t="shared" si="707"/>
        <v>5.4608648528609233E-4</v>
      </c>
      <c r="AW462" s="13">
        <f t="shared" si="708"/>
        <v>7.1056725785956817E-6</v>
      </c>
      <c r="AX462" s="13">
        <f t="shared" si="709"/>
        <v>1.9092760911282257E-4</v>
      </c>
      <c r="AY462" s="13">
        <f t="shared" si="710"/>
        <v>3.3027844141885105E-4</v>
      </c>
      <c r="AZ462" s="13">
        <f t="shared" si="711"/>
        <v>2.8566808481220185E-4</v>
      </c>
      <c r="BA462" s="13">
        <f t="shared" si="712"/>
        <v>1.6472213430925552E-4</v>
      </c>
      <c r="BB462" s="13">
        <f t="shared" si="713"/>
        <v>7.1236645710441937E-5</v>
      </c>
      <c r="BC462" s="13">
        <f t="shared" si="714"/>
        <v>2.4645915199460282E-5</v>
      </c>
      <c r="BD462" s="13">
        <f t="shared" si="715"/>
        <v>2.0612153138146435E-3</v>
      </c>
      <c r="BE462" s="13">
        <f t="shared" si="716"/>
        <v>2.3984228239427945E-3</v>
      </c>
      <c r="BF462" s="13">
        <f t="shared" si="717"/>
        <v>1.395398142992601E-3</v>
      </c>
      <c r="BG462" s="13">
        <f t="shared" si="718"/>
        <v>5.41226775648696E-4</v>
      </c>
      <c r="BH462" s="13">
        <f t="shared" si="719"/>
        <v>1.5744238883545517E-4</v>
      </c>
      <c r="BI462" s="13">
        <f t="shared" si="720"/>
        <v>3.6639880977809257E-5</v>
      </c>
      <c r="BJ462" s="14">
        <f t="shared" si="721"/>
        <v>0.25622934684429016</v>
      </c>
      <c r="BK462" s="14">
        <f t="shared" si="722"/>
        <v>0.23754662650791852</v>
      </c>
      <c r="BL462" s="14">
        <f t="shared" si="723"/>
        <v>0.4564911692678556</v>
      </c>
      <c r="BM462" s="14">
        <f t="shared" si="724"/>
        <v>0.55024837092104173</v>
      </c>
      <c r="BN462" s="14">
        <f t="shared" si="725"/>
        <v>0.44747823766099337</v>
      </c>
    </row>
    <row r="463" spans="1:66" x14ac:dyDescent="0.25">
      <c r="A463" t="s">
        <v>349</v>
      </c>
      <c r="B463" t="s">
        <v>270</v>
      </c>
      <c r="C463" t="s">
        <v>266</v>
      </c>
      <c r="D463" t="s">
        <v>361</v>
      </c>
      <c r="E463" s="10">
        <f>VLOOKUP(A463,home!$A$2:$E$405,3,FALSE)</f>
        <v>1.2749999999999999</v>
      </c>
      <c r="F463" s="10">
        <f>VLOOKUP(B463,home!$B$2:$E$405,3,FALSE)</f>
        <v>1.9608000000000001</v>
      </c>
      <c r="G463" s="10">
        <f>VLOOKUP(C463,away!$B$2:$E$405,4,FALSE)</f>
        <v>1.1765000000000001</v>
      </c>
      <c r="H463" s="10">
        <f>VLOOKUP(A463,away!$A$2:$E$405,3,FALSE)</f>
        <v>1.35</v>
      </c>
      <c r="I463" s="10">
        <f>VLOOKUP(C463,away!$B$2:$E$405,3,FALSE)</f>
        <v>0.37040000000000001</v>
      </c>
      <c r="J463" s="10">
        <f>VLOOKUP(B463,home!$B$2:$E$405,4,FALSE)</f>
        <v>0</v>
      </c>
      <c r="K463" s="12">
        <f t="shared" si="670"/>
        <v>2.9412735300000006</v>
      </c>
      <c r="L463" s="12">
        <f t="shared" si="671"/>
        <v>0</v>
      </c>
      <c r="M463" s="13">
        <f t="shared" si="672"/>
        <v>5.2798445499535517E-2</v>
      </c>
      <c r="N463" s="13">
        <f t="shared" si="673"/>
        <v>0.15529467017293147</v>
      </c>
      <c r="O463" s="13">
        <f t="shared" si="674"/>
        <v>0</v>
      </c>
      <c r="P463" s="13">
        <f t="shared" si="675"/>
        <v>0</v>
      </c>
      <c r="Q463" s="13">
        <f t="shared" si="676"/>
        <v>0.228382051364862</v>
      </c>
      <c r="R463" s="13">
        <f t="shared" si="677"/>
        <v>0</v>
      </c>
      <c r="S463" s="13">
        <f t="shared" si="678"/>
        <v>0</v>
      </c>
      <c r="T463" s="13">
        <f t="shared" si="679"/>
        <v>0</v>
      </c>
      <c r="U463" s="13">
        <f t="shared" si="680"/>
        <v>0</v>
      </c>
      <c r="V463" s="13">
        <f t="shared" si="681"/>
        <v>0</v>
      </c>
      <c r="W463" s="13">
        <f t="shared" si="682"/>
        <v>0.22391136080218971</v>
      </c>
      <c r="X463" s="13">
        <f t="shared" si="683"/>
        <v>0</v>
      </c>
      <c r="Y463" s="13">
        <f t="shared" si="684"/>
        <v>0</v>
      </c>
      <c r="Z463" s="13">
        <f t="shared" si="685"/>
        <v>0</v>
      </c>
      <c r="AA463" s="13">
        <f t="shared" si="686"/>
        <v>0</v>
      </c>
      <c r="AB463" s="13">
        <f t="shared" si="687"/>
        <v>0</v>
      </c>
      <c r="AC463" s="13">
        <f t="shared" si="688"/>
        <v>0</v>
      </c>
      <c r="AD463" s="13">
        <f t="shared" si="689"/>
        <v>0.1646461396484401</v>
      </c>
      <c r="AE463" s="13">
        <f t="shared" si="690"/>
        <v>0</v>
      </c>
      <c r="AF463" s="13">
        <f t="shared" si="691"/>
        <v>0</v>
      </c>
      <c r="AG463" s="13">
        <f t="shared" si="692"/>
        <v>0</v>
      </c>
      <c r="AH463" s="13">
        <f t="shared" si="693"/>
        <v>0</v>
      </c>
      <c r="AI463" s="13">
        <f t="shared" si="694"/>
        <v>0</v>
      </c>
      <c r="AJ463" s="13">
        <f t="shared" si="695"/>
        <v>0</v>
      </c>
      <c r="AK463" s="13">
        <f t="shared" si="696"/>
        <v>0</v>
      </c>
      <c r="AL463" s="13">
        <f t="shared" si="697"/>
        <v>0</v>
      </c>
      <c r="AM463" s="13">
        <f t="shared" si="698"/>
        <v>9.6853866472928096E-2</v>
      </c>
      <c r="AN463" s="13">
        <f t="shared" si="699"/>
        <v>0</v>
      </c>
      <c r="AO463" s="13">
        <f t="shared" si="700"/>
        <v>0</v>
      </c>
      <c r="AP463" s="13">
        <f t="shared" si="701"/>
        <v>0</v>
      </c>
      <c r="AQ463" s="13">
        <f t="shared" si="702"/>
        <v>0</v>
      </c>
      <c r="AR463" s="13">
        <f t="shared" si="703"/>
        <v>0</v>
      </c>
      <c r="AS463" s="13">
        <f t="shared" si="704"/>
        <v>0</v>
      </c>
      <c r="AT463" s="13">
        <f t="shared" si="705"/>
        <v>0</v>
      </c>
      <c r="AU463" s="13">
        <f t="shared" si="706"/>
        <v>0</v>
      </c>
      <c r="AV463" s="13">
        <f t="shared" si="707"/>
        <v>0</v>
      </c>
      <c r="AW463" s="13">
        <f t="shared" si="708"/>
        <v>0</v>
      </c>
      <c r="AX463" s="13">
        <f t="shared" si="709"/>
        <v>4.7478952289162962E-2</v>
      </c>
      <c r="AY463" s="13">
        <f t="shared" si="710"/>
        <v>0</v>
      </c>
      <c r="AZ463" s="13">
        <f t="shared" si="711"/>
        <v>0</v>
      </c>
      <c r="BA463" s="13">
        <f t="shared" si="712"/>
        <v>0</v>
      </c>
      <c r="BB463" s="13">
        <f t="shared" si="713"/>
        <v>0</v>
      </c>
      <c r="BC463" s="13">
        <f t="shared" si="714"/>
        <v>0</v>
      </c>
      <c r="BD463" s="13">
        <f t="shared" si="715"/>
        <v>0</v>
      </c>
      <c r="BE463" s="13">
        <f t="shared" si="716"/>
        <v>0</v>
      </c>
      <c r="BF463" s="13">
        <f t="shared" si="717"/>
        <v>0</v>
      </c>
      <c r="BG463" s="13">
        <f t="shared" si="718"/>
        <v>0</v>
      </c>
      <c r="BH463" s="13">
        <f t="shared" si="719"/>
        <v>0</v>
      </c>
      <c r="BI463" s="13">
        <f t="shared" si="720"/>
        <v>0</v>
      </c>
      <c r="BJ463" s="14">
        <f t="shared" si="721"/>
        <v>0.91656704075051443</v>
      </c>
      <c r="BK463" s="14">
        <f t="shared" si="722"/>
        <v>5.2798445499535517E-2</v>
      </c>
      <c r="BL463" s="14">
        <f t="shared" si="723"/>
        <v>0</v>
      </c>
      <c r="BM463" s="14">
        <f t="shared" si="724"/>
        <v>0.5328903192127209</v>
      </c>
      <c r="BN463" s="14">
        <f t="shared" si="725"/>
        <v>0.43647516703732903</v>
      </c>
    </row>
    <row r="464" spans="1:66" x14ac:dyDescent="0.25">
      <c r="A464" t="s">
        <v>350</v>
      </c>
      <c r="B464" t="s">
        <v>289</v>
      </c>
      <c r="C464" t="s">
        <v>275</v>
      </c>
      <c r="D464" t="s">
        <v>361</v>
      </c>
      <c r="E464" s="10">
        <f>VLOOKUP(A464,home!$A$2:$E$405,3,FALSE)</f>
        <v>1.4531000000000001</v>
      </c>
      <c r="F464" s="10">
        <f>VLOOKUP(B464,home!$B$2:$E$405,3,FALSE)</f>
        <v>0.68820000000000003</v>
      </c>
      <c r="G464" s="10">
        <f>VLOOKUP(C464,away!$B$2:$E$405,4,FALSE)</f>
        <v>0.88480000000000003</v>
      </c>
      <c r="H464" s="10">
        <f>VLOOKUP(A464,away!$A$2:$E$405,3,FALSE)</f>
        <v>1.0703</v>
      </c>
      <c r="I464" s="10">
        <f>VLOOKUP(C464,away!$B$2:$E$405,3,FALSE)</f>
        <v>1.2013</v>
      </c>
      <c r="J464" s="10">
        <f>VLOOKUP(B464,home!$B$2:$E$405,4,FALSE)</f>
        <v>0.93430000000000002</v>
      </c>
      <c r="K464" s="12">
        <f t="shared" si="670"/>
        <v>0.88482072201600004</v>
      </c>
      <c r="L464" s="12">
        <f t="shared" si="671"/>
        <v>1.2012775236770001</v>
      </c>
      <c r="M464" s="13">
        <f t="shared" si="672"/>
        <v>0.12417067534513068</v>
      </c>
      <c r="N464" s="13">
        <f t="shared" si="673"/>
        <v>0.10986878661209287</v>
      </c>
      <c r="O464" s="13">
        <f t="shared" si="674"/>
        <v>0.14916344139189935</v>
      </c>
      <c r="P464" s="13">
        <f t="shared" si="675"/>
        <v>0.13198290391077169</v>
      </c>
      <c r="Q464" s="13">
        <f t="shared" si="676"/>
        <v>4.860708954856692E-2</v>
      </c>
      <c r="R464" s="13">
        <f t="shared" si="677"/>
        <v>8.9593344749200124E-2</v>
      </c>
      <c r="S464" s="13">
        <f t="shared" si="678"/>
        <v>3.507166018929745E-2</v>
      </c>
      <c r="T464" s="13">
        <f t="shared" si="679"/>
        <v>5.8390604166048674E-2</v>
      </c>
      <c r="U464" s="13">
        <f t="shared" si="680"/>
        <v>7.9274047988815655E-2</v>
      </c>
      <c r="V464" s="13">
        <f t="shared" si="681"/>
        <v>4.1420224791306453E-3</v>
      </c>
      <c r="W464" s="13">
        <f t="shared" si="682"/>
        <v>1.4336186689819789E-2</v>
      </c>
      <c r="X464" s="13">
        <f t="shared" si="683"/>
        <v>1.7221738845717885E-2</v>
      </c>
      <c r="Y464" s="13">
        <f t="shared" si="684"/>
        <v>1.0344043896997994E-2</v>
      </c>
      <c r="Z464" s="13">
        <f t="shared" si="685"/>
        <v>3.5875490439419622E-2</v>
      </c>
      <c r="AA464" s="13">
        <f t="shared" si="686"/>
        <v>3.1743377353285383E-2</v>
      </c>
      <c r="AB464" s="13">
        <f t="shared" si="687"/>
        <v>1.4043599034480155E-2</v>
      </c>
      <c r="AC464" s="13">
        <f t="shared" si="688"/>
        <v>2.7516367760537929E-4</v>
      </c>
      <c r="AD464" s="13">
        <f t="shared" si="689"/>
        <v>3.1712387644606279E-3</v>
      </c>
      <c r="AE464" s="13">
        <f t="shared" si="690"/>
        <v>3.8095378499597731E-3</v>
      </c>
      <c r="AF464" s="13">
        <f t="shared" si="691"/>
        <v>2.2881560973767403E-3</v>
      </c>
      <c r="AG464" s="13">
        <f t="shared" si="692"/>
        <v>9.1623683014771973E-4</v>
      </c>
      <c r="AH464" s="13">
        <f t="shared" si="693"/>
        <v>1.0774105078940978E-2</v>
      </c>
      <c r="AI464" s="13">
        <f t="shared" si="694"/>
        <v>9.5331514350248097E-3</v>
      </c>
      <c r="AJ464" s="13">
        <f t="shared" si="695"/>
        <v>4.2175649679132583E-3</v>
      </c>
      <c r="AK464" s="13">
        <f t="shared" si="696"/>
        <v>1.2439296266861328E-3</v>
      </c>
      <c r="AL464" s="13">
        <f t="shared" si="697"/>
        <v>1.1699026721142659E-5</v>
      </c>
      <c r="AM464" s="13">
        <f t="shared" si="698"/>
        <v>5.6119555465103637E-4</v>
      </c>
      <c r="AN464" s="13">
        <f t="shared" si="699"/>
        <v>6.7415160618973762E-4</v>
      </c>
      <c r="AO464" s="13">
        <f t="shared" si="700"/>
        <v>4.049215860332402E-4</v>
      </c>
      <c r="AP464" s="13">
        <f t="shared" si="701"/>
        <v>1.6214106671779137E-4</v>
      </c>
      <c r="AQ464" s="13">
        <f t="shared" si="702"/>
        <v>4.8694104778273933E-5</v>
      </c>
      <c r="AR464" s="13">
        <f t="shared" si="703"/>
        <v>2.5885380538132018E-3</v>
      </c>
      <c r="AS464" s="13">
        <f t="shared" si="704"/>
        <v>2.2903921097408887E-3</v>
      </c>
      <c r="AT464" s="13">
        <f t="shared" si="705"/>
        <v>1.0132932001203413E-3</v>
      </c>
      <c r="AU464" s="13">
        <f t="shared" si="706"/>
        <v>2.9886094031479464E-4</v>
      </c>
      <c r="AV464" s="13">
        <f t="shared" si="707"/>
        <v>6.6109588247929304E-5</v>
      </c>
      <c r="AW464" s="13">
        <f t="shared" si="708"/>
        <v>3.4541871842803708E-7</v>
      </c>
      <c r="AX464" s="13">
        <f t="shared" si="709"/>
        <v>8.2759575976416557E-5</v>
      </c>
      <c r="AY464" s="13">
        <f t="shared" si="710"/>
        <v>9.9417218489508238E-5</v>
      </c>
      <c r="AZ464" s="13">
        <f t="shared" si="711"/>
        <v>5.9713835018965881E-5</v>
      </c>
      <c r="BA464" s="13">
        <f t="shared" si="712"/>
        <v>2.3910962620280087E-5</v>
      </c>
      <c r="BB464" s="13">
        <f t="shared" si="713"/>
        <v>7.1809254913058462E-6</v>
      </c>
      <c r="BC464" s="13">
        <f t="shared" si="714"/>
        <v>1.7252568783809866E-6</v>
      </c>
      <c r="BD464" s="13">
        <f t="shared" si="715"/>
        <v>5.1825876387140066E-4</v>
      </c>
      <c r="BE464" s="13">
        <f t="shared" si="716"/>
        <v>4.5856609363981242E-4</v>
      </c>
      <c r="BF464" s="13">
        <f t="shared" si="717"/>
        <v>2.0287439103321771E-4</v>
      </c>
      <c r="BG464" s="13">
        <f t="shared" si="718"/>
        <v>5.9835821717522692E-5</v>
      </c>
      <c r="BH464" s="13">
        <f t="shared" si="719"/>
        <v>1.3235993743629768E-5</v>
      </c>
      <c r="BI464" s="13">
        <f t="shared" si="720"/>
        <v>2.3422963081675509E-6</v>
      </c>
      <c r="BJ464" s="14">
        <f t="shared" si="721"/>
        <v>0.27107943099403392</v>
      </c>
      <c r="BK464" s="14">
        <f t="shared" si="722"/>
        <v>0.29575354184714653</v>
      </c>
      <c r="BL464" s="14">
        <f t="shared" si="723"/>
        <v>0.39709886887879681</v>
      </c>
      <c r="BM464" s="14">
        <f t="shared" si="724"/>
        <v>0.34632201880196417</v>
      </c>
      <c r="BN464" s="14">
        <f t="shared" si="725"/>
        <v>0.65338624155766167</v>
      </c>
    </row>
    <row r="465" spans="1:66" x14ac:dyDescent="0.25">
      <c r="A465" t="s">
        <v>350</v>
      </c>
      <c r="B465" t="s">
        <v>290</v>
      </c>
      <c r="C465" t="s">
        <v>287</v>
      </c>
      <c r="D465" t="s">
        <v>361</v>
      </c>
      <c r="E465" s="10">
        <f>VLOOKUP(A465,home!$A$2:$E$405,3,FALSE)</f>
        <v>1.4531000000000001</v>
      </c>
      <c r="F465" s="10">
        <f>VLOOKUP(B465,home!$B$2:$E$405,3,FALSE)</f>
        <v>0.7742</v>
      </c>
      <c r="G465" s="10">
        <f>VLOOKUP(C465,away!$B$2:$E$405,4,FALSE)</f>
        <v>1.5484</v>
      </c>
      <c r="H465" s="10">
        <f>VLOOKUP(A465,away!$A$2:$E$405,3,FALSE)</f>
        <v>1.0703</v>
      </c>
      <c r="I465" s="10">
        <f>VLOOKUP(C465,away!$B$2:$E$405,3,FALSE)</f>
        <v>0.70069999999999999</v>
      </c>
      <c r="J465" s="10">
        <f>VLOOKUP(B465,home!$B$2:$E$405,4,FALSE)</f>
        <v>1.2847</v>
      </c>
      <c r="K465" s="12">
        <f t="shared" si="670"/>
        <v>1.7419345469680001</v>
      </c>
      <c r="L465" s="12">
        <f t="shared" si="671"/>
        <v>0.96347259708699995</v>
      </c>
      <c r="M465" s="13">
        <f t="shared" si="672"/>
        <v>6.6843103533454087E-2</v>
      </c>
      <c r="N465" s="13">
        <f t="shared" si="673"/>
        <v>0.11643631127148248</v>
      </c>
      <c r="O465" s="13">
        <f t="shared" si="674"/>
        <v>6.4401498558732229E-2</v>
      </c>
      <c r="P465" s="13">
        <f t="shared" si="675"/>
        <v>0.11218319521596555</v>
      </c>
      <c r="Q465" s="13">
        <f t="shared" si="676"/>
        <v>0.10141221656265746</v>
      </c>
      <c r="R465" s="13">
        <f t="shared" si="677"/>
        <v>3.1024539536338217E-2</v>
      </c>
      <c r="S465" s="13">
        <f t="shared" si="678"/>
        <v>4.706943807061853E-2</v>
      </c>
      <c r="T465" s="13">
        <f t="shared" si="679"/>
        <v>9.7707891667972863E-2</v>
      </c>
      <c r="U465" s="13">
        <f t="shared" si="680"/>
        <v>5.4042717222122123E-2</v>
      </c>
      <c r="V465" s="13">
        <f t="shared" si="681"/>
        <v>8.7774366483268258E-3</v>
      </c>
      <c r="W465" s="13">
        <f t="shared" si="682"/>
        <v>5.8884481171697811E-2</v>
      </c>
      <c r="X465" s="13">
        <f t="shared" si="683"/>
        <v>5.6733584002616237E-2</v>
      </c>
      <c r="Y465" s="13">
        <f t="shared" si="684"/>
        <v>2.7330626760527072E-2</v>
      </c>
      <c r="Z465" s="13">
        <f t="shared" si="685"/>
        <v>9.96376456016803E-3</v>
      </c>
      <c r="AA465" s="13">
        <f t="shared" si="686"/>
        <v>1.735622570521211E-2</v>
      </c>
      <c r="AB465" s="13">
        <f t="shared" si="687"/>
        <v>1.5116704580441512E-2</v>
      </c>
      <c r="AC465" s="13">
        <f t="shared" si="688"/>
        <v>9.2070164774197508E-4</v>
      </c>
      <c r="AD465" s="13">
        <f t="shared" si="689"/>
        <v>2.5643228008316775E-2</v>
      </c>
      <c r="AE465" s="13">
        <f t="shared" si="690"/>
        <v>2.4706547486867063E-2</v>
      </c>
      <c r="AF465" s="13">
        <f t="shared" si="691"/>
        <v>1.190204073611255E-2</v>
      </c>
      <c r="AG465" s="13">
        <f t="shared" si="692"/>
        <v>3.8224300328858758E-3</v>
      </c>
      <c r="AH465" s="13">
        <f t="shared" si="693"/>
        <v>2.3999535293871251E-3</v>
      </c>
      <c r="AI465" s="13">
        <f t="shared" si="694"/>
        <v>4.1805619639572146E-3</v>
      </c>
      <c r="AJ465" s="13">
        <f t="shared" si="695"/>
        <v>3.6411326553787322E-3</v>
      </c>
      <c r="AK465" s="13">
        <f t="shared" si="696"/>
        <v>2.1142049208325141E-3</v>
      </c>
      <c r="AL465" s="13">
        <f t="shared" si="697"/>
        <v>6.1808771421036901E-5</v>
      </c>
      <c r="AM465" s="13">
        <f t="shared" si="698"/>
        <v>8.9337649526928849E-3</v>
      </c>
      <c r="AN465" s="13">
        <f t="shared" si="699"/>
        <v>8.6074377207358329E-3</v>
      </c>
      <c r="AO465" s="13">
        <f t="shared" si="700"/>
        <v>4.1465151875309803E-3</v>
      </c>
      <c r="AP465" s="13">
        <f t="shared" si="701"/>
        <v>1.3316845855303873E-3</v>
      </c>
      <c r="AQ465" s="13">
        <f t="shared" si="702"/>
        <v>3.2076040153042177E-4</v>
      </c>
      <c r="AR465" s="13">
        <f t="shared" si="703"/>
        <v>4.6245789196934517E-4</v>
      </c>
      <c r="AS465" s="13">
        <f t="shared" si="704"/>
        <v>8.0557137853939768E-4</v>
      </c>
      <c r="AT465" s="13">
        <f t="shared" si="705"/>
        <v>7.0162630716320666E-4</v>
      </c>
      <c r="AU465" s="13">
        <f t="shared" si="706"/>
        <v>4.0739570116972369E-4</v>
      </c>
      <c r="AV465" s="13">
        <f t="shared" si="707"/>
        <v>1.7741416153844826E-4</v>
      </c>
      <c r="AW465" s="13">
        <f t="shared" si="708"/>
        <v>2.8815012335876812E-6</v>
      </c>
      <c r="AX465" s="13">
        <f t="shared" si="709"/>
        <v>2.5936723009312803E-3</v>
      </c>
      <c r="AY465" s="13">
        <f t="shared" si="710"/>
        <v>2.4989321877708754E-3</v>
      </c>
      <c r="AZ465" s="13">
        <f t="shared" si="711"/>
        <v>1.2038263424479522E-3</v>
      </c>
      <c r="BA465" s="13">
        <f t="shared" si="712"/>
        <v>3.8661789753335749E-4</v>
      </c>
      <c r="BB465" s="13">
        <f t="shared" si="713"/>
        <v>9.3123937454194874E-5</v>
      </c>
      <c r="BC465" s="13">
        <f t="shared" si="714"/>
        <v>1.7944472373992105E-5</v>
      </c>
      <c r="BD465" s="13">
        <f t="shared" si="715"/>
        <v>7.426091770318067E-5</v>
      </c>
      <c r="BE465" s="13">
        <f t="shared" si="716"/>
        <v>1.2935765803671794E-4</v>
      </c>
      <c r="BF465" s="13">
        <f t="shared" si="717"/>
        <v>1.1266628672451592E-4</v>
      </c>
      <c r="BG465" s="13">
        <f t="shared" si="718"/>
        <v>6.541909904134547E-5</v>
      </c>
      <c r="BH465" s="13">
        <f t="shared" si="719"/>
        <v>2.8488947162910199E-5</v>
      </c>
      <c r="BI465" s="13">
        <f t="shared" si="720"/>
        <v>9.9251762539638562E-6</v>
      </c>
      <c r="BJ465" s="14">
        <f t="shared" si="721"/>
        <v>0.55471363768766824</v>
      </c>
      <c r="BK465" s="14">
        <f t="shared" si="722"/>
        <v>0.23835461607529887</v>
      </c>
      <c r="BL465" s="14">
        <f t="shared" si="723"/>
        <v>0.19725212219770449</v>
      </c>
      <c r="BM465" s="14">
        <f t="shared" si="724"/>
        <v>0.50548722515567235</v>
      </c>
      <c r="BN465" s="14">
        <f t="shared" si="725"/>
        <v>0.49230086467863005</v>
      </c>
    </row>
    <row r="466" spans="1:66" x14ac:dyDescent="0.25">
      <c r="A466" t="s">
        <v>291</v>
      </c>
      <c r="B466" t="s">
        <v>306</v>
      </c>
      <c r="C466" t="s">
        <v>298</v>
      </c>
      <c r="D466" t="s">
        <v>361</v>
      </c>
      <c r="E466" s="10">
        <f>VLOOKUP(A466,home!$A$2:$E$405,3,FALSE)</f>
        <v>1.5636000000000001</v>
      </c>
      <c r="F466" s="10">
        <f>VLOOKUP(B466,home!$B$2:$E$405,3,FALSE)</f>
        <v>1.3774999999999999</v>
      </c>
      <c r="G466" s="10">
        <f>VLOOKUP(C466,away!$B$2:$E$405,4,FALSE)</f>
        <v>1.2790999999999999</v>
      </c>
      <c r="H466" s="10">
        <f>VLOOKUP(A466,away!$A$2:$E$405,3,FALSE)</f>
        <v>1.0982000000000001</v>
      </c>
      <c r="I466" s="10">
        <f>VLOOKUP(C466,away!$B$2:$E$405,3,FALSE)</f>
        <v>1.29</v>
      </c>
      <c r="J466" s="10">
        <f>VLOOKUP(B466,home!$B$2:$E$405,4,FALSE)</f>
        <v>0.91059999999999997</v>
      </c>
      <c r="K466" s="12">
        <f t="shared" si="670"/>
        <v>2.7550010468999999</v>
      </c>
      <c r="L466" s="12">
        <f t="shared" si="671"/>
        <v>1.2900269868000001</v>
      </c>
      <c r="M466" s="13">
        <f t="shared" si="672"/>
        <v>1.7509213800867136E-2</v>
      </c>
      <c r="N466" s="13">
        <f t="shared" si="673"/>
        <v>4.8237902351784892E-2</v>
      </c>
      <c r="O466" s="13">
        <f t="shared" si="674"/>
        <v>2.2587358320769611E-2</v>
      </c>
      <c r="P466" s="13">
        <f t="shared" si="675"/>
        <v>6.22281958204257E-2</v>
      </c>
      <c r="Q466" s="13">
        <f t="shared" si="676"/>
        <v>6.6447735739713673E-2</v>
      </c>
      <c r="R466" s="13">
        <f t="shared" si="677"/>
        <v>1.4569150897157166E-2</v>
      </c>
      <c r="S466" s="13">
        <f t="shared" si="678"/>
        <v>5.5290151789589063E-2</v>
      </c>
      <c r="T466" s="13">
        <f t="shared" si="679"/>
        <v>8.5719372315985504E-2</v>
      </c>
      <c r="U466" s="13">
        <f t="shared" si="680"/>
        <v>4.0138025974112063E-2</v>
      </c>
      <c r="V466" s="13">
        <f t="shared" si="681"/>
        <v>2.1833624485648517E-2</v>
      </c>
      <c r="W466" s="13">
        <f t="shared" si="682"/>
        <v>6.1021193842348574E-2</v>
      </c>
      <c r="X466" s="13">
        <f t="shared" si="683"/>
        <v>7.8718986823383644E-2</v>
      </c>
      <c r="Y466" s="13">
        <f t="shared" si="684"/>
        <v>5.0774808687859267E-2</v>
      </c>
      <c r="Z466" s="13">
        <f t="shared" si="685"/>
        <v>6.2648659440313927E-3</v>
      </c>
      <c r="AA466" s="13">
        <f t="shared" si="686"/>
        <v>1.7259712234494642E-2</v>
      </c>
      <c r="AB466" s="13">
        <f t="shared" si="687"/>
        <v>2.3775262637612739E-2</v>
      </c>
      <c r="AC466" s="13">
        <f t="shared" si="688"/>
        <v>4.8498289079921819E-3</v>
      </c>
      <c r="AD466" s="13">
        <f t="shared" si="689"/>
        <v>4.2028363229689544E-2</v>
      </c>
      <c r="AE466" s="13">
        <f t="shared" si="690"/>
        <v>5.4217722777332319E-2</v>
      </c>
      <c r="AF466" s="13">
        <f t="shared" si="691"/>
        <v>3.4971162772799873E-2</v>
      </c>
      <c r="AG466" s="13">
        <f t="shared" si="692"/>
        <v>1.5037914578895787E-2</v>
      </c>
      <c r="AH466" s="13">
        <f t="shared" si="693"/>
        <v>2.020461534121189E-3</v>
      </c>
      <c r="AI466" s="13">
        <f t="shared" si="694"/>
        <v>5.5663736417250562E-3</v>
      </c>
      <c r="AJ466" s="13">
        <f t="shared" si="695"/>
        <v>7.6676826051945476E-3</v>
      </c>
      <c r="AK466" s="13">
        <f t="shared" si="696"/>
        <v>7.0414912015359663E-3</v>
      </c>
      <c r="AL466" s="13">
        <f t="shared" si="697"/>
        <v>6.8945666302196184E-4</v>
      </c>
      <c r="AM466" s="13">
        <f t="shared" si="698"/>
        <v>2.3157636939457622E-2</v>
      </c>
      <c r="AN466" s="13">
        <f t="shared" si="699"/>
        <v>2.9873976602416891E-2</v>
      </c>
      <c r="AO466" s="13">
        <f t="shared" si="700"/>
        <v>1.9269118010074783E-2</v>
      </c>
      <c r="AP466" s="13">
        <f t="shared" si="701"/>
        <v>8.2858940816101286E-3</v>
      </c>
      <c r="AQ466" s="13">
        <f t="shared" si="702"/>
        <v>2.6722567437608676E-3</v>
      </c>
      <c r="AR466" s="13">
        <f t="shared" si="703"/>
        <v>5.2128998096153225E-4</v>
      </c>
      <c r="AS466" s="13">
        <f t="shared" si="704"/>
        <v>1.4361544432875022E-3</v>
      </c>
      <c r="AT466" s="13">
        <f t="shared" si="705"/>
        <v>1.9783034973835777E-3</v>
      </c>
      <c r="AU466" s="13">
        <f t="shared" si="706"/>
        <v>1.8167427354592294E-3</v>
      </c>
      <c r="AV466" s="13">
        <f t="shared" si="707"/>
        <v>1.251282034534537E-3</v>
      </c>
      <c r="AW466" s="13">
        <f t="shared" si="708"/>
        <v>6.8065186078872003E-5</v>
      </c>
      <c r="AX466" s="13">
        <f t="shared" si="709"/>
        <v>1.0633219001989318E-2</v>
      </c>
      <c r="AY466" s="13">
        <f t="shared" si="710"/>
        <v>1.3717139469120782E-2</v>
      </c>
      <c r="AZ466" s="13">
        <f t="shared" si="711"/>
        <v>8.8477400484326188E-3</v>
      </c>
      <c r="BA466" s="13">
        <f t="shared" si="712"/>
        <v>3.8046078115564061E-3</v>
      </c>
      <c r="BB466" s="13">
        <f t="shared" si="713"/>
        <v>1.2270116877744635E-3</v>
      </c>
      <c r="BC466" s="13">
        <f t="shared" si="714"/>
        <v>3.1657563806961449E-4</v>
      </c>
      <c r="BD466" s="13">
        <f t="shared" si="715"/>
        <v>1.1207969056480576E-4</v>
      </c>
      <c r="BE466" s="13">
        <f t="shared" si="716"/>
        <v>3.087796648422679E-4</v>
      </c>
      <c r="BF466" s="13">
        <f t="shared" si="717"/>
        <v>4.253441499509396E-4</v>
      </c>
      <c r="BG466" s="13">
        <f t="shared" si="718"/>
        <v>3.9060785946920979E-4</v>
      </c>
      <c r="BH466" s="13">
        <f t="shared" si="719"/>
        <v>2.6903126544126026E-4</v>
      </c>
      <c r="BI466" s="13">
        <f t="shared" si="720"/>
        <v>1.4823628358790069E-4</v>
      </c>
      <c r="BJ466" s="14">
        <f t="shared" si="721"/>
        <v>0.65898033915405663</v>
      </c>
      <c r="BK466" s="14">
        <f t="shared" si="722"/>
        <v>0.17611761093666536</v>
      </c>
      <c r="BL466" s="14">
        <f t="shared" si="723"/>
        <v>0.14928337065220573</v>
      </c>
      <c r="BM466" s="14">
        <f t="shared" si="724"/>
        <v>0.7454175554731991</v>
      </c>
      <c r="BN466" s="14">
        <f t="shared" si="725"/>
        <v>0.23157955693071819</v>
      </c>
    </row>
    <row r="467" spans="1:66" x14ac:dyDescent="0.25">
      <c r="A467" t="s">
        <v>291</v>
      </c>
      <c r="B467" t="s">
        <v>312</v>
      </c>
      <c r="C467" t="s">
        <v>315</v>
      </c>
      <c r="D467" t="s">
        <v>361</v>
      </c>
      <c r="E467" s="10">
        <f>VLOOKUP(A467,home!$A$2:$E$405,3,FALSE)</f>
        <v>1.5636000000000001</v>
      </c>
      <c r="F467" s="10">
        <f>VLOOKUP(B467,home!$B$2:$E$405,3,FALSE)</f>
        <v>1.0871999999999999</v>
      </c>
      <c r="G467" s="10">
        <f>VLOOKUP(C467,away!$B$2:$E$405,4,FALSE)</f>
        <v>0.51160000000000005</v>
      </c>
      <c r="H467" s="10">
        <f>VLOOKUP(A467,away!$A$2:$E$405,3,FALSE)</f>
        <v>1.0982000000000001</v>
      </c>
      <c r="I467" s="10">
        <f>VLOOKUP(C467,away!$B$2:$E$405,3,FALSE)</f>
        <v>1.548</v>
      </c>
      <c r="J467" s="10">
        <f>VLOOKUP(B467,home!$B$2:$E$405,4,FALSE)</f>
        <v>1.3658999999999999</v>
      </c>
      <c r="K467" s="12">
        <f t="shared" si="670"/>
        <v>0.86969233267200008</v>
      </c>
      <c r="L467" s="12">
        <f t="shared" si="671"/>
        <v>2.3220485762399998</v>
      </c>
      <c r="M467" s="13">
        <f t="shared" si="672"/>
        <v>4.1100256816945041E-2</v>
      </c>
      <c r="N467" s="13">
        <f t="shared" si="673"/>
        <v>3.5744578224547206E-2</v>
      </c>
      <c r="O467" s="13">
        <f t="shared" si="674"/>
        <v>9.5436792824885569E-2</v>
      </c>
      <c r="P467" s="13">
        <f t="shared" si="675"/>
        <v>8.3000646974609127E-2</v>
      </c>
      <c r="Q467" s="13">
        <f t="shared" si="676"/>
        <v>1.5543392808241619E-2</v>
      </c>
      <c r="R467" s="13">
        <f t="shared" si="677"/>
        <v>0.11080443444996872</v>
      </c>
      <c r="S467" s="13">
        <f t="shared" si="678"/>
        <v>4.190428437519772E-2</v>
      </c>
      <c r="T467" s="13">
        <f t="shared" si="679"/>
        <v>3.6092513140316501E-2</v>
      </c>
      <c r="U467" s="13">
        <f t="shared" si="680"/>
        <v>9.6365767067195032E-2</v>
      </c>
      <c r="V467" s="13">
        <f t="shared" si="681"/>
        <v>9.4027060859182103E-3</v>
      </c>
      <c r="W467" s="13">
        <f t="shared" si="682"/>
        <v>4.5059898496789472E-3</v>
      </c>
      <c r="X467" s="13">
        <f t="shared" si="683"/>
        <v>1.0463127314998891E-2</v>
      </c>
      <c r="Y467" s="13">
        <f t="shared" si="684"/>
        <v>1.2147944942405517E-2</v>
      </c>
      <c r="Z467" s="13">
        <f t="shared" si="685"/>
        <v>8.5764426418542733E-2</v>
      </c>
      <c r="AA467" s="13">
        <f t="shared" si="686"/>
        <v>7.458866407221855E-2</v>
      </c>
      <c r="AB467" s="13">
        <f t="shared" si="687"/>
        <v>3.2434594623927976E-2</v>
      </c>
      <c r="AC467" s="13">
        <f t="shared" si="688"/>
        <v>1.1867789110163571E-3</v>
      </c>
      <c r="AD467" s="13">
        <f t="shared" si="689"/>
        <v>9.7970620584090953E-4</v>
      </c>
      <c r="AE467" s="13">
        <f t="shared" si="690"/>
        <v>2.2749254004063761E-3</v>
      </c>
      <c r="AF467" s="13">
        <f t="shared" si="691"/>
        <v>2.6412436435329194E-3</v>
      </c>
      <c r="AG467" s="13">
        <f t="shared" si="692"/>
        <v>2.0443653473228547E-3</v>
      </c>
      <c r="AH467" s="13">
        <f t="shared" si="693"/>
        <v>4.9787291064304351E-2</v>
      </c>
      <c r="AI467" s="13">
        <f t="shared" si="694"/>
        <v>4.3299625303134678E-2</v>
      </c>
      <c r="AJ467" s="13">
        <f t="shared" si="695"/>
        <v>1.8828676066853376E-2</v>
      </c>
      <c r="AK467" s="13">
        <f t="shared" si="696"/>
        <v>5.4583850699023908E-3</v>
      </c>
      <c r="AL467" s="13">
        <f t="shared" si="697"/>
        <v>9.586647389470159E-5</v>
      </c>
      <c r="AM467" s="13">
        <f t="shared" si="698"/>
        <v>1.7040859509820312E-4</v>
      </c>
      <c r="AN467" s="13">
        <f t="shared" si="699"/>
        <v>3.9569703562684113E-4</v>
      </c>
      <c r="AO467" s="13">
        <f t="shared" si="700"/>
        <v>4.5941386909984763E-4</v>
      </c>
      <c r="AP467" s="13">
        <f t="shared" si="701"/>
        <v>3.5559377354940354E-4</v>
      </c>
      <c r="AQ467" s="13">
        <f t="shared" si="702"/>
        <v>2.0642650389755037E-4</v>
      </c>
      <c r="AR467" s="13">
        <f t="shared" si="703"/>
        <v>2.3121701666142892E-2</v>
      </c>
      <c r="AS467" s="13">
        <f t="shared" si="704"/>
        <v>2.0108766657373881E-2</v>
      </c>
      <c r="AT467" s="13">
        <f t="shared" si="705"/>
        <v>8.7442200907042154E-3</v>
      </c>
      <c r="AU467" s="13">
        <f t="shared" si="706"/>
        <v>2.5349270560273054E-3</v>
      </c>
      <c r="AV467" s="13">
        <f t="shared" si="707"/>
        <v>5.5115165612743824E-4</v>
      </c>
      <c r="AW467" s="13">
        <f t="shared" si="708"/>
        <v>5.3777572565989899E-6</v>
      </c>
      <c r="AX467" s="13">
        <f t="shared" si="709"/>
        <v>2.4700508096385763E-5</v>
      </c>
      <c r="AY467" s="13">
        <f t="shared" si="710"/>
        <v>5.7355779657617142E-5</v>
      </c>
      <c r="AZ467" s="13">
        <f t="shared" si="711"/>
        <v>6.659145324655254E-5</v>
      </c>
      <c r="BA467" s="13">
        <f t="shared" si="712"/>
        <v>5.1542863066969931E-5</v>
      </c>
      <c r="BB467" s="13">
        <f t="shared" si="713"/>
        <v>2.9921257949997703E-5</v>
      </c>
      <c r="BC467" s="13">
        <f t="shared" si="714"/>
        <v>1.3895722884420397E-5</v>
      </c>
      <c r="BD467" s="13">
        <f t="shared" si="715"/>
        <v>8.9482857390188464E-3</v>
      </c>
      <c r="BE467" s="13">
        <f t="shared" si="716"/>
        <v>7.7822554977828931E-3</v>
      </c>
      <c r="BF467" s="13">
        <f t="shared" si="717"/>
        <v>3.3840839686581506E-3</v>
      </c>
      <c r="BG467" s="13">
        <f t="shared" si="718"/>
        <v>9.8103729355340894E-4</v>
      </c>
      <c r="BH467" s="13">
        <f t="shared" si="719"/>
        <v>2.1330015306717244E-4</v>
      </c>
      <c r="BI467" s="13">
        <f t="shared" si="720"/>
        <v>3.7101101536056787E-5</v>
      </c>
      <c r="BJ467" s="14">
        <f t="shared" si="721"/>
        <v>0.12426933423946553</v>
      </c>
      <c r="BK467" s="14">
        <f t="shared" si="722"/>
        <v>0.17674789541723876</v>
      </c>
      <c r="BL467" s="14">
        <f t="shared" si="723"/>
        <v>0.60341106142238288</v>
      </c>
      <c r="BM467" s="14">
        <f t="shared" si="724"/>
        <v>0.6085106373760315</v>
      </c>
      <c r="BN467" s="14">
        <f t="shared" si="725"/>
        <v>0.38163010209919734</v>
      </c>
    </row>
    <row r="468" spans="1:66" x14ac:dyDescent="0.25">
      <c r="A468" t="s">
        <v>339</v>
      </c>
      <c r="B468" t="s">
        <v>79</v>
      </c>
      <c r="C468" t="s">
        <v>93</v>
      </c>
      <c r="D468" t="s">
        <v>362</v>
      </c>
      <c r="E468" s="10">
        <f>VLOOKUP(A468,home!$A$2:$E$405,3,FALSE)</f>
        <v>1.3068</v>
      </c>
      <c r="F468" s="10">
        <f>VLOOKUP(B468,home!$B$2:$E$405,3,FALSE)</f>
        <v>1.2024999999999999</v>
      </c>
      <c r="G468" s="10">
        <f>VLOOKUP(C468,away!$B$2:$E$405,4,FALSE)</f>
        <v>1.4211</v>
      </c>
      <c r="H468" s="10">
        <f>VLOOKUP(A468,away!$A$2:$E$405,3,FALSE)</f>
        <v>1.1419999999999999</v>
      </c>
      <c r="I468" s="10">
        <f>VLOOKUP(C468,away!$B$2:$E$405,3,FALSE)</f>
        <v>0.37530000000000002</v>
      </c>
      <c r="J468" s="10">
        <f>VLOOKUP(B468,home!$B$2:$E$405,4,FALSE)</f>
        <v>0.87570000000000003</v>
      </c>
      <c r="K468" s="12">
        <f t="shared" si="670"/>
        <v>2.2331549097000001</v>
      </c>
      <c r="L468" s="12">
        <f t="shared" si="671"/>
        <v>0.37531853982000002</v>
      </c>
      <c r="M468" s="13">
        <f t="shared" si="672"/>
        <v>7.3646883680596673E-2</v>
      </c>
      <c r="N468" s="13">
        <f t="shared" si="673"/>
        <v>0.16446489987542928</v>
      </c>
      <c r="O468" s="13">
        <f t="shared" si="674"/>
        <v>2.764104084529493E-2</v>
      </c>
      <c r="P468" s="13">
        <f t="shared" si="675"/>
        <v>6.1726726072888614E-2</v>
      </c>
      <c r="Q468" s="13">
        <f t="shared" si="676"/>
        <v>0.18363779931506694</v>
      </c>
      <c r="R468" s="13">
        <f t="shared" si="677"/>
        <v>5.1870975445805359E-3</v>
      </c>
      <c r="S468" s="13">
        <f t="shared" si="678"/>
        <v>1.2933978062812712E-2</v>
      </c>
      <c r="T468" s="13">
        <f t="shared" si="679"/>
        <v>6.8922670694689117E-2</v>
      </c>
      <c r="U468" s="13">
        <f t="shared" si="680"/>
        <v>1.1583592348772839E-2</v>
      </c>
      <c r="V468" s="13">
        <f t="shared" si="681"/>
        <v>1.2045046443490113E-3</v>
      </c>
      <c r="W468" s="13">
        <f t="shared" si="682"/>
        <v>0.13669721771564836</v>
      </c>
      <c r="X468" s="13">
        <f t="shared" si="683"/>
        <v>5.1305000150493774E-2</v>
      </c>
      <c r="Y468" s="13">
        <f t="shared" si="684"/>
        <v>9.6278588709741014E-3</v>
      </c>
      <c r="Z468" s="13">
        <f t="shared" si="685"/>
        <v>6.4893795877862478E-4</v>
      </c>
      <c r="AA468" s="13">
        <f t="shared" si="686"/>
        <v>1.4491789887371822E-3</v>
      </c>
      <c r="AB468" s="13">
        <f t="shared" si="687"/>
        <v>1.61812058686626E-3</v>
      </c>
      <c r="AC468" s="13">
        <f t="shared" si="688"/>
        <v>6.3096804405963396E-5</v>
      </c>
      <c r="AD468" s="13">
        <f t="shared" si="689"/>
        <v>7.6316515721007477E-2</v>
      </c>
      <c r="AE468" s="13">
        <f t="shared" si="690"/>
        <v>2.8643003244558599E-2</v>
      </c>
      <c r="AF468" s="13">
        <f t="shared" si="691"/>
        <v>5.3751250769036281E-3</v>
      </c>
      <c r="AG468" s="13">
        <f t="shared" si="692"/>
        <v>6.7246136507111175E-4</v>
      </c>
      <c r="AH468" s="13">
        <f t="shared" si="693"/>
        <v>6.0889611780641201E-5</v>
      </c>
      <c r="AI468" s="13">
        <f t="shared" si="694"/>
        <v>1.3597593549766586E-4</v>
      </c>
      <c r="AJ468" s="13">
        <f t="shared" si="695"/>
        <v>1.5182766397883155E-4</v>
      </c>
      <c r="AK468" s="13">
        <f t="shared" si="696"/>
        <v>1.1301823108086983E-4</v>
      </c>
      <c r="AL468" s="13">
        <f t="shared" si="697"/>
        <v>2.1153694315338233E-6</v>
      </c>
      <c r="AM468" s="13">
        <f t="shared" si="698"/>
        <v>3.4085320354713011E-2</v>
      </c>
      <c r="AN468" s="13">
        <f t="shared" si="699"/>
        <v>1.2792852664827811E-2</v>
      </c>
      <c r="AO468" s="13">
        <f t="shared" si="700"/>
        <v>2.400697391147785E-3</v>
      </c>
      <c r="AP468" s="13">
        <f t="shared" si="701"/>
        <v>3.0034207979842339E-4</v>
      </c>
      <c r="AQ468" s="13">
        <f t="shared" si="702"/>
        <v>2.8180987709111549E-5</v>
      </c>
      <c r="AR468" s="13">
        <f t="shared" si="703"/>
        <v>4.5706000367433862E-6</v>
      </c>
      <c r="AS468" s="13">
        <f t="shared" si="704"/>
        <v>1.0206857912328494E-5</v>
      </c>
      <c r="AT468" s="13">
        <f t="shared" si="705"/>
        <v>1.1396747429763337E-5</v>
      </c>
      <c r="AU468" s="13">
        <f t="shared" si="706"/>
        <v>8.4835674924622833E-6</v>
      </c>
      <c r="AV468" s="13">
        <f t="shared" si="707"/>
        <v>4.7362800993908665E-6</v>
      </c>
      <c r="AW468" s="13">
        <f t="shared" si="708"/>
        <v>4.9249586871541318E-8</v>
      </c>
      <c r="AX468" s="13">
        <f t="shared" si="709"/>
        <v>1.2686300083137455E-2</v>
      </c>
      <c r="AY468" s="13">
        <f t="shared" si="710"/>
        <v>4.7614036229214939E-3</v>
      </c>
      <c r="AZ468" s="13">
        <f t="shared" si="711"/>
        <v>8.935215276242765E-4</v>
      </c>
      <c r="BA468" s="13">
        <f t="shared" si="712"/>
        <v>1.1178506501522644E-4</v>
      </c>
      <c r="BB468" s="13">
        <f t="shared" si="713"/>
        <v>1.0488751843799637E-5</v>
      </c>
      <c r="BC468" s="13">
        <f t="shared" si="714"/>
        <v>7.8732460530984281E-7</v>
      </c>
      <c r="BD468" s="13">
        <f t="shared" si="715"/>
        <v>2.8590515531529425E-7</v>
      </c>
      <c r="BE468" s="13">
        <f t="shared" si="716"/>
        <v>6.384705013008905E-7</v>
      </c>
      <c r="BF468" s="13">
        <f t="shared" si="717"/>
        <v>7.1290176733935204E-7</v>
      </c>
      <c r="BG468" s="13">
        <f t="shared" si="718"/>
        <v>5.3067336062256041E-7</v>
      </c>
      <c r="BH468" s="13">
        <f t="shared" si="719"/>
        <v>2.9626895518031734E-7</v>
      </c>
      <c r="BI468" s="13">
        <f t="shared" si="720"/>
        <v>1.3232289437052297E-7</v>
      </c>
      <c r="BJ468" s="14">
        <f t="shared" si="721"/>
        <v>0.79373423188318593</v>
      </c>
      <c r="BK468" s="14">
        <f t="shared" si="722"/>
        <v>0.154338708257406</v>
      </c>
      <c r="BL468" s="14">
        <f t="shared" si="723"/>
        <v>4.7982732352194579E-2</v>
      </c>
      <c r="BM468" s="14">
        <f t="shared" si="724"/>
        <v>0.4756388087443737</v>
      </c>
      <c r="BN468" s="14">
        <f t="shared" si="725"/>
        <v>0.51630444733385705</v>
      </c>
    </row>
    <row r="469" spans="1:66" x14ac:dyDescent="0.25">
      <c r="A469" t="s">
        <v>339</v>
      </c>
      <c r="B469" t="s">
        <v>85</v>
      </c>
      <c r="C469" t="s">
        <v>82</v>
      </c>
      <c r="D469" t="s">
        <v>362</v>
      </c>
      <c r="E469" s="10">
        <f>VLOOKUP(A469,home!$A$2:$E$405,3,FALSE)</f>
        <v>1.3068</v>
      </c>
      <c r="F469" s="10">
        <f>VLOOKUP(B469,home!$B$2:$E$405,3,FALSE)</f>
        <v>1.4029</v>
      </c>
      <c r="G469" s="10">
        <f>VLOOKUP(C469,away!$B$2:$E$405,4,FALSE)</f>
        <v>1.2024999999999999</v>
      </c>
      <c r="H469" s="10">
        <f>VLOOKUP(A469,away!$A$2:$E$405,3,FALSE)</f>
        <v>1.1419999999999999</v>
      </c>
      <c r="I469" s="10">
        <f>VLOOKUP(C469,away!$B$2:$E$405,3,FALSE)</f>
        <v>1.3759999999999999</v>
      </c>
      <c r="J469" s="10">
        <f>VLOOKUP(B469,home!$B$2:$E$405,4,FALSE)</f>
        <v>1.3134999999999999</v>
      </c>
      <c r="K469" s="12">
        <f t="shared" si="670"/>
        <v>2.2045549382999998</v>
      </c>
      <c r="L469" s="12">
        <f t="shared" si="671"/>
        <v>2.0640233919999993</v>
      </c>
      <c r="M469" s="13">
        <f t="shared" si="672"/>
        <v>1.4001674767101353E-2</v>
      </c>
      <c r="N469" s="13">
        <f t="shared" si="673"/>
        <v>3.086746125228379E-2</v>
      </c>
      <c r="O469" s="13">
        <f t="shared" si="674"/>
        <v>2.8899784246473333E-2</v>
      </c>
      <c r="P469" s="13">
        <f t="shared" si="675"/>
        <v>6.3711162076367331E-2</v>
      </c>
      <c r="Q469" s="13">
        <f t="shared" si="676"/>
        <v>3.4024507068253072E-2</v>
      </c>
      <c r="R469" s="13">
        <f t="shared" si="677"/>
        <v>2.9824915354237022E-2</v>
      </c>
      <c r="S469" s="13">
        <f t="shared" si="678"/>
        <v>7.2475475981247053E-2</v>
      </c>
      <c r="T469" s="13">
        <f t="shared" si="679"/>
        <v>7.0227378490143655E-2</v>
      </c>
      <c r="U469" s="13">
        <f t="shared" si="680"/>
        <v>6.5750664428562727E-2</v>
      </c>
      <c r="V469" s="13">
        <f t="shared" si="681"/>
        <v>3.664241658078464E-2</v>
      </c>
      <c r="W469" s="13">
        <f t="shared" si="682"/>
        <v>2.5002965026846846E-2</v>
      </c>
      <c r="X469" s="13">
        <f t="shared" si="683"/>
        <v>5.1606704684769779E-2</v>
      </c>
      <c r="Y469" s="13">
        <f t="shared" si="684"/>
        <v>5.3258722826700397E-2</v>
      </c>
      <c r="Z469" s="13">
        <f t="shared" si="685"/>
        <v>2.0519774318521717E-2</v>
      </c>
      <c r="AA469" s="13">
        <f t="shared" si="686"/>
        <v>4.5236969806698571E-2</v>
      </c>
      <c r="AB469" s="13">
        <f t="shared" si="687"/>
        <v>4.9863692590542671E-2</v>
      </c>
      <c r="AC469" s="13">
        <f t="shared" si="688"/>
        <v>1.0420766535431746E-2</v>
      </c>
      <c r="AD469" s="13">
        <f t="shared" si="689"/>
        <v>1.3780102505519354E-2</v>
      </c>
      <c r="AE469" s="13">
        <f t="shared" si="690"/>
        <v>2.8442453915549743E-2</v>
      </c>
      <c r="AF469" s="13">
        <f t="shared" si="691"/>
        <v>2.9352945103788327E-2</v>
      </c>
      <c r="AG469" s="13">
        <f t="shared" si="692"/>
        <v>2.019505510610365E-2</v>
      </c>
      <c r="AH469" s="13">
        <f t="shared" si="693"/>
        <v>1.0588323547997422E-2</v>
      </c>
      <c r="AI469" s="13">
        <f t="shared" si="694"/>
        <v>2.3342540966055893E-2</v>
      </c>
      <c r="AJ469" s="13">
        <f t="shared" si="695"/>
        <v>2.5729956979594289E-2</v>
      </c>
      <c r="AK469" s="13">
        <f t="shared" si="696"/>
        <v>1.8907701240537041E-2</v>
      </c>
      <c r="AL469" s="13">
        <f t="shared" si="697"/>
        <v>1.8966849515997487E-3</v>
      </c>
      <c r="AM469" s="13">
        <f t="shared" si="698"/>
        <v>6.0757986057645786E-3</v>
      </c>
      <c r="AN469" s="13">
        <f t="shared" si="699"/>
        <v>1.254059044737907E-2</v>
      </c>
      <c r="AO469" s="13">
        <f t="shared" si="700"/>
        <v>1.2942036016441071E-2</v>
      </c>
      <c r="AP469" s="13">
        <f t="shared" si="701"/>
        <v>8.904221692680285E-3</v>
      </c>
      <c r="AQ469" s="13">
        <f t="shared" si="702"/>
        <v>4.5946304653114861E-3</v>
      </c>
      <c r="AR469" s="13">
        <f t="shared" si="703"/>
        <v>4.370909497026218E-3</v>
      </c>
      <c r="AS469" s="13">
        <f t="shared" si="704"/>
        <v>9.6359101165315181E-3</v>
      </c>
      <c r="AT469" s="13">
        <f t="shared" si="705"/>
        <v>1.0621446616207246E-2</v>
      </c>
      <c r="AU469" s="13">
        <f t="shared" si="706"/>
        <v>7.8051875298831667E-3</v>
      </c>
      <c r="AV469" s="13">
        <f t="shared" si="707"/>
        <v>4.3017411783403793E-3</v>
      </c>
      <c r="AW469" s="13">
        <f t="shared" si="708"/>
        <v>2.3973323106220846E-4</v>
      </c>
      <c r="AX469" s="13">
        <f t="shared" si="709"/>
        <v>2.2324053034090928E-3</v>
      </c>
      <c r="AY469" s="13">
        <f t="shared" si="710"/>
        <v>4.6077367666612227E-3</v>
      </c>
      <c r="AZ469" s="13">
        <f t="shared" si="711"/>
        <v>4.7552382352836044E-3</v>
      </c>
      <c r="BA469" s="13">
        <f t="shared" si="712"/>
        <v>3.2716409840527179E-3</v>
      </c>
      <c r="BB469" s="13">
        <f t="shared" si="713"/>
        <v>1.6881858803276773E-3</v>
      </c>
      <c r="BC469" s="13">
        <f t="shared" si="714"/>
        <v>6.9689102940808712E-4</v>
      </c>
      <c r="BD469" s="13">
        <f t="shared" si="715"/>
        <v>1.5036099076961773E-3</v>
      </c>
      <c r="BE469" s="13">
        <f t="shared" si="716"/>
        <v>3.3147906472884149E-3</v>
      </c>
      <c r="BF469" s="13">
        <f t="shared" si="717"/>
        <v>3.6538190454551648E-3</v>
      </c>
      <c r="BG469" s="13">
        <f t="shared" si="718"/>
        <v>2.6850149401042578E-3</v>
      </c>
      <c r="BH469" s="13">
        <f t="shared" si="719"/>
        <v>1.4798157364040302E-3</v>
      </c>
      <c r="BI469" s="13">
        <f t="shared" si="720"/>
        <v>6.5246701789271118E-4</v>
      </c>
      <c r="BJ469" s="14">
        <f t="shared" si="721"/>
        <v>0.41906767140667744</v>
      </c>
      <c r="BK469" s="14">
        <f t="shared" si="722"/>
        <v>0.20375591765919313</v>
      </c>
      <c r="BL469" s="14">
        <f t="shared" si="723"/>
        <v>0.34816926139352827</v>
      </c>
      <c r="BM469" s="14">
        <f t="shared" si="724"/>
        <v>0.78581511647760549</v>
      </c>
      <c r="BN469" s="14">
        <f t="shared" si="725"/>
        <v>0.20132950476471589</v>
      </c>
    </row>
    <row r="470" spans="1:66" s="15" customFormat="1" x14ac:dyDescent="0.25">
      <c r="A470" s="15" t="s">
        <v>340</v>
      </c>
      <c r="B470" s="15" t="s">
        <v>117</v>
      </c>
      <c r="C470" s="15" t="s">
        <v>110</v>
      </c>
      <c r="D470" s="15" t="s">
        <v>362</v>
      </c>
      <c r="E470" s="15">
        <f>VLOOKUP(A470,home!$A$2:$E$405,3,FALSE)</f>
        <v>1.1801999999999999</v>
      </c>
      <c r="F470" s="15">
        <f>VLOOKUP(B470,home!$B$2:$E$405,3,FALSE)</f>
        <v>0.42370000000000002</v>
      </c>
      <c r="G470" s="15">
        <f>VLOOKUP(C470,away!$B$2:$E$405,4,FALSE)</f>
        <v>1.5887</v>
      </c>
      <c r="H470" s="15">
        <f>VLOOKUP(A470,away!$A$2:$E$405,3,FALSE)</f>
        <v>1.0640000000000001</v>
      </c>
      <c r="I470" s="15">
        <f>VLOOKUP(C470,away!$B$2:$E$405,3,FALSE)</f>
        <v>0.93979999999999997</v>
      </c>
      <c r="J470" s="15">
        <f>VLOOKUP(B470,home!$B$2:$E$405,4,FALSE)</f>
        <v>1.5273000000000001</v>
      </c>
      <c r="K470" s="17">
        <f t="shared" si="670"/>
        <v>0.79443061063799991</v>
      </c>
      <c r="L470" s="17">
        <f t="shared" si="671"/>
        <v>1.5272193585600002</v>
      </c>
      <c r="M470" s="18">
        <f t="shared" si="672"/>
        <v>9.8111570911519411E-2</v>
      </c>
      <c r="N470" s="18">
        <f t="shared" si="673"/>
        <v>7.7942835189891799E-2</v>
      </c>
      <c r="O470" s="18">
        <f t="shared" si="674"/>
        <v>0.14983789039480466</v>
      </c>
      <c r="P470" s="18">
        <f t="shared" si="675"/>
        <v>0.11903580676305438</v>
      </c>
      <c r="Q470" s="18">
        <f t="shared" si="676"/>
        <v>3.0960087077381362E-2</v>
      </c>
      <c r="R470" s="18">
        <f t="shared" si="677"/>
        <v>0.11441766342836861</v>
      </c>
      <c r="S470" s="18">
        <f t="shared" si="678"/>
        <v>3.6105637592200542E-2</v>
      </c>
      <c r="T470" s="18">
        <f t="shared" si="679"/>
        <v>4.7282844327280117E-2</v>
      </c>
      <c r="U470" s="18">
        <f t="shared" si="680"/>
        <v>9.0896894225172012E-2</v>
      </c>
      <c r="V470" s="18">
        <f t="shared" si="681"/>
        <v>4.8673199971920244E-3</v>
      </c>
      <c r="W470" s="18">
        <f t="shared" si="682"/>
        <v>8.1985469607632425E-3</v>
      </c>
      <c r="X470" s="18">
        <f t="shared" si="683"/>
        <v>1.252097963054088E-2</v>
      </c>
      <c r="Y470" s="18">
        <f t="shared" si="684"/>
        <v>9.5611412399487349E-3</v>
      </c>
      <c r="Z470" s="18">
        <f t="shared" si="685"/>
        <v>5.8246956849669032E-2</v>
      </c>
      <c r="AA470" s="18">
        <f t="shared" si="686"/>
        <v>4.6273165497887798E-2</v>
      </c>
      <c r="AB470" s="18">
        <f t="shared" si="687"/>
        <v>1.8380409561320116E-2</v>
      </c>
      <c r="AC470" s="18">
        <f t="shared" si="688"/>
        <v>3.690857747822445E-4</v>
      </c>
      <c r="AD470" s="18">
        <f t="shared" si="689"/>
        <v>1.6282941670958649E-3</v>
      </c>
      <c r="AE470" s="18">
        <f t="shared" si="690"/>
        <v>2.4867623734191368E-3</v>
      </c>
      <c r="AF470" s="18">
        <f t="shared" si="691"/>
        <v>1.8989158184121589E-3</v>
      </c>
      <c r="AG470" s="18">
        <f t="shared" si="692"/>
        <v>9.6668699938495177E-4</v>
      </c>
      <c r="AH470" s="18">
        <f t="shared" si="693"/>
        <v>2.2238970019505897E-2</v>
      </c>
      <c r="AI470" s="18">
        <f t="shared" si="694"/>
        <v>1.7667318532556243E-2</v>
      </c>
      <c r="AJ470" s="18">
        <f t="shared" si="695"/>
        <v>7.0177293250773534E-3</v>
      </c>
      <c r="AK470" s="18">
        <f t="shared" si="696"/>
        <v>1.8583663310044673E-3</v>
      </c>
      <c r="AL470" s="18">
        <f t="shared" si="697"/>
        <v>1.7912025078303191E-5</v>
      </c>
      <c r="AM470" s="18">
        <f t="shared" si="698"/>
        <v>2.5871334589285238E-4</v>
      </c>
      <c r="AN470" s="18">
        <f t="shared" si="699"/>
        <v>3.9511203016539355E-4</v>
      </c>
      <c r="AO470" s="18">
        <f t="shared" si="700"/>
        <v>3.0171137063426587E-4</v>
      </c>
      <c r="AP470" s="18">
        <f t="shared" si="701"/>
        <v>1.5359314864344067E-4</v>
      </c>
      <c r="AQ470" s="18">
        <f t="shared" si="702"/>
        <v>5.8642607487611591E-5</v>
      </c>
      <c r="AR470" s="18">
        <f t="shared" si="703"/>
        <v>6.7927571056449684E-3</v>
      </c>
      <c r="AS470" s="18">
        <f t="shared" si="704"/>
        <v>5.396374175353145E-3</v>
      </c>
      <c r="AT470" s="18">
        <f t="shared" si="705"/>
        <v>2.1435224156784657E-3</v>
      </c>
      <c r="AU470" s="18">
        <f t="shared" si="706"/>
        <v>5.676266072012281E-4</v>
      </c>
      <c r="AV470" s="18">
        <f t="shared" si="707"/>
        <v>1.1273498804331193E-4</v>
      </c>
      <c r="AW470" s="18">
        <f t="shared" si="708"/>
        <v>6.0366997834614634E-7</v>
      </c>
      <c r="AX470" s="18">
        <f t="shared" si="709"/>
        <v>3.4254966892976452E-5</v>
      </c>
      <c r="AY470" s="18">
        <f t="shared" si="710"/>
        <v>5.2314848565785544E-5</v>
      </c>
      <c r="AZ470" s="18">
        <f t="shared" si="711"/>
        <v>3.9948124734901272E-5</v>
      </c>
      <c r="BA470" s="18">
        <f t="shared" si="712"/>
        <v>2.0336516477770267E-5</v>
      </c>
      <c r="BB470" s="18">
        <f t="shared" si="713"/>
        <v>7.7645804126312994E-6</v>
      </c>
      <c r="BC470" s="18">
        <f t="shared" si="714"/>
        <v>2.3716435034532607E-6</v>
      </c>
      <c r="BD470" s="18">
        <f t="shared" si="715"/>
        <v>1.7290050249561641E-3</v>
      </c>
      <c r="BE470" s="18">
        <f t="shared" si="716"/>
        <v>1.3735745177720956E-3</v>
      </c>
      <c r="BF470" s="18">
        <f t="shared" si="717"/>
        <v>5.4560482145524106E-4</v>
      </c>
      <c r="BG470" s="18">
        <f t="shared" si="718"/>
        <v>1.4448172382524138E-4</v>
      </c>
      <c r="BH470" s="18">
        <f t="shared" si="719"/>
        <v>2.8695176021129335E-5</v>
      </c>
      <c r="BI470" s="18">
        <f t="shared" si="720"/>
        <v>4.5592652417661364E-6</v>
      </c>
      <c r="BJ470" s="19">
        <f t="shared" si="721"/>
        <v>0.19477185696752933</v>
      </c>
      <c r="BK470" s="19">
        <f t="shared" si="722"/>
        <v>0.25855964791239266</v>
      </c>
      <c r="BL470" s="19">
        <f t="shared" si="723"/>
        <v>0.4874273431368899</v>
      </c>
      <c r="BM470" s="19">
        <f t="shared" si="724"/>
        <v>0.40864823992287325</v>
      </c>
      <c r="BN470" s="19">
        <f t="shared" si="725"/>
        <v>0.59030585376502021</v>
      </c>
    </row>
    <row r="471" spans="1:66" x14ac:dyDescent="0.25">
      <c r="A471" t="s">
        <v>345</v>
      </c>
      <c r="B471" t="s">
        <v>213</v>
      </c>
      <c r="C471" t="s">
        <v>206</v>
      </c>
      <c r="D471" s="11">
        <v>44425</v>
      </c>
      <c r="E471" s="10">
        <f>VLOOKUP(A471,home!$A$2:$E$405,3,FALSE)</f>
        <v>1.3976999999999999</v>
      </c>
      <c r="F471" s="10">
        <f>VLOOKUP(B471,home!$B$2:$E$405,3,FALSE)</f>
        <v>1.3513999999999999</v>
      </c>
      <c r="G471" s="10">
        <f>VLOOKUP(C471,away!$B$2:$E$405,4,FALSE)</f>
        <v>1.4309000000000001</v>
      </c>
      <c r="H471" s="10">
        <f>VLOOKUP(A471,away!$A$2:$E$405,3,FALSE)</f>
        <v>1.0585</v>
      </c>
      <c r="I471" s="10">
        <f>VLOOKUP(C471,away!$B$2:$E$405,3,FALSE)</f>
        <v>1.1114999999999999</v>
      </c>
      <c r="J471" s="10">
        <f>VLOOKUP(B471,home!$B$2:$E$405,4,FALSE)</f>
        <v>1.1022000000000001</v>
      </c>
      <c r="K471" s="12">
        <f t="shared" ref="K471:K492" si="726">E471*F471*G471</f>
        <v>2.7027580120019996</v>
      </c>
      <c r="L471" s="12">
        <f t="shared" ref="L471:L492" si="727">H471*I471*J471</f>
        <v>1.2967633750500001</v>
      </c>
      <c r="M471" s="13">
        <f t="shared" ref="M471:M492" si="728">_xlfn.POISSON.DIST(0,K471,FALSE) * _xlfn.POISSON.DIST(0,L471,FALSE)</f>
        <v>1.8324407088776883E-2</v>
      </c>
      <c r="N471" s="13">
        <f t="shared" ref="N471:N492" si="729">_xlfn.POISSON.DIST(1,K471,FALSE) * _xlfn.POISSON.DIST(0,L471,FALSE)</f>
        <v>4.9526438074377961E-2</v>
      </c>
      <c r="O471" s="13">
        <f t="shared" ref="O471:O492" si="730">_xlfn.POISSON.DIST(0,K471,FALSE) * _xlfn.POISSON.DIST(1,L471,FALSE)</f>
        <v>2.3762419982232455E-2</v>
      </c>
      <c r="P471" s="13">
        <f t="shared" ref="P471:P492" si="731">_xlfn.POISSON.DIST(1,K471,FALSE) * _xlfn.POISSON.DIST(1,L471,FALSE)</f>
        <v>6.4224070991535182E-2</v>
      </c>
      <c r="Q471" s="13">
        <f t="shared" ref="Q471:Q492" si="732">_xlfn.POISSON.DIST(2,K471,FALSE) * _xlfn.POISSON.DIST(0,L471,FALSE)</f>
        <v>6.6928988655722985E-2</v>
      </c>
      <c r="R471" s="13">
        <f t="shared" ref="R471:R492" si="733">_xlfn.POISSON.DIST(0,K471,FALSE) * _xlfn.POISSON.DIST(2,L471,FALSE)</f>
        <v>1.5407117967757664E-2</v>
      </c>
      <c r="S471" s="13">
        <f t="shared" ref="S471:S492" si="734">_xlfn.POISSON.DIST(2,K471,FALSE) * _xlfn.POISSON.DIST(2,L471,FALSE)</f>
        <v>5.6273734734533648E-2</v>
      </c>
      <c r="T471" s="13">
        <f t="shared" ref="T471:T492" si="735">_xlfn.POISSON.DIST(2,K471,FALSE) * _xlfn.POISSON.DIST(1,L471,FALSE)</f>
        <v>8.6791061217878482E-2</v>
      </c>
      <c r="U471" s="13">
        <f t="shared" ref="U471:U492" si="736">_xlfn.POISSON.DIST(1,K471,FALSE) * _xlfn.POISSON.DIST(2,L471,FALSE)</f>
        <v>4.1641711529216995E-2</v>
      </c>
      <c r="V471" s="13">
        <f t="shared" ref="V471:V492" si="737">_xlfn.POISSON.DIST(3,K471,FALSE) * _xlfn.POISSON.DIST(3,L471,FALSE)</f>
        <v>2.1914477942148215E-2</v>
      </c>
      <c r="W471" s="13">
        <f t="shared" ref="W471:W492" si="738">_xlfn.POISSON.DIST(3,K471,FALSE) * _xlfn.POISSON.DIST(0,L471,FALSE)</f>
        <v>6.0297620108148736E-2</v>
      </c>
      <c r="X471" s="13">
        <f t="shared" ref="X471:X492" si="739">_xlfn.POISSON.DIST(3,K471,FALSE) * _xlfn.POISSON.DIST(1,L471,FALSE)</f>
        <v>7.8191745358925688E-2</v>
      </c>
      <c r="Y471" s="13">
        <f t="shared" ref="Y471:Y492" si="740">_xlfn.POISSON.DIST(3,K471,FALSE) * _xlfn.POISSON.DIST(2,L471,FALSE)</f>
        <v>5.0698095806345343E-2</v>
      </c>
      <c r="Z471" s="13">
        <f t="shared" ref="Z471:Z492" si="741">_xlfn.POISSON.DIST(0,K471,FALSE) * _xlfn.POISSON.DIST(3,L471,FALSE)</f>
        <v>6.6597954318876424E-3</v>
      </c>
      <c r="AA471" s="13">
        <f t="shared" ref="AA471:AA492" si="742">_xlfn.POISSON.DIST(1,K471,FALSE) * _xlfn.POISSON.DIST(3,L471,FALSE)</f>
        <v>1.7999815461828644E-2</v>
      </c>
      <c r="AB471" s="13">
        <f t="shared" ref="AB471:AB492" si="743">_xlfn.POISSON.DIST(2,K471,FALSE) * _xlfn.POISSON.DIST(3,L471,FALSE)</f>
        <v>2.4324572727007426E-2</v>
      </c>
      <c r="AC471" s="13">
        <f t="shared" ref="AC471:AC492" si="744">_xlfn.POISSON.DIST(4,K471,FALSE) * _xlfn.POISSON.DIST(4,L471,FALSE)</f>
        <v>4.8004178944245661E-3</v>
      </c>
      <c r="AD471" s="13">
        <f t="shared" ref="AD471:AD492" si="745">_xlfn.POISSON.DIST(4,K471,FALSE) * _xlfn.POISSON.DIST(0,L471,FALSE)</f>
        <v>4.0742468962987971E-2</v>
      </c>
      <c r="AE471" s="13">
        <f t="shared" ref="AE471:AE492" si="746">_xlfn.POISSON.DIST(4,K471,FALSE) * _xlfn.POISSON.DIST(1,L471,FALSE)</f>
        <v>5.2833341560314155E-2</v>
      </c>
      <c r="AF471" s="13">
        <f t="shared" ref="AF471:AF492" si="747">_xlfn.POISSON.DIST(4,K471,FALSE) * _xlfn.POISSON.DIST(2,L471,FALSE)</f>
        <v>3.4256171158461218E-2</v>
      </c>
      <c r="AG471" s="13">
        <f t="shared" ref="AG471:AG492" si="748">_xlfn.POISSON.DIST(4,K471,FALSE) * _xlfn.POISSON.DIST(3,L471,FALSE)</f>
        <v>1.4807382709245547E-2</v>
      </c>
      <c r="AH471" s="13">
        <f t="shared" ref="AH471:AH492" si="749">_xlfn.POISSON.DIST(0,K471,FALSE) * _xlfn.POISSON.DIST(4,L471,FALSE)</f>
        <v>2.1590447003492974E-3</v>
      </c>
      <c r="AI471" s="13">
        <f t="shared" ref="AI471:AI492" si="750">_xlfn.POISSON.DIST(1,K471,FALSE) * _xlfn.POISSON.DIST(4,L471,FALSE)</f>
        <v>5.83537536213952E-3</v>
      </c>
      <c r="AJ471" s="13">
        <f t="shared" ref="AJ471:AJ492" si="751">_xlfn.POISSON.DIST(2,K471,FALSE) * _xlfn.POISSON.DIST(4,L471,FALSE)</f>
        <v>7.8858037565308313E-3</v>
      </c>
      <c r="AK471" s="13">
        <f t="shared" ref="AK471:AK492" si="752">_xlfn.POISSON.DIST(3,K471,FALSE) * _xlfn.POISSON.DIST(4,L471,FALSE)</f>
        <v>7.1044730946797224E-3</v>
      </c>
      <c r="AL471" s="13">
        <f t="shared" ref="AL471:AL492" si="753">_xlfn.POISSON.DIST(5,K471,FALSE) * _xlfn.POISSON.DIST(5,L471,FALSE)</f>
        <v>6.7298740558843924E-4</v>
      </c>
      <c r="AM471" s="13">
        <f t="shared" ref="AM471:AM492" si="754">_xlfn.POISSON.DIST(5,K471,FALSE) * _xlfn.POISSON.DIST(0,L471,FALSE)</f>
        <v>2.2023406883691705E-2</v>
      </c>
      <c r="AN471" s="13">
        <f t="shared" ref="AN471:AN492" si="755">_xlfn.POISSON.DIST(5,K471,FALSE) * _xlfn.POISSON.DIST(1,L471,FALSE)</f>
        <v>2.8559147440595459E-2</v>
      </c>
      <c r="AO471" s="13">
        <f t="shared" ref="AO471:AO492" si="756">_xlfn.POISSON.DIST(5,K471,FALSE) * _xlfn.POISSON.DIST(2,L471,FALSE)</f>
        <v>1.8517228211808574E-2</v>
      </c>
      <c r="AP471" s="13">
        <f t="shared" ref="AP471:AP492" si="757">_xlfn.POISSON.DIST(5,K471,FALSE) * _xlfn.POISSON.DIST(3,L471,FALSE)</f>
        <v>8.004154450838654E-3</v>
      </c>
      <c r="AQ471" s="13">
        <f t="shared" ref="AQ471:AQ492" si="758">_xlfn.POISSON.DIST(5,K471,FALSE) * _xlfn.POISSON.DIST(4,L471,FALSE)</f>
        <v>2.5948735850227526E-3</v>
      </c>
      <c r="AR471" s="13">
        <f t="shared" ref="AR471:AR492" si="759">_xlfn.POISSON.DIST(0,K471,FALSE) * _xlfn.POISSON.DIST(5,L471,FALSE)</f>
        <v>5.5995401850175393E-4</v>
      </c>
      <c r="AS471" s="13">
        <f t="shared" ref="AS471:AS492" si="760">_xlfn.POISSON.DIST(1,K471,FALSE) * _xlfn.POISSON.DIST(5,L471,FALSE)</f>
        <v>1.5134202098583314E-3</v>
      </c>
      <c r="AT471" s="13">
        <f t="shared" ref="AT471:AT492" si="761">_xlfn.POISSON.DIST(2,K471,FALSE) * _xlfn.POISSON.DIST(5,L471,FALSE)</f>
        <v>2.0452042988601767E-3</v>
      </c>
      <c r="AU471" s="13">
        <f t="shared" ref="AU471:AU492" si="762">_xlfn.POISSON.DIST(3,K471,FALSE) * _xlfn.POISSON.DIST(5,L471,FALSE)</f>
        <v>1.8425641016417583E-3</v>
      </c>
      <c r="AV471" s="13">
        <f t="shared" ref="AV471:AV492" si="763">_xlfn.POISSON.DIST(4,K471,FALSE) * _xlfn.POISSON.DIST(5,L471,FALSE)</f>
        <v>1.2450012220848823E-3</v>
      </c>
      <c r="AW471" s="13">
        <f t="shared" ref="AW471:AW492" si="764">_xlfn.POISSON.DIST(6,K471,FALSE) * _xlfn.POISSON.DIST(6,L471,FALSE)</f>
        <v>6.5519765680581649E-5</v>
      </c>
      <c r="AX471" s="13">
        <f t="shared" ref="AX471:AX492" si="765">_xlfn.POISSON.DIST(6,K471,FALSE) * _xlfn.POISSON.DIST(0,L471,FALSE)</f>
        <v>9.9206565677463013E-3</v>
      </c>
      <c r="AY471" s="13">
        <f t="shared" ref="AY471:AY492" si="766">_xlfn.POISSON.DIST(6,K471,FALSE) * _xlfn.POISSON.DIST(1,L471,FALSE)</f>
        <v>1.2864744093502641E-2</v>
      </c>
      <c r="AZ471" s="13">
        <f t="shared" ref="AZ471:AZ492" si="767">_xlfn.POISSON.DIST(6,K471,FALSE) * _xlfn.POISSON.DIST(2,L471,FALSE)</f>
        <v>8.3412644849225216E-3</v>
      </c>
      <c r="BA471" s="13">
        <f t="shared" ref="BA471:BA492" si="768">_xlfn.POISSON.DIST(6,K471,FALSE) * _xlfn.POISSON.DIST(3,L471,FALSE)</f>
        <v>3.6055487618842762E-3</v>
      </c>
      <c r="BB471" s="13">
        <f t="shared" ref="BB471:BB492" si="769">_xlfn.POISSON.DIST(6,K471,FALSE) * _xlfn.POISSON.DIST(4,L471,FALSE)</f>
        <v>1.1688858953421005E-3</v>
      </c>
      <c r="BC471" s="13">
        <f t="shared" ref="BC471:BC492" si="770">_xlfn.POISSON.DIST(6,K471,FALSE) * _xlfn.POISSON.DIST(5,L471,FALSE)</f>
        <v>3.0315368373843253E-4</v>
      </c>
      <c r="BD471" s="13">
        <f t="shared" ref="BD471:BD492" si="771">_xlfn.POISSON.DIST(0,K471,FALSE) * _xlfn.POISSON.DIST(6,L471,FALSE)</f>
        <v>1.210213104841907E-4</v>
      </c>
      <c r="BE471" s="13">
        <f t="shared" ref="BE471:BE492" si="772">_xlfn.POISSON.DIST(1,K471,FALSE) * _xlfn.POISSON.DIST(6,L471,FALSE)</f>
        <v>3.2709131653412807E-4</v>
      </c>
      <c r="BF471" s="13">
        <f t="shared" ref="BF471:BF492" si="773">_xlfn.POISSON.DIST(2,K471,FALSE) * _xlfn.POISSON.DIST(6,L471,FALSE)</f>
        <v>4.4202433820944847E-4</v>
      </c>
      <c r="BG471" s="13">
        <f t="shared" ref="BG471:BG492" si="774">_xlfn.POISSON.DIST(3,K471,FALSE) * _xlfn.POISSON.DIST(6,L471,FALSE)</f>
        <v>3.9822827386515612E-4</v>
      </c>
      <c r="BH471" s="13">
        <f t="shared" ref="BH471:BH492" si="775">_xlfn.POISSON.DIST(4,K471,FALSE) * _xlfn.POISSON.DIST(6,L471,FALSE)</f>
        <v>2.6907866444869432E-4</v>
      </c>
      <c r="BI471" s="13">
        <f t="shared" ref="BI471:BI492" si="776">_xlfn.POISSON.DIST(5,K471,FALSE) * _xlfn.POISSON.DIST(6,L471,FALSE)</f>
        <v>1.4545090323950122E-4</v>
      </c>
      <c r="BJ471" s="14">
        <f t="shared" ref="BJ471:BJ492" si="777">SUM(N471,Q471,T471,W471,X471,Y471,AD471,AE471,AF471,AG471,AM471,AN471,AO471,AP471,AQ471,AX471,AY471,AZ471,BA471,BB471,BC471)</f>
        <v>0.65097637767150174</v>
      </c>
      <c r="BK471" s="14">
        <f t="shared" ref="BK471:BK492" si="778">SUM(M471,P471,S471,V471,AC471,AL471,AY471)</f>
        <v>0.17907484015050956</v>
      </c>
      <c r="BL471" s="14">
        <f t="shared" ref="BL471:BL492" si="779">SUM(O471,R471,U471,AA471,AB471,AH471,AI471,AJ471,AK471,AR471,AS471,AT471,AU471,AV471,BD471,BE471,BF471,BG471,BH471,BI471)</f>
        <v>0.15502937323947061</v>
      </c>
      <c r="BM471" s="14">
        <f t="shared" ref="BM471:BM492" si="780">SUM(S471:BI471)</f>
        <v>0.74076771940514441</v>
      </c>
      <c r="BN471" s="14">
        <f t="shared" ref="BN471:BN492" si="781">SUM(M471:R471)</f>
        <v>0.23817344276040314</v>
      </c>
    </row>
    <row r="472" spans="1:66" x14ac:dyDescent="0.25">
      <c r="A472" t="s">
        <v>340</v>
      </c>
      <c r="B472" t="s">
        <v>119</v>
      </c>
      <c r="C472" t="s">
        <v>123</v>
      </c>
      <c r="D472" s="11">
        <v>44426</v>
      </c>
      <c r="E472" s="10">
        <f>VLOOKUP(A472,home!$A$2:$E$405,3,FALSE)</f>
        <v>1.1801999999999999</v>
      </c>
      <c r="F472" s="10">
        <f>VLOOKUP(B472,home!$B$2:$E$405,3,FALSE)</f>
        <v>0.84730000000000005</v>
      </c>
      <c r="G472" s="10">
        <f>VLOOKUP(C472,away!$B$2:$E$405,4,FALSE)</f>
        <v>1.1651</v>
      </c>
      <c r="H472" s="10">
        <f>VLOOKUP(A472,away!$A$2:$E$405,3,FALSE)</f>
        <v>1.0640000000000001</v>
      </c>
      <c r="I472" s="10">
        <f>VLOOKUP(C472,away!$B$2:$E$405,3,FALSE)</f>
        <v>0.58740000000000003</v>
      </c>
      <c r="J472" s="10">
        <f>VLOOKUP(B472,home!$B$2:$E$405,4,FALSE)</f>
        <v>1.2531000000000001</v>
      </c>
      <c r="K472" s="12">
        <f t="shared" si="726"/>
        <v>1.1650807292460001</v>
      </c>
      <c r="L472" s="12">
        <f t="shared" si="727"/>
        <v>0.78317948016000016</v>
      </c>
      <c r="M472" s="13">
        <f t="shared" si="728"/>
        <v>0.14252181412560905</v>
      </c>
      <c r="N472" s="13">
        <f t="shared" si="729"/>
        <v>0.16604941913492749</v>
      </c>
      <c r="O472" s="13">
        <f t="shared" si="730"/>
        <v>0.11162016029835467</v>
      </c>
      <c r="P472" s="13">
        <f t="shared" si="731"/>
        <v>0.13004649775896249</v>
      </c>
      <c r="Q472" s="13">
        <f t="shared" si="732"/>
        <v>9.6730489168298045E-2</v>
      </c>
      <c r="R472" s="13">
        <f t="shared" si="733"/>
        <v>4.3709309558920641E-2</v>
      </c>
      <c r="S472" s="13">
        <f t="shared" si="734"/>
        <v>2.9665794817322962E-2</v>
      </c>
      <c r="T472" s="13">
        <f t="shared" si="735"/>
        <v>7.5757334222450193E-2</v>
      </c>
      <c r="U472" s="13">
        <f t="shared" si="736"/>
        <v>5.0924874255746433E-2</v>
      </c>
      <c r="V472" s="13">
        <f t="shared" si="737"/>
        <v>3.0076742543259697E-3</v>
      </c>
      <c r="W472" s="13">
        <f t="shared" si="738"/>
        <v>3.7566276286840991E-2</v>
      </c>
      <c r="X472" s="13">
        <f t="shared" si="739"/>
        <v>2.9421136733875069E-2</v>
      </c>
      <c r="Y472" s="13">
        <f t="shared" si="740"/>
        <v>1.1521015286476279E-2</v>
      </c>
      <c r="Z472" s="13">
        <f t="shared" si="741"/>
        <v>1.1410744779502666E-2</v>
      </c>
      <c r="AA472" s="13">
        <f t="shared" si="742"/>
        <v>1.3294438848942955E-2</v>
      </c>
      <c r="AB472" s="13">
        <f t="shared" si="743"/>
        <v>7.7445472545214084E-3</v>
      </c>
      <c r="AC472" s="13">
        <f t="shared" si="744"/>
        <v>1.7152527911892555E-4</v>
      </c>
      <c r="AD472" s="13">
        <f t="shared" si="745"/>
        <v>1.0941936142832362E-2</v>
      </c>
      <c r="AE472" s="13">
        <f t="shared" si="746"/>
        <v>8.5694998602873669E-3</v>
      </c>
      <c r="AF472" s="13">
        <f t="shared" si="747"/>
        <v>3.3557282229055262E-3</v>
      </c>
      <c r="AG472" s="13">
        <f t="shared" si="748"/>
        <v>8.7604582839113042E-4</v>
      </c>
      <c r="AH472" s="13">
        <f t="shared" si="749"/>
        <v>2.2341652911623332E-3</v>
      </c>
      <c r="AI472" s="13">
        <f t="shared" si="750"/>
        <v>2.6029829266835136E-3</v>
      </c>
      <c r="AJ472" s="13">
        <f t="shared" si="751"/>
        <v>1.5163426232176582E-3</v>
      </c>
      <c r="AK472" s="13">
        <f t="shared" si="752"/>
        <v>5.8888718974840716E-4</v>
      </c>
      <c r="AL472" s="13">
        <f t="shared" si="753"/>
        <v>6.2604484691404615E-6</v>
      </c>
      <c r="AM472" s="13">
        <f t="shared" si="754"/>
        <v>2.5496477881308583E-3</v>
      </c>
      <c r="AN472" s="13">
        <f t="shared" si="755"/>
        <v>1.9968318292994196E-3</v>
      </c>
      <c r="AO472" s="13">
        <f t="shared" si="756"/>
        <v>7.8193885701883072E-4</v>
      </c>
      <c r="AP472" s="13">
        <f t="shared" si="757"/>
        <v>2.0413282251897086E-4</v>
      </c>
      <c r="AQ472" s="13">
        <f t="shared" si="758"/>
        <v>3.9968159456000291E-5</v>
      </c>
      <c r="AR472" s="13">
        <f t="shared" si="759"/>
        <v>3.4995048226480635E-4</v>
      </c>
      <c r="AS472" s="13">
        <f t="shared" si="760"/>
        <v>4.0772056307707003E-4</v>
      </c>
      <c r="AT472" s="13">
        <f t="shared" si="761"/>
        <v>2.3751368547921136E-4</v>
      </c>
      <c r="AU472" s="13">
        <f t="shared" si="762"/>
        <v>9.2240872628008194E-5</v>
      </c>
      <c r="AV472" s="13">
        <f t="shared" si="763"/>
        <v>2.6867015786931812E-5</v>
      </c>
      <c r="AW472" s="13">
        <f t="shared" si="764"/>
        <v>1.5867929544039207E-7</v>
      </c>
      <c r="AX472" s="13">
        <f t="shared" si="765"/>
        <v>4.9509091738599129E-4</v>
      </c>
      <c r="AY472" s="13">
        <f t="shared" si="766"/>
        <v>3.8774504731029825E-4</v>
      </c>
      <c r="AZ472" s="13">
        <f t="shared" si="767"/>
        <v>1.5183698229354701E-4</v>
      </c>
      <c r="BA472" s="13">
        <f t="shared" si="768"/>
        <v>3.9638536287241099E-5</v>
      </c>
      <c r="BB472" s="13">
        <f t="shared" si="769"/>
        <v>7.7610220609361966E-6</v>
      </c>
      <c r="BC472" s="13">
        <f t="shared" si="770"/>
        <v>1.2156546446388609E-6</v>
      </c>
      <c r="BD472" s="13">
        <f t="shared" si="771"/>
        <v>4.5679006130315379E-5</v>
      </c>
      <c r="BE472" s="13">
        <f t="shared" si="772"/>
        <v>5.3219729773540358E-5</v>
      </c>
      <c r="BF472" s="13">
        <f t="shared" si="773"/>
        <v>3.1002640787415743E-5</v>
      </c>
      <c r="BG472" s="13">
        <f t="shared" si="774"/>
        <v>1.2040193112384704E-5</v>
      </c>
      <c r="BH472" s="13">
        <f t="shared" si="775"/>
        <v>3.5069492429099611E-6</v>
      </c>
      <c r="BI472" s="13">
        <f t="shared" si="776"/>
        <v>8.1717579627164893E-7</v>
      </c>
      <c r="BJ472" s="14">
        <f t="shared" si="777"/>
        <v>0.44744468850369118</v>
      </c>
      <c r="BK472" s="14">
        <f t="shared" si="778"/>
        <v>0.3058073117311188</v>
      </c>
      <c r="BL472" s="14">
        <f t="shared" si="779"/>
        <v>0.2354962665613769</v>
      </c>
      <c r="BM472" s="14">
        <f t="shared" si="780"/>
        <v>0.30909373516260225</v>
      </c>
      <c r="BN472" s="14">
        <f t="shared" si="781"/>
        <v>0.6906776900450724</v>
      </c>
    </row>
    <row r="473" spans="1:66" x14ac:dyDescent="0.25">
      <c r="A473" t="s">
        <v>345</v>
      </c>
      <c r="B473" t="s">
        <v>214</v>
      </c>
      <c r="C473" t="s">
        <v>211</v>
      </c>
      <c r="D473" s="11">
        <v>44426</v>
      </c>
      <c r="E473" s="10">
        <f>VLOOKUP(A473,home!$A$2:$E$405,3,FALSE)</f>
        <v>1.3976999999999999</v>
      </c>
      <c r="F473" s="10">
        <f>VLOOKUP(B473,home!$B$2:$E$405,3,FALSE)</f>
        <v>1.0544</v>
      </c>
      <c r="G473" s="10">
        <f>VLOOKUP(C473,away!$B$2:$E$405,4,FALSE)</f>
        <v>1.6296999999999999</v>
      </c>
      <c r="H473" s="10">
        <f>VLOOKUP(A473,away!$A$2:$E$405,3,FALSE)</f>
        <v>1.0585</v>
      </c>
      <c r="I473" s="10">
        <f>VLOOKUP(C473,away!$B$2:$E$405,3,FALSE)</f>
        <v>0.73480000000000001</v>
      </c>
      <c r="J473" s="10">
        <f>VLOOKUP(B473,home!$B$2:$E$405,4,FALSE)</f>
        <v>1.1933</v>
      </c>
      <c r="K473" s="12">
        <f t="shared" si="726"/>
        <v>2.4017457339359995</v>
      </c>
      <c r="L473" s="12">
        <f t="shared" si="727"/>
        <v>0.92813179513999999</v>
      </c>
      <c r="M473" s="13">
        <f t="shared" si="728"/>
        <v>3.5797488950749412E-2</v>
      </c>
      <c r="N473" s="13">
        <f t="shared" si="729"/>
        <v>8.5976466373083468E-2</v>
      </c>
      <c r="O473" s="13">
        <f t="shared" si="730"/>
        <v>3.322478768136336E-2</v>
      </c>
      <c r="P473" s="13">
        <f t="shared" si="731"/>
        <v>7.9797492074643803E-2</v>
      </c>
      <c r="Q473" s="13">
        <f t="shared" si="732"/>
        <v>0.10324680566522258</v>
      </c>
      <c r="R473" s="13">
        <f t="shared" si="733"/>
        <v>1.5418490916924567E-2</v>
      </c>
      <c r="S473" s="13">
        <f t="shared" si="734"/>
        <v>4.4469877134144187E-2</v>
      </c>
      <c r="T473" s="13">
        <f t="shared" si="735"/>
        <v>9.5826643084533758E-2</v>
      </c>
      <c r="U473" s="13">
        <f t="shared" si="736"/>
        <v>3.7031294783454537E-2</v>
      </c>
      <c r="V473" s="13">
        <f t="shared" si="737"/>
        <v>1.101438108954898E-2</v>
      </c>
      <c r="W473" s="13">
        <f t="shared" si="738"/>
        <v>8.2657525016322522E-2</v>
      </c>
      <c r="X473" s="13">
        <f t="shared" si="739"/>
        <v>7.6717077075228873E-2</v>
      </c>
      <c r="Y473" s="13">
        <f t="shared" si="740"/>
        <v>3.5601779231862953E-2</v>
      </c>
      <c r="Z473" s="13">
        <f t="shared" si="741"/>
        <v>4.7701305510249948E-3</v>
      </c>
      <c r="AA473" s="13">
        <f t="shared" si="742"/>
        <v>1.145664070124206E-2</v>
      </c>
      <c r="AB473" s="13">
        <f t="shared" si="743"/>
        <v>1.375796896472283E-2</v>
      </c>
      <c r="AC473" s="13">
        <f t="shared" si="744"/>
        <v>1.5345349867095766E-3</v>
      </c>
      <c r="AD473" s="13">
        <f t="shared" si="745"/>
        <v>4.9630589521415198E-2</v>
      </c>
      <c r="AE473" s="13">
        <f t="shared" si="746"/>
        <v>4.6063728146367562E-2</v>
      </c>
      <c r="AF473" s="13">
        <f t="shared" si="747"/>
        <v>2.1376605347664532E-2</v>
      </c>
      <c r="AG473" s="13">
        <f t="shared" si="748"/>
        <v>6.6134356984424028E-3</v>
      </c>
      <c r="AH473" s="13">
        <f t="shared" si="749"/>
        <v>1.1068274578437463E-3</v>
      </c>
      <c r="AI473" s="13">
        <f t="shared" si="750"/>
        <v>2.6583181250794453E-3</v>
      </c>
      <c r="AJ473" s="13">
        <f t="shared" si="751"/>
        <v>3.1923021081771519E-3</v>
      </c>
      <c r="AK473" s="13">
        <f t="shared" si="752"/>
        <v>2.5556993232497905E-3</v>
      </c>
      <c r="AL473" s="13">
        <f t="shared" si="753"/>
        <v>1.3682752285635672E-4</v>
      </c>
      <c r="AM473" s="13">
        <f t="shared" si="754"/>
        <v>2.3840011331157526E-2</v>
      </c>
      <c r="AN473" s="13">
        <f t="shared" si="755"/>
        <v>2.2126672512945172E-2</v>
      </c>
      <c r="AO473" s="13">
        <f t="shared" si="756"/>
        <v>1.0268234139957349E-2</v>
      </c>
      <c r="AP473" s="13">
        <f t="shared" si="757"/>
        <v>3.1767581950788164E-3</v>
      </c>
      <c r="AQ473" s="13">
        <f t="shared" si="758"/>
        <v>7.3711257158105207E-4</v>
      </c>
      <c r="AR473" s="13">
        <f t="shared" si="759"/>
        <v>2.0545635107175182E-4</v>
      </c>
      <c r="AS473" s="13">
        <f t="shared" si="760"/>
        <v>4.9345391469663694E-4</v>
      </c>
      <c r="AT473" s="13">
        <f t="shared" si="761"/>
        <v>5.9257541725833327E-4</v>
      </c>
      <c r="AU473" s="13">
        <f t="shared" si="762"/>
        <v>4.7440516014518228E-4</v>
      </c>
      <c r="AV473" s="13">
        <f t="shared" si="763"/>
        <v>2.8485014238397913E-4</v>
      </c>
      <c r="AW473" s="13">
        <f t="shared" si="764"/>
        <v>8.4724232300708909E-6</v>
      </c>
      <c r="AX473" s="13">
        <f t="shared" si="765"/>
        <v>9.5429409185989172E-3</v>
      </c>
      <c r="AY473" s="13">
        <f t="shared" si="766"/>
        <v>8.8571068856941725E-3</v>
      </c>
      <c r="AZ473" s="13">
        <f t="shared" si="767"/>
        <v>4.1102812567830934E-3</v>
      </c>
      <c r="BA473" s="13">
        <f t="shared" si="768"/>
        <v>1.2716275737961295E-3</v>
      </c>
      <c r="BB473" s="13">
        <f t="shared" si="769"/>
        <v>2.950594957042311E-4</v>
      </c>
      <c r="BC473" s="13">
        <f t="shared" si="770"/>
        <v>5.477081988421423E-5</v>
      </c>
      <c r="BD473" s="13">
        <f t="shared" si="771"/>
        <v>3.1781761990523169E-5</v>
      </c>
      <c r="BE473" s="13">
        <f t="shared" si="772"/>
        <v>7.633171127770832E-5</v>
      </c>
      <c r="BF473" s="13">
        <f t="shared" si="773"/>
        <v>9.1664680962635206E-5</v>
      </c>
      <c r="BG473" s="13">
        <f t="shared" si="774"/>
        <v>7.3385085484871179E-5</v>
      </c>
      <c r="BH473" s="13">
        <f t="shared" si="775"/>
        <v>4.4063078999454508E-5</v>
      </c>
      <c r="BI473" s="13">
        <f t="shared" si="776"/>
        <v>2.1165662402204951E-5</v>
      </c>
      <c r="BJ473" s="14">
        <f t="shared" si="777"/>
        <v>0.68799123086132474</v>
      </c>
      <c r="BK473" s="14">
        <f t="shared" si="778"/>
        <v>0.18160770864434647</v>
      </c>
      <c r="BL473" s="14">
        <f t="shared" si="779"/>
        <v>0.12279146302873077</v>
      </c>
      <c r="BM473" s="14">
        <f t="shared" si="780"/>
        <v>0.63485036696097552</v>
      </c>
      <c r="BN473" s="14">
        <f t="shared" si="781"/>
        <v>0.35346153166198718</v>
      </c>
    </row>
    <row r="474" spans="1:66" x14ac:dyDescent="0.25">
      <c r="A474" t="s">
        <v>345</v>
      </c>
      <c r="B474" t="s">
        <v>208</v>
      </c>
      <c r="C474" t="s">
        <v>215</v>
      </c>
      <c r="D474" s="11">
        <v>44426</v>
      </c>
      <c r="E474" s="10">
        <f>VLOOKUP(A474,home!$A$2:$E$405,3,FALSE)</f>
        <v>1.3976999999999999</v>
      </c>
      <c r="F474" s="10">
        <f>VLOOKUP(B474,home!$B$2:$E$405,3,FALSE)</f>
        <v>0.6734</v>
      </c>
      <c r="G474" s="10">
        <f>VLOOKUP(C474,away!$B$2:$E$405,4,FALSE)</f>
        <v>0.78700000000000003</v>
      </c>
      <c r="H474" s="10">
        <f>VLOOKUP(A474,away!$A$2:$E$405,3,FALSE)</f>
        <v>1.0585</v>
      </c>
      <c r="I474" s="10">
        <f>VLOOKUP(C474,away!$B$2:$E$405,3,FALSE)</f>
        <v>0.70850000000000002</v>
      </c>
      <c r="J474" s="10">
        <f>VLOOKUP(B474,home!$B$2:$E$405,4,FALSE)</f>
        <v>1.2782</v>
      </c>
      <c r="K474" s="12">
        <f t="shared" si="726"/>
        <v>0.74073319865999998</v>
      </c>
      <c r="L474" s="12">
        <f t="shared" si="727"/>
        <v>0.9585825749500001</v>
      </c>
      <c r="M474" s="13">
        <f t="shared" si="728"/>
        <v>0.1828085637137494</v>
      </c>
      <c r="N474" s="13">
        <f t="shared" si="729"/>
        <v>0.13541237214212601</v>
      </c>
      <c r="O474" s="13">
        <f t="shared" si="730"/>
        <v>0.17523710372763701</v>
      </c>
      <c r="P474" s="13">
        <f t="shared" si="731"/>
        <v>0.12980394036808679</v>
      </c>
      <c r="Q474" s="13">
        <f t="shared" si="732"/>
        <v>5.0152219777487621E-2</v>
      </c>
      <c r="R474" s="13">
        <f t="shared" si="733"/>
        <v>8.3989617059009272E-2</v>
      </c>
      <c r="S474" s="13">
        <f t="shared" si="734"/>
        <v>2.3041949721601823E-2</v>
      </c>
      <c r="T474" s="13">
        <f t="shared" si="735"/>
        <v>4.8075043973762402E-2</v>
      </c>
      <c r="U474" s="13">
        <f t="shared" si="736"/>
        <v>6.2213897698348439E-2</v>
      </c>
      <c r="V474" s="13">
        <f t="shared" si="737"/>
        <v>1.8178919015769549E-3</v>
      </c>
      <c r="W474" s="13">
        <f t="shared" si="738"/>
        <v>1.2383138058559241E-2</v>
      </c>
      <c r="X474" s="13">
        <f t="shared" si="739"/>
        <v>1.187026036613506E-2</v>
      </c>
      <c r="Y474" s="13">
        <f t="shared" si="740"/>
        <v>5.6893123735483383E-3</v>
      </c>
      <c r="Z474" s="13">
        <f t="shared" si="741"/>
        <v>2.6836994463163195E-2</v>
      </c>
      <c r="AA474" s="13">
        <f t="shared" si="742"/>
        <v>1.9879052751119581E-2</v>
      </c>
      <c r="AB474" s="13">
        <f t="shared" si="743"/>
        <v>7.3625371653338392E-3</v>
      </c>
      <c r="AC474" s="13">
        <f t="shared" si="744"/>
        <v>8.0675081350885009E-5</v>
      </c>
      <c r="AD474" s="13">
        <f t="shared" si="745"/>
        <v>2.2931503658912417E-3</v>
      </c>
      <c r="AE474" s="13">
        <f t="shared" si="746"/>
        <v>2.198173982483561E-3</v>
      </c>
      <c r="AF474" s="13">
        <f t="shared" si="747"/>
        <v>1.0535656381585941E-3</v>
      </c>
      <c r="AG474" s="13">
        <f t="shared" si="748"/>
        <v>3.3664322076830183E-4</v>
      </c>
      <c r="AH474" s="13">
        <f t="shared" si="749"/>
        <v>6.4313688141044659E-3</v>
      </c>
      <c r="AI474" s="13">
        <f t="shared" si="750"/>
        <v>4.7639283934337723E-3</v>
      </c>
      <c r="AJ474" s="13">
        <f t="shared" si="751"/>
        <v>1.7643999585276961E-3</v>
      </c>
      <c r="AK474" s="13">
        <f t="shared" si="752"/>
        <v>4.3564987499859726E-4</v>
      </c>
      <c r="AL474" s="13">
        <f t="shared" si="753"/>
        <v>2.2913463649894031E-6</v>
      </c>
      <c r="AM474" s="13">
        <f t="shared" si="754"/>
        <v>3.3972252110699386E-4</v>
      </c>
      <c r="AN474" s="13">
        <f t="shared" si="755"/>
        <v>3.2565208905124788E-4</v>
      </c>
      <c r="AO474" s="13">
        <f t="shared" si="756"/>
        <v>1.5608220903029596E-4</v>
      </c>
      <c r="AP474" s="13">
        <f t="shared" si="757"/>
        <v>4.9872561945381761E-5</v>
      </c>
      <c r="AQ474" s="13">
        <f t="shared" si="758"/>
        <v>1.1951742212239356E-5</v>
      </c>
      <c r="AR474" s="13">
        <f t="shared" si="759"/>
        <v>1.2329996156554778E-3</v>
      </c>
      <c r="AS474" s="13">
        <f t="shared" si="760"/>
        <v>9.133237492510327E-4</v>
      </c>
      <c r="AT474" s="13">
        <f t="shared" si="761"/>
        <v>3.3826461109743059E-4</v>
      </c>
      <c r="AU474" s="13">
        <f t="shared" si="762"/>
        <v>8.3521275790560232E-5</v>
      </c>
      <c r="AV474" s="13">
        <f t="shared" si="763"/>
        <v>1.546674544312642E-5</v>
      </c>
      <c r="AW474" s="13">
        <f t="shared" si="764"/>
        <v>4.5193875203157667E-8</v>
      </c>
      <c r="AX474" s="13">
        <f t="shared" si="765"/>
        <v>4.1940624952737145E-5</v>
      </c>
      <c r="AY474" s="13">
        <f t="shared" si="766"/>
        <v>4.0203552262206995E-5</v>
      </c>
      <c r="AZ474" s="13">
        <f t="shared" si="767"/>
        <v>1.9269212324821639E-5</v>
      </c>
      <c r="BA474" s="13">
        <f t="shared" si="768"/>
        <v>6.1570437225286033E-6</v>
      </c>
      <c r="BB474" s="13">
        <f t="shared" si="769"/>
        <v>1.4755087064053003E-6</v>
      </c>
      <c r="BC474" s="13">
        <f t="shared" si="770"/>
        <v>2.8287938702942736E-7</v>
      </c>
      <c r="BD474" s="13">
        <f t="shared" si="771"/>
        <v>1.9698865774789797E-4</v>
      </c>
      <c r="BE474" s="13">
        <f t="shared" si="772"/>
        <v>1.4591603855334046E-4</v>
      </c>
      <c r="BF474" s="13">
        <f t="shared" si="773"/>
        <v>5.4042426986705869E-5</v>
      </c>
      <c r="BG474" s="13">
        <f t="shared" si="774"/>
        <v>1.3343673268404048E-5</v>
      </c>
      <c r="BH474" s="13">
        <f t="shared" si="775"/>
        <v>2.4710254454947164E-6</v>
      </c>
      <c r="BI474" s="13">
        <f t="shared" si="776"/>
        <v>3.660741164423106E-7</v>
      </c>
      <c r="BJ474" s="14">
        <f t="shared" si="777"/>
        <v>0.27045648984362219</v>
      </c>
      <c r="BK474" s="14">
        <f t="shared" si="778"/>
        <v>0.33759551568499302</v>
      </c>
      <c r="BL474" s="14">
        <f t="shared" si="779"/>
        <v>0.36507425933586857</v>
      </c>
      <c r="BM474" s="14">
        <f t="shared" si="780"/>
        <v>0.242519284181164</v>
      </c>
      <c r="BN474" s="14">
        <f t="shared" si="781"/>
        <v>0.75740381678809621</v>
      </c>
    </row>
    <row r="475" spans="1:66" x14ac:dyDescent="0.25">
      <c r="A475" t="s">
        <v>345</v>
      </c>
      <c r="B475" t="s">
        <v>202</v>
      </c>
      <c r="C475" t="s">
        <v>210</v>
      </c>
      <c r="D475" s="11">
        <v>44426</v>
      </c>
      <c r="E475" s="10">
        <f>VLOOKUP(A475,home!$A$2:$E$405,3,FALSE)</f>
        <v>1.3976999999999999</v>
      </c>
      <c r="F475" s="10">
        <f>VLOOKUP(B475,home!$B$2:$E$405,3,FALSE)</f>
        <v>0.8417</v>
      </c>
      <c r="G475" s="10">
        <f>VLOOKUP(C475,away!$B$2:$E$405,4,FALSE)</f>
        <v>0.98799999999999999</v>
      </c>
      <c r="H475" s="10">
        <f>VLOOKUP(A475,away!$A$2:$E$405,3,FALSE)</f>
        <v>1.0585</v>
      </c>
      <c r="I475" s="10">
        <f>VLOOKUP(C475,away!$B$2:$E$405,3,FALSE)</f>
        <v>1.2146999999999999</v>
      </c>
      <c r="J475" s="10">
        <f>VLOOKUP(B475,home!$B$2:$E$405,4,FALSE)</f>
        <v>1.0003</v>
      </c>
      <c r="K475" s="12">
        <f t="shared" si="726"/>
        <v>1.1623267609199999</v>
      </c>
      <c r="L475" s="12">
        <f t="shared" si="727"/>
        <v>1.2861456779849998</v>
      </c>
      <c r="M475" s="13">
        <f t="shared" si="728"/>
        <v>8.6425505956718149E-2</v>
      </c>
      <c r="N475" s="13">
        <f t="shared" si="729"/>
        <v>0.10045467839954436</v>
      </c>
      <c r="O475" s="13">
        <f t="shared" si="730"/>
        <v>0.11115579095389988</v>
      </c>
      <c r="P475" s="13">
        <f t="shared" si="731"/>
        <v>0.12919935045694708</v>
      </c>
      <c r="Q475" s="13">
        <f t="shared" si="732"/>
        <v>5.8380580481701347E-2</v>
      </c>
      <c r="R475" s="13">
        <f t="shared" si="733"/>
        <v>7.1481270059181243E-2</v>
      </c>
      <c r="S475" s="13">
        <f t="shared" si="734"/>
        <v>4.8285722986847829E-2</v>
      </c>
      <c r="T475" s="13">
        <f t="shared" si="735"/>
        <v>7.5085931264795611E-2</v>
      </c>
      <c r="U475" s="13">
        <f t="shared" si="736"/>
        <v>8.3084593094335912E-2</v>
      </c>
      <c r="V475" s="13">
        <f t="shared" si="737"/>
        <v>8.0203741517502793E-3</v>
      </c>
      <c r="W475" s="13">
        <f t="shared" si="738"/>
        <v>2.2619103670641755E-2</v>
      </c>
      <c r="X475" s="13">
        <f t="shared" si="739"/>
        <v>2.9091462425890533E-2</v>
      </c>
      <c r="Y475" s="13">
        <f t="shared" si="740"/>
        <v>1.8707929332661067E-2</v>
      </c>
      <c r="Z475" s="13">
        <f t="shared" si="741"/>
        <v>3.0645108847831521E-2</v>
      </c>
      <c r="AA475" s="13">
        <f t="shared" si="742"/>
        <v>3.561963010514084E-2</v>
      </c>
      <c r="AB475" s="13">
        <f t="shared" si="743"/>
        <v>2.0700824642638435E-2</v>
      </c>
      <c r="AC475" s="13">
        <f t="shared" si="744"/>
        <v>7.4936437987615492E-4</v>
      </c>
      <c r="AD475" s="13">
        <f t="shared" si="745"/>
        <v>6.5726973761026809E-3</v>
      </c>
      <c r="AE475" s="13">
        <f t="shared" si="746"/>
        <v>8.453446322977811E-3</v>
      </c>
      <c r="AF475" s="13">
        <f t="shared" si="747"/>
        <v>5.4361817261880507E-3</v>
      </c>
      <c r="AG475" s="13">
        <f t="shared" si="748"/>
        <v>2.3305738772925995E-3</v>
      </c>
      <c r="AH475" s="13">
        <f t="shared" si="749"/>
        <v>9.8535185740045942E-3</v>
      </c>
      <c r="AI475" s="13">
        <f t="shared" si="750"/>
        <v>1.1453008327787817E-2</v>
      </c>
      <c r="AJ475" s="13">
        <f t="shared" si="751"/>
        <v>6.6560690362136993E-3</v>
      </c>
      <c r="AK475" s="13">
        <f t="shared" si="752"/>
        <v>2.5788423877740572E-3</v>
      </c>
      <c r="AL475" s="13">
        <f t="shared" si="753"/>
        <v>4.4809638110332007E-5</v>
      </c>
      <c r="AM475" s="13">
        <f t="shared" si="754"/>
        <v>1.5279244103345619E-3</v>
      </c>
      <c r="AN475" s="13">
        <f t="shared" si="755"/>
        <v>1.9651333766395758E-3</v>
      </c>
      <c r="AO475" s="13">
        <f t="shared" si="756"/>
        <v>1.2637238995145297E-3</v>
      </c>
      <c r="AP475" s="13">
        <f t="shared" si="757"/>
        <v>5.4177767717565432E-4</v>
      </c>
      <c r="AQ475" s="13">
        <f t="shared" si="758"/>
        <v>1.7420125448205505E-4</v>
      </c>
      <c r="AR475" s="13">
        <f t="shared" si="759"/>
        <v>2.5346120653801842E-3</v>
      </c>
      <c r="AS475" s="13">
        <f t="shared" si="760"/>
        <v>2.9460474321421006E-3</v>
      </c>
      <c r="AT475" s="13">
        <f t="shared" si="761"/>
        <v>1.7121348846592056E-3</v>
      </c>
      <c r="AU475" s="13">
        <f t="shared" si="762"/>
        <v>6.6335339824802374E-4</v>
      </c>
      <c r="AV475" s="13">
        <f t="shared" si="763"/>
        <v>1.9275835168272514E-4</v>
      </c>
      <c r="AW475" s="13">
        <f t="shared" si="764"/>
        <v>1.8607470335863169E-6</v>
      </c>
      <c r="AX475" s="13">
        <f t="shared" si="765"/>
        <v>2.9599123846579529E-4</v>
      </c>
      <c r="AY475" s="13">
        <f t="shared" si="766"/>
        <v>3.8068785207421001E-4</v>
      </c>
      <c r="AZ475" s="13">
        <f t="shared" si="767"/>
        <v>2.4481001780331913E-4</v>
      </c>
      <c r="BA475" s="13">
        <f t="shared" si="768"/>
        <v>1.0495378210838994E-4</v>
      </c>
      <c r="BB475" s="13">
        <f t="shared" si="769"/>
        <v>3.3746463311721276E-5</v>
      </c>
      <c r="BC475" s="13">
        <f t="shared" si="770"/>
        <v>8.680573587129931E-6</v>
      </c>
      <c r="BD475" s="13">
        <f t="shared" si="771"/>
        <v>5.4331339220955934E-4</v>
      </c>
      <c r="BE475" s="13">
        <f t="shared" si="772"/>
        <v>6.3150769533139469E-4</v>
      </c>
      <c r="BF475" s="13">
        <f t="shared" si="773"/>
        <v>3.6700914700529705E-4</v>
      </c>
      <c r="BG475" s="13">
        <f t="shared" si="774"/>
        <v>1.421948510222263E-4</v>
      </c>
      <c r="BH475" s="13">
        <f t="shared" si="775"/>
        <v>4.1319220152041571E-5</v>
      </c>
      <c r="BI475" s="13">
        <f t="shared" si="776"/>
        <v>9.6052870646125698E-6</v>
      </c>
      <c r="BJ475" s="14">
        <f t="shared" si="777"/>
        <v>0.33367421542329267</v>
      </c>
      <c r="BK475" s="14">
        <f t="shared" si="778"/>
        <v>0.27310581542232409</v>
      </c>
      <c r="BL475" s="14">
        <f t="shared" si="779"/>
        <v>0.36236740290587383</v>
      </c>
      <c r="BM475" s="14">
        <f t="shared" si="780"/>
        <v>0.44231653918628927</v>
      </c>
      <c r="BN475" s="14">
        <f t="shared" si="781"/>
        <v>0.55709717630799205</v>
      </c>
    </row>
    <row r="476" spans="1:66" x14ac:dyDescent="0.25">
      <c r="A476" t="s">
        <v>291</v>
      </c>
      <c r="B476" t="s">
        <v>304</v>
      </c>
      <c r="C476" t="s">
        <v>296</v>
      </c>
      <c r="D476" s="11">
        <v>44426</v>
      </c>
      <c r="E476" s="10">
        <f>VLOOKUP(A476,home!$A$2:$E$405,3,FALSE)</f>
        <v>1.5636000000000001</v>
      </c>
      <c r="F476" s="10">
        <f>VLOOKUP(B476,home!$B$2:$E$405,3,FALSE)</f>
        <v>1.0659000000000001</v>
      </c>
      <c r="G476" s="10">
        <f>VLOOKUP(C476,away!$B$2:$E$405,4,FALSE)</f>
        <v>0.71060000000000001</v>
      </c>
      <c r="H476" s="10">
        <f>VLOOKUP(A476,away!$A$2:$E$405,3,FALSE)</f>
        <v>1.0982000000000001</v>
      </c>
      <c r="I476" s="10">
        <f>VLOOKUP(C476,away!$B$2:$E$405,3,FALSE)</f>
        <v>1.1129</v>
      </c>
      <c r="J476" s="10">
        <f>VLOOKUP(B476,home!$B$2:$E$405,4,FALSE)</f>
        <v>1.0623</v>
      </c>
      <c r="K476" s="12">
        <f t="shared" si="726"/>
        <v>1.1843152651440001</v>
      </c>
      <c r="L476" s="12">
        <f t="shared" si="727"/>
        <v>1.2983290163940002</v>
      </c>
      <c r="M476" s="13">
        <f t="shared" si="728"/>
        <v>8.3522077444671536E-2</v>
      </c>
      <c r="N476" s="13">
        <f t="shared" si="729"/>
        <v>9.8916471294263869E-2</v>
      </c>
      <c r="O476" s="13">
        <f t="shared" si="730"/>
        <v>0.1084391366559239</v>
      </c>
      <c r="P476" s="13">
        <f t="shared" si="731"/>
        <v>0.12842612488064697</v>
      </c>
      <c r="Q476" s="13">
        <f t="shared" si="732"/>
        <v>5.8574143463987496E-2</v>
      </c>
      <c r="R476" s="13">
        <f t="shared" si="733"/>
        <v>7.0394838816550148E-2</v>
      </c>
      <c r="S476" s="13">
        <f t="shared" si="734"/>
        <v>4.9367993638524371E-2</v>
      </c>
      <c r="T476" s="13">
        <f t="shared" si="735"/>
        <v>7.6048510069719952E-2</v>
      </c>
      <c r="U476" s="13">
        <f t="shared" si="736"/>
        <v>8.3369682197791728E-2</v>
      </c>
      <c r="V476" s="13">
        <f t="shared" si="737"/>
        <v>8.4344167968018711E-3</v>
      </c>
      <c r="W476" s="13">
        <f t="shared" si="738"/>
        <v>2.3123417415711684E-2</v>
      </c>
      <c r="X476" s="13">
        <f t="shared" si="739"/>
        <v>3.0021803789008844E-2</v>
      </c>
      <c r="Y476" s="13">
        <f t="shared" si="740"/>
        <v>1.9489089491878768E-2</v>
      </c>
      <c r="Z476" s="13">
        <f t="shared" si="741"/>
        <v>3.0465220613301924E-2</v>
      </c>
      <c r="AA476" s="13">
        <f t="shared" si="742"/>
        <v>3.6080425828313126E-2</v>
      </c>
      <c r="AB476" s="13">
        <f t="shared" si="743"/>
        <v>2.1365299540683544E-2</v>
      </c>
      <c r="AC476" s="13">
        <f t="shared" si="744"/>
        <v>8.1056372906242874E-4</v>
      </c>
      <c r="AD476" s="13">
        <f t="shared" si="745"/>
        <v>6.846354056930991E-3</v>
      </c>
      <c r="AE476" s="13">
        <f t="shared" si="746"/>
        <v>8.8888201286202867E-3</v>
      </c>
      <c r="AF476" s="13">
        <f t="shared" si="747"/>
        <v>5.7703065472473856E-3</v>
      </c>
      <c r="AG476" s="13">
        <f t="shared" si="748"/>
        <v>2.4972521412598534E-3</v>
      </c>
      <c r="AH476" s="13">
        <f t="shared" si="749"/>
        <v>9.8884699782736223E-3</v>
      </c>
      <c r="AI476" s="13">
        <f t="shared" si="750"/>
        <v>1.171106594418761E-2</v>
      </c>
      <c r="AJ476" s="13">
        <f t="shared" si="751"/>
        <v>6.9347970844047101E-3</v>
      </c>
      <c r="AK476" s="13">
        <f t="shared" si="752"/>
        <v>2.7376620159122009E-3</v>
      </c>
      <c r="AL476" s="13">
        <f t="shared" si="753"/>
        <v>4.9853912583174412E-5</v>
      </c>
      <c r="AM476" s="13">
        <f t="shared" si="754"/>
        <v>1.6216483240407867E-3</v>
      </c>
      <c r="AN476" s="13">
        <f t="shared" si="755"/>
        <v>2.1054330734888538E-3</v>
      </c>
      <c r="AO476" s="13">
        <f t="shared" si="756"/>
        <v>1.3667724256930904E-3</v>
      </c>
      <c r="AP476" s="13">
        <f t="shared" si="757"/>
        <v>5.9150676636151754E-4</v>
      </c>
      <c r="AQ476" s="13">
        <f t="shared" si="758"/>
        <v>1.9199259954013608E-4</v>
      </c>
      <c r="AR476" s="13">
        <f t="shared" si="759"/>
        <v>2.5676975001067185E-3</v>
      </c>
      <c r="AS476" s="13">
        <f t="shared" si="760"/>
        <v>3.0409633456484741E-3</v>
      </c>
      <c r="AT476" s="13">
        <f t="shared" si="761"/>
        <v>1.8007296554974294E-3</v>
      </c>
      <c r="AU476" s="13">
        <f t="shared" si="762"/>
        <v>7.1087720646770063E-4</v>
      </c>
      <c r="AV476" s="13">
        <f t="shared" si="763"/>
        <v>2.1047568181565518E-4</v>
      </c>
      <c r="AW476" s="13">
        <f t="shared" si="764"/>
        <v>2.1293587539563752E-6</v>
      </c>
      <c r="AX476" s="13">
        <f t="shared" si="765"/>
        <v>3.2009047747611429E-4</v>
      </c>
      <c r="AY476" s="13">
        <f t="shared" si="766"/>
        <v>4.1558275477864936E-4</v>
      </c>
      <c r="AZ476" s="13">
        <f t="shared" si="767"/>
        <v>2.6978157462103649E-4</v>
      </c>
      <c r="BA476" s="13">
        <f t="shared" si="768"/>
        <v>1.1675508213965166E-4</v>
      </c>
      <c r="BB476" s="13">
        <f t="shared" si="769"/>
        <v>3.7896627738343644E-5</v>
      </c>
      <c r="BC476" s="13">
        <f t="shared" si="770"/>
        <v>9.8404582832346565E-6</v>
      </c>
      <c r="BD476" s="13">
        <f t="shared" si="771"/>
        <v>5.5561936161848172E-4</v>
      </c>
      <c r="BE476" s="13">
        <f t="shared" si="772"/>
        <v>6.580284915743323E-4</v>
      </c>
      <c r="BF476" s="13">
        <f t="shared" si="773"/>
        <v>3.8965659373558088E-4</v>
      </c>
      <c r="BG476" s="13">
        <f t="shared" si="774"/>
        <v>1.5382541737502079E-4</v>
      </c>
      <c r="BH476" s="13">
        <f t="shared" si="775"/>
        <v>4.5544447491096048E-5</v>
      </c>
      <c r="BI476" s="13">
        <f t="shared" si="776"/>
        <v>1.0787796881250889E-5</v>
      </c>
      <c r="BJ476" s="14">
        <f t="shared" si="777"/>
        <v>0.33722346856279056</v>
      </c>
      <c r="BK476" s="14">
        <f t="shared" si="778"/>
        <v>0.271026613157069</v>
      </c>
      <c r="BL476" s="14">
        <f t="shared" si="779"/>
        <v>0.36106558356025226</v>
      </c>
      <c r="BM476" s="14">
        <f t="shared" si="780"/>
        <v>0.45109463994134508</v>
      </c>
      <c r="BN476" s="14">
        <f t="shared" si="781"/>
        <v>0.54827279255604389</v>
      </c>
    </row>
    <row r="477" spans="1:66" x14ac:dyDescent="0.25">
      <c r="A477" t="s">
        <v>291</v>
      </c>
      <c r="B477" t="s">
        <v>314</v>
      </c>
      <c r="C477" t="s">
        <v>305</v>
      </c>
      <c r="D477" s="11">
        <v>44426</v>
      </c>
      <c r="E477" s="10">
        <f>VLOOKUP(A477,home!$A$2:$E$405,3,FALSE)</f>
        <v>1.5636000000000001</v>
      </c>
      <c r="F477" s="10">
        <f>VLOOKUP(B477,home!$B$2:$E$405,3,FALSE)</f>
        <v>0.83140000000000003</v>
      </c>
      <c r="G477" s="10">
        <f>VLOOKUP(C477,away!$B$2:$E$405,4,FALSE)</f>
        <v>1.137</v>
      </c>
      <c r="H477" s="10">
        <f>VLOOKUP(A477,away!$A$2:$E$405,3,FALSE)</f>
        <v>1.0982000000000001</v>
      </c>
      <c r="I477" s="10">
        <f>VLOOKUP(C477,away!$B$2:$E$405,3,FALSE)</f>
        <v>1.0118</v>
      </c>
      <c r="J477" s="10">
        <f>VLOOKUP(B477,home!$B$2:$E$405,4,FALSE)</f>
        <v>1.2747999999999999</v>
      </c>
      <c r="K477" s="12">
        <f t="shared" si="726"/>
        <v>1.4780738944800003</v>
      </c>
      <c r="L477" s="12">
        <f t="shared" si="727"/>
        <v>1.4165051872480001</v>
      </c>
      <c r="M477" s="13">
        <f t="shared" si="728"/>
        <v>5.5322306364189638E-2</v>
      </c>
      <c r="N477" s="13">
        <f t="shared" si="729"/>
        <v>8.1770456819333481E-2</v>
      </c>
      <c r="O477" s="13">
        <f t="shared" si="730"/>
        <v>7.836433393539767E-2</v>
      </c>
      <c r="P477" s="13">
        <f t="shared" si="731"/>
        <v>0.11582827624822449</v>
      </c>
      <c r="Q477" s="13">
        <f t="shared" si="732"/>
        <v>6.0431388782180483E-2</v>
      </c>
      <c r="R477" s="13">
        <f t="shared" si="733"/>
        <v>5.5501742757362652E-2</v>
      </c>
      <c r="S477" s="13">
        <f t="shared" si="734"/>
        <v>6.0627396344955009E-2</v>
      </c>
      <c r="T477" s="13">
        <f t="shared" si="735"/>
        <v>8.5601375682559253E-2</v>
      </c>
      <c r="U477" s="13">
        <f t="shared" si="736"/>
        <v>8.2035677067802168E-2</v>
      </c>
      <c r="V477" s="13">
        <f t="shared" si="737"/>
        <v>1.4103948848057853E-2</v>
      </c>
      <c r="W477" s="13">
        <f t="shared" si="738"/>
        <v>2.9774019388704168E-2</v>
      </c>
      <c r="X477" s="13">
        <f t="shared" si="739"/>
        <v>4.2175052909321983E-2</v>
      </c>
      <c r="Y477" s="13">
        <f t="shared" si="740"/>
        <v>2.9870590609256727E-2</v>
      </c>
      <c r="Z477" s="13">
        <f t="shared" si="741"/>
        <v>2.6206168839036106E-2</v>
      </c>
      <c r="AA477" s="13">
        <f t="shared" si="742"/>
        <v>3.8734654035314522E-2</v>
      </c>
      <c r="AB477" s="13">
        <f t="shared" si="743"/>
        <v>2.8626340470656406E-2</v>
      </c>
      <c r="AC477" s="13">
        <f t="shared" si="744"/>
        <v>1.8455892734855447E-3</v>
      </c>
      <c r="AD477" s="13">
        <f t="shared" si="745"/>
        <v>1.1002050198046252E-2</v>
      </c>
      <c r="AE477" s="13">
        <f t="shared" si="746"/>
        <v>1.5584461175895405E-2</v>
      </c>
      <c r="AF477" s="13">
        <f t="shared" si="747"/>
        <v>1.1037735048060455E-2</v>
      </c>
      <c r="AG477" s="13">
        <f t="shared" si="748"/>
        <v>5.2116696503488966E-3</v>
      </c>
      <c r="AH477" s="13">
        <f t="shared" si="749"/>
        <v>9.280293524597881E-3</v>
      </c>
      <c r="AI477" s="13">
        <f t="shared" si="750"/>
        <v>1.3716959591819919E-2</v>
      </c>
      <c r="AJ477" s="13">
        <f t="shared" si="751"/>
        <v>1.0137339942153033E-2</v>
      </c>
      <c r="AK477" s="13">
        <f t="shared" si="752"/>
        <v>4.9945791759885977E-3</v>
      </c>
      <c r="AL477" s="13">
        <f t="shared" si="753"/>
        <v>1.5456436165388711E-4</v>
      </c>
      <c r="AM477" s="13">
        <f t="shared" si="754"/>
        <v>3.2523686366981346E-3</v>
      </c>
      <c r="AN477" s="13">
        <f t="shared" si="755"/>
        <v>4.6069970447256137E-3</v>
      </c>
      <c r="AO477" s="13">
        <f t="shared" si="756"/>
        <v>3.2629176057450198E-3</v>
      </c>
      <c r="AP477" s="13">
        <f t="shared" si="757"/>
        <v>1.5406465713668819E-3</v>
      </c>
      <c r="AQ477" s="13">
        <f t="shared" si="758"/>
        <v>5.4558346501425831E-4</v>
      </c>
      <c r="AR477" s="13">
        <f t="shared" si="759"/>
        <v>2.6291167833553883E-3</v>
      </c>
      <c r="AS477" s="13">
        <f t="shared" si="760"/>
        <v>3.8860288830168299E-3</v>
      </c>
      <c r="AT477" s="13">
        <f t="shared" si="761"/>
        <v>2.8719189225912263E-3</v>
      </c>
      <c r="AU477" s="13">
        <f t="shared" si="762"/>
        <v>1.41496946218174E-3</v>
      </c>
      <c r="AV477" s="13">
        <f t="shared" si="763"/>
        <v>5.2285735588430905E-4</v>
      </c>
      <c r="AW477" s="13">
        <f t="shared" si="764"/>
        <v>8.9892028271165386E-6</v>
      </c>
      <c r="AX477" s="13">
        <f t="shared" si="765"/>
        <v>8.0120686285483711E-4</v>
      </c>
      <c r="AY477" s="13">
        <f t="shared" si="766"/>
        <v>1.134913677292574E-3</v>
      </c>
      <c r="AZ477" s="13">
        <f t="shared" si="767"/>
        <v>8.03805555481817E-4</v>
      </c>
      <c r="BA477" s="13">
        <f t="shared" si="768"/>
        <v>3.795315796262513E-4</v>
      </c>
      <c r="BB477" s="13">
        <f t="shared" si="769"/>
        <v>1.3440211281625302E-4</v>
      </c>
      <c r="BC477" s="13">
        <f t="shared" si="770"/>
        <v>3.8076257996262713E-5</v>
      </c>
      <c r="BD477" s="13">
        <f t="shared" si="771"/>
        <v>6.2069292691728018E-4</v>
      </c>
      <c r="BE477" s="13">
        <f t="shared" si="772"/>
        <v>9.1743001176481449E-4</v>
      </c>
      <c r="BF477" s="13">
        <f t="shared" si="773"/>
        <v>6.7801467520102606E-4</v>
      </c>
      <c r="BG477" s="13">
        <f t="shared" si="774"/>
        <v>3.3405193049632434E-4</v>
      </c>
      <c r="BH477" s="13">
        <f t="shared" si="775"/>
        <v>1.2343835946681614E-4</v>
      </c>
      <c r="BI477" s="13">
        <f t="shared" si="776"/>
        <v>3.6490203341067804E-5</v>
      </c>
      <c r="BJ477" s="14">
        <f t="shared" si="777"/>
        <v>0.38895924963332501</v>
      </c>
      <c r="BK477" s="14">
        <f t="shared" si="778"/>
        <v>0.24901699511785899</v>
      </c>
      <c r="BL477" s="14">
        <f t="shared" si="779"/>
        <v>0.3354269300153096</v>
      </c>
      <c r="BM477" s="14">
        <f t="shared" si="780"/>
        <v>0.55126491422437551</v>
      </c>
      <c r="BN477" s="14">
        <f t="shared" si="781"/>
        <v>0.44721850490668841</v>
      </c>
    </row>
    <row r="478" spans="1:66" x14ac:dyDescent="0.25">
      <c r="A478" t="s">
        <v>345</v>
      </c>
      <c r="B478" t="s">
        <v>203</v>
      </c>
      <c r="C478" t="s">
        <v>207</v>
      </c>
      <c r="D478" s="11">
        <v>44427</v>
      </c>
      <c r="E478" s="10">
        <f>VLOOKUP(A478,home!$A$2:$E$405,3,FALSE)</f>
        <v>1.3976999999999999</v>
      </c>
      <c r="F478" s="10">
        <f>VLOOKUP(B478,home!$B$2:$E$405,3,FALSE)</f>
        <v>1.2358</v>
      </c>
      <c r="G478" s="10">
        <f>VLOOKUP(C478,away!$B$2:$E$405,4,FALSE)</f>
        <v>0.8347</v>
      </c>
      <c r="H478" s="10">
        <f>VLOOKUP(A478,away!$A$2:$E$405,3,FALSE)</f>
        <v>1.0585</v>
      </c>
      <c r="I478" s="10">
        <f>VLOOKUP(C478,away!$B$2:$E$405,3,FALSE)</f>
        <v>1.3646</v>
      </c>
      <c r="J478" s="10">
        <f>VLOOKUP(B478,home!$B$2:$E$405,4,FALSE)</f>
        <v>0.77300000000000002</v>
      </c>
      <c r="K478" s="12">
        <f t="shared" si="726"/>
        <v>1.441758662802</v>
      </c>
      <c r="L478" s="12">
        <f t="shared" si="727"/>
        <v>1.1165436943</v>
      </c>
      <c r="M478" s="13">
        <f t="shared" si="728"/>
        <v>7.7436087745757484E-2</v>
      </c>
      <c r="N478" s="13">
        <f t="shared" si="729"/>
        <v>0.11164415032094166</v>
      </c>
      <c r="O478" s="13">
        <f t="shared" si="730"/>
        <v>8.6460775483787028E-2</v>
      </c>
      <c r="P478" s="13">
        <f t="shared" si="731"/>
        <v>0.12465557204632875</v>
      </c>
      <c r="Q478" s="13">
        <f t="shared" si="732"/>
        <v>8.0481960438193167E-2</v>
      </c>
      <c r="R478" s="13">
        <f t="shared" si="733"/>
        <v>4.8268616835355237E-2</v>
      </c>
      <c r="S478" s="13">
        <f t="shared" si="734"/>
        <v>5.0167215617917114E-2</v>
      </c>
      <c r="T478" s="13">
        <f t="shared" si="735"/>
        <v>8.9861625432166664E-2</v>
      </c>
      <c r="U478" s="13">
        <f t="shared" si="736"/>
        <v>6.9591696463843875E-2</v>
      </c>
      <c r="V478" s="13">
        <f t="shared" si="737"/>
        <v>8.9731676260344923E-3</v>
      </c>
      <c r="W478" s="13">
        <f t="shared" si="738"/>
        <v>3.8678521220350974E-2</v>
      </c>
      <c r="X478" s="13">
        <f t="shared" si="739"/>
        <v>4.3186258973431632E-2</v>
      </c>
      <c r="Y478" s="13">
        <f t="shared" si="740"/>
        <v>2.4109672568595943E-2</v>
      </c>
      <c r="Z478" s="13">
        <f t="shared" si="741"/>
        <v>1.7964673253366228E-2</v>
      </c>
      <c r="AA478" s="13">
        <f t="shared" si="742"/>
        <v>2.5900723287448149E-2</v>
      </c>
      <c r="AB478" s="13">
        <f t="shared" si="743"/>
        <v>1.8671296086257935E-2</v>
      </c>
      <c r="AC478" s="13">
        <f t="shared" si="744"/>
        <v>9.0280528114636261E-4</v>
      </c>
      <c r="AD478" s="13">
        <f t="shared" si="745"/>
        <v>1.3941273258452996E-2</v>
      </c>
      <c r="AE478" s="13">
        <f t="shared" si="746"/>
        <v>1.5566040747238909E-2</v>
      </c>
      <c r="AF478" s="13">
        <f t="shared" si="747"/>
        <v>8.6900823207732344E-3</v>
      </c>
      <c r="AG478" s="13">
        <f t="shared" si="748"/>
        <v>3.2342855394024202E-3</v>
      </c>
      <c r="AH478" s="13">
        <f t="shared" si="749"/>
        <v>5.0145856603014873E-3</v>
      </c>
      <c r="AI478" s="13">
        <f t="shared" si="750"/>
        <v>7.2298223161023573E-3</v>
      </c>
      <c r="AJ478" s="13">
        <f t="shared" si="751"/>
        <v>5.2118294773798972E-3</v>
      </c>
      <c r="AK478" s="13">
        <f t="shared" si="752"/>
        <v>2.5047334326864304E-3</v>
      </c>
      <c r="AL478" s="13">
        <f t="shared" si="753"/>
        <v>5.8132951725166177E-5</v>
      </c>
      <c r="AM478" s="13">
        <f t="shared" si="754"/>
        <v>4.0199902981728946E-3</v>
      </c>
      <c r="AN478" s="13">
        <f t="shared" si="755"/>
        <v>4.4884948185721233E-3</v>
      </c>
      <c r="AO478" s="13">
        <f t="shared" si="756"/>
        <v>2.5058002932874641E-3</v>
      </c>
      <c r="AP478" s="13">
        <f t="shared" si="757"/>
        <v>9.3261183888173574E-4</v>
      </c>
      <c r="AQ478" s="13">
        <f t="shared" si="758"/>
        <v>2.6032546698323268E-4</v>
      </c>
      <c r="AR478" s="13">
        <f t="shared" si="759"/>
        <v>1.1198007997073639E-3</v>
      </c>
      <c r="AS478" s="13">
        <f t="shared" si="760"/>
        <v>1.6144825035906995E-3</v>
      </c>
      <c r="AT478" s="13">
        <f t="shared" si="761"/>
        <v>1.1638470677470761E-3</v>
      </c>
      <c r="AU478" s="13">
        <f t="shared" si="762"/>
        <v>5.5932886403368476E-4</v>
      </c>
      <c r="AV478" s="13">
        <f t="shared" si="763"/>
        <v>2.0160430876894168E-4</v>
      </c>
      <c r="AW478" s="13">
        <f t="shared" si="764"/>
        <v>2.5994900952794044E-6</v>
      </c>
      <c r="AX478" s="13">
        <f t="shared" si="765"/>
        <v>9.6597597279512754E-4</v>
      </c>
      <c r="AY478" s="13">
        <f t="shared" si="766"/>
        <v>1.0785543812697083E-3</v>
      </c>
      <c r="AZ478" s="13">
        <f t="shared" si="767"/>
        <v>6.0212654668316556E-4</v>
      </c>
      <c r="BA478" s="13">
        <f t="shared" si="768"/>
        <v>2.2410019962324092E-4</v>
      </c>
      <c r="BB478" s="13">
        <f t="shared" si="769"/>
        <v>6.2554416195175286E-5</v>
      </c>
      <c r="BC478" s="13">
        <f t="shared" si="770"/>
        <v>1.3968947790668134E-5</v>
      </c>
      <c r="BD478" s="13">
        <f t="shared" si="771"/>
        <v>2.0838442029755917E-4</v>
      </c>
      <c r="BE478" s="13">
        <f t="shared" si="772"/>
        <v>3.0044004315697888E-4</v>
      </c>
      <c r="BF478" s="13">
        <f t="shared" si="773"/>
        <v>2.1658101743709057E-4</v>
      </c>
      <c r="BG478" s="13">
        <f t="shared" si="774"/>
        <v>1.0408585269613217E-4</v>
      </c>
      <c r="BH478" s="13">
        <f t="shared" si="775"/>
        <v>3.7516669949945351E-5</v>
      </c>
      <c r="BI478" s="13">
        <f t="shared" si="776"/>
        <v>1.0817996779963438E-5</v>
      </c>
      <c r="BJ478" s="14">
        <f t="shared" si="777"/>
        <v>0.44454837399980207</v>
      </c>
      <c r="BK478" s="14">
        <f t="shared" si="778"/>
        <v>0.26327153565017908</v>
      </c>
      <c r="BL478" s="14">
        <f t="shared" si="779"/>
        <v>0.27439096858732792</v>
      </c>
      <c r="BM478" s="14">
        <f t="shared" si="780"/>
        <v>0.47015243372913756</v>
      </c>
      <c r="BN478" s="14">
        <f t="shared" si="781"/>
        <v>0.52894716287036336</v>
      </c>
    </row>
    <row r="479" spans="1:66" x14ac:dyDescent="0.25">
      <c r="A479" t="s">
        <v>345</v>
      </c>
      <c r="B479" t="s">
        <v>212</v>
      </c>
      <c r="C479" t="s">
        <v>199</v>
      </c>
      <c r="D479" s="11">
        <v>44427</v>
      </c>
      <c r="E479" s="10">
        <f>VLOOKUP(A479,home!$A$2:$E$405,3,FALSE)</f>
        <v>1.3976999999999999</v>
      </c>
      <c r="F479" s="10">
        <f>VLOOKUP(B479,home!$B$2:$E$405,3,FALSE)</f>
        <v>1.2683</v>
      </c>
      <c r="G479" s="10">
        <f>VLOOKUP(C479,away!$B$2:$E$405,4,FALSE)</f>
        <v>0.71550000000000002</v>
      </c>
      <c r="H479" s="10">
        <f>VLOOKUP(A479,away!$A$2:$E$405,3,FALSE)</f>
        <v>1.0585</v>
      </c>
      <c r="I479" s="10">
        <f>VLOOKUP(C479,away!$B$2:$E$405,3,FALSE)</f>
        <v>0.89219999999999999</v>
      </c>
      <c r="J479" s="10">
        <f>VLOOKUP(B479,home!$B$2:$E$405,4,FALSE)</f>
        <v>0.73</v>
      </c>
      <c r="K479" s="12">
        <f t="shared" si="726"/>
        <v>1.2683689321049998</v>
      </c>
      <c r="L479" s="12">
        <f t="shared" si="727"/>
        <v>0.68940740099999998</v>
      </c>
      <c r="M479" s="13">
        <f t="shared" si="728"/>
        <v>0.14117199163773084</v>
      </c>
      <c r="N479" s="13">
        <f t="shared" si="729"/>
        <v>0.17905816827668458</v>
      </c>
      <c r="O479" s="13">
        <f t="shared" si="730"/>
        <v>9.7325015848961735E-2</v>
      </c>
      <c r="P479" s="13">
        <f t="shared" si="731"/>
        <v>0.12344402641944975</v>
      </c>
      <c r="Q479" s="13">
        <f t="shared" si="732"/>
        <v>0.11355590884088793</v>
      </c>
      <c r="R479" s="13">
        <f t="shared" si="733"/>
        <v>3.3548293114358259E-2</v>
      </c>
      <c r="S479" s="13">
        <f t="shared" si="734"/>
        <v>2.6985571787054581E-2</v>
      </c>
      <c r="T479" s="13">
        <f t="shared" si="735"/>
        <v>7.8286283982189467E-2</v>
      </c>
      <c r="U479" s="13">
        <f t="shared" si="736"/>
        <v>4.2551612711404091E-2</v>
      </c>
      <c r="V479" s="13">
        <f t="shared" si="737"/>
        <v>2.6218669691723102E-3</v>
      </c>
      <c r="W479" s="13">
        <f t="shared" si="738"/>
        <v>4.8010262276909896E-2</v>
      </c>
      <c r="X479" s="13">
        <f t="shared" si="739"/>
        <v>3.3098630137652789E-2</v>
      </c>
      <c r="Y479" s="13">
        <f t="shared" si="740"/>
        <v>1.1409220289929739E-2</v>
      </c>
      <c r="Z479" s="13">
        <f t="shared" si="741"/>
        <v>7.7094805213186414E-3</v>
      </c>
      <c r="AA479" s="13">
        <f t="shared" si="742"/>
        <v>9.7784655759092214E-3</v>
      </c>
      <c r="AB479" s="13">
        <f t="shared" si="743"/>
        <v>6.2013509700707421E-3</v>
      </c>
      <c r="AC479" s="13">
        <f t="shared" si="744"/>
        <v>1.4328878716313246E-4</v>
      </c>
      <c r="AD479" s="13">
        <f t="shared" si="745"/>
        <v>1.5223681273561289E-2</v>
      </c>
      <c r="AE479" s="13">
        <f t="shared" si="746"/>
        <v>1.0495318540458258E-2</v>
      </c>
      <c r="AF479" s="13">
        <f t="shared" si="747"/>
        <v>3.6177751388222199E-3</v>
      </c>
      <c r="AG479" s="13">
        <f t="shared" si="748"/>
        <v>8.313736519526138E-4</v>
      </c>
      <c r="AH479" s="13">
        <f t="shared" si="749"/>
        <v>1.3287432323156019E-3</v>
      </c>
      <c r="AI479" s="13">
        <f t="shared" si="750"/>
        <v>1.6853366346138853E-3</v>
      </c>
      <c r="AJ479" s="13">
        <f t="shared" si="751"/>
        <v>1.0688143137413243E-3</v>
      </c>
      <c r="AK479" s="13">
        <f t="shared" si="752"/>
        <v>4.5188362324620718E-4</v>
      </c>
      <c r="AL479" s="13">
        <f t="shared" si="753"/>
        <v>5.0118000385139181E-6</v>
      </c>
      <c r="AM479" s="13">
        <f t="shared" si="754"/>
        <v>3.8618488719307639E-3</v>
      </c>
      <c r="AN479" s="13">
        <f t="shared" si="755"/>
        <v>2.6623871938525694E-3</v>
      </c>
      <c r="AO479" s="13">
        <f t="shared" si="756"/>
        <v>9.1773471788479145E-4</v>
      </c>
      <c r="AP479" s="13">
        <f t="shared" si="757"/>
        <v>2.1089770222147415E-4</v>
      </c>
      <c r="AQ479" s="13">
        <f t="shared" si="758"/>
        <v>3.6348609191344591E-5</v>
      </c>
      <c r="AR479" s="13">
        <f t="shared" si="759"/>
        <v>1.8320908367740771E-4</v>
      </c>
      <c r="AS479" s="13">
        <f t="shared" si="760"/>
        <v>2.323767098158491E-4</v>
      </c>
      <c r="AT479" s="13">
        <f t="shared" si="761"/>
        <v>1.4736969963760103E-4</v>
      </c>
      <c r="AU479" s="13">
        <f t="shared" si="762"/>
        <v>6.2306382851326186E-5</v>
      </c>
      <c r="AV479" s="13">
        <f t="shared" si="763"/>
        <v>1.9756870070115465E-5</v>
      </c>
      <c r="AW479" s="13">
        <f t="shared" si="764"/>
        <v>1.2173424636660596E-7</v>
      </c>
      <c r="AX479" s="13">
        <f t="shared" si="765"/>
        <v>8.1637485494028569E-4</v>
      </c>
      <c r="AY479" s="13">
        <f t="shared" si="766"/>
        <v>5.6281486698613438E-4</v>
      </c>
      <c r="AZ479" s="13">
        <f t="shared" si="767"/>
        <v>1.9400436734653577E-4</v>
      </c>
      <c r="BA479" s="13">
        <f t="shared" si="768"/>
        <v>4.458268222500817E-5</v>
      </c>
      <c r="BB479" s="13">
        <f t="shared" si="769"/>
        <v>7.6839077705879428E-6</v>
      </c>
      <c r="BC479" s="13">
        <f t="shared" si="770"/>
        <v>1.0594685771289477E-6</v>
      </c>
      <c r="BD479" s="13">
        <f t="shared" si="771"/>
        <v>2.1050949702938859E-5</v>
      </c>
      <c r="BE479" s="13">
        <f t="shared" si="772"/>
        <v>2.6700370594512616E-5</v>
      </c>
      <c r="BF479" s="13">
        <f t="shared" si="773"/>
        <v>1.6932960268884859E-5</v>
      </c>
      <c r="BG479" s="13">
        <f t="shared" si="774"/>
        <v>7.1590802445406244E-6</v>
      </c>
      <c r="BH479" s="13">
        <f t="shared" si="775"/>
        <v>2.2700887411554981E-6</v>
      </c>
      <c r="BI479" s="13">
        <f t="shared" si="776"/>
        <v>5.7586200648059664E-7</v>
      </c>
      <c r="BJ479" s="14">
        <f t="shared" si="777"/>
        <v>0.50290235965197527</v>
      </c>
      <c r="BK479" s="14">
        <f t="shared" si="778"/>
        <v>0.29493457226759529</v>
      </c>
      <c r="BL479" s="14">
        <f t="shared" si="779"/>
        <v>0.19465922408223191</v>
      </c>
      <c r="BM479" s="14">
        <f t="shared" si="780"/>
        <v>0.31153953925230832</v>
      </c>
      <c r="BN479" s="14">
        <f t="shared" si="781"/>
        <v>0.68810340413807314</v>
      </c>
    </row>
    <row r="480" spans="1:66" x14ac:dyDescent="0.25">
      <c r="A480" t="s">
        <v>345</v>
      </c>
      <c r="B480" t="s">
        <v>204</v>
      </c>
      <c r="C480" t="s">
        <v>201</v>
      </c>
      <c r="D480" s="11">
        <v>44427</v>
      </c>
      <c r="E480" s="10">
        <f>VLOOKUP(A480,home!$A$2:$E$405,3,FALSE)</f>
        <v>1.3976999999999999</v>
      </c>
      <c r="F480" s="10">
        <f>VLOOKUP(B480,home!$B$2:$E$405,3,FALSE)</f>
        <v>0.82279999999999998</v>
      </c>
      <c r="G480" s="10">
        <f>VLOOKUP(C480,away!$B$2:$E$405,4,FALSE)</f>
        <v>0.85860000000000003</v>
      </c>
      <c r="H480" s="10">
        <f>VLOOKUP(A480,away!$A$2:$E$405,3,FALSE)</f>
        <v>1.0585</v>
      </c>
      <c r="I480" s="10">
        <f>VLOOKUP(C480,away!$B$2:$E$405,3,FALSE)</f>
        <v>1.2282</v>
      </c>
      <c r="J480" s="10">
        <f>VLOOKUP(B480,home!$B$2:$E$405,4,FALSE)</f>
        <v>0.94469999999999998</v>
      </c>
      <c r="K480" s="12">
        <f t="shared" si="726"/>
        <v>0.98741366301599987</v>
      </c>
      <c r="L480" s="12">
        <f t="shared" si="727"/>
        <v>1.2281569515899999</v>
      </c>
      <c r="M480" s="13">
        <f t="shared" si="728"/>
        <v>0.10909124742580641</v>
      </c>
      <c r="N480" s="13">
        <f t="shared" si="729"/>
        <v>0.10771818822370026</v>
      </c>
      <c r="O480" s="13">
        <f t="shared" si="730"/>
        <v>0.13398117388362885</v>
      </c>
      <c r="P480" s="13">
        <f t="shared" si="731"/>
        <v>0.13229484167961755</v>
      </c>
      <c r="Q480" s="13">
        <f t="shared" si="732"/>
        <v>5.3181205403705412E-2</v>
      </c>
      <c r="R480" s="13">
        <f t="shared" si="733"/>
        <v>8.2274955043683665E-2</v>
      </c>
      <c r="S480" s="13">
        <f t="shared" si="734"/>
        <v>4.0108454041966654E-2</v>
      </c>
      <c r="T480" s="13">
        <f t="shared" si="735"/>
        <v>6.5314867110496472E-2</v>
      </c>
      <c r="U480" s="13">
        <f t="shared" si="736"/>
        <v>8.1239414734160395E-2</v>
      </c>
      <c r="V480" s="13">
        <f t="shared" si="737"/>
        <v>5.4043866973786051E-3</v>
      </c>
      <c r="W480" s="13">
        <f t="shared" si="738"/>
        <v>1.750394961042635E-2</v>
      </c>
      <c r="X480" s="13">
        <f t="shared" si="739"/>
        <v>2.1497597394326193E-2</v>
      </c>
      <c r="Y480" s="13">
        <f t="shared" si="740"/>
        <v>1.3201211841162394E-2</v>
      </c>
      <c r="Z480" s="13">
        <f t="shared" si="741"/>
        <v>3.3682185992884944E-2</v>
      </c>
      <c r="AA480" s="13">
        <f t="shared" si="742"/>
        <v>3.3258250649620721E-2</v>
      </c>
      <c r="AB480" s="13">
        <f t="shared" si="743"/>
        <v>1.6419825549723124E-2</v>
      </c>
      <c r="AC480" s="13">
        <f t="shared" si="744"/>
        <v>4.0961838104346473E-4</v>
      </c>
      <c r="AD480" s="13">
        <f t="shared" si="745"/>
        <v>4.3209097505196407E-3</v>
      </c>
      <c r="AE480" s="13">
        <f t="shared" si="746"/>
        <v>5.3067553472937092E-3</v>
      </c>
      <c r="AF480" s="13">
        <f t="shared" si="747"/>
        <v>3.258764235083087E-3</v>
      </c>
      <c r="AG480" s="13">
        <f t="shared" si="748"/>
        <v>1.3340913163033873E-3</v>
      </c>
      <c r="AH480" s="13">
        <f t="shared" si="749"/>
        <v>1.0341752717977243E-2</v>
      </c>
      <c r="AI480" s="13">
        <f t="shared" si="750"/>
        <v>1.021158793326358E-2</v>
      </c>
      <c r="AJ480" s="13">
        <f t="shared" si="751"/>
        <v>5.0415307231968876E-3</v>
      </c>
      <c r="AK480" s="13">
        <f t="shared" si="752"/>
        <v>1.6593587728665142E-3</v>
      </c>
      <c r="AL480" s="13">
        <f t="shared" si="753"/>
        <v>1.9869751294598262E-5</v>
      </c>
      <c r="AM480" s="13">
        <f t="shared" si="754"/>
        <v>8.5330506486442997E-4</v>
      </c>
      <c r="AN480" s="13">
        <f t="shared" si="755"/>
        <v>1.0479925472402056E-3</v>
      </c>
      <c r="AO480" s="13">
        <f t="shared" si="756"/>
        <v>6.4354966605378503E-4</v>
      </c>
      <c r="AP480" s="13">
        <f t="shared" si="757"/>
        <v>2.6345999868579304E-4</v>
      </c>
      <c r="AQ480" s="13">
        <f t="shared" si="758"/>
        <v>8.0892557212962251E-5</v>
      </c>
      <c r="AR480" s="13">
        <f t="shared" si="759"/>
        <v>2.540259098441704E-3</v>
      </c>
      <c r="AS480" s="13">
        <f t="shared" si="760"/>
        <v>2.5082865414020441E-3</v>
      </c>
      <c r="AT480" s="13">
        <f t="shared" si="761"/>
        <v>1.2383582008697628E-3</v>
      </c>
      <c r="AU480" s="13">
        <f t="shared" si="762"/>
        <v>4.0759060241557201E-4</v>
      </c>
      <c r="AV480" s="13">
        <f t="shared" si="763"/>
        <v>1.0061513243551447E-4</v>
      </c>
      <c r="AW480" s="13">
        <f t="shared" si="764"/>
        <v>6.6933407271437861E-7</v>
      </c>
      <c r="AX480" s="13">
        <f t="shared" si="765"/>
        <v>1.4042751329464864E-4</v>
      </c>
      <c r="AY480" s="13">
        <f t="shared" si="766"/>
        <v>1.7246702664731989E-4</v>
      </c>
      <c r="AZ480" s="13">
        <f t="shared" si="767"/>
        <v>1.0590828884848184E-4</v>
      </c>
      <c r="BA480" s="13">
        <f t="shared" si="768"/>
        <v>4.3357333726754881E-5</v>
      </c>
      <c r="BB480" s="13">
        <f t="shared" si="769"/>
        <v>1.3312402704730394E-5</v>
      </c>
      <c r="BC480" s="13">
        <f t="shared" si="770"/>
        <v>3.2699439848360284E-6</v>
      </c>
      <c r="BD480" s="13">
        <f t="shared" si="771"/>
        <v>5.1997281176515385E-4</v>
      </c>
      <c r="BE480" s="13">
        <f t="shared" si="772"/>
        <v>5.1342825873375948E-4</v>
      </c>
      <c r="BF480" s="13">
        <f t="shared" si="773"/>
        <v>2.5348303882611402E-4</v>
      </c>
      <c r="BG480" s="13">
        <f t="shared" si="774"/>
        <v>8.3430871959906723E-5</v>
      </c>
      <c r="BH480" s="13">
        <f t="shared" si="775"/>
        <v>2.0595195722637589E-5</v>
      </c>
      <c r="BI480" s="13">
        <f t="shared" si="776"/>
        <v>4.0671955298042078E-6</v>
      </c>
      <c r="BJ480" s="14">
        <f t="shared" si="777"/>
        <v>0.29600548257628079</v>
      </c>
      <c r="BK480" s="14">
        <f t="shared" si="778"/>
        <v>0.28750088500375459</v>
      </c>
      <c r="BL480" s="14">
        <f t="shared" si="779"/>
        <v>0.38261793695622287</v>
      </c>
      <c r="BM480" s="14">
        <f t="shared" si="780"/>
        <v>0.38109308117642648</v>
      </c>
      <c r="BN480" s="14">
        <f t="shared" si="781"/>
        <v>0.6185416116601421</v>
      </c>
    </row>
    <row r="481" spans="1:66" x14ac:dyDescent="0.25">
      <c r="A481" t="s">
        <v>345</v>
      </c>
      <c r="B481" t="s">
        <v>205</v>
      </c>
      <c r="C481" t="s">
        <v>200</v>
      </c>
      <c r="D481" s="11">
        <v>44427</v>
      </c>
      <c r="E481" s="10">
        <f>VLOOKUP(A481,home!$A$2:$E$405,3,FALSE)</f>
        <v>1.3976999999999999</v>
      </c>
      <c r="F481" s="10">
        <f>VLOOKUP(B481,home!$B$2:$E$405,3,FALSE)</f>
        <v>0.58919999999999995</v>
      </c>
      <c r="G481" s="10">
        <f>VLOOKUP(C481,away!$B$2:$E$405,4,FALSE)</f>
        <v>0.86609999999999998</v>
      </c>
      <c r="H481" s="10">
        <f>VLOOKUP(A481,away!$A$2:$E$405,3,FALSE)</f>
        <v>1.0585</v>
      </c>
      <c r="I481" s="10">
        <f>VLOOKUP(C481,away!$B$2:$E$405,3,FALSE)</f>
        <v>1.3425</v>
      </c>
      <c r="J481" s="10">
        <f>VLOOKUP(B481,home!$B$2:$E$405,4,FALSE)</f>
        <v>1.0003</v>
      </c>
      <c r="K481" s="12">
        <f t="shared" si="726"/>
        <v>0.71325486392399995</v>
      </c>
      <c r="L481" s="12">
        <f t="shared" si="727"/>
        <v>1.421462560875</v>
      </c>
      <c r="M481" s="13">
        <f t="shared" si="728"/>
        <v>0.11827800808681399</v>
      </c>
      <c r="N481" s="13">
        <f t="shared" si="729"/>
        <v>8.4362364563162276E-2</v>
      </c>
      <c r="O481" s="13">
        <f t="shared" si="730"/>
        <v>0.16812776027027657</v>
      </c>
      <c r="P481" s="13">
        <f t="shared" si="731"/>
        <v>0.11991794277342299</v>
      </c>
      <c r="Q481" s="13">
        <f t="shared" si="732"/>
        <v>3.0085933428402593E-2</v>
      </c>
      <c r="R481" s="13">
        <f t="shared" si="733"/>
        <v>0.11949365833398273</v>
      </c>
      <c r="S481" s="13">
        <f t="shared" si="734"/>
        <v>3.0395153823640355E-2</v>
      </c>
      <c r="T481" s="13">
        <f t="shared" si="735"/>
        <v>4.2766027977451916E-2</v>
      </c>
      <c r="U481" s="13">
        <f t="shared" si="736"/>
        <v>8.5229433014785805E-2</v>
      </c>
      <c r="V481" s="13">
        <f t="shared" si="737"/>
        <v>3.4240650253402069E-3</v>
      </c>
      <c r="W481" s="13">
        <f t="shared" si="738"/>
        <v>7.1529794511672705E-3</v>
      </c>
      <c r="X481" s="13">
        <f t="shared" si="739"/>
        <v>1.016769248854248E-2</v>
      </c>
      <c r="Y481" s="13">
        <f t="shared" si="740"/>
        <v>7.2264971014765486E-3</v>
      </c>
      <c r="Z481" s="13">
        <f t="shared" si="741"/>
        <v>5.66185871945818E-2</v>
      </c>
      <c r="AA481" s="13">
        <f t="shared" si="742"/>
        <v>4.0383482705040566E-2</v>
      </c>
      <c r="AB481" s="13">
        <f t="shared" si="743"/>
        <v>1.4401857730780458E-2</v>
      </c>
      <c r="AC481" s="13">
        <f t="shared" si="744"/>
        <v>2.1697124871464284E-4</v>
      </c>
      <c r="AD481" s="13">
        <f t="shared" si="745"/>
        <v>1.27547434627337E-3</v>
      </c>
      <c r="AE481" s="13">
        <f t="shared" si="746"/>
        <v>1.8130390305841108E-3</v>
      </c>
      <c r="AF481" s="13">
        <f t="shared" si="747"/>
        <v>1.2885835516902092E-3</v>
      </c>
      <c r="AG481" s="13">
        <f t="shared" si="748"/>
        <v>6.1055775842898928E-4</v>
      </c>
      <c r="AH481" s="13">
        <f t="shared" si="749"/>
        <v>2.0120300486683697E-2</v>
      </c>
      <c r="AI481" s="13">
        <f t="shared" si="750"/>
        <v>1.4350902185739572E-2</v>
      </c>
      <c r="AJ481" s="13">
        <f t="shared" si="751"/>
        <v>5.117925392838155E-3</v>
      </c>
      <c r="AK481" s="13">
        <f t="shared" si="752"/>
        <v>1.2167950598806542E-3</v>
      </c>
      <c r="AL481" s="13">
        <f t="shared" si="753"/>
        <v>8.7991829445566425E-6</v>
      </c>
      <c r="AM481" s="13">
        <f t="shared" si="754"/>
        <v>1.8194765625795313E-4</v>
      </c>
      <c r="AN481" s="13">
        <f t="shared" si="755"/>
        <v>2.5863178140963426E-4</v>
      </c>
      <c r="AO481" s="13">
        <f t="shared" si="756"/>
        <v>1.83817697163101E-4</v>
      </c>
      <c r="AP481" s="13">
        <f t="shared" si="757"/>
        <v>8.709665818120227E-5</v>
      </c>
      <c r="AQ481" s="13">
        <f t="shared" si="758"/>
        <v>3.0951159695476599E-5</v>
      </c>
      <c r="AR481" s="13">
        <f t="shared" si="759"/>
        <v>5.7200507710751785E-3</v>
      </c>
      <c r="AS481" s="13">
        <f t="shared" si="760"/>
        <v>4.0798540343615977E-3</v>
      </c>
      <c r="AT481" s="13">
        <f t="shared" si="761"/>
        <v>1.4549878670541815E-3</v>
      </c>
      <c r="AU481" s="13">
        <f t="shared" si="762"/>
        <v>3.4592572437560037E-4</v>
      </c>
      <c r="AV481" s="13">
        <f t="shared" si="763"/>
        <v>6.1683301366832489E-5</v>
      </c>
      <c r="AW481" s="13">
        <f t="shared" si="764"/>
        <v>2.4781067688324282E-7</v>
      </c>
      <c r="AX481" s="13">
        <f t="shared" si="765"/>
        <v>2.1629175134259494E-5</v>
      </c>
      <c r="AY481" s="13">
        <f t="shared" si="766"/>
        <v>3.0745062675958368E-5</v>
      </c>
      <c r="AZ481" s="13">
        <f t="shared" si="767"/>
        <v>2.1851477762815087E-5</v>
      </c>
      <c r="BA481" s="13">
        <f t="shared" si="768"/>
        <v>1.0353685846544751E-5</v>
      </c>
      <c r="BB481" s="13">
        <f t="shared" si="769"/>
        <v>3.6793441994811888E-6</v>
      </c>
      <c r="BC481" s="13">
        <f t="shared" si="770"/>
        <v>1.0460100056270206E-6</v>
      </c>
      <c r="BD481" s="13">
        <f t="shared" si="771"/>
        <v>1.3551396695645895E-3</v>
      </c>
      <c r="BE481" s="13">
        <f t="shared" si="772"/>
        <v>9.6655996061330556E-4</v>
      </c>
      <c r="BF481" s="13">
        <f t="shared" si="773"/>
        <v>3.4470179659081495E-4</v>
      </c>
      <c r="BG481" s="13">
        <f t="shared" si="774"/>
        <v>8.1953411007246676E-5</v>
      </c>
      <c r="BH481" s="13">
        <f t="shared" si="775"/>
        <v>1.4613417254020342E-5</v>
      </c>
      <c r="BI481" s="13">
        <f t="shared" si="776"/>
        <v>2.0846181869961832E-6</v>
      </c>
      <c r="BJ481" s="14">
        <f t="shared" si="777"/>
        <v>0.18758089940551184</v>
      </c>
      <c r="BK481" s="14">
        <f t="shared" si="778"/>
        <v>0.27227168520355272</v>
      </c>
      <c r="BL481" s="14">
        <f t="shared" si="779"/>
        <v>0.48286966975145851</v>
      </c>
      <c r="BM481" s="14">
        <f t="shared" si="780"/>
        <v>0.35904467684704461</v>
      </c>
      <c r="BN481" s="14">
        <f t="shared" si="781"/>
        <v>0.64026566745606106</v>
      </c>
    </row>
    <row r="482" spans="1:66" x14ac:dyDescent="0.25">
      <c r="A482" t="s">
        <v>291</v>
      </c>
      <c r="B482" t="s">
        <v>292</v>
      </c>
      <c r="C482" t="s">
        <v>317</v>
      </c>
      <c r="D482" s="11">
        <v>44427</v>
      </c>
      <c r="E482" s="10">
        <f>VLOOKUP(A482,home!$A$2:$E$405,3,FALSE)</f>
        <v>1.5636000000000001</v>
      </c>
      <c r="F482" s="10">
        <f>VLOOKUP(B482,home!$B$2:$E$405,3,FALSE)</f>
        <v>0.71060000000000001</v>
      </c>
      <c r="G482" s="10">
        <f>VLOOKUP(C482,away!$B$2:$E$405,4,FALSE)</f>
        <v>1.5989</v>
      </c>
      <c r="H482" s="10">
        <f>VLOOKUP(A482,away!$A$2:$E$405,3,FALSE)</f>
        <v>1.0982000000000001</v>
      </c>
      <c r="I482" s="10">
        <f>VLOOKUP(C482,away!$B$2:$E$405,3,FALSE)</f>
        <v>0.98650000000000004</v>
      </c>
      <c r="J482" s="10">
        <f>VLOOKUP(B482,home!$B$2:$E$405,4,FALSE)</f>
        <v>0.70820000000000005</v>
      </c>
      <c r="K482" s="12">
        <f t="shared" si="726"/>
        <v>1.7765284524240001</v>
      </c>
      <c r="L482" s="12">
        <f t="shared" si="727"/>
        <v>0.76724567926000009</v>
      </c>
      <c r="M482" s="13">
        <f t="shared" si="728"/>
        <v>7.8569308595716786E-2</v>
      </c>
      <c r="N482" s="13">
        <f t="shared" si="729"/>
        <v>0.13958061220757242</v>
      </c>
      <c r="O482" s="13">
        <f t="shared" si="730"/>
        <v>6.0281962542509303E-2</v>
      </c>
      <c r="P482" s="13">
        <f t="shared" si="731"/>
        <v>0.10709262162472558</v>
      </c>
      <c r="Q482" s="13">
        <f t="shared" si="732"/>
        <v>0.12398446449675661</v>
      </c>
      <c r="R482" s="13">
        <f t="shared" si="733"/>
        <v>2.3125537649026709E-2</v>
      </c>
      <c r="S482" s="13">
        <f t="shared" si="734"/>
        <v>3.6492715194524017E-2</v>
      </c>
      <c r="T482" s="13">
        <f t="shared" si="735"/>
        <v>9.5126544680501399E-2</v>
      </c>
      <c r="U482" s="13">
        <f t="shared" si="736"/>
        <v>4.1083175611098366E-2</v>
      </c>
      <c r="V482" s="13">
        <f t="shared" si="737"/>
        <v>5.5267559450039288E-3</v>
      </c>
      <c r="W482" s="13">
        <f t="shared" si="738"/>
        <v>7.3420642945680459E-2</v>
      </c>
      <c r="X482" s="13">
        <f t="shared" si="739"/>
        <v>5.6331671068564543E-2</v>
      </c>
      <c r="Y482" s="13">
        <f t="shared" si="740"/>
        <v>2.1610115616425844E-2</v>
      </c>
      <c r="Z482" s="13">
        <f t="shared" si="741"/>
        <v>5.9143229472600686E-3</v>
      </c>
      <c r="AA482" s="13">
        <f t="shared" si="742"/>
        <v>1.050696299263168E-2</v>
      </c>
      <c r="AB482" s="13">
        <f t="shared" si="743"/>
        <v>9.332959352488103E-3</v>
      </c>
      <c r="AC482" s="13">
        <f t="shared" si="744"/>
        <v>4.708221901538205E-4</v>
      </c>
      <c r="AD482" s="13">
        <f t="shared" si="745"/>
        <v>3.2608465297066201E-2</v>
      </c>
      <c r="AE482" s="13">
        <f t="shared" si="746"/>
        <v>2.5018704106473704E-2</v>
      </c>
      <c r="AF482" s="13">
        <f t="shared" si="747"/>
        <v>9.5977463131881827E-3</v>
      </c>
      <c r="AG482" s="13">
        <f t="shared" si="748"/>
        <v>2.4546097964757434E-3</v>
      </c>
      <c r="AH482" s="13">
        <f t="shared" si="749"/>
        <v>1.1344346817583892E-3</v>
      </c>
      <c r="AI482" s="13">
        <f t="shared" si="750"/>
        <v>2.015355489560344E-3</v>
      </c>
      <c r="AJ482" s="13">
        <f t="shared" si="751"/>
        <v>1.7901681844764263E-3</v>
      </c>
      <c r="AK482" s="13">
        <f t="shared" si="752"/>
        <v>1.0600949047821957E-3</v>
      </c>
      <c r="AL482" s="13">
        <f t="shared" si="753"/>
        <v>2.5669861967153122E-5</v>
      </c>
      <c r="AM482" s="13">
        <f t="shared" si="754"/>
        <v>1.1585973278023742E-2</v>
      </c>
      <c r="AN482" s="13">
        <f t="shared" si="755"/>
        <v>8.8892879375855379E-3</v>
      </c>
      <c r="AO482" s="13">
        <f t="shared" si="756"/>
        <v>3.4101338809052694E-3</v>
      </c>
      <c r="AP482" s="13">
        <f t="shared" si="757"/>
        <v>8.7213682860756811E-4</v>
      </c>
      <c r="AQ482" s="13">
        <f t="shared" si="758"/>
        <v>1.6728580336816895E-4</v>
      </c>
      <c r="AR482" s="13">
        <f t="shared" si="759"/>
        <v>1.7407802159636349E-4</v>
      </c>
      <c r="AS482" s="13">
        <f t="shared" si="760"/>
        <v>3.0925455830761923E-4</v>
      </c>
      <c r="AT482" s="13">
        <f t="shared" si="761"/>
        <v>2.7469976093765137E-4</v>
      </c>
      <c r="AU482" s="13">
        <f t="shared" si="762"/>
        <v>1.6267064705993619E-4</v>
      </c>
      <c r="AV482" s="13">
        <f t="shared" si="763"/>
        <v>7.2247258219049795E-5</v>
      </c>
      <c r="AW482" s="13">
        <f t="shared" si="764"/>
        <v>9.7191358246537525E-7</v>
      </c>
      <c r="AX482" s="13">
        <f t="shared" si="765"/>
        <v>3.4304685295722262E-3</v>
      </c>
      <c r="AY482" s="13">
        <f t="shared" si="766"/>
        <v>2.632012157151697E-3</v>
      </c>
      <c r="AZ482" s="13">
        <f t="shared" si="767"/>
        <v>1.0096999776672156E-3</v>
      </c>
      <c r="BA482" s="13">
        <f t="shared" si="768"/>
        <v>2.5822931507136327E-4</v>
      </c>
      <c r="BB482" s="13">
        <f t="shared" si="769"/>
        <v>4.9531331561693178E-5</v>
      </c>
      <c r="BC482" s="13">
        <f t="shared" si="770"/>
        <v>7.6005400257407127E-6</v>
      </c>
      <c r="BD482" s="13">
        <f t="shared" si="771"/>
        <v>2.2260101653989812E-5</v>
      </c>
      <c r="BE482" s="13">
        <f t="shared" si="772"/>
        <v>3.9545703942163439E-5</v>
      </c>
      <c r="BF482" s="13">
        <f t="shared" si="773"/>
        <v>3.5127034112194661E-5</v>
      </c>
      <c r="BG482" s="13">
        <f t="shared" si="774"/>
        <v>2.0801391849860742E-5</v>
      </c>
      <c r="BH482" s="13">
        <f t="shared" si="775"/>
        <v>9.2385661178245804E-6</v>
      </c>
      <c r="BI482" s="13">
        <f t="shared" si="776"/>
        <v>3.2825151135831398E-6</v>
      </c>
      <c r="BJ482" s="14">
        <f t="shared" si="777"/>
        <v>0.61204593610824543</v>
      </c>
      <c r="BK482" s="14">
        <f t="shared" si="778"/>
        <v>0.23080990556924297</v>
      </c>
      <c r="BL482" s="14">
        <f t="shared" si="779"/>
        <v>0.15145385696724173</v>
      </c>
      <c r="BM482" s="14">
        <f t="shared" si="780"/>
        <v>0.46495847423211345</v>
      </c>
      <c r="BN482" s="14">
        <f t="shared" si="781"/>
        <v>0.53263450711630733</v>
      </c>
    </row>
    <row r="483" spans="1:66" x14ac:dyDescent="0.25">
      <c r="A483" t="s">
        <v>291</v>
      </c>
      <c r="B483" t="s">
        <v>307</v>
      </c>
      <c r="C483" t="s">
        <v>298</v>
      </c>
      <c r="D483" s="11">
        <v>44427</v>
      </c>
      <c r="E483" s="10">
        <f>VLOOKUP(A483,home!$A$2:$E$405,3,FALSE)</f>
        <v>1.5636000000000001</v>
      </c>
      <c r="F483" s="10">
        <f>VLOOKUP(B483,home!$B$2:$E$405,3,FALSE)</f>
        <v>1.3371999999999999</v>
      </c>
      <c r="G483" s="10">
        <f>VLOOKUP(C483,away!$B$2:$E$405,4,FALSE)</f>
        <v>1.2790999999999999</v>
      </c>
      <c r="H483" s="10">
        <f>VLOOKUP(A483,away!$A$2:$E$405,3,FALSE)</f>
        <v>1.0982000000000001</v>
      </c>
      <c r="I483" s="10">
        <f>VLOOKUP(C483,away!$B$2:$E$405,3,FALSE)</f>
        <v>1.29</v>
      </c>
      <c r="J483" s="10">
        <f>VLOOKUP(B483,home!$B$2:$E$405,4,FALSE)</f>
        <v>0.99339999999999995</v>
      </c>
      <c r="K483" s="12">
        <f t="shared" si="726"/>
        <v>2.6744010162719998</v>
      </c>
      <c r="L483" s="12">
        <f t="shared" si="727"/>
        <v>1.4073279251999999</v>
      </c>
      <c r="M483" s="13">
        <f t="shared" si="728"/>
        <v>1.6878258889819212E-2</v>
      </c>
      <c r="N483" s="13">
        <f t="shared" si="729"/>
        <v>4.5139232727834412E-2</v>
      </c>
      <c r="O483" s="13">
        <f t="shared" si="730"/>
        <v>2.3753245064397726E-2</v>
      </c>
      <c r="P483" s="13">
        <f t="shared" si="731"/>
        <v>6.3525702739983134E-2</v>
      </c>
      <c r="Q483" s="13">
        <f t="shared" si="732"/>
        <v>6.0360204940529343E-2</v>
      </c>
      <c r="R483" s="13">
        <f t="shared" si="733"/>
        <v>1.6714302546623001E-2</v>
      </c>
      <c r="S483" s="13">
        <f t="shared" si="734"/>
        <v>5.9773862561186372E-2</v>
      </c>
      <c r="T483" s="13">
        <f t="shared" si="735"/>
        <v>8.4946601983601933E-2</v>
      </c>
      <c r="U483" s="13">
        <f t="shared" si="736"/>
        <v>4.4700747716966222E-2</v>
      </c>
      <c r="V483" s="13">
        <f t="shared" si="737"/>
        <v>2.4997158569958034E-2</v>
      </c>
      <c r="W483" s="13">
        <f t="shared" si="738"/>
        <v>5.3809131145112619E-2</v>
      </c>
      <c r="X483" s="13">
        <f t="shared" si="739"/>
        <v>7.5727092891266043E-2</v>
      </c>
      <c r="Y483" s="13">
        <f t="shared" si="740"/>
        <v>5.3286426260046565E-2</v>
      </c>
      <c r="Z483" s="13">
        <f t="shared" si="741"/>
        <v>7.8408349080346714E-3</v>
      </c>
      <c r="AA483" s="13">
        <f t="shared" si="742"/>
        <v>2.0969536846468895E-2</v>
      </c>
      <c r="AB483" s="13">
        <f t="shared" si="743"/>
        <v>2.8040475326474783E-2</v>
      </c>
      <c r="AC483" s="13">
        <f t="shared" si="744"/>
        <v>5.8802053985009175E-3</v>
      </c>
      <c r="AD483" s="13">
        <f t="shared" si="745"/>
        <v>3.5976798754800629E-2</v>
      </c>
      <c r="AE483" s="13">
        <f t="shared" si="746"/>
        <v>5.0631153546931505E-2</v>
      </c>
      <c r="AF483" s="13">
        <f t="shared" si="747"/>
        <v>3.5627318135842877E-2</v>
      </c>
      <c r="AG483" s="13">
        <f t="shared" si="748"/>
        <v>1.6713106570852024E-2</v>
      </c>
      <c r="AH483" s="13">
        <f t="shared" si="749"/>
        <v>2.7586564807400423E-3</v>
      </c>
      <c r="AI483" s="13">
        <f t="shared" si="750"/>
        <v>7.3777536956365075E-3</v>
      </c>
      <c r="AJ483" s="13">
        <f t="shared" si="751"/>
        <v>9.8655359907073893E-3</v>
      </c>
      <c r="AK483" s="13">
        <f t="shared" si="752"/>
        <v>8.7947998265386126E-3</v>
      </c>
      <c r="AL483" s="13">
        <f t="shared" si="753"/>
        <v>8.8526709451181853E-4</v>
      </c>
      <c r="AM483" s="13">
        <f t="shared" si="754"/>
        <v>1.9243277430410401E-2</v>
      </c>
      <c r="AN483" s="13">
        <f t="shared" si="755"/>
        <v>2.7081601700187453E-2</v>
      </c>
      <c r="AO483" s="13">
        <f t="shared" si="756"/>
        <v>1.9056347165908805E-2</v>
      </c>
      <c r="AP483" s="13">
        <f t="shared" si="757"/>
        <v>8.9395098396297772E-3</v>
      </c>
      <c r="AQ483" s="13">
        <f t="shared" si="758"/>
        <v>3.1452054587277904E-3</v>
      </c>
      <c r="AR483" s="13">
        <f t="shared" si="759"/>
        <v>7.7646686027588304E-4</v>
      </c>
      <c r="AS483" s="13">
        <f t="shared" si="760"/>
        <v>2.0765837602233503E-3</v>
      </c>
      <c r="AT483" s="13">
        <f t="shared" si="761"/>
        <v>2.7768088593576297E-3</v>
      </c>
      <c r="AU483" s="13">
        <f t="shared" si="762"/>
        <v>2.4754334784863794E-3</v>
      </c>
      <c r="AV483" s="13">
        <f t="shared" si="763"/>
        <v>1.6550754526444261E-3</v>
      </c>
      <c r="AW483" s="13">
        <f t="shared" si="764"/>
        <v>9.2553672249412705E-5</v>
      </c>
      <c r="AX483" s="13">
        <f t="shared" si="765"/>
        <v>8.5773734527155986E-3</v>
      </c>
      <c r="AY483" s="13">
        <f t="shared" si="766"/>
        <v>1.2071177184875803E-2</v>
      </c>
      <c r="AZ483" s="13">
        <f t="shared" si="767"/>
        <v>8.4940523711564235E-3</v>
      </c>
      <c r="BA483" s="13">
        <f t="shared" si="768"/>
        <v>3.9846390333465685E-3</v>
      </c>
      <c r="BB483" s="13">
        <f t="shared" si="769"/>
        <v>1.4019234458676401E-3</v>
      </c>
      <c r="BC483" s="13">
        <f t="shared" si="770"/>
        <v>3.9459320287242784E-4</v>
      </c>
      <c r="BD483" s="13">
        <f t="shared" si="771"/>
        <v>1.8212391590976935E-4</v>
      </c>
      <c r="BE483" s="13">
        <f t="shared" si="772"/>
        <v>4.8707238579652332E-4</v>
      </c>
      <c r="BF483" s="13">
        <f t="shared" si="773"/>
        <v>6.5131344178612487E-4</v>
      </c>
      <c r="BG483" s="13">
        <f t="shared" si="774"/>
        <v>5.8062444354147543E-4</v>
      </c>
      <c r="BH483" s="13">
        <f t="shared" si="775"/>
        <v>3.8820565046992155E-4</v>
      </c>
      <c r="BI483" s="13">
        <f t="shared" si="776"/>
        <v>2.0764351722785818E-4</v>
      </c>
      <c r="BJ483" s="14">
        <f t="shared" si="777"/>
        <v>0.62460676724251651</v>
      </c>
      <c r="BK483" s="14">
        <f t="shared" si="778"/>
        <v>0.18401163243883531</v>
      </c>
      <c r="BL483" s="14">
        <f t="shared" si="779"/>
        <v>0.17523240526027251</v>
      </c>
      <c r="BM483" s="14">
        <f t="shared" si="780"/>
        <v>0.75334206942784587</v>
      </c>
      <c r="BN483" s="14">
        <f t="shared" si="781"/>
        <v>0.22637094690918683</v>
      </c>
    </row>
    <row r="484" spans="1:66" x14ac:dyDescent="0.25">
      <c r="A484" t="s">
        <v>291</v>
      </c>
      <c r="B484" t="s">
        <v>299</v>
      </c>
      <c r="C484" t="s">
        <v>295</v>
      </c>
      <c r="D484" s="11">
        <v>44427</v>
      </c>
      <c r="E484" s="10">
        <f>VLOOKUP(A484,home!$A$2:$E$405,3,FALSE)</f>
        <v>1.5636000000000001</v>
      </c>
      <c r="F484" s="10">
        <f>VLOOKUP(B484,home!$B$2:$E$405,3,FALSE)</f>
        <v>0.47970000000000002</v>
      </c>
      <c r="G484" s="10">
        <f>VLOOKUP(C484,away!$B$2:$E$405,4,FALSE)</f>
        <v>0.74609999999999999</v>
      </c>
      <c r="H484" s="10">
        <f>VLOOKUP(A484,away!$A$2:$E$405,3,FALSE)</f>
        <v>1.0982000000000001</v>
      </c>
      <c r="I484" s="10">
        <f>VLOOKUP(C484,away!$B$2:$E$405,3,FALSE)</f>
        <v>0.75880000000000003</v>
      </c>
      <c r="J484" s="10">
        <f>VLOOKUP(B484,home!$B$2:$E$405,4,FALSE)</f>
        <v>1.1382000000000001</v>
      </c>
      <c r="K484" s="12">
        <f t="shared" si="726"/>
        <v>0.55961896021200008</v>
      </c>
      <c r="L484" s="12">
        <f t="shared" si="727"/>
        <v>0.9484781769120002</v>
      </c>
      <c r="M484" s="13">
        <f t="shared" si="728"/>
        <v>0.22133073955422342</v>
      </c>
      <c r="N484" s="13">
        <f t="shared" si="729"/>
        <v>0.1238608783322875</v>
      </c>
      <c r="O484" s="13">
        <f t="shared" si="730"/>
        <v>0.20992737634697459</v>
      </c>
      <c r="P484" s="13">
        <f t="shared" si="731"/>
        <v>0.11747934007132713</v>
      </c>
      <c r="Q484" s="13">
        <f t="shared" si="732"/>
        <v>3.4657447971629889E-2</v>
      </c>
      <c r="R484" s="13">
        <f t="shared" si="733"/>
        <v>9.9555767600748871E-2</v>
      </c>
      <c r="S484" s="13">
        <f t="shared" si="734"/>
        <v>1.5589108150308856E-2</v>
      </c>
      <c r="T484" s="13">
        <f t="shared" si="735"/>
        <v>3.287183306855402E-2</v>
      </c>
      <c r="U484" s="13">
        <f t="shared" si="736"/>
        <v>5.5713295147838612E-2</v>
      </c>
      <c r="V484" s="13">
        <f t="shared" si="737"/>
        <v>9.1938734939163587E-4</v>
      </c>
      <c r="W484" s="13">
        <f t="shared" si="738"/>
        <v>6.4649883324950034E-3</v>
      </c>
      <c r="X484" s="13">
        <f t="shared" si="739"/>
        <v>6.1319003473622137E-3</v>
      </c>
      <c r="Y484" s="13">
        <f t="shared" si="740"/>
        <v>2.907986831236086E-3</v>
      </c>
      <c r="Z484" s="13">
        <f t="shared" si="741"/>
        <v>3.1475490985011026E-2</v>
      </c>
      <c r="AA484" s="13">
        <f t="shared" si="742"/>
        <v>1.7614281537194052E-2</v>
      </c>
      <c r="AB484" s="13">
        <f t="shared" si="743"/>
        <v>4.9286429593629827E-3</v>
      </c>
      <c r="AC484" s="13">
        <f t="shared" si="744"/>
        <v>3.0499892178893173E-5</v>
      </c>
      <c r="AD484" s="13">
        <f t="shared" si="745"/>
        <v>9.0448251210339145E-4</v>
      </c>
      <c r="AE484" s="13">
        <f t="shared" si="746"/>
        <v>8.5788192412861099E-4</v>
      </c>
      <c r="AF484" s="13">
        <f t="shared" si="747"/>
        <v>4.0684114170163178E-4</v>
      </c>
      <c r="AG484" s="13">
        <f t="shared" si="748"/>
        <v>1.2862664812465351E-4</v>
      </c>
      <c r="AH484" s="13">
        <f t="shared" si="749"/>
        <v>7.4634540767183387E-3</v>
      </c>
      <c r="AI484" s="13">
        <f t="shared" si="750"/>
        <v>4.1766904100031298E-3</v>
      </c>
      <c r="AJ484" s="13">
        <f t="shared" si="751"/>
        <v>1.1686775721866918E-3</v>
      </c>
      <c r="AK484" s="13">
        <f t="shared" si="752"/>
        <v>2.1800470925673372E-4</v>
      </c>
      <c r="AL484" s="13">
        <f t="shared" si="753"/>
        <v>6.4755708360070498E-7</v>
      </c>
      <c r="AM484" s="13">
        <f t="shared" si="754"/>
        <v>1.0123311259064754E-4</v>
      </c>
      <c r="AN484" s="13">
        <f t="shared" si="755"/>
        <v>9.6017398073104643E-5</v>
      </c>
      <c r="AO484" s="13">
        <f t="shared" si="756"/>
        <v>4.5535203338106034E-5</v>
      </c>
      <c r="AP484" s="13">
        <f t="shared" si="757"/>
        <v>1.439638221581468E-5</v>
      </c>
      <c r="AQ484" s="13">
        <f t="shared" si="758"/>
        <v>3.4136635895460622E-6</v>
      </c>
      <c r="AR484" s="13">
        <f t="shared" si="759"/>
        <v>1.4157846632304495E-3</v>
      </c>
      <c r="AS484" s="13">
        <f t="shared" si="760"/>
        <v>7.9229994112112081E-4</v>
      </c>
      <c r="AT484" s="13">
        <f t="shared" si="761"/>
        <v>2.2169303461311526E-4</v>
      </c>
      <c r="AU484" s="13">
        <f t="shared" si="762"/>
        <v>4.13545418388115E-5</v>
      </c>
      <c r="AV484" s="13">
        <f t="shared" si="763"/>
        <v>5.7856964259698353E-6</v>
      </c>
      <c r="AW484" s="13">
        <f t="shared" si="764"/>
        <v>9.5476242920868163E-9</v>
      </c>
      <c r="AX484" s="13">
        <f t="shared" si="765"/>
        <v>9.4419948678337511E-6</v>
      </c>
      <c r="AY484" s="13">
        <f t="shared" si="766"/>
        <v>8.9555260786554189E-6</v>
      </c>
      <c r="AZ484" s="13">
        <f t="shared" si="767"/>
        <v>4.2470605241854823E-6</v>
      </c>
      <c r="BA484" s="13">
        <f t="shared" si="768"/>
        <v>1.34274807440479E-6</v>
      </c>
      <c r="BB484" s="13">
        <f t="shared" si="769"/>
        <v>3.183918114158885E-7</v>
      </c>
      <c r="BC484" s="13">
        <f t="shared" si="770"/>
        <v>6.0397536967090279E-8</v>
      </c>
      <c r="BD484" s="13">
        <f t="shared" si="771"/>
        <v>2.2380680938013106E-4</v>
      </c>
      <c r="BE484" s="13">
        <f t="shared" si="772"/>
        <v>1.2524653395367424E-4</v>
      </c>
      <c r="BF484" s="13">
        <f t="shared" si="773"/>
        <v>3.5045167550656069E-5</v>
      </c>
      <c r="BG484" s="13">
        <f t="shared" si="774"/>
        <v>6.5373134083844924E-6</v>
      </c>
      <c r="BH484" s="13">
        <f t="shared" si="775"/>
        <v>9.146011330450238E-7</v>
      </c>
      <c r="BI484" s="13">
        <f t="shared" si="776"/>
        <v>1.0236562701667468E-7</v>
      </c>
      <c r="BJ484" s="14">
        <f t="shared" si="777"/>
        <v>0.20947782898832368</v>
      </c>
      <c r="BK484" s="14">
        <f t="shared" si="778"/>
        <v>0.35535867810059218</v>
      </c>
      <c r="BL484" s="14">
        <f t="shared" si="779"/>
        <v>0.40363476102856638</v>
      </c>
      <c r="BM484" s="14">
        <f t="shared" si="780"/>
        <v>0.19312626324684759</v>
      </c>
      <c r="BN484" s="14">
        <f t="shared" si="781"/>
        <v>0.80681154987719139</v>
      </c>
    </row>
    <row r="485" spans="1:66" s="10" customFormat="1" x14ac:dyDescent="0.25">
      <c r="A485" t="s">
        <v>291</v>
      </c>
      <c r="B485" t="s">
        <v>302</v>
      </c>
      <c r="C485" t="s">
        <v>294</v>
      </c>
      <c r="D485" s="11">
        <v>44427</v>
      </c>
      <c r="E485" s="10">
        <f>VLOOKUP(A485,home!$A$2:$E$405,3,FALSE)</f>
        <v>1.5636000000000001</v>
      </c>
      <c r="F485" s="10">
        <f>VLOOKUP(B485,home!$B$2:$E$405,3,FALSE)</f>
        <v>0.87209999999999999</v>
      </c>
      <c r="G485" s="10">
        <f>VLOOKUP(C485,away!$B$2:$E$405,4,FALSE)</f>
        <v>1.4390000000000001</v>
      </c>
      <c r="H485" s="10">
        <f>VLOOKUP(A485,away!$A$2:$E$405,3,FALSE)</f>
        <v>1.0982000000000001</v>
      </c>
      <c r="I485" s="10">
        <f>VLOOKUP(C485,away!$B$2:$E$405,3,FALSE)</f>
        <v>0.56910000000000005</v>
      </c>
      <c r="J485" s="10">
        <f>VLOOKUP(B485,home!$B$2:$E$405,4,FALSE)</f>
        <v>1.8211999999999999</v>
      </c>
      <c r="K485" s="12">
        <f t="shared" si="726"/>
        <v>1.9622427908400004</v>
      </c>
      <c r="L485" s="12">
        <f t="shared" si="727"/>
        <v>1.1382238111440002</v>
      </c>
      <c r="M485" s="13">
        <f t="shared" si="728"/>
        <v>4.502818724957855E-2</v>
      </c>
      <c r="N485" s="13">
        <f t="shared" si="729"/>
        <v>8.8356235815079134E-2</v>
      </c>
      <c r="O485" s="13">
        <f t="shared" si="730"/>
        <v>5.1252154900120972E-2</v>
      </c>
      <c r="P485" s="13">
        <f t="shared" si="731"/>
        <v>0.10056917146777739</v>
      </c>
      <c r="Q485" s="13">
        <f t="shared" si="732"/>
        <v>8.6688193376949052E-2</v>
      </c>
      <c r="R485" s="13">
        <f t="shared" si="733"/>
        <v>2.9168211539879169E-2</v>
      </c>
      <c r="S485" s="13">
        <f t="shared" si="734"/>
        <v>5.6154593752882391E-2</v>
      </c>
      <c r="T485" s="13">
        <f t="shared" si="735"/>
        <v>9.8670565846699018E-2</v>
      </c>
      <c r="U485" s="13">
        <f t="shared" si="736"/>
        <v>5.723511281582401E-2</v>
      </c>
      <c r="V485" s="13">
        <f t="shared" si="737"/>
        <v>1.3935520325758387E-2</v>
      </c>
      <c r="W485" s="13">
        <f t="shared" si="738"/>
        <v>5.6701094168287364E-2</v>
      </c>
      <c r="X485" s="13">
        <f t="shared" si="739"/>
        <v>6.4538535500262895E-2</v>
      </c>
      <c r="Y485" s="13">
        <f t="shared" si="740"/>
        <v>3.6729648921380795E-2</v>
      </c>
      <c r="Z485" s="13">
        <f t="shared" si="741"/>
        <v>1.1066650967725225E-2</v>
      </c>
      <c r="AA485" s="13">
        <f t="shared" si="742"/>
        <v>2.1715456080161337E-2</v>
      </c>
      <c r="AB485" s="13">
        <f t="shared" si="743"/>
        <v>2.1305498571549623E-2</v>
      </c>
      <c r="AC485" s="13">
        <f t="shared" si="744"/>
        <v>1.9452866897653788E-3</v>
      </c>
      <c r="AD485" s="13">
        <f t="shared" si="745"/>
        <v>2.7815328316115485E-2</v>
      </c>
      <c r="AE485" s="13">
        <f t="shared" si="746"/>
        <v>3.1660069004190591E-2</v>
      </c>
      <c r="AF485" s="13">
        <f t="shared" si="747"/>
        <v>1.8018122201515923E-2</v>
      </c>
      <c r="AG485" s="13">
        <f t="shared" si="748"/>
        <v>6.836218573955926E-3</v>
      </c>
      <c r="AH485" s="13">
        <f t="shared" si="749"/>
        <v>3.1490814102711605E-3</v>
      </c>
      <c r="AI485" s="13">
        <f t="shared" si="750"/>
        <v>6.1792622950728468E-3</v>
      </c>
      <c r="AJ485" s="13">
        <f t="shared" si="751"/>
        <v>6.0626064456080642E-3</v>
      </c>
      <c r="AK485" s="13">
        <f t="shared" si="752"/>
        <v>3.9654352638648473E-3</v>
      </c>
      <c r="AL485" s="13">
        <f t="shared" si="753"/>
        <v>1.7378969272970727E-4</v>
      </c>
      <c r="AM485" s="13">
        <f t="shared" si="754"/>
        <v>1.0916085492629063E-2</v>
      </c>
      <c r="AN485" s="13">
        <f t="shared" si="755"/>
        <v>1.2424948432193984E-2</v>
      </c>
      <c r="AO485" s="13">
        <f t="shared" si="756"/>
        <v>7.0711860788797536E-3</v>
      </c>
      <c r="AP485" s="13">
        <f t="shared" si="757"/>
        <v>2.6828641226703041E-3</v>
      </c>
      <c r="AQ485" s="13">
        <f t="shared" si="758"/>
        <v>7.6342495662182436E-4</v>
      </c>
      <c r="AR485" s="13">
        <f t="shared" si="759"/>
        <v>7.16871888880313E-4</v>
      </c>
      <c r="AS485" s="13">
        <f t="shared" si="760"/>
        <v>1.406676695911248E-3</v>
      </c>
      <c r="AT485" s="13">
        <f t="shared" si="761"/>
        <v>1.3801206027972391E-3</v>
      </c>
      <c r="AU485" s="13">
        <f t="shared" si="762"/>
        <v>9.0271056777621247E-4</v>
      </c>
      <c r="AV485" s="13">
        <f t="shared" si="763"/>
        <v>4.4283432595848939E-4</v>
      </c>
      <c r="AW485" s="13">
        <f t="shared" si="764"/>
        <v>1.0782064447389163E-5</v>
      </c>
      <c r="AX485" s="13">
        <f t="shared" si="765"/>
        <v>3.5700016770174115E-3</v>
      </c>
      <c r="AY485" s="13">
        <f t="shared" si="766"/>
        <v>4.0634609146052297E-3</v>
      </c>
      <c r="AZ485" s="13">
        <f t="shared" si="767"/>
        <v>2.3125639843283247E-3</v>
      </c>
      <c r="BA485" s="13">
        <f t="shared" si="768"/>
        <v>8.7740513058551337E-4</v>
      </c>
      <c r="BB485" s="13">
        <f t="shared" si="769"/>
        <v>2.496708529130855E-4</v>
      </c>
      <c r="BC485" s="13">
        <f t="shared" si="770"/>
        <v>5.6836261946861082E-5</v>
      </c>
      <c r="BD485" s="13">
        <f t="shared" si="771"/>
        <v>1.3599344224389143E-4</v>
      </c>
      <c r="BE485" s="13">
        <f t="shared" si="772"/>
        <v>2.66852151644592E-4</v>
      </c>
      <c r="BF485" s="13">
        <f t="shared" si="773"/>
        <v>2.6181435539237159E-4</v>
      </c>
      <c r="BG485" s="13">
        <f t="shared" si="774"/>
        <v>1.7124777713570095E-4</v>
      </c>
      <c r="BH485" s="13">
        <f t="shared" si="775"/>
        <v>8.4007429032976108E-5</v>
      </c>
      <c r="BI485" s="13">
        <f t="shared" si="776"/>
        <v>3.2968594399392052E-5</v>
      </c>
      <c r="BJ485" s="14">
        <f t="shared" si="777"/>
        <v>0.56100245962882744</v>
      </c>
      <c r="BK485" s="14">
        <f t="shared" si="778"/>
        <v>0.22187001009309704</v>
      </c>
      <c r="BL485" s="14">
        <f t="shared" si="779"/>
        <v>0.20583491715352445</v>
      </c>
      <c r="BM485" s="14">
        <f t="shared" si="780"/>
        <v>0.5946592046436322</v>
      </c>
      <c r="BN485" s="14">
        <f t="shared" si="781"/>
        <v>0.4010621543493843</v>
      </c>
    </row>
    <row r="486" spans="1:66" x14ac:dyDescent="0.25">
      <c r="A486" t="s">
        <v>291</v>
      </c>
      <c r="B486" t="s">
        <v>311</v>
      </c>
      <c r="C486" t="s">
        <v>308</v>
      </c>
      <c r="D486" s="11">
        <v>44427</v>
      </c>
      <c r="E486" s="10">
        <f>VLOOKUP(A486,home!$A$2:$E$405,3,FALSE)</f>
        <v>1.5636000000000001</v>
      </c>
      <c r="F486" s="10">
        <f>VLOOKUP(B486,home!$B$2:$E$405,3,FALSE)</f>
        <v>0.87209999999999999</v>
      </c>
      <c r="G486" s="10">
        <f>VLOOKUP(C486,away!$B$2:$E$405,4,FALSE)</f>
        <v>0.78169999999999995</v>
      </c>
      <c r="H486" s="10">
        <f>VLOOKUP(A486,away!$A$2:$E$405,3,FALSE)</f>
        <v>1.0982000000000001</v>
      </c>
      <c r="I486" s="10">
        <f>VLOOKUP(C486,away!$B$2:$E$405,3,FALSE)</f>
        <v>1.0118</v>
      </c>
      <c r="J486" s="10">
        <f>VLOOKUP(B486,home!$B$2:$E$405,4,FALSE)</f>
        <v>0.66220000000000001</v>
      </c>
      <c r="K486" s="12">
        <f t="shared" si="726"/>
        <v>1.0659382832520001</v>
      </c>
      <c r="L486" s="12">
        <f t="shared" si="727"/>
        <v>0.73580933087200007</v>
      </c>
      <c r="M486" s="13">
        <f t="shared" si="728"/>
        <v>0.16501026182708989</v>
      </c>
      <c r="N486" s="13">
        <f t="shared" si="729"/>
        <v>0.17589075521093123</v>
      </c>
      <c r="O486" s="13">
        <f t="shared" si="730"/>
        <v>0.12141609034200455</v>
      </c>
      <c r="P486" s="13">
        <f t="shared" si="731"/>
        <v>0.12942205889832609</v>
      </c>
      <c r="Q486" s="13">
        <f t="shared" si="732"/>
        <v>9.3744344824718925E-2</v>
      </c>
      <c r="R486" s="13">
        <f t="shared" si="733"/>
        <v>4.4669546095822334E-2</v>
      </c>
      <c r="S486" s="13">
        <f t="shared" si="734"/>
        <v>2.5377314634882766E-2</v>
      </c>
      <c r="T486" s="13">
        <f t="shared" si="735"/>
        <v>6.897796363851047E-2</v>
      </c>
      <c r="U486" s="13">
        <f t="shared" si="736"/>
        <v>4.7614979279026935E-2</v>
      </c>
      <c r="V486" s="13">
        <f t="shared" si="737"/>
        <v>2.2115690617531105E-3</v>
      </c>
      <c r="W486" s="13">
        <f t="shared" si="738"/>
        <v>3.3308561995681475E-2</v>
      </c>
      <c r="X486" s="13">
        <f t="shared" si="739"/>
        <v>2.4508750714350918E-2</v>
      </c>
      <c r="Y486" s="13">
        <f t="shared" si="740"/>
        <v>9.0168837318175994E-3</v>
      </c>
      <c r="Z486" s="13">
        <f t="shared" si="741"/>
        <v>1.0956089607707664E-2</v>
      </c>
      <c r="AA486" s="13">
        <f t="shared" si="742"/>
        <v>1.1678515347594986E-2</v>
      </c>
      <c r="AB486" s="13">
        <f t="shared" si="743"/>
        <v>6.2242883002737682E-3</v>
      </c>
      <c r="AC486" s="13">
        <f t="shared" si="744"/>
        <v>1.0841212926648751E-4</v>
      </c>
      <c r="AD486" s="13">
        <f t="shared" si="745"/>
        <v>8.8762178478173793E-3</v>
      </c>
      <c r="AE486" s="13">
        <f t="shared" si="746"/>
        <v>6.5312039152766108E-3</v>
      </c>
      <c r="AF486" s="13">
        <f t="shared" si="747"/>
        <v>2.4028603913441343E-3</v>
      </c>
      <c r="AG486" s="13">
        <f t="shared" si="748"/>
        <v>5.8934903224458664E-4</v>
      </c>
      <c r="AH486" s="13">
        <f t="shared" si="749"/>
        <v>2.0153982408052623E-3</v>
      </c>
      <c r="AI486" s="13">
        <f t="shared" si="750"/>
        <v>2.1482901408730625E-3</v>
      </c>
      <c r="AJ486" s="13">
        <f t="shared" si="751"/>
        <v>1.1449723523447148E-3</v>
      </c>
      <c r="AK486" s="13">
        <f t="shared" si="752"/>
        <v>4.0682328787644323E-4</v>
      </c>
      <c r="AL486" s="13">
        <f t="shared" si="753"/>
        <v>3.4012238569557444E-6</v>
      </c>
      <c r="AM486" s="13">
        <f t="shared" si="754"/>
        <v>1.8923000828946449E-3</v>
      </c>
      <c r="AN486" s="13">
        <f t="shared" si="755"/>
        <v>1.3923720578037388E-3</v>
      </c>
      <c r="AO486" s="13">
        <f t="shared" si="756"/>
        <v>5.122601760887194E-4</v>
      </c>
      <c r="AP486" s="13">
        <f t="shared" si="757"/>
        <v>1.2564193913340452E-4</v>
      </c>
      <c r="AQ486" s="13">
        <f t="shared" si="758"/>
        <v>2.3112127790802732E-5</v>
      </c>
      <c r="AR486" s="13">
        <f t="shared" si="759"/>
        <v>2.9658976620150539E-4</v>
      </c>
      <c r="AS486" s="13">
        <f t="shared" si="760"/>
        <v>3.1614638621494469E-4</v>
      </c>
      <c r="AT486" s="13">
        <f t="shared" si="761"/>
        <v>1.6849626808914097E-4</v>
      </c>
      <c r="AU486" s="13">
        <f t="shared" si="762"/>
        <v>5.9868874247102578E-5</v>
      </c>
      <c r="AV486" s="13">
        <f t="shared" si="763"/>
        <v>1.5954131258796597E-5</v>
      </c>
      <c r="AW486" s="13">
        <f t="shared" si="764"/>
        <v>7.4102023424893499E-8</v>
      </c>
      <c r="AX486" s="13">
        <f t="shared" si="765"/>
        <v>3.3617918362638903E-4</v>
      </c>
      <c r="AY486" s="13">
        <f t="shared" si="766"/>
        <v>2.473637801572286E-4</v>
      </c>
      <c r="AZ486" s="13">
        <f t="shared" si="767"/>
        <v>9.1006288779729434E-5</v>
      </c>
      <c r="BA486" s="13">
        <f t="shared" si="768"/>
        <v>2.2321092150718905E-5</v>
      </c>
      <c r="BB486" s="13">
        <f t="shared" si="769"/>
        <v>4.1060169699381824E-6</v>
      </c>
      <c r="BC486" s="13">
        <f t="shared" si="770"/>
        <v>6.0424911983985853E-7</v>
      </c>
      <c r="BD486" s="13">
        <f t="shared" si="771"/>
        <v>3.6372252902035411E-5</v>
      </c>
      <c r="BE486" s="13">
        <f t="shared" si="772"/>
        <v>3.8770576816403205E-5</v>
      </c>
      <c r="BF486" s="13">
        <f t="shared" si="773"/>
        <v>2.0663521046183313E-5</v>
      </c>
      <c r="BG486" s="13">
        <f t="shared" si="774"/>
        <v>7.3420127166367394E-6</v>
      </c>
      <c r="BH486" s="13">
        <f t="shared" si="775"/>
        <v>1.9565331076965293E-6</v>
      </c>
      <c r="BI486" s="13">
        <f t="shared" si="776"/>
        <v>4.1710870838874803E-7</v>
      </c>
      <c r="BJ486" s="14">
        <f t="shared" si="777"/>
        <v>0.4284941582972086</v>
      </c>
      <c r="BK486" s="14">
        <f t="shared" si="778"/>
        <v>0.3223803815553325</v>
      </c>
      <c r="BL486" s="14">
        <f t="shared" si="779"/>
        <v>0.23828148081793088</v>
      </c>
      <c r="BM486" s="14">
        <f t="shared" si="780"/>
        <v>0.26971176340115283</v>
      </c>
      <c r="BN486" s="14">
        <f t="shared" si="781"/>
        <v>0.73015305719889301</v>
      </c>
    </row>
    <row r="487" spans="1:66" x14ac:dyDescent="0.25">
      <c r="A487" t="s">
        <v>291</v>
      </c>
      <c r="B487" t="s">
        <v>309</v>
      </c>
      <c r="C487" t="s">
        <v>297</v>
      </c>
      <c r="D487" s="11">
        <v>44427</v>
      </c>
      <c r="E487" s="10">
        <f>VLOOKUP(A487,home!$A$2:$E$405,3,FALSE)</f>
        <v>1.5636000000000001</v>
      </c>
      <c r="F487" s="10">
        <f>VLOOKUP(B487,home!$B$2:$E$405,3,FALSE)</f>
        <v>0.92379999999999995</v>
      </c>
      <c r="G487" s="10">
        <f>VLOOKUP(C487,away!$B$2:$E$405,4,FALSE)</f>
        <v>0.75580000000000003</v>
      </c>
      <c r="H487" s="10">
        <f>VLOOKUP(A487,away!$A$2:$E$405,3,FALSE)</f>
        <v>1.0982000000000001</v>
      </c>
      <c r="I487" s="10">
        <f>VLOOKUP(C487,away!$B$2:$E$405,3,FALSE)</f>
        <v>0.49669999999999997</v>
      </c>
      <c r="J487" s="10">
        <f>VLOOKUP(B487,home!$B$2:$E$405,4,FALSE)</f>
        <v>0.70820000000000005</v>
      </c>
      <c r="K487" s="12">
        <f t="shared" si="726"/>
        <v>1.0917180913440001</v>
      </c>
      <c r="L487" s="12">
        <f t="shared" si="727"/>
        <v>0.386306060708</v>
      </c>
      <c r="M487" s="13">
        <f t="shared" si="728"/>
        <v>0.22808791048202648</v>
      </c>
      <c r="N487" s="13">
        <f t="shared" si="729"/>
        <v>0.2490076982900791</v>
      </c>
      <c r="O487" s="13">
        <f t="shared" si="730"/>
        <v>8.8111742193430598E-2</v>
      </c>
      <c r="P487" s="13">
        <f t="shared" si="731"/>
        <v>9.6193183012406647E-2</v>
      </c>
      <c r="Q487" s="13">
        <f t="shared" si="732"/>
        <v>0.13592310455360387</v>
      </c>
      <c r="R487" s="13">
        <f t="shared" si="733"/>
        <v>1.7019050014431519E-2</v>
      </c>
      <c r="S487" s="13">
        <f t="shared" si="734"/>
        <v>1.0142063687750244E-2</v>
      </c>
      <c r="T487" s="13">
        <f t="shared" si="735"/>
        <v>5.2507919079304334E-2</v>
      </c>
      <c r="U487" s="13">
        <f t="shared" si="736"/>
        <v>1.8580004798243253E-2</v>
      </c>
      <c r="V487" s="13">
        <f t="shared" si="737"/>
        <v>4.7525407899742485E-4</v>
      </c>
      <c r="W487" s="13">
        <f t="shared" si="738"/>
        <v>4.9463237424270473E-2</v>
      </c>
      <c r="X487" s="13">
        <f t="shared" si="739"/>
        <v>1.9107948399234447E-2</v>
      </c>
      <c r="Y487" s="13">
        <f t="shared" si="740"/>
        <v>3.6907581371599962E-3</v>
      </c>
      <c r="Z487" s="13">
        <f t="shared" si="741"/>
        <v>2.191520722689157E-3</v>
      </c>
      <c r="AA487" s="13">
        <f t="shared" si="742"/>
        <v>2.3925228205150303E-3</v>
      </c>
      <c r="AB487" s="13">
        <f t="shared" si="743"/>
        <v>1.3059802235548161E-3</v>
      </c>
      <c r="AC487" s="13">
        <f t="shared" si="744"/>
        <v>1.2527023709240641E-5</v>
      </c>
      <c r="AD487" s="13">
        <f t="shared" si="745"/>
        <v>1.3499977788129917E-2</v>
      </c>
      <c r="AE487" s="13">
        <f t="shared" si="746"/>
        <v>5.215123238977968E-3</v>
      </c>
      <c r="AF487" s="13">
        <f t="shared" si="747"/>
        <v>1.0073168572781619E-3</v>
      </c>
      <c r="AG487" s="13">
        <f t="shared" si="748"/>
        <v>1.2971086900662982E-4</v>
      </c>
      <c r="AH487" s="13">
        <f t="shared" si="749"/>
        <v>2.1164943433549932E-4</v>
      </c>
      <c r="AI487" s="13">
        <f t="shared" si="750"/>
        <v>2.310615164867886E-4</v>
      </c>
      <c r="AJ487" s="13">
        <f t="shared" si="751"/>
        <v>1.2612701888100353E-4</v>
      </c>
      <c r="AK487" s="13">
        <f t="shared" si="752"/>
        <v>4.589838277322595E-5</v>
      </c>
      <c r="AL487" s="13">
        <f t="shared" si="753"/>
        <v>2.1132453389873086E-7</v>
      </c>
      <c r="AM487" s="13">
        <f t="shared" si="754"/>
        <v>2.9476339968087188E-3</v>
      </c>
      <c r="AN487" s="13">
        <f t="shared" si="755"/>
        <v>1.1386888777161538E-3</v>
      </c>
      <c r="AO487" s="13">
        <f t="shared" si="756"/>
        <v>2.1994120736127038E-4</v>
      </c>
      <c r="AP487" s="13">
        <f t="shared" si="757"/>
        <v>2.8321540467697915E-5</v>
      </c>
      <c r="AQ487" s="13">
        <f t="shared" si="758"/>
        <v>2.7351956828146465E-6</v>
      </c>
      <c r="AR487" s="13">
        <f t="shared" si="759"/>
        <v>1.6352291845844653E-5</v>
      </c>
      <c r="AS487" s="13">
        <f t="shared" si="760"/>
        <v>1.785209284304558E-5</v>
      </c>
      <c r="AT487" s="13">
        <f t="shared" si="761"/>
        <v>9.7447263625527997E-6</v>
      </c>
      <c r="AU487" s="13">
        <f t="shared" si="762"/>
        <v>3.5461646883985687E-6</v>
      </c>
      <c r="AV487" s="13">
        <f t="shared" si="763"/>
        <v>9.6785303630249408E-7</v>
      </c>
      <c r="AW487" s="13">
        <f t="shared" si="764"/>
        <v>2.4756511549248557E-9</v>
      </c>
      <c r="AX487" s="13">
        <f t="shared" si="765"/>
        <v>5.3633089349611651E-4</v>
      </c>
      <c r="AY487" s="13">
        <f t="shared" si="766"/>
        <v>2.0718787470248669E-4</v>
      </c>
      <c r="AZ487" s="13">
        <f t="shared" si="767"/>
        <v>4.0018965851390154E-5</v>
      </c>
      <c r="BA487" s="13">
        <f t="shared" si="768"/>
        <v>5.1531896838861684E-6</v>
      </c>
      <c r="BB487" s="13">
        <f t="shared" si="769"/>
        <v>4.9767710171579225E-7</v>
      </c>
      <c r="BC487" s="13">
        <f t="shared" si="770"/>
        <v>3.8451136133680462E-8</v>
      </c>
      <c r="BD487" s="13">
        <f t="shared" si="771"/>
        <v>1.0528315744192994E-6</v>
      </c>
      <c r="BE487" s="13">
        <f t="shared" si="772"/>
        <v>1.149395276931736E-6</v>
      </c>
      <c r="BF487" s="13">
        <f t="shared" si="773"/>
        <v>6.2740780896586158E-7</v>
      </c>
      <c r="BG487" s="13">
        <f t="shared" si="774"/>
        <v>2.2831748523284386E-7</v>
      </c>
      <c r="BH487" s="13">
        <f t="shared" si="775"/>
        <v>6.2314582299715546E-8</v>
      </c>
      <c r="BI487" s="13">
        <f t="shared" si="776"/>
        <v>1.3605991370228819E-8</v>
      </c>
      <c r="BJ487" s="14">
        <f t="shared" si="777"/>
        <v>0.53467934250705351</v>
      </c>
      <c r="BK487" s="14">
        <f t="shared" si="778"/>
        <v>0.33511833748412634</v>
      </c>
      <c r="BL487" s="14">
        <f t="shared" si="779"/>
        <v>0.1280756334041471</v>
      </c>
      <c r="BM487" s="14">
        <f t="shared" si="780"/>
        <v>0.18551496017298641</v>
      </c>
      <c r="BN487" s="14">
        <f t="shared" si="781"/>
        <v>0.81434268854597824</v>
      </c>
    </row>
    <row r="488" spans="1:66" x14ac:dyDescent="0.25">
      <c r="A488" t="s">
        <v>291</v>
      </c>
      <c r="B488" t="s">
        <v>300</v>
      </c>
      <c r="C488" t="s">
        <v>315</v>
      </c>
      <c r="D488" s="11">
        <v>44427</v>
      </c>
      <c r="E488" s="10">
        <f>VLOOKUP(A488,home!$A$2:$E$405,3,FALSE)</f>
        <v>1.5636000000000001</v>
      </c>
      <c r="F488" s="10">
        <f>VLOOKUP(B488,home!$B$2:$E$405,3,FALSE)</f>
        <v>1.0465</v>
      </c>
      <c r="G488" s="10">
        <f>VLOOKUP(C488,away!$B$2:$E$405,4,FALSE)</f>
        <v>0.51160000000000005</v>
      </c>
      <c r="H488" s="10">
        <f>VLOOKUP(A488,away!$A$2:$E$405,3,FALSE)</f>
        <v>1.0982000000000001</v>
      </c>
      <c r="I488" s="10">
        <f>VLOOKUP(C488,away!$B$2:$E$405,3,FALSE)</f>
        <v>1.548</v>
      </c>
      <c r="J488" s="10">
        <f>VLOOKUP(B488,home!$B$2:$E$405,4,FALSE)</f>
        <v>0.91059999999999997</v>
      </c>
      <c r="K488" s="12">
        <f t="shared" si="726"/>
        <v>0.83713486584000019</v>
      </c>
      <c r="L488" s="12">
        <f t="shared" si="727"/>
        <v>1.5480323841600001</v>
      </c>
      <c r="M488" s="13">
        <f t="shared" si="728"/>
        <v>9.2073578985357077E-2</v>
      </c>
      <c r="N488" s="13">
        <f t="shared" si="729"/>
        <v>7.7078003191315553E-2</v>
      </c>
      <c r="O488" s="13">
        <f t="shared" si="730"/>
        <v>0.1425328819948464</v>
      </c>
      <c r="P488" s="13">
        <f t="shared" si="731"/>
        <v>0.11931924504654431</v>
      </c>
      <c r="Q488" s="13">
        <f t="shared" si="732"/>
        <v>3.2262341930388523E-2</v>
      </c>
      <c r="R488" s="13">
        <f t="shared" si="733"/>
        <v>0.11032275856783903</v>
      </c>
      <c r="S488" s="13">
        <f t="shared" si="734"/>
        <v>3.8656806858625228E-2</v>
      </c>
      <c r="T488" s="13">
        <f t="shared" si="735"/>
        <v>4.9943150097084485E-2</v>
      </c>
      <c r="U488" s="13">
        <f t="shared" si="736"/>
        <v>9.2355027692786668E-2</v>
      </c>
      <c r="V488" s="13">
        <f t="shared" si="737"/>
        <v>5.5662017041281341E-3</v>
      </c>
      <c r="W488" s="13">
        <f t="shared" si="738"/>
        <v>9.0026437611933369E-3</v>
      </c>
      <c r="X488" s="13">
        <f t="shared" si="739"/>
        <v>1.3936384085383273E-2</v>
      </c>
      <c r="Y488" s="13">
        <f t="shared" si="740"/>
        <v>1.0786986941132677E-2</v>
      </c>
      <c r="Z488" s="13">
        <f t="shared" si="741"/>
        <v>5.6927734324293301E-2</v>
      </c>
      <c r="AA488" s="13">
        <f t="shared" si="742"/>
        <v>4.7656191236142446E-2</v>
      </c>
      <c r="AB488" s="13">
        <f t="shared" si="743"/>
        <v>1.9947329628456748E-2</v>
      </c>
      <c r="AC488" s="13">
        <f t="shared" si="744"/>
        <v>4.508316829541983E-4</v>
      </c>
      <c r="AD488" s="13">
        <f t="shared" si="745"/>
        <v>1.8841067443079744E-3</v>
      </c>
      <c r="AE488" s="13">
        <f t="shared" si="746"/>
        <v>2.9166582554030094E-3</v>
      </c>
      <c r="AF488" s="13">
        <f t="shared" si="747"/>
        <v>2.2575407164457341E-3</v>
      </c>
      <c r="AG488" s="13">
        <f t="shared" si="748"/>
        <v>1.1649153792059213E-3</v>
      </c>
      <c r="AH488" s="13">
        <f t="shared" si="749"/>
        <v>2.2031494072715711E-2</v>
      </c>
      <c r="AI488" s="13">
        <f t="shared" si="750"/>
        <v>1.8443331834817629E-2</v>
      </c>
      <c r="AJ488" s="13">
        <f t="shared" si="751"/>
        <v>7.719778060591328E-3</v>
      </c>
      <c r="AK488" s="13">
        <f t="shared" si="752"/>
        <v>2.1541651236892329E-3</v>
      </c>
      <c r="AL488" s="13">
        <f t="shared" si="753"/>
        <v>2.336952539303938E-5</v>
      </c>
      <c r="AM488" s="13">
        <f t="shared" si="754"/>
        <v>3.1545028932489921E-4</v>
      </c>
      <c r="AN488" s="13">
        <f t="shared" si="755"/>
        <v>4.8832726346758563E-4</v>
      </c>
      <c r="AO488" s="13">
        <f t="shared" si="756"/>
        <v>3.7797320895802762E-4</v>
      </c>
      <c r="AP488" s="13">
        <f t="shared" si="757"/>
        <v>1.9503825593730043E-4</v>
      </c>
      <c r="AQ488" s="13">
        <f t="shared" si="758"/>
        <v>7.5481384085256876E-5</v>
      </c>
      <c r="AR488" s="13">
        <f t="shared" si="759"/>
        <v>6.821093259198603E-3</v>
      </c>
      <c r="AS488" s="13">
        <f t="shared" si="760"/>
        <v>5.7101749904213519E-3</v>
      </c>
      <c r="AT488" s="13">
        <f t="shared" si="761"/>
        <v>2.3900932872646511E-3</v>
      </c>
      <c r="AU488" s="13">
        <f t="shared" si="762"/>
        <v>6.6694347445979299E-4</v>
      </c>
      <c r="AV488" s="13">
        <f t="shared" si="763"/>
        <v>1.3958040900369058E-4</v>
      </c>
      <c r="AW488" s="13">
        <f t="shared" si="764"/>
        <v>8.4124571219193883E-7</v>
      </c>
      <c r="AX488" s="13">
        <f t="shared" si="765"/>
        <v>4.4012405938864782E-5</v>
      </c>
      <c r="AY488" s="13">
        <f t="shared" si="766"/>
        <v>6.8132629698158597E-5</v>
      </c>
      <c r="AZ488" s="13">
        <f t="shared" si="767"/>
        <v>5.2735758595365455E-5</v>
      </c>
      <c r="BA488" s="13">
        <f t="shared" si="768"/>
        <v>2.7212220702956595E-5</v>
      </c>
      <c r="BB488" s="13">
        <f t="shared" si="769"/>
        <v>1.0531349723271504E-5</v>
      </c>
      <c r="BC488" s="13">
        <f t="shared" si="770"/>
        <v>3.2605740841077487E-6</v>
      </c>
      <c r="BD488" s="13">
        <f t="shared" si="771"/>
        <v>1.7598788767691552E-3</v>
      </c>
      <c r="BE488" s="13">
        <f t="shared" si="772"/>
        <v>1.4732559673987971E-3</v>
      </c>
      <c r="BF488" s="13">
        <f t="shared" si="773"/>
        <v>6.1665696830818574E-4</v>
      </c>
      <c r="BG488" s="13">
        <f t="shared" si="774"/>
        <v>1.7207501614465812E-4</v>
      </c>
      <c r="BH488" s="13">
        <f t="shared" si="775"/>
        <v>3.6012498888668556E-5</v>
      </c>
      <c r="BI488" s="13">
        <f t="shared" si="776"/>
        <v>6.0294636851457429E-6</v>
      </c>
      <c r="BJ488" s="14">
        <f t="shared" si="777"/>
        <v>0.20289088644237629</v>
      </c>
      <c r="BK488" s="14">
        <f t="shared" si="778"/>
        <v>0.25615816643270017</v>
      </c>
      <c r="BL488" s="14">
        <f t="shared" si="779"/>
        <v>0.48295475242342784</v>
      </c>
      <c r="BM488" s="14">
        <f t="shared" si="780"/>
        <v>0.42527543852252087</v>
      </c>
      <c r="BN488" s="14">
        <f t="shared" si="781"/>
        <v>0.573588809716291</v>
      </c>
    </row>
    <row r="489" spans="1:66" x14ac:dyDescent="0.25">
      <c r="A489" t="s">
        <v>291</v>
      </c>
      <c r="B489" t="s">
        <v>306</v>
      </c>
      <c r="C489" t="s">
        <v>310</v>
      </c>
      <c r="D489" s="11">
        <v>44427</v>
      </c>
      <c r="E489" s="10">
        <f>VLOOKUP(A489,home!$A$2:$E$405,3,FALSE)</f>
        <v>1.5636000000000001</v>
      </c>
      <c r="F489" s="10">
        <f>VLOOKUP(B489,home!$B$2:$E$405,3,FALSE)</f>
        <v>1.3774999999999999</v>
      </c>
      <c r="G489" s="10">
        <f>VLOOKUP(C489,away!$B$2:$E$405,4,FALSE)</f>
        <v>1.0871999999999999</v>
      </c>
      <c r="H489" s="10">
        <f>VLOOKUP(A489,away!$A$2:$E$405,3,FALSE)</f>
        <v>1.0982000000000001</v>
      </c>
      <c r="I489" s="10">
        <f>VLOOKUP(C489,away!$B$2:$E$405,3,FALSE)</f>
        <v>1.0927</v>
      </c>
      <c r="J489" s="10">
        <f>VLOOKUP(B489,home!$B$2:$E$405,4,FALSE)</f>
        <v>0.91059999999999997</v>
      </c>
      <c r="K489" s="12">
        <f t="shared" si="726"/>
        <v>2.3416755048</v>
      </c>
      <c r="L489" s="12">
        <f t="shared" si="727"/>
        <v>1.0927228592839999</v>
      </c>
      <c r="M489" s="13">
        <f t="shared" si="728"/>
        <v>3.224480402953777E-2</v>
      </c>
      <c r="N489" s="13">
        <f t="shared" si="729"/>
        <v>7.5506867753044923E-2</v>
      </c>
      <c r="O489" s="13">
        <f t="shared" si="730"/>
        <v>3.5234634456208752E-2</v>
      </c>
      <c r="P489" s="13">
        <f t="shared" si="731"/>
        <v>8.2508080426686101E-2</v>
      </c>
      <c r="Q489" s="13">
        <f t="shared" si="732"/>
        <v>8.8406291330739184E-2</v>
      </c>
      <c r="R489" s="13">
        <f t="shared" si="733"/>
        <v>1.9250845254407484E-2</v>
      </c>
      <c r="S489" s="13">
        <f t="shared" si="734"/>
        <v>5.2780467586812076E-2</v>
      </c>
      <c r="T489" s="13">
        <f t="shared" si="735"/>
        <v>9.6603575441619613E-2</v>
      </c>
      <c r="U489" s="13">
        <f t="shared" si="736"/>
        <v>4.5079232778941318E-2</v>
      </c>
      <c r="V489" s="13">
        <f t="shared" si="737"/>
        <v>1.5006087184436403E-2</v>
      </c>
      <c r="W489" s="13">
        <f t="shared" si="738"/>
        <v>6.9006282293134838E-2</v>
      </c>
      <c r="X489" s="13">
        <f t="shared" si="739"/>
        <v>7.5404742095913163E-2</v>
      </c>
      <c r="Y489" s="13">
        <f t="shared" si="740"/>
        <v>4.1198242693309399E-2</v>
      </c>
      <c r="Z489" s="13">
        <f t="shared" si="741"/>
        <v>7.0119462233433228E-3</v>
      </c>
      <c r="AA489" s="13">
        <f t="shared" si="742"/>
        <v>1.6419702712177926E-2</v>
      </c>
      <c r="AB489" s="13">
        <f t="shared" si="743"/>
        <v>1.9224807818602592E-2</v>
      </c>
      <c r="AC489" s="13">
        <f t="shared" si="744"/>
        <v>2.3998506999165716E-3</v>
      </c>
      <c r="AD489" s="13">
        <f t="shared" si="745"/>
        <v>4.0397580230786954E-2</v>
      </c>
      <c r="AE489" s="13">
        <f t="shared" si="746"/>
        <v>4.4143359377940311E-2</v>
      </c>
      <c r="AF489" s="13">
        <f t="shared" si="747"/>
        <v>2.4118228938932052E-2</v>
      </c>
      <c r="AG489" s="13">
        <f t="shared" si="748"/>
        <v>8.7848466956719808E-3</v>
      </c>
      <c r="AH489" s="13">
        <f t="shared" si="749"/>
        <v>1.9155284815793399E-3</v>
      </c>
      <c r="AI489" s="13">
        <f t="shared" si="750"/>
        <v>4.4855461240610774E-3</v>
      </c>
      <c r="AJ489" s="13">
        <f t="shared" si="751"/>
        <v>5.2518467421822056E-3</v>
      </c>
      <c r="AK489" s="13">
        <f t="shared" si="752"/>
        <v>4.0993736237105831E-3</v>
      </c>
      <c r="AL489" s="13">
        <f t="shared" si="753"/>
        <v>2.4562974472336271E-4</v>
      </c>
      <c r="AM489" s="13">
        <f t="shared" si="754"/>
        <v>1.891960481592531E-2</v>
      </c>
      <c r="AN489" s="13">
        <f t="shared" si="755"/>
        <v>2.0673884670981239E-2</v>
      </c>
      <c r="AO489" s="13">
        <f t="shared" si="756"/>
        <v>1.1295413185091136E-2</v>
      </c>
      <c r="AP489" s="13">
        <f t="shared" si="757"/>
        <v>4.11425206413566E-3</v>
      </c>
      <c r="AQ489" s="13">
        <f t="shared" si="758"/>
        <v>1.1239343198343541E-3</v>
      </c>
      <c r="AR489" s="13">
        <f t="shared" si="759"/>
        <v>4.1862835188626312E-4</v>
      </c>
      <c r="AS489" s="13">
        <f t="shared" si="760"/>
        <v>9.8029175722685706E-4</v>
      </c>
      <c r="AT489" s="13">
        <f t="shared" si="761"/>
        <v>1.1477625977277402E-3</v>
      </c>
      <c r="AU489" s="13">
        <f t="shared" si="762"/>
        <v>8.9589585347488838E-4</v>
      </c>
      <c r="AV489" s="13">
        <f t="shared" si="763"/>
        <v>5.2447434373350903E-4</v>
      </c>
      <c r="AW489" s="13">
        <f t="shared" si="764"/>
        <v>1.7458832466513713E-5</v>
      </c>
      <c r="AX489" s="13">
        <f t="shared" si="765"/>
        <v>7.3839291929914033E-3</v>
      </c>
      <c r="AY489" s="13">
        <f t="shared" si="766"/>
        <v>8.0685882205161642E-3</v>
      </c>
      <c r="AZ489" s="13">
        <f t="shared" si="767"/>
        <v>4.4083653953538105E-3</v>
      </c>
      <c r="BA489" s="13">
        <f t="shared" si="768"/>
        <v>1.605707213193219E-3</v>
      </c>
      <c r="BB489" s="13">
        <f t="shared" si="769"/>
        <v>4.3864824429335939E-4</v>
      </c>
      <c r="BC489" s="13">
        <f t="shared" si="770"/>
        <v>9.5864192744829255E-5</v>
      </c>
      <c r="BD489" s="13">
        <f t="shared" si="771"/>
        <v>7.6240794941750964E-5</v>
      </c>
      <c r="BE489" s="13">
        <f t="shared" si="772"/>
        <v>1.7853120198157795E-4</v>
      </c>
      <c r="BF489" s="13">
        <f t="shared" si="773"/>
        <v>2.0903107126138122E-4</v>
      </c>
      <c r="BG489" s="13">
        <f t="shared" si="774"/>
        <v>1.6316097977162652E-4</v>
      </c>
      <c r="BH489" s="13">
        <f t="shared" si="775"/>
        <v>9.5517517417596535E-5</v>
      </c>
      <c r="BI489" s="13">
        <f t="shared" si="776"/>
        <v>4.4734206163218633E-5</v>
      </c>
      <c r="BJ489" s="14">
        <f t="shared" si="777"/>
        <v>0.64169820836615288</v>
      </c>
      <c r="BK489" s="14">
        <f t="shared" si="778"/>
        <v>0.19325350789262846</v>
      </c>
      <c r="BL489" s="14">
        <f t="shared" si="779"/>
        <v>0.1556957866674577</v>
      </c>
      <c r="BM489" s="14">
        <f t="shared" si="780"/>
        <v>0.65645679651090827</v>
      </c>
      <c r="BN489" s="14">
        <f t="shared" si="781"/>
        <v>0.33315152325062425</v>
      </c>
    </row>
    <row r="490" spans="1:66" x14ac:dyDescent="0.25">
      <c r="A490" t="s">
        <v>291</v>
      </c>
      <c r="B490" t="s">
        <v>316</v>
      </c>
      <c r="C490" t="s">
        <v>312</v>
      </c>
      <c r="D490" s="11">
        <v>44427</v>
      </c>
      <c r="E490" s="10">
        <f>VLOOKUP(A490,home!$A$2:$E$405,3,FALSE)</f>
        <v>1.5636000000000001</v>
      </c>
      <c r="F490" s="10">
        <f>VLOOKUP(B490,home!$B$2:$E$405,3,FALSE)</f>
        <v>1.1512</v>
      </c>
      <c r="G490" s="10">
        <f>VLOOKUP(C490,away!$B$2:$E$405,4,FALSE)</f>
        <v>1.5348999999999999</v>
      </c>
      <c r="H490" s="10">
        <f>VLOOKUP(A490,away!$A$2:$E$405,3,FALSE)</f>
        <v>1.0982000000000001</v>
      </c>
      <c r="I490" s="10">
        <f>VLOOKUP(C490,away!$B$2:$E$405,3,FALSE)</f>
        <v>0.91059999999999997</v>
      </c>
      <c r="J490" s="10">
        <f>VLOOKUP(B490,home!$B$2:$E$405,4,FALSE)</f>
        <v>1.0016</v>
      </c>
      <c r="K490" s="12">
        <f t="shared" si="726"/>
        <v>2.7628450495679999</v>
      </c>
      <c r="L490" s="12">
        <f t="shared" si="727"/>
        <v>1.0016209534720002</v>
      </c>
      <c r="M490" s="13">
        <f t="shared" si="728"/>
        <v>2.3179986973551371E-2</v>
      </c>
      <c r="N490" s="13">
        <f t="shared" si="729"/>
        <v>6.4042712258927131E-2</v>
      </c>
      <c r="O490" s="13">
        <f t="shared" si="730"/>
        <v>2.3217560653917071E-2</v>
      </c>
      <c r="P490" s="13">
        <f t="shared" si="731"/>
        <v>6.4146522515719562E-2</v>
      </c>
      <c r="Q490" s="13">
        <f t="shared" si="732"/>
        <v>8.8470045262742381E-2</v>
      </c>
      <c r="R490" s="13">
        <f t="shared" si="733"/>
        <v>1.1627597619735206E-2</v>
      </c>
      <c r="S490" s="13">
        <f t="shared" si="734"/>
        <v>4.4378544685494466E-2</v>
      </c>
      <c r="T490" s="13">
        <f t="shared" si="735"/>
        <v>8.8613451089779041E-2</v>
      </c>
      <c r="U490" s="13">
        <f t="shared" si="736"/>
        <v>3.2125250522054068E-2</v>
      </c>
      <c r="V490" s="13">
        <f t="shared" si="737"/>
        <v>1.3645532142931396E-2</v>
      </c>
      <c r="W490" s="13">
        <f t="shared" si="738"/>
        <v>8.1476342196408202E-2</v>
      </c>
      <c r="X490" s="13">
        <f t="shared" si="739"/>
        <v>8.160841155617736E-2</v>
      </c>
      <c r="Y490" s="13">
        <f t="shared" si="740"/>
        <v>4.0870347497116877E-2</v>
      </c>
      <c r="Z490" s="13">
        <f t="shared" si="741"/>
        <v>3.8821484714893126E-3</v>
      </c>
      <c r="AA490" s="13">
        <f t="shared" si="742"/>
        <v>1.0725774686142225E-2</v>
      </c>
      <c r="AB490" s="13">
        <f t="shared" si="743"/>
        <v>1.4816826747194914E-2</v>
      </c>
      <c r="AC490" s="13">
        <f t="shared" si="744"/>
        <v>2.3601001044679893E-3</v>
      </c>
      <c r="AD490" s="13">
        <f t="shared" si="745"/>
        <v>5.6276627173563687E-2</v>
      </c>
      <c r="AE490" s="13">
        <f t="shared" si="746"/>
        <v>5.6367848967773145E-2</v>
      </c>
      <c r="AF490" s="13">
        <f t="shared" si="747"/>
        <v>2.8229609314133316E-2</v>
      </c>
      <c r="AG490" s="13">
        <f t="shared" si="748"/>
        <v>9.4251227324547576E-3</v>
      </c>
      <c r="AH490" s="13">
        <f t="shared" si="749"/>
        <v>9.7211031338324827E-4</v>
      </c>
      <c r="AI490" s="13">
        <f t="shared" si="750"/>
        <v>2.6857901669649045E-3</v>
      </c>
      <c r="AJ490" s="13">
        <f t="shared" si="751"/>
        <v>3.7102110334887002E-3</v>
      </c>
      <c r="AK490" s="13">
        <f t="shared" si="752"/>
        <v>3.4169127289089421E-3</v>
      </c>
      <c r="AL490" s="13">
        <f t="shared" si="753"/>
        <v>2.6124641858228518E-4</v>
      </c>
      <c r="AM490" s="13">
        <f t="shared" si="754"/>
        <v>3.1096720158572889E-2</v>
      </c>
      <c r="AN490" s="13">
        <f t="shared" si="755"/>
        <v>3.1147126495081747E-2</v>
      </c>
      <c r="AO490" s="13">
        <f t="shared" si="756"/>
        <v>1.5598807268958388E-2</v>
      </c>
      <c r="AP490" s="13">
        <f t="shared" si="757"/>
        <v>5.2080307365866899E-3</v>
      </c>
      <c r="AQ490" s="13">
        <f t="shared" si="758"/>
        <v>1.3041181780228607E-3</v>
      </c>
      <c r="AR490" s="13">
        <f t="shared" si="759"/>
        <v>1.9473721179417885E-4</v>
      </c>
      <c r="AS490" s="13">
        <f t="shared" si="760"/>
        <v>5.3802874157222221E-4</v>
      </c>
      <c r="AT490" s="13">
        <f t="shared" si="761"/>
        <v>7.432450225890577E-4</v>
      </c>
      <c r="AU490" s="13">
        <f t="shared" si="762"/>
        <v>6.8449027709207796E-4</v>
      </c>
      <c r="AV490" s="13">
        <f t="shared" si="763"/>
        <v>4.7278514338531906E-4</v>
      </c>
      <c r="AW490" s="13">
        <f t="shared" si="764"/>
        <v>2.0082037543445415E-5</v>
      </c>
      <c r="AX490" s="13">
        <f t="shared" si="765"/>
        <v>1.4319236557985747E-2</v>
      </c>
      <c r="AY490" s="13">
        <f t="shared" si="766"/>
        <v>1.4342447374200807E-2</v>
      </c>
      <c r="AZ490" s="13">
        <f t="shared" si="767"/>
        <v>7.1828479070344979E-3</v>
      </c>
      <c r="BA490" s="13">
        <f t="shared" si="768"/>
        <v>2.3981636564294187E-3</v>
      </c>
      <c r="BB490" s="13">
        <f t="shared" si="769"/>
        <v>6.0051274203368307E-4</v>
      </c>
      <c r="BC490" s="13">
        <f t="shared" si="770"/>
        <v>1.2029722904957262E-4</v>
      </c>
      <c r="BD490" s="13">
        <f t="shared" si="771"/>
        <v>3.25088119589607E-5</v>
      </c>
      <c r="BE490" s="13">
        <f t="shared" si="772"/>
        <v>8.9816810188151562E-5</v>
      </c>
      <c r="BF490" s="13">
        <f t="shared" si="773"/>
        <v>1.2407496469816166E-4</v>
      </c>
      <c r="BG490" s="13">
        <f t="shared" si="774"/>
        <v>1.1426663399721342E-4</v>
      </c>
      <c r="BH490" s="13">
        <f t="shared" si="775"/>
        <v>7.8925251017499898E-5</v>
      </c>
      <c r="BI490" s="13">
        <f t="shared" si="776"/>
        <v>4.3611647811922276E-5</v>
      </c>
      <c r="BJ490" s="14">
        <f t="shared" si="777"/>
        <v>0.71869882635303228</v>
      </c>
      <c r="BK490" s="14">
        <f t="shared" si="778"/>
        <v>0.16231438021494787</v>
      </c>
      <c r="BL490" s="14">
        <f t="shared" si="779"/>
        <v>0.10641452498789404</v>
      </c>
      <c r="BM490" s="14">
        <f t="shared" si="780"/>
        <v>0.70230308940611341</v>
      </c>
      <c r="BN490" s="14">
        <f t="shared" si="781"/>
        <v>0.27468442528459269</v>
      </c>
    </row>
    <row r="491" spans="1:66" x14ac:dyDescent="0.25">
      <c r="A491" t="s">
        <v>291</v>
      </c>
      <c r="B491" t="s">
        <v>293</v>
      </c>
      <c r="C491" t="s">
        <v>318</v>
      </c>
      <c r="D491" s="11">
        <v>44427</v>
      </c>
      <c r="E491" s="10">
        <f>VLOOKUP(A491,home!$A$2:$E$405,3,FALSE)</f>
        <v>1.5636000000000001</v>
      </c>
      <c r="F491" s="10">
        <f>VLOOKUP(B491,home!$B$2:$E$405,3,FALSE)</f>
        <v>0.78169999999999995</v>
      </c>
      <c r="G491" s="10">
        <f>VLOOKUP(C491,away!$B$2:$E$405,4,FALSE)</f>
        <v>1.1047</v>
      </c>
      <c r="H491" s="10">
        <f>VLOOKUP(A491,away!$A$2:$E$405,3,FALSE)</f>
        <v>1.0982000000000001</v>
      </c>
      <c r="I491" s="10">
        <f>VLOOKUP(C491,away!$B$2:$E$405,3,FALSE)</f>
        <v>1.0761000000000001</v>
      </c>
      <c r="J491" s="10">
        <f>VLOOKUP(B491,home!$B$2:$E$405,4,FALSE)</f>
        <v>1.0118</v>
      </c>
      <c r="K491" s="12">
        <f t="shared" si="726"/>
        <v>1.350237382764</v>
      </c>
      <c r="L491" s="12">
        <f t="shared" si="727"/>
        <v>1.1957179416360002</v>
      </c>
      <c r="M491" s="13">
        <f t="shared" si="728"/>
        <v>7.8398120557028564E-2</v>
      </c>
      <c r="N491" s="13">
        <f t="shared" si="729"/>
        <v>0.10585607311453878</v>
      </c>
      <c r="O491" s="13">
        <f t="shared" si="730"/>
        <v>9.3742039340581174E-2</v>
      </c>
      <c r="P491" s="13">
        <f t="shared" si="731"/>
        <v>0.12657400585418624</v>
      </c>
      <c r="Q491" s="13">
        <f t="shared" si="732"/>
        <v>7.1465413555924756E-2</v>
      </c>
      <c r="R491" s="13">
        <f t="shared" si="733"/>
        <v>5.6044519162540343E-2</v>
      </c>
      <c r="S491" s="13">
        <f t="shared" si="734"/>
        <v>5.108853006980428E-2</v>
      </c>
      <c r="T491" s="13">
        <f t="shared" si="735"/>
        <v>8.5452477195255838E-2</v>
      </c>
      <c r="U491" s="13">
        <f t="shared" si="736"/>
        <v>7.5673404872295305E-2</v>
      </c>
      <c r="V491" s="13">
        <f t="shared" si="737"/>
        <v>9.1647320372138501E-3</v>
      </c>
      <c r="W491" s="13">
        <f t="shared" si="738"/>
        <v>3.216509098596624E-2</v>
      </c>
      <c r="X491" s="13">
        <f t="shared" si="739"/>
        <v>3.8460376386274212E-2</v>
      </c>
      <c r="Y491" s="13">
        <f t="shared" si="740"/>
        <v>2.2993881043570814E-2</v>
      </c>
      <c r="Z491" s="13">
        <f t="shared" si="741"/>
        <v>2.2337812364337378E-2</v>
      </c>
      <c r="AA491" s="13">
        <f t="shared" si="742"/>
        <v>3.0161349303496215E-2</v>
      </c>
      <c r="AB491" s="13">
        <f t="shared" si="743"/>
        <v>2.0362490672091768E-2</v>
      </c>
      <c r="AC491" s="13">
        <f t="shared" si="744"/>
        <v>9.2478049719837648E-4</v>
      </c>
      <c r="AD491" s="13">
        <f t="shared" si="745"/>
        <v>1.0857627067314251E-2</v>
      </c>
      <c r="AE491" s="13">
        <f t="shared" si="746"/>
        <v>1.2982659487980316E-2</v>
      </c>
      <c r="AF491" s="13">
        <f t="shared" si="747"/>
        <v>7.7617994399644561E-3</v>
      </c>
      <c r="AG491" s="13">
        <f t="shared" si="748"/>
        <v>3.093640949915254E-3</v>
      </c>
      <c r="AH491" s="13">
        <f t="shared" si="749"/>
        <v>6.6774307552341667E-3</v>
      </c>
      <c r="AI491" s="13">
        <f t="shared" si="750"/>
        <v>9.0161166265352206E-3</v>
      </c>
      <c r="AJ491" s="13">
        <f t="shared" si="751"/>
        <v>6.0869488582539514E-3</v>
      </c>
      <c r="AK491" s="13">
        <f t="shared" si="752"/>
        <v>2.7396086317957114E-3</v>
      </c>
      <c r="AL491" s="13">
        <f t="shared" si="753"/>
        <v>5.9722437851594847E-5</v>
      </c>
      <c r="AM491" s="13">
        <f t="shared" si="754"/>
        <v>2.9320747908795882E-3</v>
      </c>
      <c r="AN491" s="13">
        <f t="shared" si="755"/>
        <v>3.5059344336733464E-3</v>
      </c>
      <c r="AO491" s="13">
        <f t="shared" si="756"/>
        <v>2.0960543522713349E-3</v>
      </c>
      <c r="AP491" s="13">
        <f t="shared" si="757"/>
        <v>8.3542993188502048E-4</v>
      </c>
      <c r="AQ491" s="13">
        <f t="shared" si="758"/>
        <v>2.4973463963366498E-4</v>
      </c>
      <c r="AR491" s="13">
        <f t="shared" si="759"/>
        <v>1.5968647516131044E-3</v>
      </c>
      <c r="AS491" s="13">
        <f t="shared" si="760"/>
        <v>2.1561464828461626E-3</v>
      </c>
      <c r="AT491" s="13">
        <f t="shared" si="761"/>
        <v>1.4556547919270036E-3</v>
      </c>
      <c r="AU491" s="13">
        <f t="shared" si="762"/>
        <v>6.5515983881979747E-4</v>
      </c>
      <c r="AV491" s="13">
        <f t="shared" si="763"/>
        <v>2.2115532651503195E-4</v>
      </c>
      <c r="AW491" s="13">
        <f t="shared" si="764"/>
        <v>2.6783905250903266E-6</v>
      </c>
      <c r="AX491" s="13">
        <f t="shared" si="765"/>
        <v>6.5983283195092672E-4</v>
      </c>
      <c r="AY491" s="13">
        <f t="shared" si="766"/>
        <v>7.889739556442148E-4</v>
      </c>
      <c r="AZ491" s="13">
        <f t="shared" si="767"/>
        <v>4.7169515712365675E-4</v>
      </c>
      <c r="BA491" s="13">
        <f t="shared" si="768"/>
        <v>1.8800478745185627E-4</v>
      </c>
      <c r="BB491" s="13">
        <f t="shared" si="769"/>
        <v>5.6200174367411783E-5</v>
      </c>
      <c r="BC491" s="13">
        <f t="shared" si="770"/>
        <v>1.3439911362837188E-5</v>
      </c>
      <c r="BD491" s="13">
        <f t="shared" si="771"/>
        <v>3.1823330564498373E-4</v>
      </c>
      <c r="BE491" s="13">
        <f t="shared" si="772"/>
        <v>4.296905057224189E-4</v>
      </c>
      <c r="BF491" s="13">
        <f t="shared" si="773"/>
        <v>2.9009209192258926E-4</v>
      </c>
      <c r="BG491" s="13">
        <f t="shared" si="774"/>
        <v>1.3056439565269689E-4</v>
      </c>
      <c r="BH491" s="13">
        <f t="shared" si="775"/>
        <v>4.4073231967065229E-5</v>
      </c>
      <c r="BI491" s="13">
        <f t="shared" si="776"/>
        <v>1.1901865076232147E-5</v>
      </c>
      <c r="BJ491" s="14">
        <f t="shared" si="777"/>
        <v>0.40288641419294879</v>
      </c>
      <c r="BK491" s="14">
        <f t="shared" si="778"/>
        <v>0.26699886540892709</v>
      </c>
      <c r="BL491" s="14">
        <f t="shared" si="779"/>
        <v>0.30781344481053102</v>
      </c>
      <c r="BM491" s="14">
        <f t="shared" si="780"/>
        <v>0.46717006962682528</v>
      </c>
      <c r="BN491" s="14">
        <f t="shared" si="781"/>
        <v>0.53208017158479981</v>
      </c>
    </row>
    <row r="492" spans="1:66" s="15" customFormat="1" x14ac:dyDescent="0.25">
      <c r="A492" s="15" t="s">
        <v>291</v>
      </c>
      <c r="B492" s="15" t="s">
        <v>313</v>
      </c>
      <c r="C492" s="15" t="s">
        <v>301</v>
      </c>
      <c r="D492" s="21">
        <v>44427</v>
      </c>
      <c r="E492" s="15">
        <f>VLOOKUP(A492,home!$A$2:$E$405,3,FALSE)</f>
        <v>1.5636000000000001</v>
      </c>
      <c r="F492" s="15">
        <f>VLOOKUP(B492,home!$B$2:$E$405,3,FALSE)</f>
        <v>0.98839999999999995</v>
      </c>
      <c r="G492" s="15">
        <f>VLOOKUP(C492,away!$B$2:$E$405,4,FALSE)</f>
        <v>1.1192</v>
      </c>
      <c r="H492" s="15">
        <f>VLOOKUP(A492,away!$A$2:$E$405,3,FALSE)</f>
        <v>1.0982000000000001</v>
      </c>
      <c r="I492" s="15">
        <f>VLOOKUP(C492,away!$B$2:$E$405,3,FALSE)</f>
        <v>0.8347</v>
      </c>
      <c r="J492" s="15">
        <f>VLOOKUP(B492,home!$B$2:$E$405,4,FALSE)</f>
        <v>0.82779999999999998</v>
      </c>
      <c r="K492" s="17">
        <f t="shared" si="726"/>
        <v>1.7296813390079999</v>
      </c>
      <c r="L492" s="17">
        <f t="shared" si="727"/>
        <v>0.75881738961200007</v>
      </c>
      <c r="M492" s="18">
        <f t="shared" si="728"/>
        <v>8.3034530413776356E-2</v>
      </c>
      <c r="N492" s="18">
        <f t="shared" si="729"/>
        <v>0.14362327775000117</v>
      </c>
      <c r="O492" s="18">
        <f t="shared" si="730"/>
        <v>6.3008045616240002E-2</v>
      </c>
      <c r="P492" s="18">
        <f t="shared" si="731"/>
        <v>0.10898384070977513</v>
      </c>
      <c r="Q492" s="18">
        <f t="shared" si="732"/>
        <v>0.12421125168567</v>
      </c>
      <c r="R492" s="18">
        <f t="shared" si="733"/>
        <v>2.3905800349534528E-2</v>
      </c>
      <c r="S492" s="18">
        <f t="shared" si="734"/>
        <v>3.5760657273142829E-2</v>
      </c>
      <c r="T492" s="18">
        <f t="shared" si="735"/>
        <v>9.4253657764559254E-2</v>
      </c>
      <c r="U492" s="18">
        <f t="shared" si="736"/>
        <v>4.1349416758640782E-2</v>
      </c>
      <c r="V492" s="18">
        <f t="shared" si="737"/>
        <v>5.2151446399092173E-3</v>
      </c>
      <c r="W492" s="18">
        <f t="shared" si="738"/>
        <v>7.1615294711843122E-2</v>
      </c>
      <c r="X492" s="18">
        <f t="shared" si="739"/>
        <v>5.4342930989534875E-2</v>
      </c>
      <c r="Y492" s="18">
        <f t="shared" si="740"/>
        <v>2.0618180518671952E-2</v>
      </c>
      <c r="Z492" s="18">
        <f t="shared" si="741"/>
        <v>6.0467123392731453E-3</v>
      </c>
      <c r="AA492" s="18">
        <f t="shared" si="742"/>
        <v>1.0458885495590167E-2</v>
      </c>
      <c r="AB492" s="18">
        <f t="shared" si="743"/>
        <v>9.0452695342718784E-3</v>
      </c>
      <c r="AC492" s="18">
        <f t="shared" si="744"/>
        <v>4.2780883588582731E-4</v>
      </c>
      <c r="AD492" s="18">
        <f t="shared" si="745"/>
        <v>3.0967909712658344E-2</v>
      </c>
      <c r="AE492" s="18">
        <f t="shared" si="746"/>
        <v>2.3498988409899509E-2</v>
      </c>
      <c r="AF492" s="18">
        <f t="shared" si="747"/>
        <v>8.9157205218612923E-3</v>
      </c>
      <c r="AG492" s="18">
        <f t="shared" si="748"/>
        <v>2.2551345909696424E-3</v>
      </c>
      <c r="AH492" s="18">
        <f t="shared" si="749"/>
        <v>1.1470876182554793E-3</v>
      </c>
      <c r="AI492" s="18">
        <f t="shared" si="750"/>
        <v>1.9840960475036346E-3</v>
      </c>
      <c r="AJ492" s="18">
        <f t="shared" si="751"/>
        <v>1.7159269540832844E-3</v>
      </c>
      <c r="AK492" s="18">
        <f t="shared" si="752"/>
        <v>9.8933561052623139E-4</v>
      </c>
      <c r="AL492" s="18">
        <f t="shared" si="753"/>
        <v>2.2460173998493458E-5</v>
      </c>
      <c r="AM492" s="18">
        <f t="shared" si="754"/>
        <v>1.0712923107613945E-2</v>
      </c>
      <c r="AN492" s="18">
        <f t="shared" si="755"/>
        <v>8.1291523476336898E-3</v>
      </c>
      <c r="AO492" s="18">
        <f t="shared" si="756"/>
        <v>3.0842710820948287E-3</v>
      </c>
      <c r="AP492" s="18">
        <f t="shared" si="757"/>
        <v>7.8013284379032581E-4</v>
      </c>
      <c r="AQ492" s="18">
        <f t="shared" si="758"/>
        <v>1.4799459201889027E-4</v>
      </c>
      <c r="AR492" s="18">
        <f t="shared" si="759"/>
        <v>1.7408600642817391E-4</v>
      </c>
      <c r="AS492" s="18">
        <f t="shared" si="760"/>
        <v>3.0111331670123906E-4</v>
      </c>
      <c r="AT492" s="18">
        <f t="shared" si="761"/>
        <v>2.604150424124697E-4</v>
      </c>
      <c r="AU492" s="18">
        <f t="shared" si="762"/>
        <v>1.5014501308594188E-4</v>
      </c>
      <c r="AV492" s="18">
        <f t="shared" si="763"/>
        <v>6.4925756819966417E-5</v>
      </c>
      <c r="AW492" s="18">
        <f t="shared" si="764"/>
        <v>8.1886817085742917E-7</v>
      </c>
      <c r="AX492" s="18">
        <f t="shared" si="765"/>
        <v>3.0883238642445748E-3</v>
      </c>
      <c r="AY492" s="18">
        <f t="shared" si="766"/>
        <v>2.3434738529425131E-3</v>
      </c>
      <c r="AZ492" s="18">
        <f t="shared" si="767"/>
        <v>8.8913435585690674E-4</v>
      </c>
      <c r="BA492" s="18">
        <f t="shared" si="768"/>
        <v>2.248968703085618E-4</v>
      </c>
      <c r="BB492" s="18">
        <f t="shared" si="769"/>
        <v>4.2663914014862834E-5</v>
      </c>
      <c r="BC492" s="18">
        <f t="shared" si="770"/>
        <v>6.4748239726778105E-6</v>
      </c>
      <c r="BD492" s="18">
        <f t="shared" si="771"/>
        <v>2.2016581494300794E-5</v>
      </c>
      <c r="BE492" s="18">
        <f t="shared" si="772"/>
        <v>3.8081670159440938E-5</v>
      </c>
      <c r="BF492" s="18">
        <f t="shared" si="773"/>
        <v>3.2934577116521415E-5</v>
      </c>
      <c r="BG492" s="18">
        <f t="shared" si="774"/>
        <v>1.8988774482188998E-5</v>
      </c>
      <c r="BH492" s="18">
        <f t="shared" si="775"/>
        <v>8.2111322181184032E-6</v>
      </c>
      <c r="BI492" s="18">
        <f t="shared" si="776"/>
        <v>2.8405284339613535E-6</v>
      </c>
      <c r="BJ492" s="19">
        <f t="shared" si="777"/>
        <v>0.60375178831016096</v>
      </c>
      <c r="BK492" s="19">
        <f t="shared" si="778"/>
        <v>0.23578791589943032</v>
      </c>
      <c r="BL492" s="19">
        <f t="shared" si="779"/>
        <v>0.15467762238399835</v>
      </c>
      <c r="BM492" s="19">
        <f t="shared" si="780"/>
        <v>0.45115463742309392</v>
      </c>
      <c r="BN492" s="19">
        <f t="shared" si="781"/>
        <v>0.54676674652499713</v>
      </c>
    </row>
    <row r="493" spans="1:66" x14ac:dyDescent="0.25">
      <c r="A493" t="s">
        <v>339</v>
      </c>
      <c r="B493" t="s">
        <v>71</v>
      </c>
      <c r="C493" t="s">
        <v>78</v>
      </c>
      <c r="D493" s="11">
        <v>44428</v>
      </c>
      <c r="E493" s="10">
        <f>VLOOKUP(A493,home!$A$2:$E$405,3,FALSE)</f>
        <v>1.3068</v>
      </c>
      <c r="F493" s="10">
        <f>VLOOKUP(B493,home!$B$2:$E$405,3,FALSE)</f>
        <v>0.89280000000000004</v>
      </c>
      <c r="G493" s="10">
        <f>VLOOKUP(C493,away!$B$2:$E$405,4,FALSE)</f>
        <v>0.65590000000000004</v>
      </c>
      <c r="H493" s="10">
        <f>VLOOKUP(A493,away!$A$2:$E$405,3,FALSE)</f>
        <v>1.1419999999999999</v>
      </c>
      <c r="I493" s="10">
        <f>VLOOKUP(C493,away!$B$2:$E$405,3,FALSE)</f>
        <v>2.0015000000000001</v>
      </c>
      <c r="J493" s="10">
        <f>VLOOKUP(B493,home!$B$2:$E$405,4,FALSE)</f>
        <v>1.3134999999999999</v>
      </c>
      <c r="K493" s="12">
        <f t="shared" ref="K493:K556" si="782">E493*F493*G493</f>
        <v>0.76524577113600012</v>
      </c>
      <c r="L493" s="12">
        <f t="shared" ref="L493:L556" si="783">H493*I493*J493</f>
        <v>3.0022840254999994</v>
      </c>
      <c r="M493" s="13">
        <f t="shared" ref="M493:M556" si="784">_xlfn.POISSON.DIST(0,K493,FALSE) * _xlfn.POISSON.DIST(0,L493,FALSE)</f>
        <v>2.3109076960197213E-2</v>
      </c>
      <c r="N493" s="13">
        <f t="shared" ref="N493:N556" si="785">_xlfn.POISSON.DIST(1,K493,FALSE) * _xlfn.POISSON.DIST(0,L493,FALSE)</f>
        <v>1.768412341864729E-2</v>
      </c>
      <c r="O493" s="13">
        <f t="shared" ref="O493:O556" si="786">_xlfn.POISSON.DIST(0,K493,FALSE) * _xlfn.POISSON.DIST(1,L493,FALSE)</f>
        <v>6.9380012601650193E-2</v>
      </c>
      <c r="P493" s="13">
        <f t="shared" ref="P493:P556" si="787">_xlfn.POISSON.DIST(1,K493,FALSE) * _xlfn.POISSON.DIST(1,L493,FALSE)</f>
        <v>5.3092761244775195E-2</v>
      </c>
      <c r="Q493" s="13">
        <f t="shared" ref="Q493:Q556" si="788">_xlfn.POISSON.DIST(2,K493,FALSE) * _xlfn.POISSON.DIST(0,L493,FALSE)</f>
        <v>6.7663503311834721E-3</v>
      </c>
      <c r="R493" s="13">
        <f t="shared" ref="R493:R556" si="789">_xlfn.POISSON.DIST(0,K493,FALSE) * _xlfn.POISSON.DIST(2,L493,FALSE)</f>
        <v>0.10414925176146153</v>
      </c>
      <c r="S493" s="13">
        <f t="shared" ref="S493:S556" si="790">_xlfn.POISSON.DIST(2,K493,FALSE) * _xlfn.POISSON.DIST(2,L493,FALSE)</f>
        <v>3.0494957689675806E-2</v>
      </c>
      <c r="T493" s="13">
        <f t="shared" ref="T493:T556" si="791">_xlfn.POISSON.DIST(2,K493,FALSE) * _xlfn.POISSON.DIST(1,L493,FALSE)</f>
        <v>2.031450551024877E-2</v>
      </c>
      <c r="U493" s="13">
        <f t="shared" ref="U493:U556" si="792">_xlfn.POISSON.DIST(1,K493,FALSE) * _xlfn.POISSON.DIST(2,L493,FALSE)</f>
        <v>7.9699774477437035E-2</v>
      </c>
      <c r="V493" s="13">
        <f t="shared" ref="V493:V556" si="793">_xlfn.POISSON.DIST(3,K493,FALSE) * _xlfn.POISSON.DIST(3,L493,FALSE)</f>
        <v>7.7846347302121923E-3</v>
      </c>
      <c r="W493" s="13">
        <f t="shared" ref="W493:W556" si="794">_xlfn.POISSON.DIST(3,K493,FALSE) * _xlfn.POISSON.DIST(0,L493,FALSE)</f>
        <v>1.7259736589876086E-3</v>
      </c>
      <c r="X493" s="13">
        <f t="shared" ref="X493:X556" si="795">_xlfn.POISSON.DIST(3,K493,FALSE) * _xlfn.POISSON.DIST(1,L493,FALSE)</f>
        <v>5.1818631448122812E-3</v>
      </c>
      <c r="Y493" s="13">
        <f t="shared" ref="Y493:Y556" si="796">_xlfn.POISSON.DIST(3,K493,FALSE) * _xlfn.POISSON.DIST(2,L493,FALSE)</f>
        <v>7.7787124709985528E-3</v>
      </c>
      <c r="Z493" s="13">
        <f t="shared" ref="Z493:Z556" si="797">_xlfn.POISSON.DIST(0,K493,FALSE) * _xlfn.POISSON.DIST(3,L493,FALSE)</f>
        <v>0.10422854494373786</v>
      </c>
      <c r="AA493" s="13">
        <f t="shared" ref="AA493:AA556" si="798">_xlfn.POISSON.DIST(1,K493,FALSE) * _xlfn.POISSON.DIST(3,L493,FALSE)</f>
        <v>7.976045324985391E-2</v>
      </c>
      <c r="AB493" s="13">
        <f t="shared" ref="AB493:AB556" si="799">_xlfn.POISSON.DIST(2,K493,FALSE) * _xlfn.POISSON.DIST(3,L493,FALSE)</f>
        <v>3.0518174776670674E-2</v>
      </c>
      <c r="AC493" s="13">
        <f t="shared" ref="AC493:AC556" si="800">_xlfn.POISSON.DIST(4,K493,FALSE) * _xlfn.POISSON.DIST(4,L493,FALSE)</f>
        <v>1.1178176702514371E-3</v>
      </c>
      <c r="AD493" s="13">
        <f t="shared" ref="AD493:AD556" si="801">_xlfn.POISSON.DIST(4,K493,FALSE) * _xlfn.POISSON.DIST(0,L493,FALSE)</f>
        <v>3.3019851090809906E-4</v>
      </c>
      <c r="AE493" s="13">
        <f t="shared" ref="AE493:AE556" si="802">_xlfn.POISSON.DIST(4,K493,FALSE) * _xlfn.POISSON.DIST(1,L493,FALSE)</f>
        <v>9.9134971454327317E-4</v>
      </c>
      <c r="AF493" s="13">
        <f t="shared" ref="AF493:AF556" si="803">_xlfn.POISSON.DIST(4,K493,FALSE) * _xlfn.POISSON.DIST(2,L493,FALSE)</f>
        <v>1.4881567058286271E-3</v>
      </c>
      <c r="AG493" s="13">
        <f t="shared" ref="AG493:AG556" si="804">_xlfn.POISSON.DIST(4,K493,FALSE) * _xlfn.POISSON.DIST(3,L493,FALSE)</f>
        <v>1.4892897017833293E-3</v>
      </c>
      <c r="AH493" s="13">
        <f t="shared" ref="AH493:AH556" si="805">_xlfn.POISSON.DIST(0,K493,FALSE) * _xlfn.POISSON.DIST(4,L493,FALSE)</f>
        <v>7.8230923871423247E-2</v>
      </c>
      <c r="AI493" s="13">
        <f t="shared" ref="AI493:AI556" si="806">_xlfn.POISSON.DIST(1,K493,FALSE) * _xlfn.POISSON.DIST(4,L493,FALSE)</f>
        <v>5.9865883664668995E-2</v>
      </c>
      <c r="AJ493" s="13">
        <f t="shared" ref="AJ493:AJ556" si="807">_xlfn.POISSON.DIST(2,K493,FALSE) * _xlfn.POISSON.DIST(4,L493,FALSE)</f>
        <v>2.2906057154853849E-2</v>
      </c>
      <c r="AK493" s="13">
        <f t="shared" ref="AK493:AK556" si="808">_xlfn.POISSON.DIST(3,K493,FALSE) * _xlfn.POISSON.DIST(4,L493,FALSE)</f>
        <v>5.8429211237171425E-3</v>
      </c>
      <c r="AL493" s="13">
        <f t="shared" ref="AL493:AL556" si="809">_xlfn.POISSON.DIST(5,K493,FALSE) * _xlfn.POISSON.DIST(5,L493,FALSE)</f>
        <v>1.0272678010302311E-4</v>
      </c>
      <c r="AM493" s="13">
        <f t="shared" ref="AM493:AM556" si="810">_xlfn.POISSON.DIST(5,K493,FALSE) * _xlfn.POISSON.DIST(0,L493,FALSE)</f>
        <v>5.0536602821565464E-5</v>
      </c>
      <c r="AN493" s="13">
        <f t="shared" ref="AN493:AN556" si="811">_xlfn.POISSON.DIST(5,K493,FALSE) * _xlfn.POISSON.DIST(1,L493,FALSE)</f>
        <v>1.5172523535422419E-4</v>
      </c>
      <c r="AO493" s="13">
        <f t="shared" ref="AO493:AO556" si="812">_xlfn.POISSON.DIST(5,K493,FALSE) * _xlfn.POISSON.DIST(2,L493,FALSE)</f>
        <v>2.277611251846076E-4</v>
      </c>
      <c r="AP493" s="13">
        <f t="shared" ref="AP493:AP556" si="813">_xlfn.POISSON.DIST(5,K493,FALSE) * _xlfn.POISSON.DIST(3,L493,FALSE)</f>
        <v>2.2793452925721762E-4</v>
      </c>
      <c r="AQ493" s="13">
        <f t="shared" ref="AQ493:AQ556" si="814">_xlfn.POISSON.DIST(5,K493,FALSE) * _xlfn.POISSON.DIST(4,L493,FALSE)</f>
        <v>1.710810490122017E-4</v>
      </c>
      <c r="AR493" s="13">
        <f t="shared" ref="AR493:AR556" si="815">_xlfn.POISSON.DIST(0,K493,FALSE) * _xlfn.POISSON.DIST(5,L493,FALSE)</f>
        <v>4.6974290607856101E-2</v>
      </c>
      <c r="AS493" s="13">
        <f t="shared" ref="AS493:AS556" si="816">_xlfn.POISSON.DIST(1,K493,FALSE) * _xlfn.POISSON.DIST(5,L493,FALSE)</f>
        <v>3.594687723977541E-2</v>
      </c>
      <c r="AT493" s="13">
        <f t="shared" ref="AT493:AT556" si="817">_xlfn.POISSON.DIST(2,K493,FALSE) * _xlfn.POISSON.DIST(5,L493,FALSE)</f>
        <v>1.3754097896641532E-2</v>
      </c>
      <c r="AU493" s="13">
        <f t="shared" ref="AU493:AU556" si="818">_xlfn.POISSON.DIST(3,K493,FALSE) * _xlfn.POISSON.DIST(5,L493,FALSE)</f>
        <v>3.5084217503984954E-3</v>
      </c>
      <c r="AV493" s="13">
        <f t="shared" ref="AV493:AV556" si="819">_xlfn.POISSON.DIST(4,K493,FALSE) * _xlfn.POISSON.DIST(5,L493,FALSE)</f>
        <v>6.7120122696350296E-4</v>
      </c>
      <c r="AW493" s="13">
        <f t="shared" ref="AW493:AW556" si="820">_xlfn.POISSON.DIST(6,K493,FALSE) * _xlfn.POISSON.DIST(6,L493,FALSE)</f>
        <v>6.5559236731094299E-6</v>
      </c>
      <c r="AX493" s="13">
        <f t="shared" ref="AX493:AX556" si="821">_xlfn.POISSON.DIST(6,K493,FALSE) * _xlfn.POISSON.DIST(0,L493,FALSE)</f>
        <v>6.4454869327971012E-6</v>
      </c>
      <c r="AY493" s="13">
        <f t="shared" ref="AY493:AY556" si="822">_xlfn.POISSON.DIST(6,K493,FALSE) * _xlfn.POISSON.DIST(1,L493,FALSE)</f>
        <v>1.9351182454905725E-5</v>
      </c>
      <c r="AZ493" s="13">
        <f t="shared" ref="AZ493:AZ556" si="823">_xlfn.POISSON.DIST(6,K493,FALSE) * _xlfn.POISSON.DIST(2,L493,FALSE)</f>
        <v>2.9048872979449668E-5</v>
      </c>
      <c r="BA493" s="13">
        <f t="shared" ref="BA493:BA556" si="824">_xlfn.POISSON.DIST(6,K493,FALSE) * _xlfn.POISSON.DIST(3,L493,FALSE)</f>
        <v>2.9070989101660098E-5</v>
      </c>
      <c r="BB493" s="13">
        <f t="shared" ref="BB493:BB556" si="825">_xlfn.POISSON.DIST(6,K493,FALSE) * _xlfn.POISSON.DIST(4,L493,FALSE)</f>
        <v>2.1819841546349678E-5</v>
      </c>
      <c r="BC493" s="13">
        <f t="shared" ref="BC493:BC556" si="826">_xlfn.POISSON.DIST(6,K493,FALSE) * _xlfn.POISSON.DIST(5,L493,FALSE)</f>
        <v>1.3101872342709365E-5</v>
      </c>
      <c r="BD493" s="13">
        <f t="shared" ref="BD493:BD556" si="827">_xlfn.POISSON.DIST(0,K493,FALSE) * _xlfn.POISSON.DIST(6,L493,FALSE)</f>
        <v>2.3505027050193507E-2</v>
      </c>
      <c r="BE493" s="13">
        <f t="shared" ref="BE493:BE556" si="828">_xlfn.POISSON.DIST(1,K493,FALSE) * _xlfn.POISSON.DIST(6,L493,FALSE)</f>
        <v>1.7987122550597871E-2</v>
      </c>
      <c r="BF493" s="13">
        <f t="shared" ref="BF493:BF556" si="829">_xlfn.POISSON.DIST(2,K493,FALSE) * _xlfn.POISSON.DIST(6,L493,FALSE)</f>
        <v>6.882284733375002E-3</v>
      </c>
      <c r="BG493" s="13">
        <f t="shared" ref="BG493:BG556" si="830">_xlfn.POISSON.DIST(3,K493,FALSE) * _xlfn.POISSON.DIST(6,L493,FALSE)</f>
        <v>1.7555464293230248E-3</v>
      </c>
      <c r="BH493" s="13">
        <f t="shared" ref="BH493:BH556" si="831">_xlfn.POISSON.DIST(4,K493,FALSE) * _xlfn.POISSON.DIST(6,L493,FALSE)</f>
        <v>3.3585612026808742E-4</v>
      </c>
      <c r="BI493" s="13">
        <f t="shared" ref="BI493:BI556" si="832">_xlfn.POISSON.DIST(5,K493,FALSE) * _xlfn.POISSON.DIST(6,L493,FALSE)</f>
        <v>5.1402495149059571E-5</v>
      </c>
      <c r="BJ493" s="14">
        <f t="shared" ref="BJ493:BJ556" si="833">SUM(N493,Q493,T493,W493,X493,Y493,AD493,AE493,AF493,AG493,AM493,AN493,AO493,AP493,AQ493,AX493,AY493,AZ493,BA493,BB493,BC493)</f>
        <v>6.4698399954928987E-2</v>
      </c>
      <c r="BK493" s="14">
        <f t="shared" ref="BK493:BK556" si="834">SUM(M493,P493,S493,V493,AC493,AL493,AY493)</f>
        <v>0.11572132625766976</v>
      </c>
      <c r="BL493" s="14">
        <f t="shared" ref="BL493:BL556" si="835">SUM(O493,R493,U493,AA493,AB493,AH493,AI493,AJ493,AK493,AR493,AS493,AT493,AU493,AV493,BD493,BE493,BF493,BG493,BH493,BI493)</f>
        <v>0.68172558078227807</v>
      </c>
      <c r="BM493" s="14">
        <f t="shared" ref="BM493:BM556" si="836">SUM(S493:BI493)</f>
        <v>0.69217948036191823</v>
      </c>
      <c r="BN493" s="14">
        <f t="shared" ref="BN493:BN556" si="837">SUM(M493:R493)</f>
        <v>0.2741815763179149</v>
      </c>
    </row>
    <row r="494" spans="1:66" x14ac:dyDescent="0.25">
      <c r="A494" t="s">
        <v>339</v>
      </c>
      <c r="B494" t="s">
        <v>75</v>
      </c>
      <c r="C494" t="s">
        <v>80</v>
      </c>
      <c r="D494" s="11">
        <v>44428</v>
      </c>
      <c r="E494" s="10">
        <f>VLOOKUP(A494,home!$A$2:$E$405,3,FALSE)</f>
        <v>1.3068</v>
      </c>
      <c r="F494" s="10">
        <f>VLOOKUP(B494,home!$B$2:$E$405,3,FALSE)</f>
        <v>0.76519999999999999</v>
      </c>
      <c r="G494" s="10">
        <f>VLOOKUP(C494,away!$B$2:$E$405,4,FALSE)</f>
        <v>0.63770000000000004</v>
      </c>
      <c r="H494" s="10">
        <f>VLOOKUP(A494,away!$A$2:$E$405,3,FALSE)</f>
        <v>1.1419999999999999</v>
      </c>
      <c r="I494" s="10">
        <f>VLOOKUP(C494,away!$B$2:$E$405,3,FALSE)</f>
        <v>1.6053999999999999</v>
      </c>
      <c r="J494" s="10">
        <f>VLOOKUP(B494,home!$B$2:$E$405,4,FALSE)</f>
        <v>0.75060000000000004</v>
      </c>
      <c r="K494" s="12">
        <f t="shared" si="782"/>
        <v>0.63767663467199998</v>
      </c>
      <c r="L494" s="12">
        <f t="shared" si="783"/>
        <v>1.37612512008</v>
      </c>
      <c r="M494" s="13">
        <f t="shared" si="784"/>
        <v>0.13348024965414618</v>
      </c>
      <c r="N494" s="13">
        <f t="shared" si="785"/>
        <v>8.5117236394634338E-2</v>
      </c>
      <c r="O494" s="13">
        <f t="shared" si="786"/>
        <v>0.18368552458362034</v>
      </c>
      <c r="P494" s="13">
        <f t="shared" si="787"/>
        <v>0.11713196715444393</v>
      </c>
      <c r="Q494" s="13">
        <f t="shared" si="788"/>
        <v>2.7138636428355744E-2</v>
      </c>
      <c r="R494" s="13">
        <f t="shared" si="789"/>
        <v>0.12638713228729617</v>
      </c>
      <c r="S494" s="13">
        <f t="shared" si="790"/>
        <v>2.5696493985100138E-2</v>
      </c>
      <c r="T494" s="13">
        <f t="shared" si="791"/>
        <v>3.7346159313778521E-2</v>
      </c>
      <c r="U494" s="13">
        <f t="shared" si="792"/>
        <v>8.0594121182807898E-2</v>
      </c>
      <c r="V494" s="13">
        <f t="shared" si="793"/>
        <v>2.5054733625768308E-3</v>
      </c>
      <c r="W494" s="13">
        <f t="shared" si="794"/>
        <v>5.7685581157402802E-3</v>
      </c>
      <c r="X494" s="13">
        <f t="shared" si="795"/>
        <v>7.9382577297115522E-3</v>
      </c>
      <c r="Y494" s="13">
        <f t="shared" si="796"/>
        <v>5.4620179357626492E-3</v>
      </c>
      <c r="Z494" s="13">
        <f t="shared" si="797"/>
        <v>5.7974835865140781E-2</v>
      </c>
      <c r="AA494" s="13">
        <f t="shared" si="798"/>
        <v>3.6969198230144544E-2</v>
      </c>
      <c r="AB494" s="13">
        <f t="shared" si="799"/>
        <v>1.1787196956960313E-2</v>
      </c>
      <c r="AC494" s="13">
        <f t="shared" si="800"/>
        <v>1.3741313058115385E-4</v>
      </c>
      <c r="AD494" s="13">
        <f t="shared" si="801"/>
        <v>9.1961868153877862E-4</v>
      </c>
      <c r="AE494" s="13">
        <f t="shared" si="802"/>
        <v>1.2655103685603631E-3</v>
      </c>
      <c r="AF494" s="13">
        <f t="shared" si="803"/>
        <v>8.7075030394880742E-4</v>
      </c>
      <c r="AG494" s="13">
        <f t="shared" si="804"/>
        <v>3.9942045552708317E-4</v>
      </c>
      <c r="AH494" s="13">
        <f t="shared" si="805"/>
        <v>1.9945156991633781E-2</v>
      </c>
      <c r="AI494" s="13">
        <f t="shared" si="806"/>
        <v>1.2718560588429741E-2</v>
      </c>
      <c r="AJ494" s="13">
        <f t="shared" si="807"/>
        <v>4.0551644569509042E-3</v>
      </c>
      <c r="AK494" s="13">
        <f t="shared" si="808"/>
        <v>8.6196120798332041E-4</v>
      </c>
      <c r="AL494" s="13">
        <f t="shared" si="809"/>
        <v>4.8233263990815648E-6</v>
      </c>
      <c r="AM494" s="13">
        <f t="shared" si="810"/>
        <v>1.1728386920503001E-4</v>
      </c>
      <c r="AN494" s="13">
        <f t="shared" si="811"/>
        <v>1.6139727859321897E-4</v>
      </c>
      <c r="AO494" s="13">
        <f t="shared" si="812"/>
        <v>1.1105142469233934E-4</v>
      </c>
      <c r="AP494" s="13">
        <f t="shared" si="813"/>
        <v>5.0940218379933532E-5</v>
      </c>
      <c r="AQ494" s="13">
        <f t="shared" si="814"/>
        <v>1.7525028533746857E-5</v>
      </c>
      <c r="AR494" s="13">
        <f t="shared" si="815"/>
        <v>5.4894063120252976E-3</v>
      </c>
      <c r="AS494" s="13">
        <f t="shared" si="816"/>
        <v>3.5004661433995269E-3</v>
      </c>
      <c r="AT494" s="13">
        <f t="shared" si="817"/>
        <v>1.1160827350531423E-3</v>
      </c>
      <c r="AU494" s="13">
        <f t="shared" si="818"/>
        <v>2.3723329416806976E-4</v>
      </c>
      <c r="AV494" s="13">
        <f t="shared" si="819"/>
        <v>3.7819532164311822E-5</v>
      </c>
      <c r="AW494" s="13">
        <f t="shared" si="820"/>
        <v>1.175716405020046E-7</v>
      </c>
      <c r="AX494" s="13">
        <f t="shared" si="821"/>
        <v>1.2464863835995756E-5</v>
      </c>
      <c r="AY494" s="13">
        <f t="shared" si="822"/>
        <v>1.7153212243090511E-5</v>
      </c>
      <c r="AZ494" s="13">
        <f t="shared" si="823"/>
        <v>1.180248312889033E-5</v>
      </c>
      <c r="BA494" s="13">
        <f t="shared" si="824"/>
        <v>5.4138978376621278E-6</v>
      </c>
      <c r="BB494" s="13">
        <f t="shared" si="825"/>
        <v>1.8625502029884114E-6</v>
      </c>
      <c r="BC494" s="13">
        <f t="shared" si="826"/>
        <v>5.1262042434849122E-7</v>
      </c>
      <c r="BD494" s="13">
        <f t="shared" si="827"/>
        <v>1.2590183200506197E-3</v>
      </c>
      <c r="BE494" s="13">
        <f t="shared" si="828"/>
        <v>8.0284656532027428E-4</v>
      </c>
      <c r="BF494" s="13">
        <f t="shared" si="829"/>
        <v>2.5597824796570322E-4</v>
      </c>
      <c r="BG494" s="13">
        <f t="shared" si="830"/>
        <v>5.4410449237334794E-5</v>
      </c>
      <c r="BH494" s="13">
        <f t="shared" si="831"/>
        <v>8.674068040163832E-6</v>
      </c>
      <c r="BI494" s="13">
        <f t="shared" si="832"/>
        <v>1.1062501033535247E-6</v>
      </c>
      <c r="BJ494" s="14">
        <f t="shared" si="833"/>
        <v>0.17273357317463539</v>
      </c>
      <c r="BK494" s="14">
        <f t="shared" si="834"/>
        <v>0.27897357382549043</v>
      </c>
      <c r="BL494" s="14">
        <f t="shared" si="835"/>
        <v>0.48976705840335483</v>
      </c>
      <c r="BM494" s="14">
        <f t="shared" si="836"/>
        <v>0.32649125912552202</v>
      </c>
      <c r="BN494" s="14">
        <f t="shared" si="837"/>
        <v>0.67294074650249669</v>
      </c>
    </row>
    <row r="495" spans="1:66" x14ac:dyDescent="0.25">
      <c r="A495" t="s">
        <v>339</v>
      </c>
      <c r="B495" t="s">
        <v>93</v>
      </c>
      <c r="C495" t="s">
        <v>74</v>
      </c>
      <c r="D495" s="11">
        <v>44428</v>
      </c>
      <c r="E495" s="10">
        <f>VLOOKUP(A495,home!$A$2:$E$405,3,FALSE)</f>
        <v>1.3068</v>
      </c>
      <c r="F495" s="10">
        <f>VLOOKUP(B495,home!$B$2:$E$405,3,FALSE)</f>
        <v>0.89280000000000004</v>
      </c>
      <c r="G495" s="10">
        <f>VLOOKUP(C495,away!$B$2:$E$405,4,FALSE)</f>
        <v>1.2754000000000001</v>
      </c>
      <c r="H495" s="10">
        <f>VLOOKUP(A495,away!$A$2:$E$405,3,FALSE)</f>
        <v>1.1419999999999999</v>
      </c>
      <c r="I495" s="10">
        <f>VLOOKUP(C495,away!$B$2:$E$405,3,FALSE)</f>
        <v>1.0216000000000001</v>
      </c>
      <c r="J495" s="10">
        <f>VLOOKUP(B495,home!$B$2:$E$405,4,FALSE)</f>
        <v>0.87570000000000003</v>
      </c>
      <c r="K495" s="12">
        <f t="shared" si="782"/>
        <v>1.4880232604160002</v>
      </c>
      <c r="L495" s="12">
        <f t="shared" si="783"/>
        <v>1.02165046704</v>
      </c>
      <c r="M495" s="13">
        <f t="shared" si="784"/>
        <v>8.1294759162181041E-2</v>
      </c>
      <c r="N495" s="13">
        <f t="shared" si="785"/>
        <v>0.12096849258324215</v>
      </c>
      <c r="O495" s="13">
        <f t="shared" si="786"/>
        <v>8.3054828665946573E-2</v>
      </c>
      <c r="P495" s="13">
        <f t="shared" si="787"/>
        <v>0.1235875169447941</v>
      </c>
      <c r="Q495" s="13">
        <f t="shared" si="788"/>
        <v>9.0001965370662365E-2</v>
      </c>
      <c r="R495" s="13">
        <f t="shared" si="789"/>
        <v>4.2426502248245741E-2</v>
      </c>
      <c r="S495" s="13">
        <f t="shared" si="790"/>
        <v>4.6970661153287768E-2</v>
      </c>
      <c r="T495" s="13">
        <f t="shared" si="791"/>
        <v>9.1950549955455096E-2</v>
      </c>
      <c r="U495" s="13">
        <f t="shared" si="792"/>
        <v>6.3131622203481397E-2</v>
      </c>
      <c r="V495" s="13">
        <f t="shared" si="793"/>
        <v>7.9340735436986658E-3</v>
      </c>
      <c r="W495" s="13">
        <f t="shared" si="794"/>
        <v>4.4641672651567002E-2</v>
      </c>
      <c r="X495" s="13">
        <f t="shared" si="795"/>
        <v>4.5608185713920217E-2</v>
      </c>
      <c r="Y495" s="13">
        <f t="shared" si="796"/>
        <v>2.3297812117736818E-2</v>
      </c>
      <c r="Z495" s="13">
        <f t="shared" si="797"/>
        <v>1.4448351945597957E-2</v>
      </c>
      <c r="AA495" s="13">
        <f t="shared" si="798"/>
        <v>2.1499483769726536E-2</v>
      </c>
      <c r="AB495" s="13">
        <f t="shared" si="799"/>
        <v>1.599586596814468E-2</v>
      </c>
      <c r="AC495" s="13">
        <f t="shared" si="800"/>
        <v>7.5385582864490313E-4</v>
      </c>
      <c r="AD495" s="13">
        <f t="shared" si="801"/>
        <v>1.6606961822352127E-2</v>
      </c>
      <c r="AE495" s="13">
        <f t="shared" si="802"/>
        <v>1.6966510301921499E-2</v>
      </c>
      <c r="AF495" s="13">
        <f t="shared" si="803"/>
        <v>8.6669215869985342E-3</v>
      </c>
      <c r="AG495" s="13">
        <f t="shared" si="804"/>
        <v>2.9515214957187039E-3</v>
      </c>
      <c r="AH495" s="13">
        <f t="shared" si="805"/>
        <v>3.690291378294611E-3</v>
      </c>
      <c r="AI495" s="13">
        <f t="shared" si="806"/>
        <v>5.4912394086150031E-3</v>
      </c>
      <c r="AJ495" s="13">
        <f t="shared" si="807"/>
        <v>4.0855459842660631E-3</v>
      </c>
      <c r="AK495" s="13">
        <f t="shared" si="808"/>
        <v>2.026462485362362E-3</v>
      </c>
      <c r="AL495" s="13">
        <f t="shared" si="809"/>
        <v>4.5841661114078708E-5</v>
      </c>
      <c r="AM495" s="13">
        <f t="shared" si="810"/>
        <v>4.9423090953000862E-3</v>
      </c>
      <c r="AN495" s="13">
        <f t="shared" si="811"/>
        <v>5.0493123954693728E-3</v>
      </c>
      <c r="AO495" s="13">
        <f t="shared" si="812"/>
        <v>2.5793161835310726E-3</v>
      </c>
      <c r="AP495" s="13">
        <f t="shared" si="813"/>
        <v>8.7838652784945023E-4</v>
      </c>
      <c r="AQ495" s="13">
        <f t="shared" si="814"/>
        <v>2.2435100160475869E-4</v>
      </c>
      <c r="AR495" s="13">
        <f t="shared" si="815"/>
        <v>7.5403758202967515E-4</v>
      </c>
      <c r="AS495" s="13">
        <f t="shared" si="816"/>
        <v>1.1220254612879944E-3</v>
      </c>
      <c r="AT495" s="13">
        <f t="shared" si="817"/>
        <v>8.3479999258776404E-4</v>
      </c>
      <c r="AU495" s="13">
        <f t="shared" si="818"/>
        <v>4.1406726892189935E-4</v>
      </c>
      <c r="AV495" s="13">
        <f t="shared" si="819"/>
        <v>1.5403543188317835E-4</v>
      </c>
      <c r="AW495" s="13">
        <f t="shared" si="820"/>
        <v>1.9358419794084237E-6</v>
      </c>
      <c r="AX495" s="13">
        <f t="shared" si="821"/>
        <v>1.2257118156620158E-3</v>
      </c>
      <c r="AY495" s="13">
        <f t="shared" si="822"/>
        <v>1.2522490489275447E-3</v>
      </c>
      <c r="AZ495" s="13">
        <f t="shared" si="823"/>
        <v>6.3968041284361075E-4</v>
      </c>
      <c r="BA495" s="13">
        <f t="shared" si="824"/>
        <v>2.1784326417933835E-4</v>
      </c>
      <c r="BB495" s="13">
        <f t="shared" si="825"/>
        <v>5.5639918147584776E-5</v>
      </c>
      <c r="BC495" s="13">
        <f t="shared" si="826"/>
        <v>1.1368909672309475E-5</v>
      </c>
      <c r="BD495" s="13">
        <f t="shared" si="827"/>
        <v>1.2839380797438824E-4</v>
      </c>
      <c r="BE495" s="13">
        <f t="shared" si="828"/>
        <v>1.9105297275927505E-4</v>
      </c>
      <c r="BF495" s="13">
        <f t="shared" si="829"/>
        <v>1.4214563371871288E-4</v>
      </c>
      <c r="BG495" s="13">
        <f t="shared" si="830"/>
        <v>7.0505336446672582E-5</v>
      </c>
      <c r="BH495" s="13">
        <f t="shared" si="831"/>
        <v>2.6228395154026196E-5</v>
      </c>
      <c r="BI495" s="13">
        <f t="shared" si="832"/>
        <v>7.8056924145146499E-6</v>
      </c>
      <c r="BJ495" s="14">
        <f t="shared" si="833"/>
        <v>0.47873676217276162</v>
      </c>
      <c r="BK495" s="14">
        <f t="shared" si="834"/>
        <v>0.26183895734264817</v>
      </c>
      <c r="BL495" s="14">
        <f t="shared" si="835"/>
        <v>0.24524693968726111</v>
      </c>
      <c r="BM495" s="14">
        <f t="shared" si="836"/>
        <v>0.45768663296624879</v>
      </c>
      <c r="BN495" s="14">
        <f t="shared" si="837"/>
        <v>0.54133406497507197</v>
      </c>
    </row>
    <row r="496" spans="1:66" x14ac:dyDescent="0.25">
      <c r="A496" t="s">
        <v>342</v>
      </c>
      <c r="B496" t="s">
        <v>150</v>
      </c>
      <c r="C496" t="s">
        <v>319</v>
      </c>
      <c r="D496" s="11">
        <v>44428</v>
      </c>
      <c r="E496" s="10">
        <f>VLOOKUP(A496,home!$A$2:$E$405,3,FALSE)</f>
        <v>1.25</v>
      </c>
      <c r="F496" s="10">
        <f>VLOOKUP(B496,home!$B$2:$E$405,3,FALSE)</f>
        <v>2.1333000000000002</v>
      </c>
      <c r="G496" s="10">
        <f>VLOOKUP(C496,away!$B$2:$E$405,4,FALSE)</f>
        <v>1.0667</v>
      </c>
      <c r="H496" s="10">
        <f>VLOOKUP(A496,away!$A$2:$E$405,3,FALSE)</f>
        <v>1.1389</v>
      </c>
      <c r="I496" s="10">
        <f>VLOOKUP(C496,away!$B$2:$E$405,3,FALSE)</f>
        <v>0.29270000000000002</v>
      </c>
      <c r="J496" s="10">
        <f>VLOOKUP(B496,home!$B$2:$E$405,4,FALSE)</f>
        <v>0.878</v>
      </c>
      <c r="K496" s="12">
        <f t="shared" si="782"/>
        <v>2.8444888875000003</v>
      </c>
      <c r="L496" s="12">
        <f t="shared" si="783"/>
        <v>0.29268659434000005</v>
      </c>
      <c r="M496" s="13">
        <f t="shared" si="784"/>
        <v>4.3405223766302341E-2</v>
      </c>
      <c r="N496" s="13">
        <f t="shared" si="785"/>
        <v>0.12346567666269793</v>
      </c>
      <c r="O496" s="13">
        <f t="shared" si="786"/>
        <v>1.2704127120724662E-2</v>
      </c>
      <c r="P496" s="13">
        <f t="shared" si="787"/>
        <v>3.6136748420288675E-2</v>
      </c>
      <c r="Q496" s="13">
        <f t="shared" si="788"/>
        <v>0.1755983726273562</v>
      </c>
      <c r="R496" s="13">
        <f t="shared" si="789"/>
        <v>1.8591638505136658E-3</v>
      </c>
      <c r="S496" s="13">
        <f t="shared" si="790"/>
        <v>7.5213561472585039E-3</v>
      </c>
      <c r="T496" s="13">
        <f t="shared" si="791"/>
        <v>5.1395289655947168E-2</v>
      </c>
      <c r="U496" s="13">
        <f t="shared" si="792"/>
        <v>5.2883709128278347E-3</v>
      </c>
      <c r="V496" s="13">
        <f t="shared" si="793"/>
        <v>6.9576201840552097E-4</v>
      </c>
      <c r="W496" s="13">
        <f t="shared" si="794"/>
        <v>0.16649587320053297</v>
      </c>
      <c r="X496" s="13">
        <f t="shared" si="795"/>
        <v>4.8731110098728471E-2</v>
      </c>
      <c r="Y496" s="13">
        <f t="shared" si="796"/>
        <v>7.13147132660221E-3</v>
      </c>
      <c r="Z496" s="13">
        <f t="shared" si="797"/>
        <v>1.8138411190896193E-4</v>
      </c>
      <c r="AA496" s="13">
        <f t="shared" si="798"/>
        <v>5.1594509069409868E-4</v>
      </c>
      <c r="AB496" s="13">
        <f t="shared" si="799"/>
        <v>7.3380003851977185E-4</v>
      </c>
      <c r="AC496" s="13">
        <f t="shared" si="800"/>
        <v>3.6203270651941707E-5</v>
      </c>
      <c r="AD496" s="13">
        <f t="shared" si="801"/>
        <v>0.11839891528338133</v>
      </c>
      <c r="AE496" s="13">
        <f t="shared" si="802"/>
        <v>3.465377528784306E-2</v>
      </c>
      <c r="AF496" s="13">
        <f t="shared" si="803"/>
        <v>5.0713477350112189E-3</v>
      </c>
      <c r="AG496" s="13">
        <f t="shared" si="804"/>
        <v>4.9477183242476895E-4</v>
      </c>
      <c r="AH496" s="13">
        <f t="shared" si="805"/>
        <v>1.3272174495504879E-5</v>
      </c>
      <c r="AI496" s="13">
        <f t="shared" si="806"/>
        <v>3.775255286542455E-5</v>
      </c>
      <c r="AJ496" s="13">
        <f t="shared" si="807"/>
        <v>5.369335855022822E-5</v>
      </c>
      <c r="AK496" s="13">
        <f t="shared" si="808"/>
        <v>5.0910053909559094E-5</v>
      </c>
      <c r="AL496" s="13">
        <f t="shared" si="809"/>
        <v>1.205632290329546E-6</v>
      </c>
      <c r="AM496" s="13">
        <f t="shared" si="810"/>
        <v>6.7356879763126404E-2</v>
      </c>
      <c r="AN496" s="13">
        <f t="shared" si="811"/>
        <v>1.9714455743238334E-2</v>
      </c>
      <c r="AO496" s="13">
        <f t="shared" si="812"/>
        <v>2.8850784553775409E-3</v>
      </c>
      <c r="AP496" s="13">
        <f t="shared" si="813"/>
        <v>2.8147459583605344E-4</v>
      </c>
      <c r="AQ496" s="13">
        <f t="shared" si="814"/>
        <v>2.0595960212120609E-5</v>
      </c>
      <c r="AR496" s="13">
        <f t="shared" si="815"/>
        <v>7.7691751051510669E-7</v>
      </c>
      <c r="AS496" s="13">
        <f t="shared" si="816"/>
        <v>2.2099332251643857E-6</v>
      </c>
      <c r="AT496" s="13">
        <f t="shared" si="817"/>
        <v>3.1430652505485656E-6</v>
      </c>
      <c r="AU496" s="13">
        <f t="shared" si="818"/>
        <v>2.9801380592909327E-6</v>
      </c>
      <c r="AV496" s="13">
        <f t="shared" si="819"/>
        <v>2.1192423982172197E-6</v>
      </c>
      <c r="AW496" s="13">
        <f t="shared" si="820"/>
        <v>2.7881712398378626E-8</v>
      </c>
      <c r="AX496" s="13">
        <f t="shared" si="821"/>
        <v>3.1932649330481108E-2</v>
      </c>
      <c r="AY496" s="13">
        <f t="shared" si="822"/>
        <v>9.3462583807919965E-3</v>
      </c>
      <c r="AZ496" s="13">
        <f t="shared" si="823"/>
        <v>1.3677622676478464E-3</v>
      </c>
      <c r="BA496" s="13">
        <f t="shared" si="824"/>
        <v>1.3344189332820125E-4</v>
      </c>
      <c r="BB496" s="13">
        <f t="shared" si="825"/>
        <v>9.7641633251282004E-6</v>
      </c>
      <c r="BC496" s="13">
        <f t="shared" si="826"/>
        <v>5.7156794204226104E-7</v>
      </c>
      <c r="BD496" s="13">
        <f t="shared" si="827"/>
        <v>3.7898890039296259E-8</v>
      </c>
      <c r="BE496" s="13">
        <f t="shared" si="828"/>
        <v>1.0780297156536265E-7</v>
      </c>
      <c r="BF496" s="13">
        <f t="shared" si="829"/>
        <v>1.5332217732857629E-7</v>
      </c>
      <c r="BG496" s="13">
        <f t="shared" si="830"/>
        <v>1.4537440987281326E-7</v>
      </c>
      <c r="BH496" s="13">
        <f t="shared" si="831"/>
        <v>1.0337897335252194E-7</v>
      </c>
      <c r="BI496" s="13">
        <f t="shared" si="832"/>
        <v>5.8812068180481445E-8</v>
      </c>
      <c r="BJ496" s="14">
        <f t="shared" si="833"/>
        <v>0.86448553583183207</v>
      </c>
      <c r="BK496" s="14">
        <f t="shared" si="834"/>
        <v>9.7142757635989299E-2</v>
      </c>
      <c r="BL496" s="14">
        <f t="shared" si="835"/>
        <v>2.1268871039034826E-2</v>
      </c>
      <c r="BM496" s="14">
        <f t="shared" si="836"/>
        <v>0.58056300567180219</v>
      </c>
      <c r="BN496" s="14">
        <f t="shared" si="837"/>
        <v>0.39316931244788345</v>
      </c>
    </row>
    <row r="497" spans="1:66" x14ac:dyDescent="0.25">
      <c r="A497" t="s">
        <v>352</v>
      </c>
      <c r="B497" t="s">
        <v>157</v>
      </c>
      <c r="C497" t="s">
        <v>156</v>
      </c>
      <c r="D497" s="11">
        <v>44428</v>
      </c>
      <c r="E497" s="10">
        <f>VLOOKUP(A497,home!$A$2:$E$405,3,FALSE)</f>
        <v>1.2061999999999999</v>
      </c>
      <c r="F497" s="10">
        <f>VLOOKUP(B497,home!$B$2:$E$405,3,FALSE)</f>
        <v>0.47370000000000001</v>
      </c>
      <c r="G497" s="10">
        <f>VLOOKUP(C497,away!$B$2:$E$405,4,FALSE)</f>
        <v>1.4508000000000001</v>
      </c>
      <c r="H497" s="10">
        <f>VLOOKUP(A497,away!$A$2:$E$405,3,FALSE)</f>
        <v>1.1546000000000001</v>
      </c>
      <c r="I497" s="10">
        <f>VLOOKUP(C497,away!$B$2:$E$405,3,FALSE)</f>
        <v>0.86609999999999998</v>
      </c>
      <c r="J497" s="10">
        <f>VLOOKUP(B497,home!$B$2:$E$405,4,FALSE)</f>
        <v>1.1135999999999999</v>
      </c>
      <c r="K497" s="12">
        <f t="shared" si="782"/>
        <v>0.82895366455199992</v>
      </c>
      <c r="L497" s="12">
        <f t="shared" si="783"/>
        <v>1.113598953216</v>
      </c>
      <c r="M497" s="13">
        <f t="shared" si="784"/>
        <v>0.14333759630129078</v>
      </c>
      <c r="N497" s="13">
        <f t="shared" si="785"/>
        <v>0.11882022572203019</v>
      </c>
      <c r="O497" s="13">
        <f t="shared" si="786"/>
        <v>0.15962059719761501</v>
      </c>
      <c r="P497" s="13">
        <f t="shared" si="787"/>
        <v>0.13231807898494166</v>
      </c>
      <c r="Q497" s="13">
        <f t="shared" si="788"/>
        <v>4.924823076758636E-2</v>
      </c>
      <c r="R497" s="13">
        <f t="shared" si="789"/>
        <v>8.8876664975488434E-2</v>
      </c>
      <c r="S497" s="13">
        <f t="shared" si="790"/>
        <v>3.0536430214484482E-2</v>
      </c>
      <c r="T497" s="13">
        <f t="shared" si="791"/>
        <v>5.4842778230524178E-2</v>
      </c>
      <c r="U497" s="13">
        <f t="shared" si="792"/>
        <v>7.3674637124591533E-2</v>
      </c>
      <c r="V497" s="13">
        <f t="shared" si="793"/>
        <v>3.1320942766515079E-3</v>
      </c>
      <c r="W497" s="13">
        <f t="shared" si="794"/>
        <v>1.3608167122497754E-2</v>
      </c>
      <c r="X497" s="13">
        <f t="shared" si="795"/>
        <v>1.5154040662801889E-2</v>
      </c>
      <c r="Y497" s="13">
        <f t="shared" si="796"/>
        <v>8.4377619095444417E-3</v>
      </c>
      <c r="Z497" s="13">
        <f t="shared" si="797"/>
        <v>3.2990987027344341E-2</v>
      </c>
      <c r="AA497" s="13">
        <f t="shared" si="798"/>
        <v>2.7347999593504584E-2</v>
      </c>
      <c r="AB497" s="13">
        <f t="shared" si="799"/>
        <v>1.1335112240601113E-2</v>
      </c>
      <c r="AC497" s="13">
        <f t="shared" si="800"/>
        <v>1.8070655770901806E-4</v>
      </c>
      <c r="AD497" s="13">
        <f t="shared" si="801"/>
        <v>2.8201350010076389E-3</v>
      </c>
      <c r="AE497" s="13">
        <f t="shared" si="802"/>
        <v>3.1404993850499101E-3</v>
      </c>
      <c r="AF497" s="13">
        <f t="shared" si="803"/>
        <v>1.7486284138835359E-3</v>
      </c>
      <c r="AG497" s="13">
        <f t="shared" si="804"/>
        <v>6.4909025708815313E-4</v>
      </c>
      <c r="AH497" s="13">
        <f t="shared" si="805"/>
        <v>9.1846821548033312E-3</v>
      </c>
      <c r="AI497" s="13">
        <f t="shared" si="806"/>
        <v>7.6136759299695808E-3</v>
      </c>
      <c r="AJ497" s="13">
        <f t="shared" si="807"/>
        <v>3.1556922814298194E-3</v>
      </c>
      <c r="AK497" s="13">
        <f t="shared" si="808"/>
        <v>8.7197422696323659E-4</v>
      </c>
      <c r="AL497" s="13">
        <f t="shared" si="809"/>
        <v>6.6725674751177445E-6</v>
      </c>
      <c r="AM497" s="13">
        <f t="shared" si="810"/>
        <v>4.6755224872332816E-4</v>
      </c>
      <c r="AN497" s="13">
        <f t="shared" si="811"/>
        <v>5.206656947520852E-4</v>
      </c>
      <c r="AO497" s="13">
        <f t="shared" si="812"/>
        <v>2.8990638632570177E-4</v>
      </c>
      <c r="AP497" s="13">
        <f t="shared" si="813"/>
        <v>1.0761314944764488E-4</v>
      </c>
      <c r="AQ497" s="13">
        <f t="shared" si="814"/>
        <v>2.9959472644293602E-5</v>
      </c>
      <c r="AR497" s="13">
        <f t="shared" si="815"/>
        <v>2.0456104866421313E-3</v>
      </c>
      <c r="AS497" s="13">
        <f t="shared" si="816"/>
        <v>1.6957163091479949E-3</v>
      </c>
      <c r="AT497" s="13">
        <f t="shared" si="817"/>
        <v>7.0283512425441108E-4</v>
      </c>
      <c r="AU497" s="13">
        <f t="shared" si="818"/>
        <v>1.942059172755181E-4</v>
      </c>
      <c r="AV497" s="13">
        <f t="shared" si="819"/>
        <v>4.0246926700805815E-5</v>
      </c>
      <c r="AW497" s="13">
        <f t="shared" si="820"/>
        <v>1.7109981628987274E-7</v>
      </c>
      <c r="AX497" s="13">
        <f t="shared" si="821"/>
        <v>6.4596524991455137E-5</v>
      </c>
      <c r="AY497" s="13">
        <f t="shared" si="822"/>
        <v>7.1934622611875636E-5</v>
      </c>
      <c r="AZ497" s="13">
        <f t="shared" si="823"/>
        <v>4.0053160220286363E-5</v>
      </c>
      <c r="BA497" s="13">
        <f t="shared" si="824"/>
        <v>1.4867719098101201E-5</v>
      </c>
      <c r="BB497" s="13">
        <f t="shared" si="825"/>
        <v>4.1391691060887611E-6</v>
      </c>
      <c r="BC497" s="13">
        <f t="shared" si="826"/>
        <v>9.218748767448895E-7</v>
      </c>
      <c r="BD497" s="13">
        <f t="shared" si="827"/>
        <v>3.7966494943539108E-4</v>
      </c>
      <c r="BE497" s="13">
        <f t="shared" si="828"/>
        <v>3.147246511364172E-4</v>
      </c>
      <c r="BF497" s="13">
        <f t="shared" si="829"/>
        <v>1.3044607644219138E-4</v>
      </c>
      <c r="BG497" s="13">
        <f t="shared" si="830"/>
        <v>3.6044584364394949E-5</v>
      </c>
      <c r="BH497" s="13">
        <f t="shared" si="831"/>
        <v>7.4698225740297274E-6</v>
      </c>
      <c r="BI497" s="13">
        <f t="shared" si="832"/>
        <v>1.2384273592590395E-6</v>
      </c>
      <c r="BJ497" s="14">
        <f t="shared" si="833"/>
        <v>0.27008176749481155</v>
      </c>
      <c r="BK497" s="14">
        <f t="shared" si="834"/>
        <v>0.3095835135251645</v>
      </c>
      <c r="BL497" s="14">
        <f t="shared" si="835"/>
        <v>0.38722923900029921</v>
      </c>
      <c r="BM497" s="14">
        <f t="shared" si="836"/>
        <v>0.3075923495758715</v>
      </c>
      <c r="BN497" s="14">
        <f t="shared" si="837"/>
        <v>0.69222139394895232</v>
      </c>
    </row>
    <row r="498" spans="1:66" x14ac:dyDescent="0.25">
      <c r="A498" t="s">
        <v>343</v>
      </c>
      <c r="B498" t="s">
        <v>171</v>
      </c>
      <c r="C498" t="s">
        <v>170</v>
      </c>
      <c r="D498" s="11">
        <v>44428</v>
      </c>
      <c r="E498" s="10">
        <f>VLOOKUP(A498,home!$A$2:$E$405,3,FALSE)</f>
        <v>1.3167</v>
      </c>
      <c r="F498" s="10">
        <f>VLOOKUP(B498,home!$B$2:$E$405,3,FALSE)</f>
        <v>0.82279999999999998</v>
      </c>
      <c r="G498" s="10">
        <f>VLOOKUP(C498,away!$B$2:$E$405,4,FALSE)</f>
        <v>1.1100000000000001</v>
      </c>
      <c r="H498" s="10">
        <f>VLOOKUP(A498,away!$A$2:$E$405,3,FALSE)</f>
        <v>1.2082999999999999</v>
      </c>
      <c r="I498" s="10">
        <f>VLOOKUP(C498,away!$B$2:$E$405,3,FALSE)</f>
        <v>1.3369</v>
      </c>
      <c r="J498" s="10">
        <f>VLOOKUP(B498,home!$B$2:$E$405,4,FALSE)</f>
        <v>1.2414000000000001</v>
      </c>
      <c r="K498" s="12">
        <f t="shared" si="782"/>
        <v>1.2025526436000002</v>
      </c>
      <c r="L498" s="12">
        <f t="shared" si="783"/>
        <v>2.0053281015779998</v>
      </c>
      <c r="M498" s="13">
        <f t="shared" si="784"/>
        <v>4.0442229908999115E-2</v>
      </c>
      <c r="N498" s="13">
        <f t="shared" si="785"/>
        <v>4.8633910490145878E-2</v>
      </c>
      <c r="O498" s="13">
        <f t="shared" si="786"/>
        <v>8.1099940126994188E-2</v>
      </c>
      <c r="P498" s="13">
        <f t="shared" si="787"/>
        <v>9.7526947395518593E-2</v>
      </c>
      <c r="Q498" s="13">
        <f t="shared" si="788"/>
        <v>2.9242418814265366E-2</v>
      </c>
      <c r="R498" s="13">
        <f t="shared" si="789"/>
        <v>8.1315994486477389E-2</v>
      </c>
      <c r="S498" s="13">
        <f t="shared" si="790"/>
        <v>5.8796865860824984E-2</v>
      </c>
      <c r="T498" s="13">
        <f t="shared" si="791"/>
        <v>5.8640644206359546E-2</v>
      </c>
      <c r="U498" s="13">
        <f t="shared" si="792"/>
        <v>9.7786764136676418E-2</v>
      </c>
      <c r="V498" s="13">
        <f t="shared" si="793"/>
        <v>1.5754375938036934E-2</v>
      </c>
      <c r="W498" s="13">
        <f t="shared" si="794"/>
        <v>1.1721849350117729E-2</v>
      </c>
      <c r="X498" s="13">
        <f t="shared" si="795"/>
        <v>2.3506153904254895E-2</v>
      </c>
      <c r="Y498" s="13">
        <f t="shared" si="796"/>
        <v>2.3568775492109888E-2</v>
      </c>
      <c r="Z498" s="13">
        <f t="shared" si="797"/>
        <v>5.4355082950498256E-2</v>
      </c>
      <c r="AA498" s="13">
        <f t="shared" si="798"/>
        <v>6.5364848695218983E-2</v>
      </c>
      <c r="AB498" s="13">
        <f t="shared" si="799"/>
        <v>3.9302335798474815E-2</v>
      </c>
      <c r="AC498" s="13">
        <f t="shared" si="800"/>
        <v>2.3744922646690217E-3</v>
      </c>
      <c r="AD498" s="13">
        <f t="shared" si="801"/>
        <v>3.5240352309662561E-3</v>
      </c>
      <c r="AE498" s="13">
        <f t="shared" si="802"/>
        <v>7.066846879607549E-3</v>
      </c>
      <c r="AF498" s="13">
        <f t="shared" si="803"/>
        <v>7.0856733186129119E-3</v>
      </c>
      <c r="AG498" s="13">
        <f t="shared" si="804"/>
        <v>4.7363666081386381E-3</v>
      </c>
      <c r="AH498" s="13">
        <f t="shared" si="805"/>
        <v>2.7249943826059345E-2</v>
      </c>
      <c r="AI498" s="13">
        <f t="shared" si="806"/>
        <v>3.2769491985979171E-2</v>
      </c>
      <c r="AJ498" s="13">
        <f t="shared" si="807"/>
        <v>1.9703519608584144E-2</v>
      </c>
      <c r="AK498" s="13">
        <f t="shared" si="808"/>
        <v>7.8981731978424313E-3</v>
      </c>
      <c r="AL498" s="13">
        <f t="shared" si="809"/>
        <v>2.2904472152848488E-4</v>
      </c>
      <c r="AM498" s="13">
        <f t="shared" si="810"/>
        <v>8.4756757662760181E-4</v>
      </c>
      <c r="AN498" s="13">
        <f t="shared" si="811"/>
        <v>1.6996510793976945E-3</v>
      </c>
      <c r="AO498" s="13">
        <f t="shared" si="812"/>
        <v>1.7041790361967892E-3</v>
      </c>
      <c r="AP498" s="13">
        <f t="shared" si="813"/>
        <v>1.1391460371351773E-3</v>
      </c>
      <c r="AQ498" s="13">
        <f t="shared" si="814"/>
        <v>5.7109039001709675E-4</v>
      </c>
      <c r="AR498" s="13">
        <f t="shared" si="815"/>
        <v>1.0929015624163749E-2</v>
      </c>
      <c r="AS498" s="13">
        <f t="shared" si="816"/>
        <v>1.3142716630783821E-2</v>
      </c>
      <c r="AT498" s="13">
        <f t="shared" si="817"/>
        <v>7.90240431421739E-3</v>
      </c>
      <c r="AU498" s="13">
        <f t="shared" si="818"/>
        <v>3.1676857329527219E-3</v>
      </c>
      <c r="AV498" s="13">
        <f t="shared" si="819"/>
        <v>9.5232721306407516E-4</v>
      </c>
      <c r="AW498" s="13">
        <f t="shared" si="820"/>
        <v>1.5342895393965901E-5</v>
      </c>
      <c r="AX498" s="13">
        <f t="shared" si="821"/>
        <v>1.6987410498386118E-4</v>
      </c>
      <c r="AY498" s="13">
        <f t="shared" si="822"/>
        <v>3.4065331645454812E-4</v>
      </c>
      <c r="AZ498" s="13">
        <f t="shared" si="823"/>
        <v>3.4156083419102445E-4</v>
      </c>
      <c r="BA498" s="13">
        <f t="shared" si="824"/>
        <v>2.2831384640056163E-4</v>
      </c>
      <c r="BB498" s="13">
        <f t="shared" si="825"/>
        <v>1.1446104304160233E-4</v>
      </c>
      <c r="BC498" s="13">
        <f t="shared" si="826"/>
        <v>4.5906389229450846E-5</v>
      </c>
      <c r="BD498" s="13">
        <f t="shared" si="827"/>
        <v>3.6527103589534321E-3</v>
      </c>
      <c r="BE498" s="13">
        <f t="shared" si="828"/>
        <v>4.3925764984645548E-3</v>
      </c>
      <c r="BF498" s="13">
        <f t="shared" si="829"/>
        <v>2.6411522402218926E-3</v>
      </c>
      <c r="BG498" s="13">
        <f t="shared" si="830"/>
        <v>1.0587082028762995E-3</v>
      </c>
      <c r="BH498" s="13">
        <f t="shared" si="831"/>
        <v>3.1828808704247491E-4</v>
      </c>
      <c r="BI498" s="13">
        <f t="shared" si="832"/>
        <v>7.6551636099863056E-5</v>
      </c>
      <c r="BJ498" s="14">
        <f t="shared" si="833"/>
        <v>0.22492907794825406</v>
      </c>
      <c r="BK498" s="14">
        <f t="shared" si="834"/>
        <v>0.21546460940603168</v>
      </c>
      <c r="BL498" s="14">
        <f t="shared" si="835"/>
        <v>0.50072514840114712</v>
      </c>
      <c r="BM498" s="14">
        <f t="shared" si="836"/>
        <v>0.61688716706246993</v>
      </c>
      <c r="BN498" s="14">
        <f t="shared" si="837"/>
        <v>0.37826144122240057</v>
      </c>
    </row>
    <row r="499" spans="1:66" x14ac:dyDescent="0.25">
      <c r="A499" t="s">
        <v>343</v>
      </c>
      <c r="B499" t="s">
        <v>177</v>
      </c>
      <c r="C499" t="s">
        <v>173</v>
      </c>
      <c r="D499" s="11">
        <v>44428</v>
      </c>
      <c r="E499" s="10">
        <f>VLOOKUP(A499,home!$A$2:$E$405,3,FALSE)</f>
        <v>1.3167</v>
      </c>
      <c r="F499" s="10">
        <f>VLOOKUP(B499,home!$B$2:$E$405,3,FALSE)</f>
        <v>0.69620000000000004</v>
      </c>
      <c r="G499" s="10">
        <f>VLOOKUP(C499,away!$B$2:$E$405,4,FALSE)</f>
        <v>1.4557</v>
      </c>
      <c r="H499" s="10">
        <f>VLOOKUP(A499,away!$A$2:$E$405,3,FALSE)</f>
        <v>1.2082999999999999</v>
      </c>
      <c r="I499" s="10">
        <f>VLOOKUP(C499,away!$B$2:$E$405,3,FALSE)</f>
        <v>0.62070000000000003</v>
      </c>
      <c r="J499" s="10">
        <f>VLOOKUP(B499,home!$B$2:$E$405,4,FALSE)</f>
        <v>1.5173000000000001</v>
      </c>
      <c r="K499" s="12">
        <f t="shared" si="782"/>
        <v>1.334420596278</v>
      </c>
      <c r="L499" s="12">
        <f t="shared" si="783"/>
        <v>1.1379625733130001</v>
      </c>
      <c r="M499" s="13">
        <f t="shared" si="784"/>
        <v>8.4383518946773664E-2</v>
      </c>
      <c r="N499" s="13">
        <f t="shared" si="785"/>
        <v>0.11260310566898964</v>
      </c>
      <c r="O499" s="13">
        <f t="shared" si="786"/>
        <v>9.6025286365876858E-2</v>
      </c>
      <c r="P499" s="13">
        <f t="shared" si="787"/>
        <v>0.12813811989011911</v>
      </c>
      <c r="Q499" s="13">
        <f t="shared" si="788"/>
        <v>7.5129951704783912E-2</v>
      </c>
      <c r="R499" s="13">
        <f t="shared" si="789"/>
        <v>5.4636590988015488E-2</v>
      </c>
      <c r="S499" s="13">
        <f t="shared" si="790"/>
        <v>4.8645096737821941E-2</v>
      </c>
      <c r="T499" s="13">
        <f t="shared" si="791"/>
        <v>8.5495073174857314E-2</v>
      </c>
      <c r="U499" s="13">
        <f t="shared" si="792"/>
        <v>7.290819232482483E-2</v>
      </c>
      <c r="V499" s="13">
        <f t="shared" si="793"/>
        <v>8.2076206818817148E-3</v>
      </c>
      <c r="W499" s="13">
        <f t="shared" si="794"/>
        <v>3.3418318317411717E-2</v>
      </c>
      <c r="X499" s="13">
        <f t="shared" si="795"/>
        <v>3.8028795508274801E-2</v>
      </c>
      <c r="Y499" s="13">
        <f t="shared" si="796"/>
        <v>2.1637672998295127E-2</v>
      </c>
      <c r="Z499" s="13">
        <f t="shared" si="797"/>
        <v>2.0724798559257327E-2</v>
      </c>
      <c r="AA499" s="13">
        <f t="shared" si="798"/>
        <v>2.7655598051185597E-2</v>
      </c>
      <c r="AB499" s="13">
        <f t="shared" si="799"/>
        <v>1.8452099820943896E-2</v>
      </c>
      <c r="AC499" s="13">
        <f t="shared" si="800"/>
        <v>7.7896511670347843E-4</v>
      </c>
      <c r="AD499" s="13">
        <f t="shared" si="801"/>
        <v>1.1148523063932131E-2</v>
      </c>
      <c r="AE499" s="13">
        <f t="shared" si="802"/>
        <v>1.2686601994471539E-2</v>
      </c>
      <c r="AF499" s="13">
        <f t="shared" si="803"/>
        <v>7.2184391261133369E-3</v>
      </c>
      <c r="AG499" s="13">
        <f t="shared" si="804"/>
        <v>2.7381045210850587E-3</v>
      </c>
      <c r="AH499" s="13">
        <f t="shared" si="805"/>
        <v>5.896011274971507E-3</v>
      </c>
      <c r="AI499" s="13">
        <f t="shared" si="806"/>
        <v>7.8677588812092903E-3</v>
      </c>
      <c r="AJ499" s="13">
        <f t="shared" si="807"/>
        <v>5.2494497488174167E-3</v>
      </c>
      <c r="AK499" s="13">
        <f t="shared" si="808"/>
        <v>2.3349912879827794E-3</v>
      </c>
      <c r="AL499" s="13">
        <f t="shared" si="809"/>
        <v>4.7314986035285372E-5</v>
      </c>
      <c r="AM499" s="13">
        <f t="shared" si="810"/>
        <v>2.9753637589182685E-3</v>
      </c>
      <c r="AN499" s="13">
        <f t="shared" si="811"/>
        <v>3.3858525996408734E-3</v>
      </c>
      <c r="AO499" s="13">
        <f t="shared" si="812"/>
        <v>1.9264867685729198E-3</v>
      </c>
      <c r="AP499" s="13">
        <f t="shared" si="813"/>
        <v>7.3075661353956198E-4</v>
      </c>
      <c r="AQ499" s="13">
        <f t="shared" si="814"/>
        <v>2.078934191022434E-4</v>
      </c>
      <c r="AR499" s="13">
        <f t="shared" si="815"/>
        <v>1.3418880325498075E-3</v>
      </c>
      <c r="AS499" s="13">
        <f t="shared" si="816"/>
        <v>1.7906430285334265E-3</v>
      </c>
      <c r="AT499" s="13">
        <f t="shared" si="817"/>
        <v>1.1947354689283095E-3</v>
      </c>
      <c r="AU499" s="13">
        <f t="shared" si="818"/>
        <v>5.3142653894726398E-4</v>
      </c>
      <c r="AV499" s="13">
        <f t="shared" si="819"/>
        <v>1.7728662974499031E-4</v>
      </c>
      <c r="AW499" s="13">
        <f t="shared" si="820"/>
        <v>1.9957995974351328E-6</v>
      </c>
      <c r="AX499" s="13">
        <f t="shared" si="821"/>
        <v>6.6173111355327825E-4</v>
      </c>
      <c r="AY499" s="13">
        <f t="shared" si="822"/>
        <v>7.5302524082036554E-4</v>
      </c>
      <c r="AZ499" s="13">
        <f t="shared" si="823"/>
        <v>4.2845727040679242E-4</v>
      </c>
      <c r="BA499" s="13">
        <f t="shared" si="824"/>
        <v>1.6252277932892582E-4</v>
      </c>
      <c r="BB499" s="13">
        <f t="shared" si="825"/>
        <v>4.6236210046781328E-5</v>
      </c>
      <c r="BC499" s="13">
        <f t="shared" si="826"/>
        <v>1.0523015313015132E-5</v>
      </c>
      <c r="BD499" s="13">
        <f t="shared" si="827"/>
        <v>2.5450305976971614E-4</v>
      </c>
      <c r="BE499" s="13">
        <f t="shared" si="828"/>
        <v>3.3961412477248007E-4</v>
      </c>
      <c r="BF499" s="13">
        <f t="shared" si="829"/>
        <v>2.2659404144166202E-4</v>
      </c>
      <c r="BG499" s="13">
        <f t="shared" si="830"/>
        <v>1.0079058529787489E-4</v>
      </c>
      <c r="BH499" s="13">
        <f t="shared" si="831"/>
        <v>3.3624258233099687E-5</v>
      </c>
      <c r="BI499" s="13">
        <f t="shared" si="832"/>
        <v>8.973780544163663E-6</v>
      </c>
      <c r="BJ499" s="14">
        <f t="shared" si="833"/>
        <v>0.41139343486745766</v>
      </c>
      <c r="BK499" s="14">
        <f t="shared" si="834"/>
        <v>0.27095366160015555</v>
      </c>
      <c r="BL499" s="14">
        <f t="shared" si="835"/>
        <v>0.29702605829259043</v>
      </c>
      <c r="BM499" s="14">
        <f t="shared" si="836"/>
        <v>0.44843035031367928</v>
      </c>
      <c r="BN499" s="14">
        <f t="shared" si="837"/>
        <v>0.5509165735645587</v>
      </c>
    </row>
    <row r="500" spans="1:66" x14ac:dyDescent="0.25">
      <c r="A500" t="s">
        <v>343</v>
      </c>
      <c r="B500" t="s">
        <v>172</v>
      </c>
      <c r="C500" t="s">
        <v>176</v>
      </c>
      <c r="D500" s="11">
        <v>44428</v>
      </c>
      <c r="E500" s="10">
        <f>VLOOKUP(A500,home!$A$2:$E$405,3,FALSE)</f>
        <v>1.3167</v>
      </c>
      <c r="F500" s="10">
        <f>VLOOKUP(B500,home!$B$2:$E$405,3,FALSE)</f>
        <v>0.69040000000000001</v>
      </c>
      <c r="G500" s="10">
        <f>VLOOKUP(C500,away!$B$2:$E$405,4,FALSE)</f>
        <v>1.1684000000000001</v>
      </c>
      <c r="H500" s="10">
        <f>VLOOKUP(A500,away!$A$2:$E$405,3,FALSE)</f>
        <v>1.2082999999999999</v>
      </c>
      <c r="I500" s="10">
        <f>VLOOKUP(C500,away!$B$2:$E$405,3,FALSE)</f>
        <v>1.3369</v>
      </c>
      <c r="J500" s="10">
        <f>VLOOKUP(B500,home!$B$2:$E$405,4,FALSE)</f>
        <v>1.0532999999999999</v>
      </c>
      <c r="K500" s="12">
        <f t="shared" si="782"/>
        <v>1.0621336461120001</v>
      </c>
      <c r="L500" s="12">
        <f t="shared" si="783"/>
        <v>1.7014758251909996</v>
      </c>
      <c r="M500" s="13">
        <f t="shared" si="784"/>
        <v>6.3063730333963938E-2</v>
      </c>
      <c r="N500" s="13">
        <f t="shared" si="785"/>
        <v>6.6982109837037049E-2</v>
      </c>
      <c r="O500" s="13">
        <f t="shared" si="786"/>
        <v>0.10730141260960398</v>
      </c>
      <c r="P500" s="13">
        <f t="shared" si="787"/>
        <v>0.11396844060800679</v>
      </c>
      <c r="Q500" s="13">
        <f t="shared" si="788"/>
        <v>3.5571976272743319E-2</v>
      </c>
      <c r="R500" s="13">
        <f t="shared" si="789"/>
        <v>9.128537978204293E-2</v>
      </c>
      <c r="S500" s="13">
        <f t="shared" si="790"/>
        <v>5.1490791084814143E-2</v>
      </c>
      <c r="T500" s="13">
        <f t="shared" si="791"/>
        <v>6.0524857682340595E-2</v>
      </c>
      <c r="U500" s="13">
        <f t="shared" si="792"/>
        <v>9.6957273264619906E-2</v>
      </c>
      <c r="V500" s="13">
        <f t="shared" si="793"/>
        <v>1.03393206532367E-2</v>
      </c>
      <c r="W500" s="13">
        <f t="shared" si="794"/>
        <v>1.2594064285992804E-2</v>
      </c>
      <c r="X500" s="13">
        <f t="shared" si="795"/>
        <v>2.1428495923518108E-2</v>
      </c>
      <c r="Y500" s="13">
        <f t="shared" si="796"/>
        <v>1.8230033892034973E-2</v>
      </c>
      <c r="Z500" s="13">
        <f t="shared" si="797"/>
        <v>5.1773288964175102E-2</v>
      </c>
      <c r="AA500" s="13">
        <f t="shared" si="798"/>
        <v>5.4990152178729469E-2</v>
      </c>
      <c r="AB500" s="13">
        <f t="shared" si="799"/>
        <v>2.9203445416923841E-2</v>
      </c>
      <c r="AC500" s="13">
        <f t="shared" si="800"/>
        <v>1.1678228570877567E-3</v>
      </c>
      <c r="AD500" s="13">
        <f t="shared" si="801"/>
        <v>3.3441448548626154E-3</v>
      </c>
      <c r="AE500" s="13">
        <f t="shared" si="802"/>
        <v>5.6899816264856049E-3</v>
      </c>
      <c r="AF500" s="13">
        <f t="shared" si="803"/>
        <v>4.8406830916231103E-3</v>
      </c>
      <c r="AG500" s="13">
        <f t="shared" si="804"/>
        <v>2.7454350859358505E-3</v>
      </c>
      <c r="AH500" s="13">
        <f t="shared" si="805"/>
        <v>2.2022749890792986E-2</v>
      </c>
      <c r="AI500" s="13">
        <f t="shared" si="806"/>
        <v>2.3391103638920604E-2</v>
      </c>
      <c r="AJ500" s="13">
        <f t="shared" si="807"/>
        <v>1.2422239097295208E-2</v>
      </c>
      <c r="AK500" s="13">
        <f t="shared" si="808"/>
        <v>4.3980260350950668E-3</v>
      </c>
      <c r="AL500" s="13">
        <f t="shared" si="809"/>
        <v>8.4419332141535906E-5</v>
      </c>
      <c r="AM500" s="13">
        <f t="shared" si="810"/>
        <v>7.1038575356438321E-4</v>
      </c>
      <c r="AN500" s="13">
        <f t="shared" si="811"/>
        <v>1.2087041862498891E-3</v>
      </c>
      <c r="AO500" s="13">
        <f t="shared" si="812"/>
        <v>1.0282904763556731E-3</v>
      </c>
      <c r="AP500" s="13">
        <f t="shared" si="813"/>
        <v>5.832037955977716E-4</v>
      </c>
      <c r="AQ500" s="13">
        <f t="shared" si="814"/>
        <v>2.4807678984231049E-4</v>
      </c>
      <c r="AR500" s="13">
        <f t="shared" si="815"/>
        <v>7.4942353086824001E-3</v>
      </c>
      <c r="AS500" s="13">
        <f t="shared" si="816"/>
        <v>7.9598794732321267E-3</v>
      </c>
      <c r="AT500" s="13">
        <f t="shared" si="817"/>
        <v>4.2272279037580528E-3</v>
      </c>
      <c r="AU500" s="13">
        <f t="shared" si="818"/>
        <v>1.4966269954549761E-3</v>
      </c>
      <c r="AV500" s="13">
        <f t="shared" si="819"/>
        <v>3.9740447188806038E-4</v>
      </c>
      <c r="AW500" s="13">
        <f t="shared" si="820"/>
        <v>4.2378380966497281E-6</v>
      </c>
      <c r="AX500" s="13">
        <f t="shared" si="821"/>
        <v>1.2575410176322646E-4</v>
      </c>
      <c r="AY500" s="13">
        <f t="shared" si="822"/>
        <v>2.139675640687387E-4</v>
      </c>
      <c r="AZ500" s="13">
        <f t="shared" si="823"/>
        <v>1.8203031881898262E-4</v>
      </c>
      <c r="BA500" s="13">
        <f t="shared" si="824"/>
        <v>1.0324006230743643E-4</v>
      </c>
      <c r="BB500" s="13">
        <f t="shared" si="825"/>
        <v>4.3915117551828923E-5</v>
      </c>
      <c r="BC500" s="13">
        <f t="shared" si="826"/>
        <v>1.4944102174971576E-5</v>
      </c>
      <c r="BD500" s="13">
        <f t="shared" si="827"/>
        <v>2.1252100343359852E-3</v>
      </c>
      <c r="BE500" s="13">
        <f t="shared" si="828"/>
        <v>2.2572570825230885E-3</v>
      </c>
      <c r="BF500" s="13">
        <f t="shared" si="829"/>
        <v>1.198754347636192E-3</v>
      </c>
      <c r="BG500" s="13">
        <f t="shared" si="830"/>
        <v>4.2441244201581359E-4</v>
      </c>
      <c r="BH500" s="13">
        <f t="shared" si="831"/>
        <v>1.1269568362338848E-4</v>
      </c>
      <c r="BI500" s="13">
        <f t="shared" si="832"/>
        <v>2.3939575469598812E-5</v>
      </c>
      <c r="BJ500" s="14">
        <f t="shared" si="833"/>
        <v>0.23641429482086923</v>
      </c>
      <c r="BK500" s="14">
        <f t="shared" si="834"/>
        <v>0.24032849243331958</v>
      </c>
      <c r="BL500" s="14">
        <f t="shared" si="835"/>
        <v>0.46968942523264368</v>
      </c>
      <c r="BM500" s="14">
        <f t="shared" si="836"/>
        <v>0.51982272228163773</v>
      </c>
      <c r="BN500" s="14">
        <f t="shared" si="837"/>
        <v>0.47817304944339806</v>
      </c>
    </row>
    <row r="501" spans="1:66" x14ac:dyDescent="0.25">
      <c r="A501" t="s">
        <v>347</v>
      </c>
      <c r="B501" t="s">
        <v>245</v>
      </c>
      <c r="C501" t="s">
        <v>246</v>
      </c>
      <c r="D501" s="11">
        <v>44428</v>
      </c>
      <c r="E501" s="10">
        <f>VLOOKUP(A501,home!$A$2:$E$405,3,FALSE)</f>
        <v>1.3042</v>
      </c>
      <c r="F501" s="10">
        <f>VLOOKUP(B501,home!$B$2:$E$405,3,FALSE)</f>
        <v>0.92010000000000003</v>
      </c>
      <c r="G501" s="10">
        <f>VLOOKUP(C501,away!$B$2:$E$405,4,FALSE)</f>
        <v>1.0734999999999999</v>
      </c>
      <c r="H501" s="10">
        <f>VLOOKUP(A501,away!$A$2:$E$405,3,FALSE)</f>
        <v>1.1499999999999999</v>
      </c>
      <c r="I501" s="10">
        <f>VLOOKUP(C501,away!$B$2:$E$405,3,FALSE)</f>
        <v>0.81159999999999999</v>
      </c>
      <c r="J501" s="10">
        <f>VLOOKUP(B501,home!$B$2:$E$405,4,FALSE)</f>
        <v>1.1013999999999999</v>
      </c>
      <c r="K501" s="12">
        <f t="shared" si="782"/>
        <v>1.28819400987</v>
      </c>
      <c r="L501" s="12">
        <f t="shared" si="783"/>
        <v>1.0279806759999999</v>
      </c>
      <c r="M501" s="13">
        <f t="shared" si="784"/>
        <v>9.8650232877757413E-2</v>
      </c>
      <c r="N501" s="13">
        <f t="shared" si="785"/>
        <v>0.12708063906540765</v>
      </c>
      <c r="O501" s="13">
        <f t="shared" si="786"/>
        <v>0.10141053308123446</v>
      </c>
      <c r="P501" s="13">
        <f t="shared" si="787"/>
        <v>0.13063644125296972</v>
      </c>
      <c r="Q501" s="13">
        <f t="shared" si="788"/>
        <v>8.1852259007254832E-2</v>
      </c>
      <c r="R501" s="13">
        <f t="shared" si="789"/>
        <v>5.2124034175183874E-2</v>
      </c>
      <c r="S501" s="13">
        <f t="shared" si="790"/>
        <v>4.3248452855625348E-2</v>
      </c>
      <c r="T501" s="13">
        <f t="shared" si="791"/>
        <v>8.4142540546404881E-2</v>
      </c>
      <c r="U501" s="13">
        <f t="shared" si="792"/>
        <v>6.714586859473104E-2</v>
      </c>
      <c r="V501" s="13">
        <f t="shared" si="793"/>
        <v>6.3634742733019861E-3</v>
      </c>
      <c r="W501" s="13">
        <f t="shared" si="794"/>
        <v>3.5147196582491137E-2</v>
      </c>
      <c r="X501" s="13">
        <f t="shared" si="795"/>
        <v>3.613063890237412E-2</v>
      </c>
      <c r="Y501" s="13">
        <f t="shared" si="796"/>
        <v>1.8570799301587219E-2</v>
      </c>
      <c r="Z501" s="13">
        <f t="shared" si="797"/>
        <v>1.7860833295750875E-2</v>
      </c>
      <c r="AA501" s="13">
        <f t="shared" si="798"/>
        <v>2.3008218462872931E-2</v>
      </c>
      <c r="AB501" s="13">
        <f t="shared" si="799"/>
        <v>1.4819524600826627E-2</v>
      </c>
      <c r="AC501" s="13">
        <f t="shared" si="800"/>
        <v>5.2667237117619639E-4</v>
      </c>
      <c r="AD501" s="13">
        <f t="shared" si="801"/>
        <v>1.1319102025322112E-2</v>
      </c>
      <c r="AE501" s="13">
        <f t="shared" si="802"/>
        <v>1.163581815170359E-2</v>
      </c>
      <c r="AF501" s="13">
        <f t="shared" si="803"/>
        <v>5.9806981047006635E-3</v>
      </c>
      <c r="AG501" s="13">
        <f t="shared" si="804"/>
        <v>2.0493473602073691E-3</v>
      </c>
      <c r="AH501" s="13">
        <f t="shared" si="805"/>
        <v>4.5901478713223209E-3</v>
      </c>
      <c r="AI501" s="13">
        <f t="shared" si="806"/>
        <v>5.9130009922549456E-3</v>
      </c>
      <c r="AJ501" s="13">
        <f t="shared" si="807"/>
        <v>3.8085462292890945E-3</v>
      </c>
      <c r="AK501" s="13">
        <f t="shared" si="808"/>
        <v>1.6353821462943953E-3</v>
      </c>
      <c r="AL501" s="13">
        <f t="shared" si="809"/>
        <v>2.7897594265987538E-5</v>
      </c>
      <c r="AM501" s="13">
        <f t="shared" si="810"/>
        <v>2.9162398852254673E-3</v>
      </c>
      <c r="AN501" s="13">
        <f t="shared" si="811"/>
        <v>2.9978382485922371E-3</v>
      </c>
      <c r="AO501" s="13">
        <f t="shared" si="812"/>
        <v>1.540859894663252E-3</v>
      </c>
      <c r="AP501" s="13">
        <f t="shared" si="813"/>
        <v>5.279913987124062E-4</v>
      </c>
      <c r="AQ501" s="13">
        <f t="shared" si="814"/>
        <v>1.3569123874264115E-4</v>
      </c>
      <c r="AR501" s="13">
        <f t="shared" si="815"/>
        <v>9.4371666234037649E-4</v>
      </c>
      <c r="AS501" s="13">
        <f t="shared" si="816"/>
        <v>1.2156901514413824E-3</v>
      </c>
      <c r="AT501" s="13">
        <f t="shared" si="817"/>
        <v>7.8302238547237123E-4</v>
      </c>
      <c r="AU501" s="13">
        <f t="shared" si="818"/>
        <v>3.3622824885320881E-4</v>
      </c>
      <c r="AV501" s="13">
        <f t="shared" si="819"/>
        <v>1.082818040304459E-4</v>
      </c>
      <c r="AW501" s="13">
        <f t="shared" si="820"/>
        <v>1.0261963820489452E-6</v>
      </c>
      <c r="AX501" s="13">
        <f t="shared" si="821"/>
        <v>6.2611379191523638E-4</v>
      </c>
      <c r="AY501" s="13">
        <f t="shared" si="822"/>
        <v>6.4363287906594774E-4</v>
      </c>
      <c r="AZ501" s="13">
        <f t="shared" si="823"/>
        <v>3.308210810590196E-4</v>
      </c>
      <c r="BA501" s="13">
        <f t="shared" si="824"/>
        <v>1.1335922618070059E-4</v>
      </c>
      <c r="BB501" s="13">
        <f t="shared" si="825"/>
        <v>2.9132773490018358E-5</v>
      </c>
      <c r="BC501" s="13">
        <f t="shared" si="826"/>
        <v>5.9895856372047928E-6</v>
      </c>
      <c r="BD501" s="13">
        <f t="shared" si="827"/>
        <v>1.6168708208418725E-4</v>
      </c>
      <c r="BE501" s="13">
        <f t="shared" si="828"/>
        <v>2.0828433061420901E-4</v>
      </c>
      <c r="BF501" s="13">
        <f t="shared" si="829"/>
        <v>1.3415531352350339E-4</v>
      </c>
      <c r="BG501" s="13">
        <f t="shared" si="830"/>
        <v>5.7606023757736274E-5</v>
      </c>
      <c r="BH501" s="13">
        <f t="shared" si="831"/>
        <v>1.8551933684286206E-5</v>
      </c>
      <c r="BI501" s="13">
        <f t="shared" si="832"/>
        <v>4.7796979687205968E-6</v>
      </c>
      <c r="BJ501" s="14">
        <f t="shared" si="833"/>
        <v>0.42377670905073772</v>
      </c>
      <c r="BK501" s="14">
        <f t="shared" si="834"/>
        <v>0.28009680410416254</v>
      </c>
      <c r="BL501" s="14">
        <f t="shared" si="835"/>
        <v>0.27842725978778021</v>
      </c>
      <c r="BM501" s="14">
        <f t="shared" si="836"/>
        <v>0.40776486009593954</v>
      </c>
      <c r="BN501" s="14">
        <f t="shared" si="837"/>
        <v>0.59175413945980782</v>
      </c>
    </row>
    <row r="502" spans="1:66" x14ac:dyDescent="0.25">
      <c r="A502" t="s">
        <v>347</v>
      </c>
      <c r="B502" t="s">
        <v>322</v>
      </c>
      <c r="C502" t="s">
        <v>243</v>
      </c>
      <c r="D502" s="11">
        <v>44428</v>
      </c>
      <c r="E502" s="10">
        <f>VLOOKUP(A502,home!$A$2:$E$405,3,FALSE)</f>
        <v>1.3042</v>
      </c>
      <c r="F502" s="10" t="e">
        <f>VLOOKUP(B502,home!$B$2:$E$405,3,FALSE)</f>
        <v>#N/A</v>
      </c>
      <c r="G502" s="10">
        <f>VLOOKUP(C502,away!$B$2:$E$405,4,FALSE)</f>
        <v>0.86899999999999999</v>
      </c>
      <c r="H502" s="10">
        <f>VLOOKUP(A502,away!$A$2:$E$405,3,FALSE)</f>
        <v>1.1499999999999999</v>
      </c>
      <c r="I502" s="10">
        <f>VLOOKUP(C502,away!$B$2:$E$405,3,FALSE)</f>
        <v>1.1013999999999999</v>
      </c>
      <c r="J502" s="10" t="e">
        <f>VLOOKUP(B502,home!$B$2:$E$405,4,FALSE)</f>
        <v>#N/A</v>
      </c>
      <c r="K502" s="12" t="e">
        <f t="shared" si="782"/>
        <v>#N/A</v>
      </c>
      <c r="L502" s="12" t="e">
        <f t="shared" si="783"/>
        <v>#N/A</v>
      </c>
      <c r="M502" s="13" t="e">
        <f t="shared" si="784"/>
        <v>#N/A</v>
      </c>
      <c r="N502" s="13" t="e">
        <f t="shared" si="785"/>
        <v>#N/A</v>
      </c>
      <c r="O502" s="13" t="e">
        <f t="shared" si="786"/>
        <v>#N/A</v>
      </c>
      <c r="P502" s="13" t="e">
        <f t="shared" si="787"/>
        <v>#N/A</v>
      </c>
      <c r="Q502" s="13" t="e">
        <f t="shared" si="788"/>
        <v>#N/A</v>
      </c>
      <c r="R502" s="13" t="e">
        <f t="shared" si="789"/>
        <v>#N/A</v>
      </c>
      <c r="S502" s="13" t="e">
        <f t="shared" si="790"/>
        <v>#N/A</v>
      </c>
      <c r="T502" s="13" t="e">
        <f t="shared" si="791"/>
        <v>#N/A</v>
      </c>
      <c r="U502" s="13" t="e">
        <f t="shared" si="792"/>
        <v>#N/A</v>
      </c>
      <c r="V502" s="13" t="e">
        <f t="shared" si="793"/>
        <v>#N/A</v>
      </c>
      <c r="W502" s="13" t="e">
        <f t="shared" si="794"/>
        <v>#N/A</v>
      </c>
      <c r="X502" s="13" t="e">
        <f t="shared" si="795"/>
        <v>#N/A</v>
      </c>
      <c r="Y502" s="13" t="e">
        <f t="shared" si="796"/>
        <v>#N/A</v>
      </c>
      <c r="Z502" s="13" t="e">
        <f t="shared" si="797"/>
        <v>#N/A</v>
      </c>
      <c r="AA502" s="13" t="e">
        <f t="shared" si="798"/>
        <v>#N/A</v>
      </c>
      <c r="AB502" s="13" t="e">
        <f t="shared" si="799"/>
        <v>#N/A</v>
      </c>
      <c r="AC502" s="13" t="e">
        <f t="shared" si="800"/>
        <v>#N/A</v>
      </c>
      <c r="AD502" s="13" t="e">
        <f t="shared" si="801"/>
        <v>#N/A</v>
      </c>
      <c r="AE502" s="13" t="e">
        <f t="shared" si="802"/>
        <v>#N/A</v>
      </c>
      <c r="AF502" s="13" t="e">
        <f t="shared" si="803"/>
        <v>#N/A</v>
      </c>
      <c r="AG502" s="13" t="e">
        <f t="shared" si="804"/>
        <v>#N/A</v>
      </c>
      <c r="AH502" s="13" t="e">
        <f t="shared" si="805"/>
        <v>#N/A</v>
      </c>
      <c r="AI502" s="13" t="e">
        <f t="shared" si="806"/>
        <v>#N/A</v>
      </c>
      <c r="AJ502" s="13" t="e">
        <f t="shared" si="807"/>
        <v>#N/A</v>
      </c>
      <c r="AK502" s="13" t="e">
        <f t="shared" si="808"/>
        <v>#N/A</v>
      </c>
      <c r="AL502" s="13" t="e">
        <f t="shared" si="809"/>
        <v>#N/A</v>
      </c>
      <c r="AM502" s="13" t="e">
        <f t="shared" si="810"/>
        <v>#N/A</v>
      </c>
      <c r="AN502" s="13" t="e">
        <f t="shared" si="811"/>
        <v>#N/A</v>
      </c>
      <c r="AO502" s="13" t="e">
        <f t="shared" si="812"/>
        <v>#N/A</v>
      </c>
      <c r="AP502" s="13" t="e">
        <f t="shared" si="813"/>
        <v>#N/A</v>
      </c>
      <c r="AQ502" s="13" t="e">
        <f t="shared" si="814"/>
        <v>#N/A</v>
      </c>
      <c r="AR502" s="13" t="e">
        <f t="shared" si="815"/>
        <v>#N/A</v>
      </c>
      <c r="AS502" s="13" t="e">
        <f t="shared" si="816"/>
        <v>#N/A</v>
      </c>
      <c r="AT502" s="13" t="e">
        <f t="shared" si="817"/>
        <v>#N/A</v>
      </c>
      <c r="AU502" s="13" t="e">
        <f t="shared" si="818"/>
        <v>#N/A</v>
      </c>
      <c r="AV502" s="13" t="e">
        <f t="shared" si="819"/>
        <v>#N/A</v>
      </c>
      <c r="AW502" s="13" t="e">
        <f t="shared" si="820"/>
        <v>#N/A</v>
      </c>
      <c r="AX502" s="13" t="e">
        <f t="shared" si="821"/>
        <v>#N/A</v>
      </c>
      <c r="AY502" s="13" t="e">
        <f t="shared" si="822"/>
        <v>#N/A</v>
      </c>
      <c r="AZ502" s="13" t="e">
        <f t="shared" si="823"/>
        <v>#N/A</v>
      </c>
      <c r="BA502" s="13" t="e">
        <f t="shared" si="824"/>
        <v>#N/A</v>
      </c>
      <c r="BB502" s="13" t="e">
        <f t="shared" si="825"/>
        <v>#N/A</v>
      </c>
      <c r="BC502" s="13" t="e">
        <f t="shared" si="826"/>
        <v>#N/A</v>
      </c>
      <c r="BD502" s="13" t="e">
        <f t="shared" si="827"/>
        <v>#N/A</v>
      </c>
      <c r="BE502" s="13" t="e">
        <f t="shared" si="828"/>
        <v>#N/A</v>
      </c>
      <c r="BF502" s="13" t="e">
        <f t="shared" si="829"/>
        <v>#N/A</v>
      </c>
      <c r="BG502" s="13" t="e">
        <f t="shared" si="830"/>
        <v>#N/A</v>
      </c>
      <c r="BH502" s="13" t="e">
        <f t="shared" si="831"/>
        <v>#N/A</v>
      </c>
      <c r="BI502" s="13" t="e">
        <f t="shared" si="832"/>
        <v>#N/A</v>
      </c>
      <c r="BJ502" s="14" t="e">
        <f t="shared" si="833"/>
        <v>#N/A</v>
      </c>
      <c r="BK502" s="14" t="e">
        <f t="shared" si="834"/>
        <v>#N/A</v>
      </c>
      <c r="BL502" s="14" t="e">
        <f t="shared" si="835"/>
        <v>#N/A</v>
      </c>
      <c r="BM502" s="14" t="e">
        <f t="shared" si="836"/>
        <v>#N/A</v>
      </c>
      <c r="BN502" s="14" t="e">
        <f t="shared" si="837"/>
        <v>#N/A</v>
      </c>
    </row>
    <row r="503" spans="1:66" x14ac:dyDescent="0.25">
      <c r="A503" t="s">
        <v>348</v>
      </c>
      <c r="B503" t="s">
        <v>249</v>
      </c>
      <c r="C503" t="s">
        <v>247</v>
      </c>
      <c r="D503" s="11">
        <v>44428</v>
      </c>
      <c r="E503" s="10">
        <f>VLOOKUP(A503,home!$A$2:$E$405,3,FALSE)</f>
        <v>1.1457999999999999</v>
      </c>
      <c r="F503" s="10">
        <f>VLOOKUP(B503,home!$B$2:$E$405,3,FALSE)</f>
        <v>1.1637</v>
      </c>
      <c r="G503" s="10">
        <f>VLOOKUP(C503,away!$B$2:$E$405,4,FALSE)</f>
        <v>1.7455000000000001</v>
      </c>
      <c r="H503" s="10">
        <f>VLOOKUP(A503,away!$A$2:$E$405,3,FALSE)</f>
        <v>0.77080000000000004</v>
      </c>
      <c r="I503" s="10">
        <f>VLOOKUP(C503,away!$B$2:$E$405,3,FALSE)</f>
        <v>0.97299999999999998</v>
      </c>
      <c r="J503" s="10">
        <f>VLOOKUP(B503,home!$B$2:$E$405,4,FALSE)</f>
        <v>1.2974000000000001</v>
      </c>
      <c r="K503" s="12">
        <f t="shared" si="782"/>
        <v>2.3273929014299997</v>
      </c>
      <c r="L503" s="12">
        <f t="shared" si="783"/>
        <v>0.97303495016000008</v>
      </c>
      <c r="M503" s="13">
        <f t="shared" si="784"/>
        <v>3.6867390254802429E-2</v>
      </c>
      <c r="N503" s="13">
        <f t="shared" si="785"/>
        <v>8.5804902373276717E-2</v>
      </c>
      <c r="O503" s="13">
        <f t="shared" si="786"/>
        <v>3.5873259239110951E-2</v>
      </c>
      <c r="P503" s="13">
        <f t="shared" si="787"/>
        <v>8.3491168904264987E-2</v>
      </c>
      <c r="Q503" s="13">
        <f t="shared" si="788"/>
        <v>9.9850860345729195E-2</v>
      </c>
      <c r="R503" s="13">
        <f t="shared" si="789"/>
        <v>1.7452967507902543E-2</v>
      </c>
      <c r="S503" s="13">
        <f t="shared" si="790"/>
        <v>4.7269248221960027E-2</v>
      </c>
      <c r="T503" s="13">
        <f t="shared" si="791"/>
        <v>9.7158376919939726E-2</v>
      </c>
      <c r="U503" s="13">
        <f t="shared" si="792"/>
        <v>4.0619912686780807E-2</v>
      </c>
      <c r="V503" s="13">
        <f t="shared" si="793"/>
        <v>1.18941751926486E-2</v>
      </c>
      <c r="W503" s="13">
        <f t="shared" si="794"/>
        <v>7.7464061190109457E-2</v>
      </c>
      <c r="X503" s="13">
        <f t="shared" si="795"/>
        <v>7.5375238919309348E-2</v>
      </c>
      <c r="Y503" s="13">
        <f t="shared" si="796"/>
        <v>3.667137092257413E-2</v>
      </c>
      <c r="Z503" s="13">
        <f t="shared" si="797"/>
        <v>5.660782456398685E-3</v>
      </c>
      <c r="AA503" s="13">
        <f t="shared" si="798"/>
        <v>1.3174864905561775E-2</v>
      </c>
      <c r="AB503" s="13">
        <f t="shared" si="799"/>
        <v>1.533154352925185E-2</v>
      </c>
      <c r="AC503" s="13">
        <f t="shared" si="800"/>
        <v>1.6834975691305278E-3</v>
      </c>
      <c r="AD503" s="13">
        <f t="shared" si="801"/>
        <v>4.5072326532449962E-2</v>
      </c>
      <c r="AE503" s="13">
        <f t="shared" si="802"/>
        <v>4.3856949001097698E-2</v>
      </c>
      <c r="AF503" s="13">
        <f t="shared" si="803"/>
        <v>2.133717209272638E-2</v>
      </c>
      <c r="AG503" s="13">
        <f t="shared" si="804"/>
        <v>6.9206047279337865E-3</v>
      </c>
      <c r="AH503" s="13">
        <f t="shared" si="805"/>
        <v>1.377034793832124E-3</v>
      </c>
      <c r="AI503" s="13">
        <f t="shared" si="806"/>
        <v>3.2049010041870084E-3</v>
      </c>
      <c r="AJ503" s="13">
        <f t="shared" si="807"/>
        <v>3.7295319234653605E-3</v>
      </c>
      <c r="AK503" s="13">
        <f t="shared" si="808"/>
        <v>2.8933620414432846E-3</v>
      </c>
      <c r="AL503" s="13">
        <f t="shared" si="809"/>
        <v>1.5250027617659992E-4</v>
      </c>
      <c r="AM503" s="13">
        <f t="shared" si="810"/>
        <v>2.0980202564511816E-2</v>
      </c>
      <c r="AN503" s="13">
        <f t="shared" si="811"/>
        <v>2.0414470356706457E-2</v>
      </c>
      <c r="AO503" s="13">
        <f t="shared" si="812"/>
        <v>9.9319965730403324E-3</v>
      </c>
      <c r="AP503" s="13">
        <f t="shared" si="813"/>
        <v>3.2213932634791976E-3</v>
      </c>
      <c r="AQ503" s="13">
        <f t="shared" si="814"/>
        <v>7.8363205839381011E-4</v>
      </c>
      <c r="AR503" s="13">
        <f t="shared" si="815"/>
        <v>2.6798059639700548E-4</v>
      </c>
      <c r="AS503" s="13">
        <f t="shared" si="816"/>
        <v>6.2369613777536824E-4</v>
      </c>
      <c r="AT503" s="13">
        <f t="shared" si="817"/>
        <v>7.2579298185384959E-4</v>
      </c>
      <c r="AU503" s="13">
        <f t="shared" si="818"/>
        <v>5.6306847795812068E-4</v>
      </c>
      <c r="AV503" s="13">
        <f t="shared" si="819"/>
        <v>3.2762039465468104E-4</v>
      </c>
      <c r="AW503" s="13">
        <f t="shared" si="820"/>
        <v>9.5932613168211002E-6</v>
      </c>
      <c r="AX503" s="13">
        <f t="shared" si="821"/>
        <v>8.1381957532013806E-3</v>
      </c>
      <c r="AY503" s="13">
        <f t="shared" si="822"/>
        <v>7.9187488991086293E-3</v>
      </c>
      <c r="AZ503" s="13">
        <f t="shared" si="823"/>
        <v>3.8526097201868601E-3</v>
      </c>
      <c r="BA503" s="13">
        <f t="shared" si="824"/>
        <v>1.2495746356893178E-3</v>
      </c>
      <c r="BB503" s="13">
        <f t="shared" si="825"/>
        <v>3.0396994833978888E-4</v>
      </c>
      <c r="BC503" s="13">
        <f t="shared" si="826"/>
        <v>5.9154676706588873E-5</v>
      </c>
      <c r="BD503" s="13">
        <f t="shared" si="827"/>
        <v>4.3459081043167869E-5</v>
      </c>
      <c r="BE503" s="13">
        <f t="shared" si="828"/>
        <v>1.0114635672253995E-4</v>
      </c>
      <c r="BF503" s="13">
        <f t="shared" si="829"/>
        <v>1.1770365632077301E-4</v>
      </c>
      <c r="BG503" s="13">
        <f t="shared" si="830"/>
        <v>9.1314218064441138E-5</v>
      </c>
      <c r="BH503" s="13">
        <f t="shared" si="831"/>
        <v>5.3131015730702829E-5</v>
      </c>
      <c r="BI503" s="13">
        <f t="shared" si="832"/>
        <v>2.4731349771480684E-5</v>
      </c>
      <c r="BJ503" s="14">
        <f t="shared" si="833"/>
        <v>0.66636581147451046</v>
      </c>
      <c r="BK503" s="14">
        <f t="shared" si="834"/>
        <v>0.18927672931809181</v>
      </c>
      <c r="BL503" s="14">
        <f t="shared" si="835"/>
        <v>0.13659702189782785</v>
      </c>
      <c r="BM503" s="14">
        <f t="shared" si="836"/>
        <v>0.63065064088395018</v>
      </c>
      <c r="BN503" s="14">
        <f t="shared" si="837"/>
        <v>0.35934054862508685</v>
      </c>
    </row>
    <row r="504" spans="1:66" x14ac:dyDescent="0.25">
      <c r="A504" t="s">
        <v>348</v>
      </c>
      <c r="B504" t="s">
        <v>325</v>
      </c>
      <c r="C504" t="s">
        <v>250</v>
      </c>
      <c r="D504" s="11">
        <v>44428</v>
      </c>
      <c r="E504" s="10">
        <f>VLOOKUP(A504,home!$A$2:$E$405,3,FALSE)</f>
        <v>1.1457999999999999</v>
      </c>
      <c r="F504" s="10">
        <f>VLOOKUP(B504,home!$B$2:$E$405,3,FALSE)</f>
        <v>1.7455000000000001</v>
      </c>
      <c r="G504" s="10">
        <f>VLOOKUP(C504,away!$B$2:$E$405,4,FALSE)</f>
        <v>1.4545999999999999</v>
      </c>
      <c r="H504" s="10">
        <f>VLOOKUP(A504,away!$A$2:$E$405,3,FALSE)</f>
        <v>0.77080000000000004</v>
      </c>
      <c r="I504" s="10">
        <f>VLOOKUP(C504,away!$B$2:$E$405,3,FALSE)</f>
        <v>0</v>
      </c>
      <c r="J504" s="10">
        <f>VLOOKUP(B504,home!$B$2:$E$405,4,FALSE)</f>
        <v>0</v>
      </c>
      <c r="K504" s="12">
        <f t="shared" si="782"/>
        <v>2.9091911269399997</v>
      </c>
      <c r="L504" s="12">
        <f t="shared" si="783"/>
        <v>0</v>
      </c>
      <c r="M504" s="13">
        <f t="shared" si="784"/>
        <v>5.4519811645382041E-2</v>
      </c>
      <c r="N504" s="13">
        <f t="shared" si="785"/>
        <v>0.15860855228118548</v>
      </c>
      <c r="O504" s="13">
        <f t="shared" si="786"/>
        <v>0</v>
      </c>
      <c r="P504" s="13">
        <f t="shared" si="787"/>
        <v>0</v>
      </c>
      <c r="Q504" s="13">
        <f t="shared" si="788"/>
        <v>0.23071129647661198</v>
      </c>
      <c r="R504" s="13">
        <f t="shared" si="789"/>
        <v>0</v>
      </c>
      <c r="S504" s="13">
        <f t="shared" si="790"/>
        <v>0</v>
      </c>
      <c r="T504" s="13">
        <f t="shared" si="791"/>
        <v>0</v>
      </c>
      <c r="U504" s="13">
        <f t="shared" si="792"/>
        <v>0</v>
      </c>
      <c r="V504" s="13">
        <f t="shared" si="793"/>
        <v>0</v>
      </c>
      <c r="W504" s="13">
        <f t="shared" si="794"/>
        <v>0.22372775219819438</v>
      </c>
      <c r="X504" s="13">
        <f t="shared" si="795"/>
        <v>0</v>
      </c>
      <c r="Y504" s="13">
        <f t="shared" si="796"/>
        <v>0</v>
      </c>
      <c r="Z504" s="13">
        <f t="shared" si="797"/>
        <v>0</v>
      </c>
      <c r="AA504" s="13">
        <f t="shared" si="798"/>
        <v>0</v>
      </c>
      <c r="AB504" s="13">
        <f t="shared" si="799"/>
        <v>0</v>
      </c>
      <c r="AC504" s="13">
        <f t="shared" si="800"/>
        <v>0</v>
      </c>
      <c r="AD504" s="13">
        <f t="shared" si="801"/>
        <v>0.16271669788630455</v>
      </c>
      <c r="AE504" s="13">
        <f t="shared" si="802"/>
        <v>0</v>
      </c>
      <c r="AF504" s="13">
        <f t="shared" si="803"/>
        <v>0</v>
      </c>
      <c r="AG504" s="13">
        <f t="shared" si="804"/>
        <v>0</v>
      </c>
      <c r="AH504" s="13">
        <f t="shared" si="805"/>
        <v>0</v>
      </c>
      <c r="AI504" s="13">
        <f t="shared" si="806"/>
        <v>0</v>
      </c>
      <c r="AJ504" s="13">
        <f t="shared" si="807"/>
        <v>0</v>
      </c>
      <c r="AK504" s="13">
        <f t="shared" si="808"/>
        <v>0</v>
      </c>
      <c r="AL504" s="13">
        <f t="shared" si="809"/>
        <v>0</v>
      </c>
      <c r="AM504" s="13">
        <f t="shared" si="810"/>
        <v>9.4674794739162738E-2</v>
      </c>
      <c r="AN504" s="13">
        <f t="shared" si="811"/>
        <v>0</v>
      </c>
      <c r="AO504" s="13">
        <f t="shared" si="812"/>
        <v>0</v>
      </c>
      <c r="AP504" s="13">
        <f t="shared" si="813"/>
        <v>0</v>
      </c>
      <c r="AQ504" s="13">
        <f t="shared" si="814"/>
        <v>0</v>
      </c>
      <c r="AR504" s="13">
        <f t="shared" si="815"/>
        <v>0</v>
      </c>
      <c r="AS504" s="13">
        <f t="shared" si="816"/>
        <v>0</v>
      </c>
      <c r="AT504" s="13">
        <f t="shared" si="817"/>
        <v>0</v>
      </c>
      <c r="AU504" s="13">
        <f t="shared" si="818"/>
        <v>0</v>
      </c>
      <c r="AV504" s="13">
        <f t="shared" si="819"/>
        <v>0</v>
      </c>
      <c r="AW504" s="13">
        <f t="shared" si="820"/>
        <v>0</v>
      </c>
      <c r="AX504" s="13">
        <f t="shared" si="821"/>
        <v>4.5904512133339681E-2</v>
      </c>
      <c r="AY504" s="13">
        <f t="shared" si="822"/>
        <v>0</v>
      </c>
      <c r="AZ504" s="13">
        <f t="shared" si="823"/>
        <v>0</v>
      </c>
      <c r="BA504" s="13">
        <f t="shared" si="824"/>
        <v>0</v>
      </c>
      <c r="BB504" s="13">
        <f t="shared" si="825"/>
        <v>0</v>
      </c>
      <c r="BC504" s="13">
        <f t="shared" si="826"/>
        <v>0</v>
      </c>
      <c r="BD504" s="13">
        <f t="shared" si="827"/>
        <v>0</v>
      </c>
      <c r="BE504" s="13">
        <f t="shared" si="828"/>
        <v>0</v>
      </c>
      <c r="BF504" s="13">
        <f t="shared" si="829"/>
        <v>0</v>
      </c>
      <c r="BG504" s="13">
        <f t="shared" si="830"/>
        <v>0</v>
      </c>
      <c r="BH504" s="13">
        <f t="shared" si="831"/>
        <v>0</v>
      </c>
      <c r="BI504" s="13">
        <f t="shared" si="832"/>
        <v>0</v>
      </c>
      <c r="BJ504" s="14">
        <f t="shared" si="833"/>
        <v>0.91634360571479878</v>
      </c>
      <c r="BK504" s="14">
        <f t="shared" si="834"/>
        <v>5.4519811645382041E-2</v>
      </c>
      <c r="BL504" s="14">
        <f t="shared" si="835"/>
        <v>0</v>
      </c>
      <c r="BM504" s="14">
        <f t="shared" si="836"/>
        <v>0.52702375695700132</v>
      </c>
      <c r="BN504" s="14">
        <f t="shared" si="837"/>
        <v>0.44383966040317951</v>
      </c>
    </row>
    <row r="505" spans="1:66" x14ac:dyDescent="0.25">
      <c r="A505" t="s">
        <v>339</v>
      </c>
      <c r="B505" t="s">
        <v>84</v>
      </c>
      <c r="C505" t="s">
        <v>79</v>
      </c>
      <c r="D505" s="11">
        <v>44429</v>
      </c>
      <c r="E505" s="10">
        <f>VLOOKUP(A505,home!$A$2:$E$405,3,FALSE)</f>
        <v>1.3068</v>
      </c>
      <c r="F505" s="10">
        <f>VLOOKUP(B505,home!$B$2:$E$405,3,FALSE)</f>
        <v>0.9839</v>
      </c>
      <c r="G505" s="10">
        <f>VLOOKUP(C505,away!$B$2:$E$405,4,FALSE)</f>
        <v>1.7855000000000001</v>
      </c>
      <c r="H505" s="10">
        <f>VLOOKUP(A505,away!$A$2:$E$405,3,FALSE)</f>
        <v>1.1419999999999999</v>
      </c>
      <c r="I505" s="10">
        <f>VLOOKUP(C505,away!$B$2:$E$405,3,FALSE)</f>
        <v>0.58379999999999999</v>
      </c>
      <c r="J505" s="10">
        <f>VLOOKUP(B505,home!$B$2:$E$405,4,FALSE)</f>
        <v>0.62549999999999994</v>
      </c>
      <c r="K505" s="12">
        <f t="shared" si="782"/>
        <v>2.2957254084600001</v>
      </c>
      <c r="L505" s="12">
        <f t="shared" si="783"/>
        <v>0.41702059979999995</v>
      </c>
      <c r="M505" s="13">
        <f t="shared" si="784"/>
        <v>6.6354346727154498E-2</v>
      </c>
      <c r="N505" s="13">
        <f t="shared" si="785"/>
        <v>0.15233135974329326</v>
      </c>
      <c r="O505" s="13">
        <f t="shared" si="786"/>
        <v>2.767112947149513E-2</v>
      </c>
      <c r="P505" s="13">
        <f t="shared" si="787"/>
        <v>6.3525315008497715E-2</v>
      </c>
      <c r="Q505" s="13">
        <f t="shared" si="788"/>
        <v>0.17485548653396957</v>
      </c>
      <c r="R505" s="13">
        <f t="shared" si="789"/>
        <v>5.7697155046731764E-3</v>
      </c>
      <c r="S505" s="13">
        <f t="shared" si="790"/>
        <v>1.5204224915070303E-2</v>
      </c>
      <c r="T505" s="13">
        <f t="shared" si="791"/>
        <v>7.29183398727168E-2</v>
      </c>
      <c r="U505" s="13">
        <f t="shared" si="792"/>
        <v>1.3245682483663826E-2</v>
      </c>
      <c r="V505" s="13">
        <f t="shared" si="793"/>
        <v>1.6173321716065933E-3</v>
      </c>
      <c r="W505" s="13">
        <f t="shared" si="794"/>
        <v>0.13380672774822311</v>
      </c>
      <c r="X505" s="13">
        <f t="shared" si="795"/>
        <v>5.5800161862839294E-2</v>
      </c>
      <c r="Y505" s="13">
        <f t="shared" si="796"/>
        <v>1.1634908484489162E-2</v>
      </c>
      <c r="Z505" s="13">
        <f t="shared" si="797"/>
        <v>8.0203007347805612E-4</v>
      </c>
      <c r="AA505" s="13">
        <f t="shared" si="798"/>
        <v>1.8412408180326144E-3</v>
      </c>
      <c r="AB505" s="13">
        <f t="shared" si="799"/>
        <v>2.1134916645255742E-3</v>
      </c>
      <c r="AC505" s="13">
        <f t="shared" si="800"/>
        <v>9.6773554354654916E-5</v>
      </c>
      <c r="AD505" s="13">
        <f t="shared" si="801"/>
        <v>7.6795876178621381E-2</v>
      </c>
      <c r="AE505" s="13">
        <f t="shared" si="802"/>
        <v>3.2025462346175211E-2</v>
      </c>
      <c r="AF505" s="13">
        <f t="shared" si="803"/>
        <v>6.6776387582371498E-3</v>
      </c>
      <c r="AG505" s="13">
        <f t="shared" si="804"/>
        <v>9.2823764006926132E-4</v>
      </c>
      <c r="AH505" s="13">
        <f t="shared" si="805"/>
        <v>8.361576557486421E-5</v>
      </c>
      <c r="AI505" s="13">
        <f t="shared" si="806"/>
        <v>1.919588375780508E-4</v>
      </c>
      <c r="AJ505" s="13">
        <f t="shared" si="807"/>
        <v>2.2034239040318875E-4</v>
      </c>
      <c r="AK505" s="13">
        <f t="shared" si="808"/>
        <v>1.6861520806980444E-4</v>
      </c>
      <c r="AL505" s="13">
        <f t="shared" si="809"/>
        <v>3.7059037293516934E-6</v>
      </c>
      <c r="AM505" s="13">
        <f t="shared" si="810"/>
        <v>3.5260448841641839E-2</v>
      </c>
      <c r="AN505" s="13">
        <f t="shared" si="811"/>
        <v>1.4704333525158691E-2</v>
      </c>
      <c r="AO505" s="13">
        <f t="shared" si="812"/>
        <v>3.0660049931604621E-3</v>
      </c>
      <c r="AP505" s="13">
        <f t="shared" si="813"/>
        <v>4.2619574707919038E-4</v>
      </c>
      <c r="AQ505" s="13">
        <f t="shared" si="814"/>
        <v>4.4433101519793243E-5</v>
      </c>
      <c r="AR505" s="13">
        <f t="shared" si="815"/>
        <v>6.9738993425532122E-6</v>
      </c>
      <c r="AS505" s="13">
        <f t="shared" si="816"/>
        <v>1.6010157916741902E-5</v>
      </c>
      <c r="AT505" s="13">
        <f t="shared" si="817"/>
        <v>1.8377463161460706E-5</v>
      </c>
      <c r="AU505" s="13">
        <f t="shared" si="818"/>
        <v>1.4063203040934327E-5</v>
      </c>
      <c r="AV505" s="13">
        <f t="shared" si="819"/>
        <v>8.0713131363512175E-6</v>
      </c>
      <c r="AW505" s="13">
        <f t="shared" si="820"/>
        <v>9.8552825938803061E-8</v>
      </c>
      <c r="AX505" s="13">
        <f t="shared" si="821"/>
        <v>1.3491384719910187E-2</v>
      </c>
      <c r="AY505" s="13">
        <f t="shared" si="822"/>
        <v>5.6261853480294999E-3</v>
      </c>
      <c r="AZ505" s="13">
        <f t="shared" si="823"/>
        <v>1.1731175942106167E-3</v>
      </c>
      <c r="BA505" s="13">
        <f t="shared" si="824"/>
        <v>1.6307140092454816E-4</v>
      </c>
      <c r="BB505" s="13">
        <f t="shared" si="825"/>
        <v>1.7001033355945327E-5</v>
      </c>
      <c r="BC505" s="13">
        <f t="shared" si="826"/>
        <v>1.4179562254632253E-6</v>
      </c>
      <c r="BD505" s="13">
        <f t="shared" si="827"/>
        <v>4.8470994779606112E-7</v>
      </c>
      <c r="BE505" s="13">
        <f t="shared" si="828"/>
        <v>1.1127609428887378E-6</v>
      </c>
      <c r="BF505" s="13">
        <f t="shared" si="829"/>
        <v>1.2772967850657915E-6</v>
      </c>
      <c r="BG505" s="13">
        <f t="shared" si="830"/>
        <v>9.7744089453993634E-7</v>
      </c>
      <c r="BH505" s="13">
        <f t="shared" si="831"/>
        <v>5.6098397421580081E-7</v>
      </c>
      <c r="BI505" s="13">
        <f t="shared" si="832"/>
        <v>2.5757303266921673E-7</v>
      </c>
      <c r="BJ505" s="14">
        <f t="shared" si="833"/>
        <v>0.79174779342985002</v>
      </c>
      <c r="BK505" s="14">
        <f t="shared" si="834"/>
        <v>0.15242788362844265</v>
      </c>
      <c r="BL505" s="14">
        <f t="shared" si="835"/>
        <v>5.1373958946191435E-2</v>
      </c>
      <c r="BM505" s="14">
        <f t="shared" si="836"/>
        <v>0.50021822629367563</v>
      </c>
      <c r="BN505" s="14">
        <f t="shared" si="837"/>
        <v>0.49050735298908343</v>
      </c>
    </row>
    <row r="506" spans="1:66" s="10" customFormat="1" x14ac:dyDescent="0.25">
      <c r="A506" t="s">
        <v>339</v>
      </c>
      <c r="B506" t="s">
        <v>77</v>
      </c>
      <c r="C506" t="s">
        <v>88</v>
      </c>
      <c r="D506" s="11">
        <v>44429</v>
      </c>
      <c r="E506" s="10">
        <f>VLOOKUP(A506,home!$A$2:$E$405,3,FALSE)</f>
        <v>1.3068</v>
      </c>
      <c r="F506" s="10">
        <f>VLOOKUP(B506,home!$B$2:$E$405,3,FALSE)</f>
        <v>0.3826</v>
      </c>
      <c r="G506" s="10">
        <f>VLOOKUP(C506,away!$B$2:$E$405,4,FALSE)</f>
        <v>0.63770000000000004</v>
      </c>
      <c r="H506" s="10">
        <f>VLOOKUP(A506,away!$A$2:$E$405,3,FALSE)</f>
        <v>1.1419999999999999</v>
      </c>
      <c r="I506" s="10">
        <f>VLOOKUP(C506,away!$B$2:$E$405,3,FALSE)</f>
        <v>0.58379999999999999</v>
      </c>
      <c r="J506" s="10">
        <f>VLOOKUP(B506,home!$B$2:$E$405,4,FALSE)</f>
        <v>1.6053999999999999</v>
      </c>
      <c r="K506" s="12">
        <f t="shared" si="782"/>
        <v>0.31883831733599999</v>
      </c>
      <c r="L506" s="12">
        <f t="shared" si="783"/>
        <v>1.0703195378399999</v>
      </c>
      <c r="M506" s="13">
        <f t="shared" si="784"/>
        <v>0.24928515045813629</v>
      </c>
      <c r="N506" s="13">
        <f t="shared" si="785"/>
        <v>7.9481657908923753E-2</v>
      </c>
      <c r="O506" s="13">
        <f t="shared" si="786"/>
        <v>0.26681476702872725</v>
      </c>
      <c r="P506" s="13">
        <f t="shared" si="787"/>
        <v>8.5070771359836247E-2</v>
      </c>
      <c r="Q506" s="13">
        <f t="shared" si="788"/>
        <v>1.2670899033378407E-2</v>
      </c>
      <c r="R506" s="13">
        <f t="shared" si="789"/>
        <v>0.14278852906753728</v>
      </c>
      <c r="S506" s="13">
        <f t="shared" si="790"/>
        <v>7.2577890484624786E-3</v>
      </c>
      <c r="T506" s="13">
        <f t="shared" si="791"/>
        <v>1.3561910797422879E-2</v>
      </c>
      <c r="U506" s="13">
        <f t="shared" si="792"/>
        <v>4.55264543427761E-2</v>
      </c>
      <c r="V506" s="13">
        <f t="shared" si="793"/>
        <v>2.7519832947439697E-4</v>
      </c>
      <c r="W506" s="13">
        <f t="shared" si="794"/>
        <v>1.3466560423122404E-3</v>
      </c>
      <c r="X506" s="13">
        <f t="shared" si="795"/>
        <v>1.4413522728370807E-3</v>
      </c>
      <c r="Y506" s="13">
        <f t="shared" si="796"/>
        <v>7.7135374926380867E-4</v>
      </c>
      <c r="Z506" s="13">
        <f t="shared" si="797"/>
        <v>5.0943117480139966E-2</v>
      </c>
      <c r="AA506" s="13">
        <f t="shared" si="798"/>
        <v>1.6242617857217992E-2</v>
      </c>
      <c r="AB506" s="13">
        <f t="shared" si="799"/>
        <v>2.5893844733635243E-3</v>
      </c>
      <c r="AC506" s="13">
        <f t="shared" si="800"/>
        <v>5.8696171137500428E-6</v>
      </c>
      <c r="AD506" s="13">
        <f t="shared" si="801"/>
        <v>1.0734138664029794E-4</v>
      </c>
      <c r="AE506" s="13">
        <f t="shared" si="802"/>
        <v>1.1488958333994844E-4</v>
      </c>
      <c r="AF506" s="13">
        <f t="shared" si="803"/>
        <v>6.148428287152187E-5</v>
      </c>
      <c r="AG506" s="13">
        <f t="shared" si="804"/>
        <v>2.1935943075823705E-5</v>
      </c>
      <c r="AH506" s="13">
        <f t="shared" si="805"/>
        <v>1.3631353489368055E-2</v>
      </c>
      <c r="AI506" s="13">
        <f t="shared" si="806"/>
        <v>4.3461978095623221E-3</v>
      </c>
      <c r="AJ506" s="13">
        <f t="shared" si="807"/>
        <v>6.9286719820512972E-4</v>
      </c>
      <c r="AK506" s="13">
        <f t="shared" si="808"/>
        <v>7.3637537204344133E-5</v>
      </c>
      <c r="AL506" s="13">
        <f t="shared" si="809"/>
        <v>8.0122358597925E-8</v>
      </c>
      <c r="AM506" s="13">
        <f t="shared" si="810"/>
        <v>6.8449094193811181E-6</v>
      </c>
      <c r="AN506" s="13">
        <f t="shared" si="811"/>
        <v>7.3262402863086606E-6</v>
      </c>
      <c r="AO506" s="13">
        <f t="shared" si="812"/>
        <v>3.9207090586733362E-6</v>
      </c>
      <c r="AP506" s="13">
        <f t="shared" si="813"/>
        <v>1.398803835894782E-6</v>
      </c>
      <c r="AQ506" s="13">
        <f t="shared" si="814"/>
        <v>3.7429176879093052E-7</v>
      </c>
      <c r="AR506" s="13">
        <f t="shared" si="815"/>
        <v>2.9179807933748187E-3</v>
      </c>
      <c r="AS506" s="13">
        <f t="shared" si="816"/>
        <v>9.3036408617839335E-4</v>
      </c>
      <c r="AT506" s="13">
        <f t="shared" si="817"/>
        <v>1.4831785987348207E-4</v>
      </c>
      <c r="AU506" s="13">
        <f t="shared" si="818"/>
        <v>1.5763138957645888E-5</v>
      </c>
      <c r="AV506" s="13">
        <f t="shared" si="819"/>
        <v>1.2564731752973405E-6</v>
      </c>
      <c r="AW506" s="13">
        <f t="shared" si="820"/>
        <v>7.5951295540783874E-10</v>
      </c>
      <c r="AX506" s="13">
        <f t="shared" si="821"/>
        <v>3.6373656693213534E-7</v>
      </c>
      <c r="AY506" s="13">
        <f t="shared" si="822"/>
        <v>3.8931435421431135E-7</v>
      </c>
      <c r="AZ506" s="13">
        <f t="shared" si="823"/>
        <v>2.0834537983856982E-7</v>
      </c>
      <c r="BA506" s="13">
        <f t="shared" si="824"/>
        <v>7.4332043553305761E-8</v>
      </c>
      <c r="BB506" s="13">
        <f t="shared" si="825"/>
        <v>1.9889759625669238E-8</v>
      </c>
      <c r="BC506" s="13">
        <f t="shared" si="826"/>
        <v>4.2576796660589998E-9</v>
      </c>
      <c r="BD506" s="13">
        <f t="shared" si="827"/>
        <v>5.2052864236515524E-4</v>
      </c>
      <c r="BE506" s="13">
        <f t="shared" si="828"/>
        <v>1.6596447645689859E-4</v>
      </c>
      <c r="BF506" s="13">
        <f t="shared" si="829"/>
        <v>2.6457917205533859E-5</v>
      </c>
      <c r="BG506" s="13">
        <f t="shared" si="830"/>
        <v>2.8119326006758737E-6</v>
      </c>
      <c r="BH506" s="13">
        <f t="shared" si="831"/>
        <v>2.2413796471543438E-7</v>
      </c>
      <c r="BI506" s="13">
        <f t="shared" si="832"/>
        <v>1.4292754304196968E-8</v>
      </c>
      <c r="BJ506" s="14">
        <f t="shared" si="833"/>
        <v>0.10960040583021864</v>
      </c>
      <c r="BK506" s="14">
        <f t="shared" si="834"/>
        <v>0.34189524824973594</v>
      </c>
      <c r="BL506" s="14">
        <f t="shared" si="835"/>
        <v>0.4974354925548688</v>
      </c>
      <c r="BM506" s="14">
        <f t="shared" si="836"/>
        <v>0.16376210070358302</v>
      </c>
      <c r="BN506" s="14">
        <f t="shared" si="837"/>
        <v>0.8361117748565392</v>
      </c>
    </row>
    <row r="507" spans="1:66" x14ac:dyDescent="0.25">
      <c r="A507" t="s">
        <v>339</v>
      </c>
      <c r="B507" t="s">
        <v>82</v>
      </c>
      <c r="C507" t="s">
        <v>83</v>
      </c>
      <c r="D507" s="11">
        <v>44429</v>
      </c>
      <c r="E507" s="10">
        <f>VLOOKUP(A507,home!$A$2:$E$405,3,FALSE)</f>
        <v>1.3068</v>
      </c>
      <c r="F507" s="10">
        <f>VLOOKUP(B507,home!$B$2:$E$405,3,FALSE)</f>
        <v>0.89280000000000004</v>
      </c>
      <c r="G507" s="10">
        <f>VLOOKUP(C507,away!$B$2:$E$405,4,FALSE)</f>
        <v>1.0931999999999999</v>
      </c>
      <c r="H507" s="10">
        <f>VLOOKUP(A507,away!$A$2:$E$405,3,FALSE)</f>
        <v>1.1419999999999999</v>
      </c>
      <c r="I507" s="10">
        <f>VLOOKUP(C507,away!$B$2:$E$405,3,FALSE)</f>
        <v>1.0007999999999999</v>
      </c>
      <c r="J507" s="10">
        <f>VLOOKUP(B507,home!$B$2:$E$405,4,FALSE)</f>
        <v>1.8973</v>
      </c>
      <c r="K507" s="12">
        <f t="shared" si="782"/>
        <v>1.2754485089279999</v>
      </c>
      <c r="L507" s="12">
        <f t="shared" si="783"/>
        <v>2.1684499732799996</v>
      </c>
      <c r="M507" s="13">
        <f t="shared" si="784"/>
        <v>3.1939925068441337E-2</v>
      </c>
      <c r="N507" s="13">
        <f t="shared" si="785"/>
        <v>4.0737729803815542E-2</v>
      </c>
      <c r="O507" s="13">
        <f t="shared" si="786"/>
        <v>6.9260129661226799E-2</v>
      </c>
      <c r="P507" s="13">
        <f t="shared" si="787"/>
        <v>8.8337729104571647E-2</v>
      </c>
      <c r="Q507" s="13">
        <f t="shared" si="788"/>
        <v>2.597943836769415E-2</v>
      </c>
      <c r="R507" s="13">
        <f t="shared" si="789"/>
        <v>7.5093563156628296E-2</v>
      </c>
      <c r="S507" s="13">
        <f t="shared" si="790"/>
        <v>6.107993652639386E-2</v>
      </c>
      <c r="T507" s="13">
        <f t="shared" si="791"/>
        <v>5.6335112434255763E-2</v>
      </c>
      <c r="U507" s="13">
        <f t="shared" si="792"/>
        <v>9.577797315821214E-2</v>
      </c>
      <c r="V507" s="13">
        <f t="shared" si="793"/>
        <v>1.8770178615813232E-2</v>
      </c>
      <c r="W507" s="13">
        <f t="shared" si="794"/>
        <v>1.1045145309620787E-2</v>
      </c>
      <c r="X507" s="13">
        <f t="shared" si="795"/>
        <v>2.3950845051520904E-2</v>
      </c>
      <c r="Y507" s="13">
        <f t="shared" si="796"/>
        <v>2.5968104656001963E-2</v>
      </c>
      <c r="Z507" s="13">
        <f t="shared" si="797"/>
        <v>5.4278878340163532E-2</v>
      </c>
      <c r="AA507" s="13">
        <f t="shared" si="798"/>
        <v>6.9229914445245885E-2</v>
      </c>
      <c r="AB507" s="13">
        <f t="shared" si="799"/>
        <v>4.4149595576200948E-2</v>
      </c>
      <c r="AC507" s="13">
        <f t="shared" si="800"/>
        <v>3.2445969860900982E-3</v>
      </c>
      <c r="AD507" s="13">
        <f t="shared" si="801"/>
        <v>3.5218785290122303E-3</v>
      </c>
      <c r="AE507" s="13">
        <f t="shared" si="802"/>
        <v>7.6370174021319747E-3</v>
      </c>
      <c r="AF507" s="13">
        <f t="shared" si="803"/>
        <v>8.2802450907959874E-3</v>
      </c>
      <c r="AG507" s="13">
        <f t="shared" si="804"/>
        <v>5.9850990819628027E-3</v>
      </c>
      <c r="AH507" s="13">
        <f t="shared" si="805"/>
        <v>2.9425258071598997E-2</v>
      </c>
      <c r="AI507" s="13">
        <f t="shared" si="806"/>
        <v>3.7530401532242526E-2</v>
      </c>
      <c r="AJ507" s="13">
        <f t="shared" si="807"/>
        <v>2.3934047336883937E-2</v>
      </c>
      <c r="AK507" s="13">
        <f t="shared" si="808"/>
        <v>1.0175548329480257E-2</v>
      </c>
      <c r="AL507" s="13">
        <f t="shared" si="809"/>
        <v>3.5894928243765449E-4</v>
      </c>
      <c r="AM507" s="13">
        <f t="shared" si="810"/>
        <v>8.9839494369083723E-4</v>
      </c>
      <c r="AN507" s="13">
        <f t="shared" si="811"/>
        <v>1.9481244916412825E-3</v>
      </c>
      <c r="AO507" s="13">
        <f t="shared" si="812"/>
        <v>2.1122052509228266E-3</v>
      </c>
      <c r="AP507" s="13">
        <f t="shared" si="813"/>
        <v>1.5267371399751593E-3</v>
      </c>
      <c r="AQ507" s="13">
        <f t="shared" si="814"/>
        <v>8.2766327759617952E-4</v>
      </c>
      <c r="AR507" s="13">
        <f t="shared" si="815"/>
        <v>1.2761440015823189E-2</v>
      </c>
      <c r="AS507" s="13">
        <f t="shared" si="816"/>
        <v>1.6276559639955796E-2</v>
      </c>
      <c r="AT507" s="13">
        <f t="shared" si="817"/>
        <v>1.0379956861629645E-2</v>
      </c>
      <c r="AU507" s="13">
        <f t="shared" si="818"/>
        <v>4.413033500634162E-3</v>
      </c>
      <c r="AV507" s="13">
        <f t="shared" si="819"/>
        <v>1.4071492495582882E-3</v>
      </c>
      <c r="AW507" s="13">
        <f t="shared" si="820"/>
        <v>2.7576740123417335E-5</v>
      </c>
      <c r="AX507" s="13">
        <f t="shared" si="821"/>
        <v>1.9097608189315535E-4</v>
      </c>
      <c r="AY507" s="13">
        <f t="shared" si="822"/>
        <v>4.1412207967833164E-4</v>
      </c>
      <c r="AZ507" s="13">
        <f t="shared" si="823"/>
        <v>4.4900150630656816E-4</v>
      </c>
      <c r="BA507" s="13">
        <f t="shared" si="824"/>
        <v>3.2454576811771915E-4</v>
      </c>
      <c r="BB507" s="13">
        <f t="shared" si="825"/>
        <v>1.7594031555075127E-4</v>
      </c>
      <c r="BC507" s="13">
        <f t="shared" si="826"/>
        <v>7.6303554510980269E-5</v>
      </c>
      <c r="BD507" s="13">
        <f t="shared" si="827"/>
        <v>4.6120907102210141E-3</v>
      </c>
      <c r="BE507" s="13">
        <f t="shared" si="828"/>
        <v>5.8824842193920717E-3</v>
      </c>
      <c r="BF507" s="13">
        <f t="shared" si="829"/>
        <v>3.7514028632080554E-3</v>
      </c>
      <c r="BG507" s="13">
        <f t="shared" si="830"/>
        <v>1.5949070627556473E-3</v>
      </c>
      <c r="BH507" s="13">
        <f t="shared" si="831"/>
        <v>5.0855545876760653E-4</v>
      </c>
      <c r="BI507" s="13">
        <f t="shared" si="832"/>
        <v>1.2972726031846771E-4</v>
      </c>
      <c r="BJ507" s="14">
        <f t="shared" si="833"/>
        <v>0.21838463013669587</v>
      </c>
      <c r="BK507" s="14">
        <f t="shared" si="834"/>
        <v>0.20414543766342613</v>
      </c>
      <c r="BL507" s="14">
        <f t="shared" si="835"/>
        <v>0.5162937381099838</v>
      </c>
      <c r="BM507" s="14">
        <f t="shared" si="836"/>
        <v>0.6613676237483368</v>
      </c>
      <c r="BN507" s="14">
        <f t="shared" si="837"/>
        <v>0.33134851516237779</v>
      </c>
    </row>
    <row r="508" spans="1:66" x14ac:dyDescent="0.25">
      <c r="A508" t="s">
        <v>339</v>
      </c>
      <c r="B508" t="s">
        <v>96</v>
      </c>
      <c r="C508" t="s">
        <v>85</v>
      </c>
      <c r="D508" s="11">
        <v>44429</v>
      </c>
      <c r="E508" s="10">
        <f>VLOOKUP(A508,home!$A$2:$E$405,3,FALSE)</f>
        <v>1.3068</v>
      </c>
      <c r="F508" s="10">
        <f>VLOOKUP(B508,home!$B$2:$E$405,3,FALSE)</f>
        <v>1.0931999999999999</v>
      </c>
      <c r="G508" s="10">
        <f>VLOOKUP(C508,away!$B$2:$E$405,4,FALSE)</f>
        <v>0.9839</v>
      </c>
      <c r="H508" s="10">
        <f>VLOOKUP(A508,away!$A$2:$E$405,3,FALSE)</f>
        <v>1.1419999999999999</v>
      </c>
      <c r="I508" s="10">
        <f>VLOOKUP(C508,away!$B$2:$E$405,3,FALSE)</f>
        <v>0.87570000000000003</v>
      </c>
      <c r="J508" s="10">
        <f>VLOOKUP(B508,home!$B$2:$E$405,4,FALSE)</f>
        <v>1.0007999999999999</v>
      </c>
      <c r="K508" s="12">
        <f t="shared" si="782"/>
        <v>1.4055934004639998</v>
      </c>
      <c r="L508" s="12">
        <f t="shared" si="783"/>
        <v>1.0008494395199998</v>
      </c>
      <c r="M508" s="13">
        <f t="shared" si="784"/>
        <v>9.0135350855148594E-2</v>
      </c>
      <c r="N508" s="13">
        <f t="shared" si="785"/>
        <v>0.12669365431050397</v>
      </c>
      <c r="O508" s="13">
        <f t="shared" si="786"/>
        <v>9.0211915384314015E-2</v>
      </c>
      <c r="P508" s="13">
        <f t="shared" si="787"/>
        <v>0.12680127290740853</v>
      </c>
      <c r="Q508" s="13">
        <f t="shared" si="788"/>
        <v>8.9039882189755934E-2</v>
      </c>
      <c r="R508" s="13">
        <f t="shared" si="789"/>
        <v>4.5144272475208164E-2</v>
      </c>
      <c r="S508" s="13">
        <f t="shared" si="790"/>
        <v>4.4595607212918185E-2</v>
      </c>
      <c r="T508" s="13">
        <f t="shared" si="791"/>
        <v>8.9115516184544039E-2</v>
      </c>
      <c r="U508" s="13">
        <f t="shared" si="792"/>
        <v>6.3454491459901174E-2</v>
      </c>
      <c r="V508" s="13">
        <f t="shared" si="793"/>
        <v>6.9707263169934914E-3</v>
      </c>
      <c r="W508" s="13">
        <f t="shared" si="794"/>
        <v>4.171795692800432E-2</v>
      </c>
      <c r="X508" s="13">
        <f t="shared" si="795"/>
        <v>4.1753393809312617E-2</v>
      </c>
      <c r="Y508" s="13">
        <f t="shared" si="796"/>
        <v>2.0894430396054181E-2</v>
      </c>
      <c r="Z508" s="13">
        <f t="shared" si="797"/>
        <v>1.5060873268116748E-2</v>
      </c>
      <c r="AA508" s="13">
        <f t="shared" si="798"/>
        <v>2.1169464070889567E-2</v>
      </c>
      <c r="AB508" s="13">
        <f t="shared" si="799"/>
        <v>1.4877829494701076E-2</v>
      </c>
      <c r="AC508" s="13">
        <f t="shared" si="800"/>
        <v>6.1289560761820783E-4</v>
      </c>
      <c r="AD508" s="13">
        <f t="shared" si="801"/>
        <v>1.4659621234711064E-2</v>
      </c>
      <c r="AE508" s="13">
        <f t="shared" si="802"/>
        <v>1.4672073696336056E-2</v>
      </c>
      <c r="AF508" s="13">
        <f t="shared" si="803"/>
        <v>7.3422683677870368E-3</v>
      </c>
      <c r="AG508" s="13">
        <f t="shared" si="804"/>
        <v>2.4495017269016931E-3</v>
      </c>
      <c r="AH508" s="13">
        <f t="shared" si="805"/>
        <v>3.7684166422690987E-3</v>
      </c>
      <c r="AI508" s="13">
        <f t="shared" si="806"/>
        <v>5.2968615625721494E-3</v>
      </c>
      <c r="AJ508" s="13">
        <f t="shared" si="807"/>
        <v>3.7226168277614234E-3</v>
      </c>
      <c r="AK508" s="13">
        <f t="shared" si="808"/>
        <v>1.744161881852562E-3</v>
      </c>
      <c r="AL508" s="13">
        <f t="shared" si="809"/>
        <v>3.4488551924645526E-5</v>
      </c>
      <c r="AM508" s="13">
        <f t="shared" si="810"/>
        <v>4.1210933721623566E-3</v>
      </c>
      <c r="AN508" s="13">
        <f t="shared" si="811"/>
        <v>4.1245939917382811E-3</v>
      </c>
      <c r="AO508" s="13">
        <f t="shared" si="812"/>
        <v>2.0640487924394085E-3</v>
      </c>
      <c r="AP508" s="13">
        <f t="shared" si="813"/>
        <v>6.8860069235163819E-4</v>
      </c>
      <c r="AQ508" s="13">
        <f t="shared" si="814"/>
        <v>1.7229640424830522E-4</v>
      </c>
      <c r="AR508" s="13">
        <f t="shared" si="815"/>
        <v>7.5432353685857365E-4</v>
      </c>
      <c r="AS508" s="13">
        <f t="shared" si="816"/>
        <v>1.0602721852230735E-3</v>
      </c>
      <c r="AT508" s="13">
        <f t="shared" si="817"/>
        <v>7.4515579312254827E-4</v>
      </c>
      <c r="AU508" s="13">
        <f t="shared" si="818"/>
        <v>3.4912868837685707E-4</v>
      </c>
      <c r="AV508" s="13">
        <f t="shared" si="819"/>
        <v>1.2268324507379064E-4</v>
      </c>
      <c r="AW508" s="13">
        <f t="shared" si="820"/>
        <v>1.3477238654263823E-6</v>
      </c>
      <c r="AX508" s="13">
        <f t="shared" si="821"/>
        <v>9.6543027443455622E-4</v>
      </c>
      <c r="AY508" s="13">
        <f t="shared" si="822"/>
        <v>9.6625034906346519E-4</v>
      </c>
      <c r="AZ508" s="13">
        <f t="shared" si="823"/>
        <v>4.8353556014808666E-4</v>
      </c>
      <c r="BA508" s="13">
        <f t="shared" si="824"/>
        <v>1.6131543145406723E-4</v>
      </c>
      <c r="BB508" s="13">
        <f t="shared" si="825"/>
        <v>4.0363114789182533E-5</v>
      </c>
      <c r="BC508" s="13">
        <f t="shared" si="826"/>
        <v>8.0794801628069523E-6</v>
      </c>
      <c r="BD508" s="13">
        <f t="shared" si="827"/>
        <v>1.2582738151360786E-4</v>
      </c>
      <c r="BE508" s="13">
        <f t="shared" si="828"/>
        <v>1.7686213705319303E-4</v>
      </c>
      <c r="BF508" s="13">
        <f t="shared" si="829"/>
        <v>1.2429812631696384E-4</v>
      </c>
      <c r="BG508" s="13">
        <f t="shared" si="830"/>
        <v>5.8237542013721657E-5</v>
      </c>
      <c r="BH508" s="13">
        <f t="shared" si="831"/>
        <v>2.0464576178433015E-5</v>
      </c>
      <c r="BI508" s="13">
        <f t="shared" si="832"/>
        <v>5.7529746439396461E-6</v>
      </c>
      <c r="BJ508" s="14">
        <f t="shared" si="833"/>
        <v>0.46213390630690315</v>
      </c>
      <c r="BK508" s="14">
        <f t="shared" si="834"/>
        <v>0.27011659180107506</v>
      </c>
      <c r="BL508" s="14">
        <f t="shared" si="835"/>
        <v>0.25293303598584399</v>
      </c>
      <c r="BM508" s="14">
        <f t="shared" si="836"/>
        <v>0.43125315661440167</v>
      </c>
      <c r="BN508" s="14">
        <f t="shared" si="837"/>
        <v>0.5680263481223391</v>
      </c>
    </row>
    <row r="509" spans="1:66" x14ac:dyDescent="0.25">
      <c r="A509" t="s">
        <v>339</v>
      </c>
      <c r="B509" t="s">
        <v>73</v>
      </c>
      <c r="C509" t="s">
        <v>89</v>
      </c>
      <c r="D509" s="11">
        <v>44429</v>
      </c>
      <c r="E509" s="10">
        <f>VLOOKUP(A509,home!$A$2:$E$405,3,FALSE)</f>
        <v>1.3068</v>
      </c>
      <c r="F509" s="10">
        <f>VLOOKUP(B509,home!$B$2:$E$405,3,FALSE)</f>
        <v>0.3826</v>
      </c>
      <c r="G509" s="10">
        <f>VLOOKUP(C509,away!$B$2:$E$405,4,FALSE)</f>
        <v>0.76519999999999999</v>
      </c>
      <c r="H509" s="10">
        <f>VLOOKUP(A509,away!$A$2:$E$405,3,FALSE)</f>
        <v>1.1419999999999999</v>
      </c>
      <c r="I509" s="10">
        <f>VLOOKUP(C509,away!$B$2:$E$405,3,FALSE)</f>
        <v>0.32840000000000003</v>
      </c>
      <c r="J509" s="10">
        <f>VLOOKUP(B509,home!$B$2:$E$405,4,FALSE)</f>
        <v>1.3134999999999999</v>
      </c>
      <c r="K509" s="12">
        <f t="shared" si="782"/>
        <v>0.38258598153599999</v>
      </c>
      <c r="L509" s="12">
        <f t="shared" si="783"/>
        <v>0.49260558279999994</v>
      </c>
      <c r="M509" s="13">
        <f t="shared" si="784"/>
        <v>0.41678217143078761</v>
      </c>
      <c r="N509" s="13">
        <f t="shared" si="785"/>
        <v>0.15945501614355329</v>
      </c>
      <c r="O509" s="13">
        <f t="shared" si="786"/>
        <v>0.20530922445831262</v>
      </c>
      <c r="P509" s="13">
        <f t="shared" si="787"/>
        <v>7.8548431157778473E-2</v>
      </c>
      <c r="Q509" s="13">
        <f t="shared" si="788"/>
        <v>3.0502626931060026E-2</v>
      </c>
      <c r="R509" s="13">
        <f t="shared" si="789"/>
        <v>5.0568235084251532E-2</v>
      </c>
      <c r="S509" s="13">
        <f t="shared" si="790"/>
        <v>3.7008876940246294E-3</v>
      </c>
      <c r="T509" s="13">
        <f t="shared" si="791"/>
        <v>1.5025764316305798E-2</v>
      </c>
      <c r="U509" s="13">
        <f t="shared" si="792"/>
        <v>1.9346697854251565E-2</v>
      </c>
      <c r="V509" s="13">
        <f t="shared" si="793"/>
        <v>7.7498229206561197E-5</v>
      </c>
      <c r="W509" s="13">
        <f t="shared" si="794"/>
        <v>3.8899591546153424E-3</v>
      </c>
      <c r="X509" s="13">
        <f t="shared" si="795"/>
        <v>1.9162155964274859E-3</v>
      </c>
      <c r="Y509" s="13">
        <f t="shared" si="796"/>
        <v>4.7196925032430548E-4</v>
      </c>
      <c r="Z509" s="13">
        <f t="shared" si="797"/>
        <v>8.3033983049483773E-3</v>
      </c>
      <c r="AA509" s="13">
        <f t="shared" si="798"/>
        <v>3.1767637905830335E-3</v>
      </c>
      <c r="AB509" s="13">
        <f t="shared" si="799"/>
        <v>6.0769264646411689E-4</v>
      </c>
      <c r="AC509" s="13">
        <f t="shared" si="800"/>
        <v>9.1285159535251948E-7</v>
      </c>
      <c r="AD509" s="13">
        <f t="shared" si="801"/>
        <v>3.7206096032586485E-4</v>
      </c>
      <c r="AE509" s="13">
        <f t="shared" si="802"/>
        <v>1.8327930619845033E-4</v>
      </c>
      <c r="AF509" s="13">
        <f t="shared" si="803"/>
        <v>4.5142204722533619E-5</v>
      </c>
      <c r="AG509" s="13">
        <f t="shared" si="804"/>
        <v>7.4124340220735287E-6</v>
      </c>
      <c r="AH509" s="13">
        <f t="shared" si="805"/>
        <v>1.0225750903074069E-3</v>
      </c>
      <c r="AI509" s="13">
        <f t="shared" si="806"/>
        <v>3.9122289461952304E-4</v>
      </c>
      <c r="AJ509" s="13">
        <f t="shared" si="807"/>
        <v>7.483819756868265E-5</v>
      </c>
      <c r="AK509" s="13">
        <f t="shared" si="808"/>
        <v>9.5440150910665126E-6</v>
      </c>
      <c r="AL509" s="13">
        <f t="shared" si="809"/>
        <v>6.8815861723320348E-9</v>
      </c>
      <c r="AM509" s="13">
        <f t="shared" si="810"/>
        <v>2.8469061539499562E-5</v>
      </c>
      <c r="AN509" s="13">
        <f t="shared" si="811"/>
        <v>1.4024018651434247E-5</v>
      </c>
      <c r="AO509" s="13">
        <f t="shared" si="812"/>
        <v>3.4541549404939171E-6</v>
      </c>
      <c r="AP509" s="13">
        <f t="shared" si="813"/>
        <v>5.6717866918116845E-7</v>
      </c>
      <c r="AQ509" s="13">
        <f t="shared" si="814"/>
        <v>6.9848844720929457E-8</v>
      </c>
      <c r="AR509" s="13">
        <f t="shared" si="815"/>
        <v>1.0074523966352859E-4</v>
      </c>
      <c r="AS509" s="13">
        <f t="shared" si="816"/>
        <v>3.8543716401750639E-5</v>
      </c>
      <c r="AT509" s="13">
        <f t="shared" si="817"/>
        <v>7.3731427858044952E-6</v>
      </c>
      <c r="AU509" s="13">
        <f t="shared" si="818"/>
        <v>9.4028702323736337E-7</v>
      </c>
      <c r="AV509" s="13">
        <f t="shared" si="819"/>
        <v>8.9935158427707561E-8</v>
      </c>
      <c r="AW509" s="13">
        <f t="shared" si="820"/>
        <v>3.6025866398834595E-11</v>
      </c>
      <c r="AX509" s="13">
        <f t="shared" si="821"/>
        <v>1.8153106420830364E-6</v>
      </c>
      <c r="AY509" s="13">
        <f t="shared" si="822"/>
        <v>8.9423215680635633E-7</v>
      </c>
      <c r="AZ509" s="13">
        <f t="shared" si="823"/>
        <v>2.2025187638104799E-7</v>
      </c>
      <c r="BA509" s="13">
        <f t="shared" si="824"/>
        <v>3.6165767975826566E-8</v>
      </c>
      <c r="BB509" s="13">
        <f t="shared" si="825"/>
        <v>4.4538648027854054E-9</v>
      </c>
      <c r="BC509" s="13">
        <f t="shared" si="826"/>
        <v>4.3879973337770245E-10</v>
      </c>
      <c r="BD509" s="13">
        <f t="shared" si="827"/>
        <v>8.2712779164630236E-6</v>
      </c>
      <c r="BE509" s="13">
        <f t="shared" si="828"/>
        <v>3.1644749802270466E-6</v>
      </c>
      <c r="BF509" s="13">
        <f t="shared" si="829"/>
        <v>6.0534188317813933E-7</v>
      </c>
      <c r="BG509" s="13">
        <f t="shared" si="830"/>
        <v>7.7198439513519698E-8</v>
      </c>
      <c r="BH509" s="13">
        <f t="shared" si="831"/>
        <v>7.3837601885818642E-9</v>
      </c>
      <c r="BI509" s="13">
        <f t="shared" si="832"/>
        <v>5.6498462783500684E-10</v>
      </c>
      <c r="BJ509" s="14">
        <f t="shared" si="833"/>
        <v>0.2119190014133083</v>
      </c>
      <c r="BK509" s="14">
        <f t="shared" si="834"/>
        <v>0.49911080247713568</v>
      </c>
      <c r="BL509" s="14">
        <f t="shared" si="835"/>
        <v>0.28066661259444653</v>
      </c>
      <c r="BM509" s="14">
        <f t="shared" si="836"/>
        <v>5.883321538796428E-2</v>
      </c>
      <c r="BN509" s="14">
        <f t="shared" si="837"/>
        <v>0.94116570520574339</v>
      </c>
    </row>
    <row r="510" spans="1:66" x14ac:dyDescent="0.25">
      <c r="A510" t="s">
        <v>351</v>
      </c>
      <c r="B510" t="s">
        <v>105</v>
      </c>
      <c r="C510" t="s">
        <v>97</v>
      </c>
      <c r="D510" s="11">
        <v>44429</v>
      </c>
      <c r="E510" s="10">
        <f>VLOOKUP(A510,home!$A$2:$E$405,3,FALSE)</f>
        <v>1.599</v>
      </c>
      <c r="F510" s="10">
        <f>VLOOKUP(B510,home!$B$2:$E$405,3,FALSE)</f>
        <v>1.9934000000000001</v>
      </c>
      <c r="G510" s="10">
        <f>VLOOKUP(C510,away!$B$2:$E$405,4,FALSE)</f>
        <v>0</v>
      </c>
      <c r="H510" s="10">
        <f>VLOOKUP(A510,away!$A$2:$E$405,3,FALSE)</f>
        <v>1.4569000000000001</v>
      </c>
      <c r="I510" s="10">
        <f>VLOOKUP(C510,away!$B$2:$E$405,3,FALSE)</f>
        <v>0.68640000000000001</v>
      </c>
      <c r="J510" s="10">
        <f>VLOOKUP(B510,home!$B$2:$E$405,4,FALSE)</f>
        <v>0.68640000000000001</v>
      </c>
      <c r="K510" s="12">
        <f t="shared" si="782"/>
        <v>0</v>
      </c>
      <c r="L510" s="12">
        <f t="shared" si="783"/>
        <v>0.6864110922240001</v>
      </c>
      <c r="M510" s="13">
        <f t="shared" si="784"/>
        <v>0.50337941340321124</v>
      </c>
      <c r="N510" s="13">
        <f t="shared" si="785"/>
        <v>0</v>
      </c>
      <c r="O510" s="13">
        <f t="shared" si="786"/>
        <v>0.3455252129571747</v>
      </c>
      <c r="P510" s="13">
        <f t="shared" si="787"/>
        <v>0</v>
      </c>
      <c r="Q510" s="13">
        <f t="shared" si="788"/>
        <v>0</v>
      </c>
      <c r="R510" s="13">
        <f t="shared" si="789"/>
        <v>0.11858616940843225</v>
      </c>
      <c r="S510" s="13">
        <f t="shared" si="790"/>
        <v>0</v>
      </c>
      <c r="T510" s="13">
        <f t="shared" si="791"/>
        <v>0</v>
      </c>
      <c r="U510" s="13">
        <f t="shared" si="792"/>
        <v>0</v>
      </c>
      <c r="V510" s="13">
        <f t="shared" si="793"/>
        <v>0</v>
      </c>
      <c r="W510" s="13">
        <f t="shared" si="794"/>
        <v>0</v>
      </c>
      <c r="X510" s="13">
        <f t="shared" si="795"/>
        <v>0</v>
      </c>
      <c r="Y510" s="13">
        <f t="shared" si="796"/>
        <v>0</v>
      </c>
      <c r="Z510" s="13">
        <f t="shared" si="797"/>
        <v>2.7132954022100766E-2</v>
      </c>
      <c r="AA510" s="13">
        <f t="shared" si="798"/>
        <v>0</v>
      </c>
      <c r="AB510" s="13">
        <f t="shared" si="799"/>
        <v>0</v>
      </c>
      <c r="AC510" s="13">
        <f t="shared" si="800"/>
        <v>0</v>
      </c>
      <c r="AD510" s="13">
        <f t="shared" si="801"/>
        <v>0</v>
      </c>
      <c r="AE510" s="13">
        <f t="shared" si="802"/>
        <v>0</v>
      </c>
      <c r="AF510" s="13">
        <f t="shared" si="803"/>
        <v>0</v>
      </c>
      <c r="AG510" s="13">
        <f t="shared" si="804"/>
        <v>0</v>
      </c>
      <c r="AH510" s="13">
        <f t="shared" si="805"/>
        <v>4.6560901513934402E-3</v>
      </c>
      <c r="AI510" s="13">
        <f t="shared" si="806"/>
        <v>0</v>
      </c>
      <c r="AJ510" s="13">
        <f t="shared" si="807"/>
        <v>0</v>
      </c>
      <c r="AK510" s="13">
        <f t="shared" si="808"/>
        <v>0</v>
      </c>
      <c r="AL510" s="13">
        <f t="shared" si="809"/>
        <v>0</v>
      </c>
      <c r="AM510" s="13">
        <f t="shared" si="810"/>
        <v>0</v>
      </c>
      <c r="AN510" s="13">
        <f t="shared" si="811"/>
        <v>0</v>
      </c>
      <c r="AO510" s="13">
        <f t="shared" si="812"/>
        <v>0</v>
      </c>
      <c r="AP510" s="13">
        <f t="shared" si="813"/>
        <v>0</v>
      </c>
      <c r="AQ510" s="13">
        <f t="shared" si="814"/>
        <v>0</v>
      </c>
      <c r="AR510" s="13">
        <f t="shared" si="815"/>
        <v>6.391983852622764E-4</v>
      </c>
      <c r="AS510" s="13">
        <f t="shared" si="816"/>
        <v>0</v>
      </c>
      <c r="AT510" s="13">
        <f t="shared" si="817"/>
        <v>0</v>
      </c>
      <c r="AU510" s="13">
        <f t="shared" si="818"/>
        <v>0</v>
      </c>
      <c r="AV510" s="13">
        <f t="shared" si="819"/>
        <v>0</v>
      </c>
      <c r="AW510" s="13">
        <f t="shared" si="820"/>
        <v>0</v>
      </c>
      <c r="AX510" s="13">
        <f t="shared" si="821"/>
        <v>0</v>
      </c>
      <c r="AY510" s="13">
        <f t="shared" si="822"/>
        <v>0</v>
      </c>
      <c r="AZ510" s="13">
        <f t="shared" si="823"/>
        <v>0</v>
      </c>
      <c r="BA510" s="13">
        <f t="shared" si="824"/>
        <v>0</v>
      </c>
      <c r="BB510" s="13">
        <f t="shared" si="825"/>
        <v>0</v>
      </c>
      <c r="BC510" s="13">
        <f t="shared" si="826"/>
        <v>0</v>
      </c>
      <c r="BD510" s="13">
        <f t="shared" si="827"/>
        <v>7.3125476962616025E-5</v>
      </c>
      <c r="BE510" s="13">
        <f t="shared" si="828"/>
        <v>0</v>
      </c>
      <c r="BF510" s="13">
        <f t="shared" si="829"/>
        <v>0</v>
      </c>
      <c r="BG510" s="13">
        <f t="shared" si="830"/>
        <v>0</v>
      </c>
      <c r="BH510" s="13">
        <f t="shared" si="831"/>
        <v>0</v>
      </c>
      <c r="BI510" s="13">
        <f t="shared" si="832"/>
        <v>0</v>
      </c>
      <c r="BJ510" s="14">
        <f t="shared" si="833"/>
        <v>0</v>
      </c>
      <c r="BK510" s="14">
        <f t="shared" si="834"/>
        <v>0.50337941340321124</v>
      </c>
      <c r="BL510" s="14">
        <f t="shared" si="835"/>
        <v>0.46947979637922532</v>
      </c>
      <c r="BM510" s="14">
        <f t="shared" si="836"/>
        <v>3.2501368035719097E-2</v>
      </c>
      <c r="BN510" s="14">
        <f t="shared" si="837"/>
        <v>0.96749079576881813</v>
      </c>
    </row>
    <row r="511" spans="1:66" x14ac:dyDescent="0.25">
      <c r="A511" t="s">
        <v>351</v>
      </c>
      <c r="B511" t="s">
        <v>108</v>
      </c>
      <c r="C511" t="s">
        <v>99</v>
      </c>
      <c r="D511" s="11">
        <v>44429</v>
      </c>
      <c r="E511" s="10">
        <f>VLOOKUP(A511,home!$A$2:$E$405,3,FALSE)</f>
        <v>1.599</v>
      </c>
      <c r="F511" s="10">
        <f>VLOOKUP(B511,home!$B$2:$E$405,3,FALSE)</f>
        <v>1.0944</v>
      </c>
      <c r="G511" s="10">
        <f>VLOOKUP(C511,away!$B$2:$E$405,4,FALSE)</f>
        <v>1.3680000000000001</v>
      </c>
      <c r="H511" s="10">
        <f>VLOOKUP(A511,away!$A$2:$E$405,3,FALSE)</f>
        <v>1.4569000000000001</v>
      </c>
      <c r="I511" s="10">
        <f>VLOOKUP(C511,away!$B$2:$E$405,3,FALSE)</f>
        <v>0.68640000000000001</v>
      </c>
      <c r="J511" s="10">
        <f>VLOOKUP(B511,home!$B$2:$E$405,4,FALSE)</f>
        <v>1.1153999999999999</v>
      </c>
      <c r="K511" s="12">
        <f t="shared" si="782"/>
        <v>2.3939255808</v>
      </c>
      <c r="L511" s="12">
        <f t="shared" si="783"/>
        <v>1.1154180248640002</v>
      </c>
      <c r="M511" s="13">
        <f t="shared" si="784"/>
        <v>2.9916545044231482E-2</v>
      </c>
      <c r="N511" s="13">
        <f t="shared" si="785"/>
        <v>7.1617982470541214E-2</v>
      </c>
      <c r="O511" s="13">
        <f t="shared" si="786"/>
        <v>3.3369453583991571E-2</v>
      </c>
      <c r="P511" s="13">
        <f t="shared" si="787"/>
        <v>7.9883988552035656E-2</v>
      </c>
      <c r="Q511" s="13">
        <f t="shared" si="788"/>
        <v>8.5724060140757313E-2</v>
      </c>
      <c r="R511" s="13">
        <f t="shared" si="789"/>
        <v>1.8610445003723414E-2</v>
      </c>
      <c r="S511" s="13">
        <f t="shared" si="790"/>
        <v>5.3327110613431629E-2</v>
      </c>
      <c r="T511" s="13">
        <f t="shared" si="791"/>
        <v>9.5618161845526281E-2</v>
      </c>
      <c r="U511" s="13">
        <f t="shared" si="792"/>
        <v>4.4552020364485023E-2</v>
      </c>
      <c r="V511" s="13">
        <f t="shared" si="793"/>
        <v>1.5821725579378484E-2</v>
      </c>
      <c r="W511" s="13">
        <f t="shared" si="794"/>
        <v>6.8405673486998844E-2</v>
      </c>
      <c r="X511" s="13">
        <f t="shared" si="795"/>
        <v>7.6300921210359945E-2</v>
      </c>
      <c r="Y511" s="13">
        <f t="shared" si="796"/>
        <v>4.2553711415881712E-2</v>
      </c>
      <c r="Z511" s="13">
        <f t="shared" si="797"/>
        <v>6.919475269297759E-3</v>
      </c>
      <c r="AA511" s="13">
        <f t="shared" si="798"/>
        <v>1.6564708852884871E-2</v>
      </c>
      <c r="AB511" s="13">
        <f t="shared" si="799"/>
        <v>1.9827340130712665E-2</v>
      </c>
      <c r="AC511" s="13">
        <f t="shared" si="800"/>
        <v>2.6404756615190815E-3</v>
      </c>
      <c r="AD511" s="13">
        <f t="shared" si="801"/>
        <v>4.0939522908094723E-2</v>
      </c>
      <c r="AE511" s="13">
        <f t="shared" si="802"/>
        <v>4.5664681781021503E-2</v>
      </c>
      <c r="AF511" s="13">
        <f t="shared" si="803"/>
        <v>2.5467604579115059E-2</v>
      </c>
      <c r="AG511" s="13">
        <f t="shared" si="804"/>
        <v>9.4690083992179652E-3</v>
      </c>
      <c r="AH511" s="13">
        <f t="shared" si="805"/>
        <v>1.9295268594938496E-3</v>
      </c>
      <c r="AI511" s="13">
        <f t="shared" si="806"/>
        <v>4.6191437077830137E-3</v>
      </c>
      <c r="AJ511" s="13">
        <f t="shared" si="807"/>
        <v>5.528943141726559E-3</v>
      </c>
      <c r="AK511" s="13">
        <f t="shared" si="808"/>
        <v>4.4119594739226425E-3</v>
      </c>
      <c r="AL511" s="13">
        <f t="shared" si="809"/>
        <v>2.8202685464495648E-4</v>
      </c>
      <c r="AM511" s="13">
        <f t="shared" si="810"/>
        <v>1.9601234231087117E-2</v>
      </c>
      <c r="AN511" s="13">
        <f t="shared" si="811"/>
        <v>2.1863569970935821E-2</v>
      </c>
      <c r="AO511" s="13">
        <f t="shared" si="812"/>
        <v>1.2193510016728554E-2</v>
      </c>
      <c r="AP511" s="13">
        <f t="shared" si="813"/>
        <v>4.5336202863395904E-3</v>
      </c>
      <c r="AQ511" s="13">
        <f t="shared" si="814"/>
        <v>1.2642204463180666E-3</v>
      </c>
      <c r="AR511" s="13">
        <f t="shared" si="815"/>
        <v>4.3044580770773333E-4</v>
      </c>
      <c r="AS511" s="13">
        <f t="shared" si="816"/>
        <v>1.0304552302196604E-3</v>
      </c>
      <c r="AT511" s="13">
        <f t="shared" si="817"/>
        <v>1.2334165677459995E-3</v>
      </c>
      <c r="AU511" s="13">
        <f t="shared" si="818"/>
        <v>9.8423582443656131E-4</v>
      </c>
      <c r="AV511" s="13">
        <f t="shared" si="819"/>
        <v>5.8904682941461552E-4</v>
      </c>
      <c r="AW511" s="13">
        <f t="shared" si="820"/>
        <v>2.0918775876279462E-5</v>
      </c>
      <c r="AX511" s="13">
        <f t="shared" si="821"/>
        <v>7.82064934017534E-3</v>
      </c>
      <c r="AY511" s="13">
        <f t="shared" si="822"/>
        <v>8.7232932401723248E-3</v>
      </c>
      <c r="AZ511" s="13">
        <f t="shared" si="823"/>
        <v>4.8650592581312513E-3</v>
      </c>
      <c r="BA511" s="13">
        <f t="shared" si="824"/>
        <v>1.80885826285036E-3</v>
      </c>
      <c r="BB511" s="13">
        <f t="shared" si="825"/>
        <v>5.0440827770186847E-4</v>
      </c>
      <c r="BC511" s="13">
        <f t="shared" si="826"/>
        <v>1.1252521696785404E-4</v>
      </c>
      <c r="BD511" s="13">
        <f t="shared" si="827"/>
        <v>8.002116877405815E-5</v>
      </c>
      <c r="BE511" s="13">
        <f t="shared" si="828"/>
        <v>1.9156472293373197E-4</v>
      </c>
      <c r="BF511" s="13">
        <f t="shared" si="829"/>
        <v>2.2929584530496274E-4</v>
      </c>
      <c r="BG511" s="13">
        <f t="shared" si="830"/>
        <v>1.8297239654890325E-4</v>
      </c>
      <c r="BH511" s="13">
        <f t="shared" si="831"/>
        <v>1.095055751696753E-4</v>
      </c>
      <c r="BI511" s="13">
        <f t="shared" si="832"/>
        <v>5.2429639527780616E-5</v>
      </c>
      <c r="BJ511" s="14">
        <f t="shared" si="833"/>
        <v>0.64505227678492261</v>
      </c>
      <c r="BK511" s="14">
        <f t="shared" si="834"/>
        <v>0.19059516554541364</v>
      </c>
      <c r="BL511" s="14">
        <f t="shared" si="835"/>
        <v>0.15452693072650733</v>
      </c>
      <c r="BM511" s="14">
        <f t="shared" si="836"/>
        <v>0.66926899906656423</v>
      </c>
      <c r="BN511" s="14">
        <f t="shared" si="837"/>
        <v>0.31912247479528066</v>
      </c>
    </row>
    <row r="512" spans="1:66" x14ac:dyDescent="0.25">
      <c r="A512" t="s">
        <v>351</v>
      </c>
      <c r="B512" t="s">
        <v>109</v>
      </c>
      <c r="C512" t="s">
        <v>98</v>
      </c>
      <c r="D512" s="11">
        <v>44429</v>
      </c>
      <c r="E512" s="10">
        <f>VLOOKUP(A512,home!$A$2:$E$405,3,FALSE)</f>
        <v>1.599</v>
      </c>
      <c r="F512" s="10">
        <f>VLOOKUP(B512,home!$B$2:$E$405,3,FALSE)</f>
        <v>0.77249999999999996</v>
      </c>
      <c r="G512" s="10">
        <f>VLOOKUP(C512,away!$B$2:$E$405,4,FALSE)</f>
        <v>1.2117</v>
      </c>
      <c r="H512" s="10">
        <f>VLOOKUP(A512,away!$A$2:$E$405,3,FALSE)</f>
        <v>1.4569000000000001</v>
      </c>
      <c r="I512" s="10">
        <f>VLOOKUP(C512,away!$B$2:$E$405,3,FALSE)</f>
        <v>0.51480000000000004</v>
      </c>
      <c r="J512" s="10">
        <f>VLOOKUP(B512,home!$B$2:$E$405,4,FALSE)</f>
        <v>1.7362</v>
      </c>
      <c r="K512" s="12">
        <f t="shared" si="782"/>
        <v>1.4967251617499999</v>
      </c>
      <c r="L512" s="12">
        <f t="shared" si="783"/>
        <v>1.3021710427440001</v>
      </c>
      <c r="M512" s="13">
        <f t="shared" si="784"/>
        <v>6.0877221557108188E-2</v>
      </c>
      <c r="N512" s="13">
        <f t="shared" si="785"/>
        <v>9.1116469281953341E-2</v>
      </c>
      <c r="O512" s="13">
        <f t="shared" si="786"/>
        <v>7.9272555074377096E-2</v>
      </c>
      <c r="P512" s="13">
        <f t="shared" si="787"/>
        <v>0.11864922781603285</v>
      </c>
      <c r="Q512" s="13">
        <f t="shared" si="788"/>
        <v>6.8188156112060264E-2</v>
      </c>
      <c r="R512" s="13">
        <f t="shared" si="789"/>
        <v>5.1613212851091411E-2</v>
      </c>
      <c r="S512" s="13">
        <f t="shared" si="790"/>
        <v>5.7811603836645201E-2</v>
      </c>
      <c r="T512" s="13">
        <f t="shared" si="791"/>
        <v>8.8792642347232179E-2</v>
      </c>
      <c r="U512" s="13">
        <f t="shared" si="792"/>
        <v>7.7250794352986957E-2</v>
      </c>
      <c r="V512" s="13">
        <f t="shared" si="793"/>
        <v>1.2519373655473507E-2</v>
      </c>
      <c r="W512" s="13">
        <f t="shared" si="794"/>
        <v>3.4019642995419222E-2</v>
      </c>
      <c r="X512" s="13">
        <f t="shared" si="795"/>
        <v>4.4299393993123673E-2</v>
      </c>
      <c r="Y512" s="13">
        <f t="shared" si="796"/>
        <v>2.8842694034476576E-2</v>
      </c>
      <c r="Z512" s="13">
        <f t="shared" si="797"/>
        <v>2.2403077065891244E-2</v>
      </c>
      <c r="AA512" s="13">
        <f t="shared" si="798"/>
        <v>3.3531249145143785E-2</v>
      </c>
      <c r="AB512" s="13">
        <f t="shared" si="799"/>
        <v>2.5093532150222444E-2</v>
      </c>
      <c r="AC512" s="13">
        <f t="shared" si="800"/>
        <v>1.5250100724957401E-3</v>
      </c>
      <c r="AD512" s="13">
        <f t="shared" si="801"/>
        <v>1.2729513916249022E-2</v>
      </c>
      <c r="AE512" s="13">
        <f t="shared" si="802"/>
        <v>1.6576004409946252E-2</v>
      </c>
      <c r="AF512" s="13">
        <f t="shared" si="803"/>
        <v>1.0792396473514428E-2</v>
      </c>
      <c r="AG512" s="13">
        <f t="shared" si="804"/>
        <v>4.6845153898743179E-3</v>
      </c>
      <c r="AH512" s="13">
        <f t="shared" si="805"/>
        <v>7.2931595558914531E-3</v>
      </c>
      <c r="AI512" s="13">
        <f t="shared" si="806"/>
        <v>1.0915855415960194E-2</v>
      </c>
      <c r="AJ512" s="13">
        <f t="shared" si="807"/>
        <v>8.1690177315463172E-3</v>
      </c>
      <c r="AK512" s="13">
        <f t="shared" si="808"/>
        <v>4.0755914618624276E-3</v>
      </c>
      <c r="AL512" s="13">
        <f t="shared" si="809"/>
        <v>1.1888930728781877E-4</v>
      </c>
      <c r="AM512" s="13">
        <f t="shared" si="810"/>
        <v>3.8105167550593366E-3</v>
      </c>
      <c r="AN512" s="13">
        <f t="shared" si="811"/>
        <v>4.9619445763291001E-3</v>
      </c>
      <c r="AO512" s="13">
        <f t="shared" si="812"/>
        <v>3.2306502714982005E-3</v>
      </c>
      <c r="AP512" s="13">
        <f t="shared" si="813"/>
        <v>1.4022864109259998E-3</v>
      </c>
      <c r="AQ512" s="13">
        <f t="shared" si="814"/>
        <v>4.565041894853129E-4</v>
      </c>
      <c r="AR512" s="13">
        <f t="shared" si="815"/>
        <v>1.8993882367587063E-3</v>
      </c>
      <c r="AS512" s="13">
        <f t="shared" si="816"/>
        <v>2.8428621658887218E-3</v>
      </c>
      <c r="AT512" s="13">
        <f t="shared" si="817"/>
        <v>2.1274916675363765E-3</v>
      </c>
      <c r="AU512" s="13">
        <f t="shared" si="818"/>
        <v>1.0614234367383869E-3</v>
      </c>
      <c r="AV512" s="13">
        <f t="shared" si="819"/>
        <v>3.9716479125937576E-4</v>
      </c>
      <c r="AW512" s="13">
        <f t="shared" si="820"/>
        <v>6.4365091209991001E-6</v>
      </c>
      <c r="AX512" s="13">
        <f t="shared" si="821"/>
        <v>9.5054938442787958E-4</v>
      </c>
      <c r="AY512" s="13">
        <f t="shared" si="822"/>
        <v>1.2377778831001195E-3</v>
      </c>
      <c r="AZ512" s="13">
        <f t="shared" si="823"/>
        <v>8.0589925836097183E-4</v>
      </c>
      <c r="BA512" s="13">
        <f t="shared" si="824"/>
        <v>3.4980622586884108E-4</v>
      </c>
      <c r="BB512" s="13">
        <f t="shared" si="825"/>
        <v>1.1387688447449307E-4</v>
      </c>
      <c r="BC512" s="13">
        <f t="shared" si="826"/>
        <v>2.9657436280117699E-5</v>
      </c>
      <c r="BD512" s="13">
        <f t="shared" si="827"/>
        <v>4.1222139347262866E-4</v>
      </c>
      <c r="BE512" s="13">
        <f t="shared" si="828"/>
        <v>6.1698213182213055E-4</v>
      </c>
      <c r="BF512" s="13">
        <f t="shared" si="829"/>
        <v>4.6172634052416911E-4</v>
      </c>
      <c r="BG512" s="13">
        <f t="shared" si="830"/>
        <v>2.3035914390175758E-4</v>
      </c>
      <c r="BH512" s="13">
        <f t="shared" si="831"/>
        <v>8.6196081729237404E-5</v>
      </c>
      <c r="BI512" s="13">
        <f t="shared" si="832"/>
        <v>2.5802368873681801E-5</v>
      </c>
      <c r="BJ512" s="14">
        <f t="shared" si="833"/>
        <v>0.4173908982296598</v>
      </c>
      <c r="BK512" s="14">
        <f t="shared" si="834"/>
        <v>0.25273910412814343</v>
      </c>
      <c r="BL512" s="14">
        <f t="shared" si="835"/>
        <v>0.30737658549758728</v>
      </c>
      <c r="BM512" s="14">
        <f t="shared" si="836"/>
        <v>0.52896148085467953</v>
      </c>
      <c r="BN512" s="14">
        <f t="shared" si="837"/>
        <v>0.46971684269262315</v>
      </c>
    </row>
    <row r="513" spans="1:66" x14ac:dyDescent="0.25">
      <c r="A513" t="s">
        <v>340</v>
      </c>
      <c r="B513" t="s">
        <v>113</v>
      </c>
      <c r="C513" t="s">
        <v>117</v>
      </c>
      <c r="D513" s="11">
        <v>44429</v>
      </c>
      <c r="E513" s="10">
        <f>VLOOKUP(A513,home!$A$2:$E$405,3,FALSE)</f>
        <v>1.1801999999999999</v>
      </c>
      <c r="F513" s="10">
        <f>VLOOKUP(B513,home!$B$2:$E$405,3,FALSE)</f>
        <v>0.75319999999999998</v>
      </c>
      <c r="G513" s="10">
        <f>VLOOKUP(C513,away!$B$2:$E$405,4,FALSE)</f>
        <v>1.5063</v>
      </c>
      <c r="H513" s="10">
        <f>VLOOKUP(A513,away!$A$2:$E$405,3,FALSE)</f>
        <v>1.0640000000000001</v>
      </c>
      <c r="I513" s="10">
        <f>VLOOKUP(C513,away!$B$2:$E$405,3,FALSE)</f>
        <v>1.0443</v>
      </c>
      <c r="J513" s="10">
        <f>VLOOKUP(B513,home!$B$2:$E$405,4,FALSE)</f>
        <v>0.83540000000000003</v>
      </c>
      <c r="K513" s="12">
        <f t="shared" si="782"/>
        <v>1.3389901978319998</v>
      </c>
      <c r="L513" s="12">
        <f t="shared" si="783"/>
        <v>0.92824234608000011</v>
      </c>
      <c r="M513" s="13">
        <f t="shared" si="784"/>
        <v>0.10359848799439025</v>
      </c>
      <c r="N513" s="13">
        <f t="shared" si="785"/>
        <v>0.13871735993470466</v>
      </c>
      <c r="O513" s="13">
        <f t="shared" si="786"/>
        <v>9.6164503546253527E-2</v>
      </c>
      <c r="P513" s="13">
        <f t="shared" si="787"/>
        <v>0.12876332762781406</v>
      </c>
      <c r="Q513" s="13">
        <f t="shared" si="788"/>
        <v>9.2870592610851496E-2</v>
      </c>
      <c r="R513" s="13">
        <f t="shared" si="789"/>
        <v>4.4631982190696438E-2</v>
      </c>
      <c r="S513" s="13">
        <f t="shared" si="790"/>
        <v>4.0010223273445798E-2</v>
      </c>
      <c r="T513" s="13">
        <f t="shared" si="791"/>
        <v>8.6206416766936703E-2</v>
      </c>
      <c r="U513" s="13">
        <f t="shared" si="792"/>
        <v>5.976178666315491E-2</v>
      </c>
      <c r="V513" s="13">
        <f t="shared" si="793"/>
        <v>5.5254447429769638E-3</v>
      </c>
      <c r="W513" s="13">
        <f t="shared" si="794"/>
        <v>4.1450937724259687E-2</v>
      </c>
      <c r="X513" s="13">
        <f t="shared" si="795"/>
        <v>3.8476515680382788E-2</v>
      </c>
      <c r="Y513" s="13">
        <f t="shared" si="796"/>
        <v>1.7857765592071216E-2</v>
      </c>
      <c r="Z513" s="13">
        <f t="shared" si="797"/>
        <v>1.3809765286297617E-2</v>
      </c>
      <c r="AA513" s="13">
        <f t="shared" si="798"/>
        <v>1.8491140352713129E-2</v>
      </c>
      <c r="AB513" s="13">
        <f t="shared" si="799"/>
        <v>1.2379727839509318E-2</v>
      </c>
      <c r="AC513" s="13">
        <f t="shared" si="800"/>
        <v>4.2922601086118858E-4</v>
      </c>
      <c r="AD513" s="13">
        <f t="shared" si="801"/>
        <v>1.3875599825932101E-2</v>
      </c>
      <c r="AE513" s="13">
        <f t="shared" si="802"/>
        <v>1.2879919335690455E-2</v>
      </c>
      <c r="AF513" s="13">
        <f t="shared" si="803"/>
        <v>5.9778432707412324E-3</v>
      </c>
      <c r="AG513" s="13">
        <f t="shared" si="804"/>
        <v>1.8496290873771279E-3</v>
      </c>
      <c r="AH513" s="13">
        <f t="shared" si="805"/>
        <v>3.2047022320417602E-3</v>
      </c>
      <c r="AI513" s="13">
        <f t="shared" si="806"/>
        <v>4.2910648756742482E-3</v>
      </c>
      <c r="AJ513" s="13">
        <f t="shared" si="807"/>
        <v>2.8728469033945047E-3</v>
      </c>
      <c r="AK513" s="13">
        <f t="shared" si="808"/>
        <v>1.2822379478390849E-3</v>
      </c>
      <c r="AL513" s="13">
        <f t="shared" si="809"/>
        <v>2.1339527451748771E-5</v>
      </c>
      <c r="AM513" s="13">
        <f t="shared" si="810"/>
        <v>3.7158584311924973E-3</v>
      </c>
      <c r="AN513" s="13">
        <f t="shared" si="811"/>
        <v>3.4492171478712722E-3</v>
      </c>
      <c r="AO513" s="13">
        <f t="shared" si="812"/>
        <v>1.6008547087396983E-3</v>
      </c>
      <c r="AP513" s="13">
        <f t="shared" si="813"/>
        <v>4.9532704352458438E-4</v>
      </c>
      <c r="AQ513" s="13">
        <f t="shared" si="814"/>
        <v>1.1494588423953261E-4</v>
      </c>
      <c r="AR513" s="13">
        <f t="shared" si="815"/>
        <v>5.9494806367165138E-4</v>
      </c>
      <c r="AS513" s="13">
        <f t="shared" si="816"/>
        <v>7.9662962547546968E-4</v>
      </c>
      <c r="AT513" s="13">
        <f t="shared" si="817"/>
        <v>5.333396299071157E-4</v>
      </c>
      <c r="AU513" s="13">
        <f t="shared" si="818"/>
        <v>2.380455121869914E-4</v>
      </c>
      <c r="AV513" s="13">
        <f t="shared" si="819"/>
        <v>7.968515186406987E-5</v>
      </c>
      <c r="AW513" s="13">
        <f t="shared" si="820"/>
        <v>7.367515732793545E-7</v>
      </c>
      <c r="AX513" s="13">
        <f t="shared" si="821"/>
        <v>8.2924966931635701E-4</v>
      </c>
      <c r="AY513" s="13">
        <f t="shared" si="822"/>
        <v>7.6974465853227943E-4</v>
      </c>
      <c r="AZ513" s="13">
        <f t="shared" si="823"/>
        <v>3.5725479385927589E-4</v>
      </c>
      <c r="BA513" s="13">
        <f t="shared" si="824"/>
        <v>1.1053967600008704E-4</v>
      </c>
      <c r="BB513" s="13">
        <f t="shared" si="825"/>
        <v>2.5651902046310964E-5</v>
      </c>
      <c r="BC513" s="13">
        <f t="shared" si="826"/>
        <v>4.7622363473764093E-6</v>
      </c>
      <c r="BD513" s="13">
        <f t="shared" si="827"/>
        <v>9.2042664403054462E-5</v>
      </c>
      <c r="BE513" s="13">
        <f t="shared" si="828"/>
        <v>1.2324422541803027E-4</v>
      </c>
      <c r="BF513" s="13">
        <f t="shared" si="829"/>
        <v>8.2511404887069994E-5</v>
      </c>
      <c r="BG513" s="13">
        <f t="shared" si="830"/>
        <v>3.6827320784378015E-5</v>
      </c>
      <c r="BH513" s="13">
        <f t="shared" si="831"/>
        <v>1.2327855385674214E-5</v>
      </c>
      <c r="BI513" s="13">
        <f t="shared" si="832"/>
        <v>3.3013755043416405E-6</v>
      </c>
      <c r="BJ513" s="14">
        <f t="shared" si="833"/>
        <v>0.46163598598061673</v>
      </c>
      <c r="BK513" s="14">
        <f t="shared" si="834"/>
        <v>0.27911779383547231</v>
      </c>
      <c r="BL513" s="14">
        <f t="shared" si="835"/>
        <v>0.24567289538076478</v>
      </c>
      <c r="BM513" s="14">
        <f t="shared" si="836"/>
        <v>0.3947211786714821</v>
      </c>
      <c r="BN513" s="14">
        <f t="shared" si="837"/>
        <v>0.60474625390471037</v>
      </c>
    </row>
    <row r="514" spans="1:66" x14ac:dyDescent="0.25">
      <c r="A514" t="s">
        <v>340</v>
      </c>
      <c r="B514" t="s">
        <v>123</v>
      </c>
      <c r="C514" t="s">
        <v>114</v>
      </c>
      <c r="D514" s="11">
        <v>44429</v>
      </c>
      <c r="E514" s="10">
        <f>VLOOKUP(A514,home!$A$2:$E$405,3,FALSE)</f>
        <v>1.1801999999999999</v>
      </c>
      <c r="F514" s="10">
        <f>VLOOKUP(B514,home!$B$2:$E$405,3,FALSE)</f>
        <v>0.74139999999999995</v>
      </c>
      <c r="G514" s="10">
        <f>VLOOKUP(C514,away!$B$2:$E$405,4,FALSE)</f>
        <v>1.4827999999999999</v>
      </c>
      <c r="H514" s="10">
        <f>VLOOKUP(A514,away!$A$2:$E$405,3,FALSE)</f>
        <v>1.0640000000000001</v>
      </c>
      <c r="I514" s="10">
        <f>VLOOKUP(C514,away!$B$2:$E$405,3,FALSE)</f>
        <v>1.1748000000000001</v>
      </c>
      <c r="J514" s="10">
        <f>VLOOKUP(B514,home!$B$2:$E$405,4,FALSE)</f>
        <v>0.70489999999999997</v>
      </c>
      <c r="K514" s="12">
        <f t="shared" si="782"/>
        <v>1.2974504151839996</v>
      </c>
      <c r="L514" s="12">
        <f t="shared" si="783"/>
        <v>0.88111597728000002</v>
      </c>
      <c r="M514" s="13">
        <f t="shared" si="784"/>
        <v>0.11320370404939233</v>
      </c>
      <c r="N514" s="13">
        <f t="shared" si="785"/>
        <v>0.14687619281925066</v>
      </c>
      <c r="O514" s="13">
        <f t="shared" si="786"/>
        <v>9.9745592325196197E-2</v>
      </c>
      <c r="P514" s="13">
        <f t="shared" si="787"/>
        <v>0.12941496017509976</v>
      </c>
      <c r="Q514" s="13">
        <f t="shared" si="788"/>
        <v>9.5282288676991012E-2</v>
      </c>
      <c r="R514" s="13">
        <f t="shared" si="789"/>
        <v>4.3943717530493864E-2</v>
      </c>
      <c r="S514" s="13">
        <f t="shared" si="790"/>
        <v>3.6986934433292006E-2</v>
      </c>
      <c r="T514" s="13">
        <f t="shared" si="791"/>
        <v>8.3954746905102004E-2</v>
      </c>
      <c r="U514" s="13">
        <f t="shared" si="792"/>
        <v>5.701479455466766E-2</v>
      </c>
      <c r="V514" s="13">
        <f t="shared" si="793"/>
        <v>4.6981802375918981E-3</v>
      </c>
      <c r="W514" s="13">
        <f t="shared" si="794"/>
        <v>4.1208015001214564E-2</v>
      </c>
      <c r="X514" s="13">
        <f t="shared" si="795"/>
        <v>3.6309040409564064E-2</v>
      </c>
      <c r="Y514" s="13">
        <f t="shared" si="796"/>
        <v>1.599623781228603E-2</v>
      </c>
      <c r="Z514" s="13">
        <f t="shared" si="797"/>
        <v>1.2906503872399121E-2</v>
      </c>
      <c r="AA514" s="13">
        <f t="shared" si="798"/>
        <v>1.6745548807818138E-2</v>
      </c>
      <c r="AB514" s="13">
        <f t="shared" si="799"/>
        <v>1.0863259626593791E-2</v>
      </c>
      <c r="AC514" s="13">
        <f t="shared" si="800"/>
        <v>3.3568623783619239E-4</v>
      </c>
      <c r="AD514" s="13">
        <f t="shared" si="801"/>
        <v>1.3366339043058575E-2</v>
      </c>
      <c r="AE514" s="13">
        <f t="shared" si="802"/>
        <v>1.1777294888580375E-2</v>
      </c>
      <c r="AF514" s="13">
        <f t="shared" si="803"/>
        <v>5.1885813477331229E-3</v>
      </c>
      <c r="AG514" s="13">
        <f t="shared" si="804"/>
        <v>1.5239139749682168E-3</v>
      </c>
      <c r="AH514" s="13">
        <f t="shared" si="805"/>
        <v>2.8430316931992638E-3</v>
      </c>
      <c r="AI514" s="13">
        <f t="shared" si="806"/>
        <v>3.6886926507226536E-3</v>
      </c>
      <c r="AJ514" s="13">
        <f t="shared" si="807"/>
        <v>2.3929479055831383E-3</v>
      </c>
      <c r="AK514" s="13">
        <f t="shared" si="808"/>
        <v>1.0349104178708417E-3</v>
      </c>
      <c r="AL514" s="13">
        <f t="shared" si="809"/>
        <v>1.5350317894879207E-5</v>
      </c>
      <c r="AM514" s="13">
        <f t="shared" si="810"/>
        <v>3.4684324281812891E-3</v>
      </c>
      <c r="AN514" s="13">
        <f t="shared" si="811"/>
        <v>3.0560912285865997E-3</v>
      </c>
      <c r="AO514" s="13">
        <f t="shared" si="812"/>
        <v>1.3463854047664589E-3</v>
      </c>
      <c r="AP514" s="13">
        <f t="shared" si="813"/>
        <v>3.9544056390544225E-4</v>
      </c>
      <c r="AQ514" s="13">
        <f t="shared" si="814"/>
        <v>8.7107249730424496E-5</v>
      </c>
      <c r="AR514" s="13">
        <f t="shared" si="815"/>
        <v>5.0100812975825671E-4</v>
      </c>
      <c r="AS514" s="13">
        <f t="shared" si="816"/>
        <v>6.5003320596540928E-4</v>
      </c>
      <c r="AT514" s="13">
        <f t="shared" si="817"/>
        <v>4.2169292648160339E-4</v>
      </c>
      <c r="AU514" s="13">
        <f t="shared" si="818"/>
        <v>1.8237522084790407E-4</v>
      </c>
      <c r="AV514" s="13">
        <f t="shared" si="819"/>
        <v>5.9155701502096658E-5</v>
      </c>
      <c r="AW514" s="13">
        <f t="shared" si="820"/>
        <v>4.8745970218581238E-7</v>
      </c>
      <c r="AX514" s="13">
        <f t="shared" si="821"/>
        <v>7.5001984899691074E-4</v>
      </c>
      <c r="AY514" s="13">
        <f t="shared" si="822"/>
        <v>6.6085447222831092E-4</v>
      </c>
      <c r="AZ514" s="13">
        <f t="shared" si="823"/>
        <v>2.9114471706865344E-4</v>
      </c>
      <c r="BA514" s="13">
        <f t="shared" si="824"/>
        <v>8.5510753969951888E-5</v>
      </c>
      <c r="BB514" s="13">
        <f t="shared" si="825"/>
        <v>1.8836222888045945E-5</v>
      </c>
      <c r="BC514" s="13">
        <f t="shared" si="826"/>
        <v>3.319379387652903E-6</v>
      </c>
      <c r="BD514" s="13">
        <f t="shared" si="827"/>
        <v>7.3574377979528533E-5</v>
      </c>
      <c r="BE514" s="13">
        <f t="shared" si="828"/>
        <v>9.5459107256443807E-5</v>
      </c>
      <c r="BF514" s="13">
        <f t="shared" si="829"/>
        <v>6.1926729171483505E-5</v>
      </c>
      <c r="BG514" s="13">
        <f t="shared" si="830"/>
        <v>2.6782286824842789E-5</v>
      </c>
      <c r="BH514" s="13">
        <f t="shared" si="831"/>
        <v>8.6871722901173061E-6</v>
      </c>
      <c r="BI514" s="13">
        <f t="shared" si="832"/>
        <v>2.2542350589175263E-6</v>
      </c>
      <c r="BJ514" s="14">
        <f t="shared" si="833"/>
        <v>0.46164579314845833</v>
      </c>
      <c r="BK514" s="14">
        <f t="shared" si="834"/>
        <v>0.28531566992333535</v>
      </c>
      <c r="BL514" s="14">
        <f t="shared" si="835"/>
        <v>0.24035544460528219</v>
      </c>
      <c r="BM514" s="14">
        <f t="shared" si="836"/>
        <v>0.37109658896052494</v>
      </c>
      <c r="BN514" s="14">
        <f t="shared" si="837"/>
        <v>0.62846645557642378</v>
      </c>
    </row>
    <row r="515" spans="1:66" x14ac:dyDescent="0.25">
      <c r="A515" t="s">
        <v>342</v>
      </c>
      <c r="B515" t="s">
        <v>152</v>
      </c>
      <c r="C515" t="s">
        <v>148</v>
      </c>
      <c r="D515" s="11">
        <v>44429</v>
      </c>
      <c r="E515" s="10">
        <f>VLOOKUP(A515,home!$A$2:$E$405,3,FALSE)</f>
        <v>1.25</v>
      </c>
      <c r="F515" s="10">
        <f>VLOOKUP(B515,home!$B$2:$E$405,3,FALSE)</f>
        <v>0.8</v>
      </c>
      <c r="G515" s="10">
        <f>VLOOKUP(C515,away!$B$2:$E$405,4,FALSE)</f>
        <v>1.8</v>
      </c>
      <c r="H515" s="10">
        <f>VLOOKUP(A515,away!$A$2:$E$405,3,FALSE)</f>
        <v>1.1389</v>
      </c>
      <c r="I515" s="10">
        <f>VLOOKUP(C515,away!$B$2:$E$405,3,FALSE)</f>
        <v>1.5366</v>
      </c>
      <c r="J515" s="10">
        <f>VLOOKUP(B515,home!$B$2:$E$405,4,FALSE)</f>
        <v>1.4634</v>
      </c>
      <c r="K515" s="12">
        <f t="shared" si="782"/>
        <v>1.8</v>
      </c>
      <c r="L515" s="12">
        <f t="shared" si="783"/>
        <v>2.5609993751159998</v>
      </c>
      <c r="M515" s="13">
        <f t="shared" si="784"/>
        <v>1.2765623625982318E-2</v>
      </c>
      <c r="N515" s="13">
        <f t="shared" si="785"/>
        <v>2.2978122526768174E-2</v>
      </c>
      <c r="O515" s="13">
        <f t="shared" si="786"/>
        <v>3.2692754129106757E-2</v>
      </c>
      <c r="P515" s="13">
        <f t="shared" si="787"/>
        <v>5.8846957432392169E-2</v>
      </c>
      <c r="Q515" s="13">
        <f t="shared" si="788"/>
        <v>2.0680310274091361E-2</v>
      </c>
      <c r="R515" s="13">
        <f t="shared" si="789"/>
        <v>4.1863061447731727E-2</v>
      </c>
      <c r="S515" s="13">
        <f t="shared" si="790"/>
        <v>6.7818159545325427E-2</v>
      </c>
      <c r="T515" s="13">
        <f t="shared" si="791"/>
        <v>5.2962261689152967E-2</v>
      </c>
      <c r="U515" s="13">
        <f t="shared" si="792"/>
        <v>7.5353510605917121E-2</v>
      </c>
      <c r="V515" s="13">
        <f t="shared" si="793"/>
        <v>3.4736452843419106E-2</v>
      </c>
      <c r="W515" s="13">
        <f t="shared" si="794"/>
        <v>1.2408186164454814E-2</v>
      </c>
      <c r="X515" s="13">
        <f t="shared" si="795"/>
        <v>3.1777357013491776E-2</v>
      </c>
      <c r="Y515" s="13">
        <f t="shared" si="796"/>
        <v>4.0690895727195246E-2</v>
      </c>
      <c r="Z515" s="13">
        <f t="shared" si="797"/>
        <v>3.5737091402694543E-2</v>
      </c>
      <c r="AA515" s="13">
        <f t="shared" si="798"/>
        <v>6.4326764524850186E-2</v>
      </c>
      <c r="AB515" s="13">
        <f t="shared" si="799"/>
        <v>5.789408807236518E-2</v>
      </c>
      <c r="AC515" s="13">
        <f t="shared" si="800"/>
        <v>1.0008003827896062E-2</v>
      </c>
      <c r="AD515" s="13">
        <f t="shared" si="801"/>
        <v>5.5836837740046684E-3</v>
      </c>
      <c r="AE515" s="13">
        <f t="shared" si="802"/>
        <v>1.4299810656071303E-2</v>
      </c>
      <c r="AF515" s="13">
        <f t="shared" si="803"/>
        <v>1.8310903077237869E-2</v>
      </c>
      <c r="AG515" s="13">
        <f t="shared" si="804"/>
        <v>1.5631403779538602E-2</v>
      </c>
      <c r="AH515" s="13">
        <f t="shared" si="805"/>
        <v>2.288066718769103E-2</v>
      </c>
      <c r="AI515" s="13">
        <f t="shared" si="806"/>
        <v>4.1185200937843856E-2</v>
      </c>
      <c r="AJ515" s="13">
        <f t="shared" si="807"/>
        <v>3.706668084405948E-2</v>
      </c>
      <c r="AK515" s="13">
        <f t="shared" si="808"/>
        <v>2.2240008506435684E-2</v>
      </c>
      <c r="AL515" s="13">
        <f t="shared" si="809"/>
        <v>1.8453953915568259E-3</v>
      </c>
      <c r="AM515" s="13">
        <f t="shared" si="810"/>
        <v>2.0101261586416824E-3</v>
      </c>
      <c r="AN515" s="13">
        <f t="shared" si="811"/>
        <v>5.1479318361856733E-3</v>
      </c>
      <c r="AO515" s="13">
        <f t="shared" si="812"/>
        <v>6.5919251078056379E-3</v>
      </c>
      <c r="AP515" s="13">
        <f t="shared" si="813"/>
        <v>5.6273053606339012E-3</v>
      </c>
      <c r="AQ515" s="13">
        <f t="shared" si="814"/>
        <v>3.6028813780425851E-3</v>
      </c>
      <c r="AR515" s="13">
        <f t="shared" si="815"/>
        <v>1.1719474873982774E-2</v>
      </c>
      <c r="AS515" s="13">
        <f t="shared" si="816"/>
        <v>2.1095054773168996E-2</v>
      </c>
      <c r="AT515" s="13">
        <f t="shared" si="817"/>
        <v>1.8985549295852101E-2</v>
      </c>
      <c r="AU515" s="13">
        <f t="shared" si="818"/>
        <v>1.1391329577511258E-2</v>
      </c>
      <c r="AV515" s="13">
        <f t="shared" si="819"/>
        <v>5.1260983098800677E-3</v>
      </c>
      <c r="AW515" s="13">
        <f t="shared" si="820"/>
        <v>2.3630282223094859E-4</v>
      </c>
      <c r="AX515" s="13">
        <f t="shared" si="821"/>
        <v>6.0303784759250449E-4</v>
      </c>
      <c r="AY515" s="13">
        <f t="shared" si="822"/>
        <v>1.5443795508557014E-3</v>
      </c>
      <c r="AZ515" s="13">
        <f t="shared" si="823"/>
        <v>1.9775775323416906E-3</v>
      </c>
      <c r="BA515" s="13">
        <f t="shared" si="824"/>
        <v>1.6881916081901698E-3</v>
      </c>
      <c r="BB515" s="13">
        <f t="shared" si="825"/>
        <v>1.0808644134127751E-3</v>
      </c>
      <c r="BC515" s="13">
        <f t="shared" si="826"/>
        <v>5.5361861746704751E-4</v>
      </c>
      <c r="BD515" s="13">
        <f t="shared" si="827"/>
        <v>5.0022613048262537E-3</v>
      </c>
      <c r="BE515" s="13">
        <f t="shared" si="828"/>
        <v>9.0040703486872573E-3</v>
      </c>
      <c r="BF515" s="13">
        <f t="shared" si="829"/>
        <v>8.1036633138185342E-3</v>
      </c>
      <c r="BG515" s="13">
        <f t="shared" si="830"/>
        <v>4.8621979882911195E-3</v>
      </c>
      <c r="BH515" s="13">
        <f t="shared" si="831"/>
        <v>2.1879890947310047E-3</v>
      </c>
      <c r="BI515" s="13">
        <f t="shared" si="832"/>
        <v>7.8767607410316237E-4</v>
      </c>
      <c r="BJ515" s="14">
        <f t="shared" si="833"/>
        <v>0.26575077409317616</v>
      </c>
      <c r="BK515" s="14">
        <f t="shared" si="834"/>
        <v>0.18756497221742763</v>
      </c>
      <c r="BL515" s="14">
        <f t="shared" si="835"/>
        <v>0.49376810121085363</v>
      </c>
      <c r="BM515" s="14">
        <f t="shared" si="836"/>
        <v>0.79168603275945459</v>
      </c>
      <c r="BN515" s="14">
        <f t="shared" si="837"/>
        <v>0.18982682943607251</v>
      </c>
    </row>
    <row r="516" spans="1:66" x14ac:dyDescent="0.25">
      <c r="A516" t="s">
        <v>352</v>
      </c>
      <c r="B516" t="s">
        <v>162</v>
      </c>
      <c r="C516" t="s">
        <v>161</v>
      </c>
      <c r="D516" s="11">
        <v>44429</v>
      </c>
      <c r="E516" s="10">
        <f>VLOOKUP(A516,home!$A$2:$E$405,3,FALSE)</f>
        <v>1.2061999999999999</v>
      </c>
      <c r="F516" s="10">
        <f>VLOOKUP(B516,home!$B$2:$E$405,3,FALSE)</f>
        <v>1.3816999999999999</v>
      </c>
      <c r="G516" s="10">
        <f>VLOOKUP(C516,away!$B$2:$E$405,4,FALSE)</f>
        <v>1.3816999999999999</v>
      </c>
      <c r="H516" s="10">
        <f>VLOOKUP(A516,away!$A$2:$E$405,3,FALSE)</f>
        <v>1.1546000000000001</v>
      </c>
      <c r="I516" s="10">
        <f>VLOOKUP(C516,away!$B$2:$E$405,3,FALSE)</f>
        <v>0.67359999999999998</v>
      </c>
      <c r="J516" s="10">
        <f>VLOOKUP(B516,home!$B$2:$E$405,4,FALSE)</f>
        <v>0.57740000000000002</v>
      </c>
      <c r="K516" s="12">
        <f t="shared" si="782"/>
        <v>2.3027502563179998</v>
      </c>
      <c r="L516" s="12">
        <f t="shared" si="783"/>
        <v>0.44906624454400002</v>
      </c>
      <c r="M516" s="13">
        <f t="shared" si="784"/>
        <v>6.3811841598481217E-2</v>
      </c>
      <c r="N516" s="13">
        <f t="shared" si="785"/>
        <v>0.14694273459702623</v>
      </c>
      <c r="O516" s="13">
        <f t="shared" si="786"/>
        <v>2.8655744064066561E-2</v>
      </c>
      <c r="P516" s="13">
        <f t="shared" si="787"/>
        <v>6.5987021988512279E-2</v>
      </c>
      <c r="Q516" s="13">
        <f t="shared" si="788"/>
        <v>0.16918620987868502</v>
      </c>
      <c r="R516" s="13">
        <f t="shared" si="789"/>
        <v>6.4341636857321929E-3</v>
      </c>
      <c r="S516" s="13">
        <f t="shared" si="790"/>
        <v>1.7059087160932358E-2</v>
      </c>
      <c r="T516" s="13">
        <f t="shared" si="791"/>
        <v>7.5975815898854077E-2</v>
      </c>
      <c r="U516" s="13">
        <f t="shared" si="792"/>
        <v>1.4816272076511774E-2</v>
      </c>
      <c r="V516" s="13">
        <f t="shared" si="793"/>
        <v>1.9600652505070526E-3</v>
      </c>
      <c r="W516" s="13">
        <f t="shared" si="794"/>
        <v>0.12986452938787091</v>
      </c>
      <c r="X516" s="13">
        <f t="shared" si="795"/>
        <v>5.831777651168512E-2</v>
      </c>
      <c r="Y516" s="13">
        <f t="shared" si="796"/>
        <v>1.3094272444129361E-2</v>
      </c>
      <c r="Z516" s="13">
        <f t="shared" si="797"/>
        <v>9.6312190771104614E-4</v>
      </c>
      <c r="AA516" s="13">
        <f t="shared" si="798"/>
        <v>2.2178292198470925E-3</v>
      </c>
      <c r="AB516" s="13">
        <f t="shared" si="799"/>
        <v>2.553553402236221E-3</v>
      </c>
      <c r="AC516" s="13">
        <f t="shared" si="800"/>
        <v>1.2667992486210244E-4</v>
      </c>
      <c r="AD516" s="13">
        <f t="shared" si="801"/>
        <v>7.476139458363408E-2</v>
      </c>
      <c r="AE516" s="13">
        <f t="shared" si="802"/>
        <v>3.35728187025447E-2</v>
      </c>
      <c r="AF516" s="13">
        <f t="shared" si="803"/>
        <v>7.5382098067541554E-3</v>
      </c>
      <c r="AG516" s="13">
        <f t="shared" si="804"/>
        <v>1.1283851895012805E-3</v>
      </c>
      <c r="AH516" s="13">
        <f t="shared" si="805"/>
        <v>1.081263845334631E-4</v>
      </c>
      <c r="AI516" s="13">
        <f t="shared" si="806"/>
        <v>2.4898805969917075E-4</v>
      </c>
      <c r="AJ516" s="13">
        <f t="shared" si="807"/>
        <v>2.8667865914619347E-4</v>
      </c>
      <c r="AK516" s="13">
        <f t="shared" si="808"/>
        <v>2.2004978527659917E-4</v>
      </c>
      <c r="AL516" s="13">
        <f t="shared" si="809"/>
        <v>5.2399246146048198E-6</v>
      </c>
      <c r="AM516" s="13">
        <f t="shared" si="810"/>
        <v>3.4431364108030889E-2</v>
      </c>
      <c r="AN516" s="13">
        <f t="shared" si="811"/>
        <v>1.5461963374520504E-2</v>
      </c>
      <c r="AO516" s="13">
        <f t="shared" si="812"/>
        <v>3.4717229129363971E-3</v>
      </c>
      <c r="AP516" s="13">
        <f t="shared" si="813"/>
        <v>5.196778568699015E-4</v>
      </c>
      <c r="AQ516" s="13">
        <f t="shared" si="814"/>
        <v>5.8342445889310248E-5</v>
      </c>
      <c r="AR516" s="13">
        <f t="shared" si="815"/>
        <v>9.711181887712549E-6</v>
      </c>
      <c r="AS516" s="13">
        <f t="shared" si="816"/>
        <v>2.2362426581080793E-5</v>
      </c>
      <c r="AT516" s="13">
        <f t="shared" si="817"/>
        <v>2.5747541770738124E-5</v>
      </c>
      <c r="AU516" s="13">
        <f t="shared" si="818"/>
        <v>1.9763386137375205E-5</v>
      </c>
      <c r="AV516" s="13">
        <f t="shared" si="819"/>
        <v>1.1377535623388094E-5</v>
      </c>
      <c r="AW516" s="13">
        <f t="shared" si="820"/>
        <v>1.5051500199677326E-7</v>
      </c>
      <c r="AX516" s="13">
        <f t="shared" si="821"/>
        <v>1.3214472087524408E-2</v>
      </c>
      <c r="AY516" s="13">
        <f t="shared" si="822"/>
        <v>5.9341733539760985E-3</v>
      </c>
      <c r="AZ516" s="13">
        <f t="shared" si="823"/>
        <v>1.3324184712715592E-3</v>
      </c>
      <c r="BA516" s="13">
        <f t="shared" si="824"/>
        <v>1.9944805301832562E-4</v>
      </c>
      <c r="BB516" s="13">
        <f t="shared" si="825"/>
        <v>2.239134703763802E-5</v>
      </c>
      <c r="BC516" s="13">
        <f t="shared" si="826"/>
        <v>2.0110396248947061E-6</v>
      </c>
      <c r="BD516" s="13">
        <f t="shared" si="827"/>
        <v>7.2682733006646414E-7</v>
      </c>
      <c r="BE516" s="13">
        <f t="shared" si="828"/>
        <v>1.6737018206094777E-6</v>
      </c>
      <c r="BF516" s="13">
        <f t="shared" si="829"/>
        <v>1.9270586482041892E-6</v>
      </c>
      <c r="BG516" s="13">
        <f t="shared" si="830"/>
        <v>1.4791782653640048E-6</v>
      </c>
      <c r="BH516" s="13">
        <f t="shared" si="831"/>
        <v>8.515445324267444E-7</v>
      </c>
      <c r="BI516" s="13">
        <f t="shared" si="832"/>
        <v>3.9217887806237526E-7</v>
      </c>
      <c r="BJ516" s="14">
        <f t="shared" si="833"/>
        <v>0.78503013205138472</v>
      </c>
      <c r="BK516" s="14">
        <f t="shared" si="834"/>
        <v>0.15488410920188567</v>
      </c>
      <c r="BL516" s="14">
        <f t="shared" si="835"/>
        <v>5.5637417898524298E-2</v>
      </c>
      <c r="BM516" s="14">
        <f t="shared" si="836"/>
        <v>0.50956304240802819</v>
      </c>
      <c r="BN516" s="14">
        <f t="shared" si="837"/>
        <v>0.48101771581250347</v>
      </c>
    </row>
    <row r="517" spans="1:66" x14ac:dyDescent="0.25">
      <c r="A517" t="s">
        <v>343</v>
      </c>
      <c r="B517" t="s">
        <v>175</v>
      </c>
      <c r="C517" t="s">
        <v>169</v>
      </c>
      <c r="D517" s="11">
        <v>44429</v>
      </c>
      <c r="E517" s="10">
        <f>VLOOKUP(A517,home!$A$2:$E$405,3,FALSE)</f>
        <v>1.3167</v>
      </c>
      <c r="F517" s="10">
        <f>VLOOKUP(B517,home!$B$2:$E$405,3,FALSE)</f>
        <v>1.0356000000000001</v>
      </c>
      <c r="G517" s="10">
        <f>VLOOKUP(C517,away!$B$2:$E$405,4,FALSE)</f>
        <v>0.75949999999999995</v>
      </c>
      <c r="H517" s="10">
        <f>VLOOKUP(A517,away!$A$2:$E$405,3,FALSE)</f>
        <v>1.2082999999999999</v>
      </c>
      <c r="I517" s="10">
        <f>VLOOKUP(C517,away!$B$2:$E$405,3,FALSE)</f>
        <v>0.96550000000000002</v>
      </c>
      <c r="J517" s="10">
        <f>VLOOKUP(B517,home!$B$2:$E$405,4,FALSE)</f>
        <v>0.67710000000000004</v>
      </c>
      <c r="K517" s="12">
        <f t="shared" si="782"/>
        <v>1.0356348479399999</v>
      </c>
      <c r="L517" s="12">
        <f t="shared" si="783"/>
        <v>0.78991410241500004</v>
      </c>
      <c r="M517" s="13">
        <f t="shared" si="784"/>
        <v>0.16112916793354096</v>
      </c>
      <c r="N517" s="13">
        <f t="shared" si="785"/>
        <v>0.16687098133155143</v>
      </c>
      <c r="O517" s="13">
        <f t="shared" si="786"/>
        <v>0.12727820206109883</v>
      </c>
      <c r="P517" s="13">
        <f t="shared" si="787"/>
        <v>0.13181374143762267</v>
      </c>
      <c r="Q517" s="13">
        <f t="shared" si="788"/>
        <v>8.6408701688449899E-2</v>
      </c>
      <c r="R517" s="13">
        <f t="shared" si="789"/>
        <v>5.0269423369043928E-2</v>
      </c>
      <c r="S517" s="13">
        <f t="shared" si="790"/>
        <v>2.695797206460912E-2</v>
      </c>
      <c r="T517" s="13">
        <f t="shared" si="791"/>
        <v>6.8255452035077407E-2</v>
      </c>
      <c r="U517" s="13">
        <f t="shared" si="792"/>
        <v>5.206076662683129E-2</v>
      </c>
      <c r="V517" s="13">
        <f t="shared" si="793"/>
        <v>2.4503675494768852E-3</v>
      </c>
      <c r="W517" s="13">
        <f t="shared" si="794"/>
        <v>2.9829287544603546E-2</v>
      </c>
      <c r="X517" s="13">
        <f t="shared" si="795"/>
        <v>2.3562574896474453E-2</v>
      </c>
      <c r="Y517" s="13">
        <f t="shared" si="796"/>
        <v>9.3062050999674125E-3</v>
      </c>
      <c r="Z517" s="13">
        <f t="shared" si="797"/>
        <v>1.3236175479825991E-2</v>
      </c>
      <c r="AA517" s="13">
        <f t="shared" si="798"/>
        <v>1.3707844580356746E-2</v>
      </c>
      <c r="AB517" s="13">
        <f t="shared" si="799"/>
        <v>7.0981607687814552E-3</v>
      </c>
      <c r="AC517" s="13">
        <f t="shared" si="800"/>
        <v>1.2528462364085586E-4</v>
      </c>
      <c r="AD517" s="13">
        <f t="shared" si="801"/>
        <v>7.7230624176035058E-3</v>
      </c>
      <c r="AE517" s="13">
        <f t="shared" si="802"/>
        <v>6.1005559174962939E-3</v>
      </c>
      <c r="AF517" s="13">
        <f t="shared" si="803"/>
        <v>2.4094575759008004E-3</v>
      </c>
      <c r="AG517" s="13">
        <f t="shared" si="804"/>
        <v>6.3442150612490103E-4</v>
      </c>
      <c r="AH517" s="13">
        <f t="shared" si="805"/>
        <v>2.6138604183885443E-3</v>
      </c>
      <c r="AI517" s="13">
        <f t="shared" si="806"/>
        <v>2.7070049369342045E-3</v>
      </c>
      <c r="AJ517" s="13">
        <f t="shared" si="807"/>
        <v>1.4017343231173419E-3</v>
      </c>
      <c r="AK517" s="13">
        <f t="shared" si="808"/>
        <v>4.8389497085796912E-4</v>
      </c>
      <c r="AL517" s="13">
        <f t="shared" si="809"/>
        <v>4.099626454601214E-6</v>
      </c>
      <c r="AM517" s="13">
        <f t="shared" si="810"/>
        <v>1.5996545144971875E-3</v>
      </c>
      <c r="AN517" s="13">
        <f t="shared" si="811"/>
        <v>1.2635896599931485E-3</v>
      </c>
      <c r="AO517" s="13">
        <f t="shared" si="812"/>
        <v>4.9906364604718136E-4</v>
      </c>
      <c r="AP517" s="13">
        <f t="shared" si="813"/>
        <v>1.3140580400510554E-4</v>
      </c>
      <c r="AQ517" s="13">
        <f t="shared" si="814"/>
        <v>2.5949824430703585E-5</v>
      </c>
      <c r="AR517" s="13">
        <f t="shared" si="815"/>
        <v>4.1294504124589685E-4</v>
      </c>
      <c r="AS517" s="13">
        <f t="shared" si="816"/>
        <v>4.276602749982714E-4</v>
      </c>
      <c r="AT517" s="13">
        <f t="shared" si="817"/>
        <v>2.2144994193390666E-4</v>
      </c>
      <c r="AU517" s="13">
        <f t="shared" si="818"/>
        <v>7.6447092313681095E-5</v>
      </c>
      <c r="AV517" s="13">
        <f t="shared" si="819"/>
        <v>1.9792818205933561E-5</v>
      </c>
      <c r="AW517" s="13">
        <f t="shared" si="820"/>
        <v>9.3159748860707124E-8</v>
      </c>
      <c r="AX517" s="13">
        <f t="shared" si="821"/>
        <v>2.7610965997963807E-4</v>
      </c>
      <c r="AY517" s="13">
        <f t="shared" si="822"/>
        <v>2.1810291423092666E-4</v>
      </c>
      <c r="AZ517" s="13">
        <f t="shared" si="823"/>
        <v>8.6141283864409057E-5</v>
      </c>
      <c r="BA517" s="13">
        <f t="shared" si="824"/>
        <v>2.2681404974876809E-5</v>
      </c>
      <c r="BB517" s="13">
        <f t="shared" si="825"/>
        <v>4.4790904130602315E-6</v>
      </c>
      <c r="BC517" s="13">
        <f t="shared" si="826"/>
        <v>7.0761933665362129E-7</v>
      </c>
      <c r="BD517" s="13">
        <f t="shared" si="827"/>
        <v>5.436518526707961E-5</v>
      </c>
      <c r="BE517" s="13">
        <f t="shared" si="828"/>
        <v>5.6302480377301919E-5</v>
      </c>
      <c r="BF517" s="13">
        <f t="shared" si="829"/>
        <v>2.9154405352095947E-5</v>
      </c>
      <c r="BG517" s="13">
        <f t="shared" si="830"/>
        <v>1.0064439384533003E-5</v>
      </c>
      <c r="BH517" s="13">
        <f t="shared" si="831"/>
        <v>2.6057710379005455E-6</v>
      </c>
      <c r="BI517" s="13">
        <f t="shared" si="832"/>
        <v>5.3972545852051765E-7</v>
      </c>
      <c r="BJ517" s="14">
        <f t="shared" si="833"/>
        <v>0.40522858543502249</v>
      </c>
      <c r="BK517" s="14">
        <f t="shared" si="834"/>
        <v>0.322698736149576</v>
      </c>
      <c r="BL517" s="14">
        <f t="shared" si="835"/>
        <v>0.25893221923098553</v>
      </c>
      <c r="BM517" s="14">
        <f t="shared" si="836"/>
        <v>0.27610748871962026</v>
      </c>
      <c r="BN517" s="14">
        <f t="shared" si="837"/>
        <v>0.72377021782130779</v>
      </c>
    </row>
    <row r="518" spans="1:66" x14ac:dyDescent="0.25">
      <c r="A518" t="s">
        <v>344</v>
      </c>
      <c r="B518" t="s">
        <v>195</v>
      </c>
      <c r="C518" t="s">
        <v>183</v>
      </c>
      <c r="D518" s="11">
        <v>44429</v>
      </c>
      <c r="E518" s="10">
        <f>VLOOKUP(A518,home!$A$2:$E$405,3,FALSE)</f>
        <v>1.3226</v>
      </c>
      <c r="F518" s="10">
        <f>VLOOKUP(B518,home!$B$2:$E$405,3,FALSE)</f>
        <v>1.1971000000000001</v>
      </c>
      <c r="G518" s="10">
        <f>VLOOKUP(C518,away!$B$2:$E$405,4,FALSE)</f>
        <v>0.75609999999999999</v>
      </c>
      <c r="H518" s="10">
        <f>VLOOKUP(A518,away!$A$2:$E$405,3,FALSE)</f>
        <v>1.0645</v>
      </c>
      <c r="I518" s="10">
        <f>VLOOKUP(C518,away!$B$2:$E$405,3,FALSE)</f>
        <v>1.0839000000000001</v>
      </c>
      <c r="J518" s="10">
        <f>VLOOKUP(B518,home!$B$2:$E$405,4,FALSE)</f>
        <v>0.62629999999999997</v>
      </c>
      <c r="K518" s="12">
        <f t="shared" si="782"/>
        <v>1.1971213802059999</v>
      </c>
      <c r="L518" s="12">
        <f t="shared" si="783"/>
        <v>0.722632173765</v>
      </c>
      <c r="M518" s="13">
        <f t="shared" si="784"/>
        <v>0.14664309728649091</v>
      </c>
      <c r="N518" s="13">
        <f t="shared" si="785"/>
        <v>0.1755495870212867</v>
      </c>
      <c r="O518" s="13">
        <f t="shared" si="786"/>
        <v>0.10596902015976931</v>
      </c>
      <c r="P518" s="13">
        <f t="shared" si="787"/>
        <v>0.12685777967274042</v>
      </c>
      <c r="Q518" s="13">
        <f t="shared" si="788"/>
        <v>0.10507708195475803</v>
      </c>
      <c r="R518" s="13">
        <f t="shared" si="789"/>
        <v>3.8288311694900594E-2</v>
      </c>
      <c r="S518" s="13">
        <f t="shared" si="790"/>
        <v>2.743548206714683E-2</v>
      </c>
      <c r="T518" s="13">
        <f t="shared" si="791"/>
        <v>7.5932080145849845E-2</v>
      </c>
      <c r="U518" s="13">
        <f t="shared" si="792"/>
        <v>4.5835756541956922E-2</v>
      </c>
      <c r="V518" s="13">
        <f t="shared" si="793"/>
        <v>2.6370937358128053E-3</v>
      </c>
      <c r="W518" s="13">
        <f t="shared" si="794"/>
        <v>4.1930007125899657E-2</v>
      </c>
      <c r="X518" s="13">
        <f t="shared" si="795"/>
        <v>3.0299972195370808E-2</v>
      </c>
      <c r="Y518" s="13">
        <f t="shared" si="796"/>
        <v>1.0947867386279932E-2</v>
      </c>
      <c r="Z518" s="13">
        <f t="shared" si="797"/>
        <v>9.2227886366259629E-3</v>
      </c>
      <c r="AA518" s="13">
        <f t="shared" si="798"/>
        <v>1.1040797462025883E-2</v>
      </c>
      <c r="AB518" s="13">
        <f t="shared" si="799"/>
        <v>6.6085873481576633E-3</v>
      </c>
      <c r="AC518" s="13">
        <f t="shared" si="800"/>
        <v>1.4258080601150581E-4</v>
      </c>
      <c r="AD518" s="13">
        <f t="shared" si="801"/>
        <v>1.2548827000651091E-2</v>
      </c>
      <c r="AE518" s="13">
        <f t="shared" si="802"/>
        <v>9.0681861336814225E-3</v>
      </c>
      <c r="AF518" s="13">
        <f t="shared" si="803"/>
        <v>3.2764815289439185E-3</v>
      </c>
      <c r="AG518" s="13">
        <f t="shared" si="804"/>
        <v>7.8923032318720489E-4</v>
      </c>
      <c r="AH518" s="13">
        <f t="shared" si="805"/>
        <v>1.66617095016504E-3</v>
      </c>
      <c r="AI518" s="13">
        <f t="shared" si="806"/>
        <v>1.9946088675207147E-3</v>
      </c>
      <c r="AJ518" s="13">
        <f t="shared" si="807"/>
        <v>1.1938944602287622E-3</v>
      </c>
      <c r="AK518" s="13">
        <f t="shared" si="808"/>
        <v>4.7641219468311799E-4</v>
      </c>
      <c r="AL518" s="13">
        <f t="shared" si="809"/>
        <v>4.9337431653485978E-6</v>
      </c>
      <c r="AM518" s="13">
        <f t="shared" si="810"/>
        <v>3.0044938197971503E-3</v>
      </c>
      <c r="AN518" s="13">
        <f t="shared" si="811"/>
        <v>2.1711439000635228E-3</v>
      </c>
      <c r="AO518" s="13">
        <f t="shared" si="812"/>
        <v>7.8446921802976155E-4</v>
      </c>
      <c r="AP518" s="13">
        <f t="shared" si="813"/>
        <v>1.8896089875885879E-4</v>
      </c>
      <c r="AQ518" s="13">
        <f t="shared" si="814"/>
        <v>3.4137306256675553E-5</v>
      </c>
      <c r="AR518" s="13">
        <f t="shared" si="815"/>
        <v>2.4080574711637169E-4</v>
      </c>
      <c r="AS518" s="13">
        <f t="shared" si="816"/>
        <v>2.8827370834948781E-4</v>
      </c>
      <c r="AT518" s="13">
        <f t="shared" si="817"/>
        <v>1.7254930980822037E-4</v>
      </c>
      <c r="AU518" s="13">
        <f t="shared" si="818"/>
        <v>6.8854155970403193E-5</v>
      </c>
      <c r="AV518" s="13">
        <f t="shared" si="819"/>
        <v>2.0606695557052048E-5</v>
      </c>
      <c r="AW518" s="13">
        <f t="shared" si="820"/>
        <v>1.1855763244479303E-7</v>
      </c>
      <c r="AX518" s="13">
        <f t="shared" si="821"/>
        <v>5.9945729806266013E-4</v>
      </c>
      <c r="AY518" s="13">
        <f t="shared" si="822"/>
        <v>4.3318713037831358E-4</v>
      </c>
      <c r="AZ518" s="13">
        <f t="shared" si="823"/>
        <v>1.5651747883615159E-4</v>
      </c>
      <c r="BA518" s="13">
        <f t="shared" si="824"/>
        <v>3.7701521987861874E-5</v>
      </c>
      <c r="BB518" s="13">
        <f t="shared" si="825"/>
        <v>6.8110831970843914E-6</v>
      </c>
      <c r="BC518" s="13">
        <f t="shared" si="826"/>
        <v>9.84381571280672E-7</v>
      </c>
      <c r="BD518" s="13">
        <f t="shared" si="827"/>
        <v>2.9002330082301422E-5</v>
      </c>
      <c r="BE518" s="13">
        <f t="shared" si="828"/>
        <v>3.4719309417314657E-5</v>
      </c>
      <c r="BF518" s="13">
        <f t="shared" si="829"/>
        <v>2.078161380472745E-5</v>
      </c>
      <c r="BG518" s="13">
        <f t="shared" si="830"/>
        <v>8.2927047336078007E-6</v>
      </c>
      <c r="BH518" s="13">
        <f t="shared" si="831"/>
        <v>2.4818435340843478E-6</v>
      </c>
      <c r="BI518" s="13">
        <f t="shared" si="832"/>
        <v>5.9421359139567813E-7</v>
      </c>
      <c r="BJ518" s="14">
        <f t="shared" si="833"/>
        <v>0.47283718485284798</v>
      </c>
      <c r="BK518" s="14">
        <f t="shared" si="834"/>
        <v>0.30415415444174609</v>
      </c>
      <c r="BL518" s="14">
        <f t="shared" si="835"/>
        <v>0.213960521311373</v>
      </c>
      <c r="BM518" s="14">
        <f t="shared" si="836"/>
        <v>0.30135670287990129</v>
      </c>
      <c r="BN518" s="14">
        <f t="shared" si="837"/>
        <v>0.69838487778994596</v>
      </c>
    </row>
    <row r="519" spans="1:66" x14ac:dyDescent="0.25">
      <c r="A519" t="s">
        <v>344</v>
      </c>
      <c r="B519" t="s">
        <v>196</v>
      </c>
      <c r="C519" t="s">
        <v>194</v>
      </c>
      <c r="D519" s="11">
        <v>44429</v>
      </c>
      <c r="E519" s="10">
        <f>VLOOKUP(A519,home!$A$2:$E$405,3,FALSE)</f>
        <v>1.3226</v>
      </c>
      <c r="F519" s="10">
        <f>VLOOKUP(B519,home!$B$2:$E$405,3,FALSE)</f>
        <v>1.8902000000000001</v>
      </c>
      <c r="G519" s="10">
        <f>VLOOKUP(C519,away!$B$2:$E$405,4,FALSE)</f>
        <v>1.5122</v>
      </c>
      <c r="H519" s="10">
        <f>VLOOKUP(A519,away!$A$2:$E$405,3,FALSE)</f>
        <v>1.0645</v>
      </c>
      <c r="I519" s="10">
        <f>VLOOKUP(C519,away!$B$2:$E$405,3,FALSE)</f>
        <v>0.72260000000000002</v>
      </c>
      <c r="J519" s="10">
        <f>VLOOKUP(B519,home!$B$2:$E$405,4,FALSE)</f>
        <v>0.46970000000000001</v>
      </c>
      <c r="K519" s="12">
        <f t="shared" si="782"/>
        <v>3.7804675179439999</v>
      </c>
      <c r="L519" s="12">
        <f t="shared" si="783"/>
        <v>0.36129685669</v>
      </c>
      <c r="M519" s="13">
        <f t="shared" si="784"/>
        <v>1.5894782398706959E-2</v>
      </c>
      <c r="N519" s="13">
        <f t="shared" si="785"/>
        <v>6.0089708563099684E-2</v>
      </c>
      <c r="O519" s="13">
        <f t="shared" si="786"/>
        <v>5.7427349184243619E-3</v>
      </c>
      <c r="P519" s="13">
        <f t="shared" si="787"/>
        <v>2.1710222823266085E-2</v>
      </c>
      <c r="Q519" s="13">
        <f t="shared" si="788"/>
        <v>0.11358359569275989</v>
      </c>
      <c r="R519" s="13">
        <f t="shared" si="789"/>
        <v>1.0374160374153126E-3</v>
      </c>
      <c r="S519" s="13">
        <f t="shared" si="790"/>
        <v>7.4133411079947645E-3</v>
      </c>
      <c r="T519" s="13">
        <f t="shared" si="791"/>
        <v>4.103739609534196E-2</v>
      </c>
      <c r="U519" s="13">
        <f t="shared" si="792"/>
        <v>3.9219176320427667E-3</v>
      </c>
      <c r="V519" s="13">
        <f t="shared" si="793"/>
        <v>1.1250742069684005E-3</v>
      </c>
      <c r="W519" s="13">
        <f t="shared" si="794"/>
        <v>0.14313303136258759</v>
      </c>
      <c r="X519" s="13">
        <f t="shared" si="795"/>
        <v>5.1713514319814066E-2</v>
      </c>
      <c r="Y519" s="13">
        <f t="shared" si="796"/>
        <v>9.3419650860710624E-3</v>
      </c>
      <c r="Z519" s="13">
        <f t="shared" si="797"/>
        <v>1.2493838446598268E-4</v>
      </c>
      <c r="AA519" s="13">
        <f t="shared" si="798"/>
        <v>4.7232550421804677E-4</v>
      </c>
      <c r="AB519" s="13">
        <f t="shared" si="799"/>
        <v>8.9280561329642372E-4</v>
      </c>
      <c r="AC519" s="13">
        <f t="shared" si="800"/>
        <v>9.6044141692608158E-5</v>
      </c>
      <c r="AD519" s="13">
        <f t="shared" si="801"/>
        <v>0.13527744395278057</v>
      </c>
      <c r="AE519" s="13">
        <f t="shared" si="802"/>
        <v>4.8875315281197255E-2</v>
      </c>
      <c r="AF519" s="13">
        <f t="shared" si="803"/>
        <v>8.8292488904146461E-3</v>
      </c>
      <c r="AG519" s="13">
        <f t="shared" si="804"/>
        <v>1.063326623680161E-3</v>
      </c>
      <c r="AH519" s="13">
        <f t="shared" si="805"/>
        <v>1.1284961396871564E-5</v>
      </c>
      <c r="AI519" s="13">
        <f t="shared" si="806"/>
        <v>4.2662430002124896E-5</v>
      </c>
      <c r="AJ519" s="13">
        <f t="shared" si="807"/>
        <v>8.0641965429796371E-5</v>
      </c>
      <c r="AK519" s="13">
        <f t="shared" si="808"/>
        <v>1.0162144363016938E-4</v>
      </c>
      <c r="AL519" s="13">
        <f t="shared" si="809"/>
        <v>5.247356433606765E-6</v>
      </c>
      <c r="AM519" s="13">
        <f t="shared" si="810"/>
        <v>0.10228239655479537</v>
      </c>
      <c r="AN519" s="13">
        <f t="shared" si="811"/>
        <v>3.6954308369967645E-2</v>
      </c>
      <c r="AO519" s="13">
        <f t="shared" si="812"/>
        <v>6.6757377276111338E-3</v>
      </c>
      <c r="AP519" s="13">
        <f t="shared" si="813"/>
        <v>8.0397435235758229E-4</v>
      </c>
      <c r="AQ519" s="13">
        <f t="shared" si="814"/>
        <v>7.2618351591543235E-5</v>
      </c>
      <c r="AR519" s="13">
        <f t="shared" si="815"/>
        <v>8.1544421611153756E-7</v>
      </c>
      <c r="AS519" s="13">
        <f t="shared" si="816"/>
        <v>3.0827603717049748E-6</v>
      </c>
      <c r="AT519" s="13">
        <f t="shared" si="817"/>
        <v>5.8271377254178143E-6</v>
      </c>
      <c r="AU519" s="13">
        <f t="shared" si="818"/>
        <v>7.3431016311760437E-6</v>
      </c>
      <c r="AV519" s="13">
        <f t="shared" si="819"/>
        <v>6.9400892994056603E-6</v>
      </c>
      <c r="AW519" s="13">
        <f t="shared" si="820"/>
        <v>1.9908922617407892E-7</v>
      </c>
      <c r="AX519" s="13">
        <f t="shared" si="821"/>
        <v>6.4445879638811876E-2</v>
      </c>
      <c r="AY519" s="13">
        <f t="shared" si="822"/>
        <v>2.3284093740124797E-2</v>
      </c>
      <c r="AZ519" s="13">
        <f t="shared" si="823"/>
        <v>4.206234939591197E-3</v>
      </c>
      <c r="BA519" s="13">
        <f t="shared" si="824"/>
        <v>5.0656648739131737E-4</v>
      </c>
      <c r="BB519" s="13">
        <f t="shared" si="825"/>
        <v>4.5755219899744367E-5</v>
      </c>
      <c r="BC519" s="13">
        <f t="shared" si="826"/>
        <v>3.3062434253874749E-6</v>
      </c>
      <c r="BD519" s="13">
        <f t="shared" si="827"/>
        <v>4.9102905347856605E-8</v>
      </c>
      <c r="BE519" s="13">
        <f t="shared" si="828"/>
        <v>1.8563193870425063E-7</v>
      </c>
      <c r="BF519" s="13">
        <f t="shared" si="829"/>
        <v>3.5088775728219554E-7</v>
      </c>
      <c r="BG519" s="13">
        <f t="shared" si="830"/>
        <v>4.4217325628318614E-7</v>
      </c>
      <c r="BH519" s="13">
        <f t="shared" si="831"/>
        <v>4.1790540817052831E-7</v>
      </c>
      <c r="BI519" s="13">
        <f t="shared" si="832"/>
        <v>3.1597556423236226E-7</v>
      </c>
      <c r="BJ519" s="14">
        <f t="shared" si="833"/>
        <v>0.85222541749331437</v>
      </c>
      <c r="BK519" s="14">
        <f t="shared" si="834"/>
        <v>6.9528805775187219E-2</v>
      </c>
      <c r="BL519" s="14">
        <f t="shared" si="835"/>
        <v>1.2329180715929708E-2</v>
      </c>
      <c r="BM519" s="14">
        <f t="shared" si="836"/>
        <v>0.69286598728432636</v>
      </c>
      <c r="BN519" s="14">
        <f t="shared" si="837"/>
        <v>0.21805846043367227</v>
      </c>
    </row>
    <row r="520" spans="1:66" x14ac:dyDescent="0.25">
      <c r="A520" t="s">
        <v>344</v>
      </c>
      <c r="B520" t="s">
        <v>179</v>
      </c>
      <c r="C520" t="s">
        <v>197</v>
      </c>
      <c r="D520" s="11">
        <v>44429</v>
      </c>
      <c r="E520" s="10">
        <f>VLOOKUP(A520,home!$A$2:$E$405,3,FALSE)</f>
        <v>1.3226</v>
      </c>
      <c r="F520" s="10">
        <f>VLOOKUP(B520,home!$B$2:$E$405,3,FALSE)</f>
        <v>1.105</v>
      </c>
      <c r="G520" s="10">
        <f>VLOOKUP(C520,away!$B$2:$E$405,4,FALSE)</f>
        <v>1.9775</v>
      </c>
      <c r="H520" s="10">
        <f>VLOOKUP(A520,away!$A$2:$E$405,3,FALSE)</f>
        <v>1.0645</v>
      </c>
      <c r="I520" s="10">
        <f>VLOOKUP(C520,away!$B$2:$E$405,3,FALSE)</f>
        <v>0.43359999999999999</v>
      </c>
      <c r="J520" s="10">
        <f>VLOOKUP(B520,home!$B$2:$E$405,4,FALSE)</f>
        <v>0.93940000000000001</v>
      </c>
      <c r="K520" s="12">
        <f t="shared" si="782"/>
        <v>2.8900628575000002</v>
      </c>
      <c r="L520" s="12">
        <f t="shared" si="783"/>
        <v>0.43359622768</v>
      </c>
      <c r="M520" s="13">
        <f t="shared" si="784"/>
        <v>3.6020787191638481E-2</v>
      </c>
      <c r="N520" s="13">
        <f t="shared" si="785"/>
        <v>0.10410233916046611</v>
      </c>
      <c r="O520" s="13">
        <f t="shared" si="786"/>
        <v>1.5618477444358509E-2</v>
      </c>
      <c r="P520" s="13">
        <f t="shared" si="787"/>
        <v>4.5138381552642048E-2</v>
      </c>
      <c r="Q520" s="13">
        <f t="shared" si="788"/>
        <v>0.1504311518932655</v>
      </c>
      <c r="R520" s="13">
        <f t="shared" si="789"/>
        <v>3.3860564509895076E-3</v>
      </c>
      <c r="S520" s="13">
        <f t="shared" si="790"/>
        <v>1.4140956153679338E-2</v>
      </c>
      <c r="T520" s="13">
        <f t="shared" si="791"/>
        <v>6.5226379986477012E-2</v>
      </c>
      <c r="U520" s="13">
        <f t="shared" si="792"/>
        <v>9.7859159824030453E-3</v>
      </c>
      <c r="V520" s="13">
        <f t="shared" si="793"/>
        <v>1.9689244404227676E-3</v>
      </c>
      <c r="W520" s="13">
        <f t="shared" si="794"/>
        <v>0.14491849489922246</v>
      </c>
      <c r="X520" s="13">
        <f t="shared" si="795"/>
        <v>6.2836112709366176E-2</v>
      </c>
      <c r="Y520" s="13">
        <f t="shared" si="796"/>
        <v>1.3622750716428239E-2</v>
      </c>
      <c r="Z520" s="13">
        <f t="shared" si="797"/>
        <v>4.8939376795352658E-4</v>
      </c>
      <c r="AA520" s="13">
        <f t="shared" si="798"/>
        <v>1.4143787514544609E-3</v>
      </c>
      <c r="AB520" s="13">
        <f t="shared" si="799"/>
        <v>2.0438217480078817E-3</v>
      </c>
      <c r="AC520" s="13">
        <f t="shared" si="800"/>
        <v>1.5420620558501334E-4</v>
      </c>
      <c r="AD520" s="13">
        <f t="shared" si="801"/>
        <v>0.10470588986826153</v>
      </c>
      <c r="AE520" s="13">
        <f t="shared" si="802"/>
        <v>4.5400078862755731E-2</v>
      </c>
      <c r="AF520" s="13">
        <f t="shared" si="803"/>
        <v>9.842651465632693E-3</v>
      </c>
      <c r="AG520" s="13">
        <f t="shared" si="804"/>
        <v>1.4225788486224534E-3</v>
      </c>
      <c r="AH520" s="13">
        <f t="shared" si="805"/>
        <v>5.3049822908687583E-5</v>
      </c>
      <c r="AI520" s="13">
        <f t="shared" si="806"/>
        <v>1.533173227853506E-4</v>
      </c>
      <c r="AJ520" s="13">
        <f t="shared" si="807"/>
        <v>2.2154834999664019E-4</v>
      </c>
      <c r="AK520" s="13">
        <f t="shared" si="808"/>
        <v>2.134295524885667E-4</v>
      </c>
      <c r="AL520" s="13">
        <f t="shared" si="809"/>
        <v>7.7295573896811043E-6</v>
      </c>
      <c r="AM520" s="13">
        <f t="shared" si="810"/>
        <v>6.0521320653949606E-2</v>
      </c>
      <c r="AN520" s="13">
        <f t="shared" si="811"/>
        <v>2.6241816329764221E-2</v>
      </c>
      <c r="AO520" s="13">
        <f t="shared" si="812"/>
        <v>5.6891762840285938E-3</v>
      </c>
      <c r="AP520" s="13">
        <f t="shared" si="813"/>
        <v>8.2226845845377301E-4</v>
      </c>
      <c r="AQ520" s="13">
        <f t="shared" si="814"/>
        <v>8.9133125431451184E-5</v>
      </c>
      <c r="AR520" s="13">
        <f t="shared" si="815"/>
        <v>4.6004406184597981E-6</v>
      </c>
      <c r="AS520" s="13">
        <f t="shared" si="816"/>
        <v>1.3295562559544991E-5</v>
      </c>
      <c r="AT520" s="13">
        <f t="shared" si="817"/>
        <v>1.9212505761454315E-5</v>
      </c>
      <c r="AU520" s="13">
        <f t="shared" si="818"/>
        <v>1.8508449766894623E-5</v>
      </c>
      <c r="AV520" s="13">
        <f t="shared" si="819"/>
        <v>1.3372645805301673E-5</v>
      </c>
      <c r="AW520" s="13">
        <f t="shared" si="820"/>
        <v>2.6905738008093821E-7</v>
      </c>
      <c r="AX520" s="13">
        <f t="shared" si="821"/>
        <v>2.9151736818137913E-2</v>
      </c>
      <c r="AY520" s="13">
        <f t="shared" si="822"/>
        <v>1.2640083114664765E-2</v>
      </c>
      <c r="AZ520" s="13">
        <f t="shared" si="823"/>
        <v>2.7403461780401532E-3</v>
      </c>
      <c r="BA520" s="13">
        <f t="shared" si="824"/>
        <v>3.9606792177850547E-4</v>
      </c>
      <c r="BB520" s="13">
        <f t="shared" si="825"/>
        <v>4.2933389197054308E-5</v>
      </c>
      <c r="BC520" s="13">
        <f t="shared" si="826"/>
        <v>3.723151119472004E-6</v>
      </c>
      <c r="BD520" s="13">
        <f t="shared" si="827"/>
        <v>3.324556163050023E-7</v>
      </c>
      <c r="BE520" s="13">
        <f t="shared" si="828"/>
        <v>9.6081762845035849E-7</v>
      </c>
      <c r="BF520" s="13">
        <f t="shared" si="829"/>
        <v>1.3884116704078088E-6</v>
      </c>
      <c r="BG520" s="13">
        <f t="shared" si="830"/>
        <v>1.3375323331883801E-6</v>
      </c>
      <c r="BH520" s="13">
        <f t="shared" si="831"/>
        <v>9.663881292132632E-7</v>
      </c>
      <c r="BI520" s="13">
        <f t="shared" si="832"/>
        <v>5.585844876336322E-7</v>
      </c>
      <c r="BJ520" s="14">
        <f t="shared" si="833"/>
        <v>0.84084703383506343</v>
      </c>
      <c r="BK520" s="14">
        <f t="shared" si="834"/>
        <v>0.1100710682160221</v>
      </c>
      <c r="BL520" s="14">
        <f t="shared" si="835"/>
        <v>3.2964529219769514E-2</v>
      </c>
      <c r="BM520" s="14">
        <f t="shared" si="836"/>
        <v>0.61703501728816368</v>
      </c>
      <c r="BN520" s="14">
        <f t="shared" si="837"/>
        <v>0.35469719369336017</v>
      </c>
    </row>
    <row r="521" spans="1:66" x14ac:dyDescent="0.25">
      <c r="A521" t="s">
        <v>344</v>
      </c>
      <c r="B521" t="s">
        <v>181</v>
      </c>
      <c r="C521" t="s">
        <v>180</v>
      </c>
      <c r="D521" s="11">
        <v>44429</v>
      </c>
      <c r="E521" s="10">
        <f>VLOOKUP(A521,home!$A$2:$E$405,3,FALSE)</f>
        <v>1.3226</v>
      </c>
      <c r="F521" s="10">
        <f>VLOOKUP(B521,home!$B$2:$E$405,3,FALSE)</f>
        <v>0.63009999999999999</v>
      </c>
      <c r="G521" s="10">
        <f>VLOOKUP(C521,away!$B$2:$E$405,4,FALSE)</f>
        <v>0.86409999999999998</v>
      </c>
      <c r="H521" s="10">
        <f>VLOOKUP(A521,away!$A$2:$E$405,3,FALSE)</f>
        <v>1.0645</v>
      </c>
      <c r="I521" s="10">
        <f>VLOOKUP(C521,away!$B$2:$E$405,3,FALSE)</f>
        <v>0.93940000000000001</v>
      </c>
      <c r="J521" s="10">
        <f>VLOOKUP(B521,home!$B$2:$E$405,4,FALSE)</f>
        <v>1.1742999999999999</v>
      </c>
      <c r="K521" s="12">
        <f t="shared" si="782"/>
        <v>0.72011524166600005</v>
      </c>
      <c r="L521" s="12">
        <f t="shared" si="783"/>
        <v>1.1742897835899999</v>
      </c>
      <c r="M521" s="13">
        <f t="shared" si="784"/>
        <v>0.15040779727055595</v>
      </c>
      <c r="N521" s="13">
        <f t="shared" si="785"/>
        <v>0.10831094727993713</v>
      </c>
      <c r="O521" s="13">
        <f t="shared" si="786"/>
        <v>0.17662233970708968</v>
      </c>
      <c r="P521" s="13">
        <f t="shared" si="787"/>
        <v>0.12718843884178524</v>
      </c>
      <c r="Q521" s="13">
        <f t="shared" si="788"/>
        <v>3.8998181987782654E-2</v>
      </c>
      <c r="R521" s="13">
        <f t="shared" si="789"/>
        <v>0.10370290453589892</v>
      </c>
      <c r="S521" s="13">
        <f t="shared" si="790"/>
        <v>2.6888398189076741E-2</v>
      </c>
      <c r="T521" s="13">
        <f t="shared" si="791"/>
        <v>4.5795166686836718E-2</v>
      </c>
      <c r="U521" s="13">
        <f t="shared" si="792"/>
        <v>7.4678042161334987E-2</v>
      </c>
      <c r="V521" s="13">
        <f t="shared" si="793"/>
        <v>2.5263860064922905E-3</v>
      </c>
      <c r="W521" s="13">
        <f t="shared" si="794"/>
        <v>9.36106174888892E-3</v>
      </c>
      <c r="X521" s="13">
        <f t="shared" si="795"/>
        <v>1.0992599175275394E-2</v>
      </c>
      <c r="Y521" s="13">
        <f t="shared" si="796"/>
        <v>6.4542484533128787E-3</v>
      </c>
      <c r="Z521" s="13">
        <f t="shared" si="797"/>
        <v>4.0592420441705052E-2</v>
      </c>
      <c r="AA521" s="13">
        <f t="shared" si="798"/>
        <v>2.9231220656186312E-2</v>
      </c>
      <c r="AB521" s="13">
        <f t="shared" si="799"/>
        <v>1.0524923763510888E-2</v>
      </c>
      <c r="AC521" s="13">
        <f t="shared" si="800"/>
        <v>1.3352328548976359E-4</v>
      </c>
      <c r="AD521" s="13">
        <f t="shared" si="801"/>
        <v>1.685260810887873E-3</v>
      </c>
      <c r="AE521" s="13">
        <f t="shared" si="802"/>
        <v>1.9789845529102281E-3</v>
      </c>
      <c r="AF521" s="13">
        <f t="shared" si="803"/>
        <v>1.1619506711824524E-3</v>
      </c>
      <c r="AG521" s="13">
        <f t="shared" si="804"/>
        <v>4.54822267401699E-4</v>
      </c>
      <c r="AH521" s="13">
        <f t="shared" si="805"/>
        <v>1.1916816153971032E-2</v>
      </c>
      <c r="AI521" s="13">
        <f t="shared" si="806"/>
        <v>8.581480944606144E-3</v>
      </c>
      <c r="AJ521" s="13">
        <f t="shared" si="807"/>
        <v>3.0898276121386135E-3</v>
      </c>
      <c r="AK521" s="13">
        <f t="shared" si="808"/>
        <v>7.4167731920715923E-4</v>
      </c>
      <c r="AL521" s="13">
        <f t="shared" si="809"/>
        <v>4.5164196374528226E-6</v>
      </c>
      <c r="AM521" s="13">
        <f t="shared" si="810"/>
        <v>2.427163992205521E-4</v>
      </c>
      <c r="AN521" s="13">
        <f t="shared" si="811"/>
        <v>2.8501938791444608E-4</v>
      </c>
      <c r="AO521" s="13">
        <f t="shared" si="812"/>
        <v>1.6734767767650463E-4</v>
      </c>
      <c r="AP521" s="13">
        <f t="shared" si="813"/>
        <v>6.5504889401010551E-5</v>
      </c>
      <c r="AQ521" s="13">
        <f t="shared" si="814"/>
        <v>1.9230430599699896E-5</v>
      </c>
      <c r="AR521" s="13">
        <f t="shared" si="815"/>
        <v>2.7987590925056928E-3</v>
      </c>
      <c r="AS521" s="13">
        <f t="shared" si="816"/>
        <v>2.0154290802646521E-3</v>
      </c>
      <c r="AT521" s="13">
        <f t="shared" si="817"/>
        <v>7.2567059959773202E-4</v>
      </c>
      <c r="AU521" s="13">
        <f t="shared" si="818"/>
        <v>1.7418881973307732E-4</v>
      </c>
      <c r="AV521" s="13">
        <f t="shared" si="819"/>
        <v>3.1359006004400064E-5</v>
      </c>
      <c r="AW521" s="13">
        <f t="shared" si="820"/>
        <v>1.0608868638503639E-7</v>
      </c>
      <c r="AX521" s="13">
        <f t="shared" si="821"/>
        <v>2.9130629746834853E-5</v>
      </c>
      <c r="AY521" s="13">
        <f t="shared" si="822"/>
        <v>3.4207800901251107E-5</v>
      </c>
      <c r="AZ521" s="13">
        <f t="shared" si="823"/>
        <v>2.008493555870999E-5</v>
      </c>
      <c r="BA521" s="13">
        <f t="shared" si="824"/>
        <v>7.861844876885548E-6</v>
      </c>
      <c r="BB521" s="13">
        <f t="shared" si="825"/>
        <v>2.3080210297740209E-6</v>
      </c>
      <c r="BC521" s="13">
        <f t="shared" si="826"/>
        <v>5.4205710311490097E-7</v>
      </c>
      <c r="BD521" s="13">
        <f t="shared" si="827"/>
        <v>5.4775903484317488E-4</v>
      </c>
      <c r="BE521" s="13">
        <f t="shared" si="828"/>
        <v>3.9444962975082782E-4</v>
      </c>
      <c r="BF521" s="13">
        <f t="shared" si="829"/>
        <v>1.4202459522654081E-4</v>
      </c>
      <c r="BG521" s="13">
        <f t="shared" si="830"/>
        <v>3.4091358571358758E-5</v>
      </c>
      <c r="BH521" s="13">
        <f t="shared" si="831"/>
        <v>6.1374267290840678E-6</v>
      </c>
      <c r="BI521" s="13">
        <f t="shared" si="832"/>
        <v>8.8393090644434873E-7</v>
      </c>
      <c r="BJ521" s="14">
        <f t="shared" si="833"/>
        <v>0.22606717770844478</v>
      </c>
      <c r="BK521" s="14">
        <f t="shared" si="834"/>
        <v>0.30718326781393868</v>
      </c>
      <c r="BL521" s="14">
        <f t="shared" si="835"/>
        <v>0.42595998542807678</v>
      </c>
      <c r="BM521" s="14">
        <f t="shared" si="836"/>
        <v>0.29453814005690082</v>
      </c>
      <c r="BN521" s="14">
        <f t="shared" si="837"/>
        <v>0.70523060962304951</v>
      </c>
    </row>
    <row r="522" spans="1:66" x14ac:dyDescent="0.25">
      <c r="A522" t="s">
        <v>344</v>
      </c>
      <c r="B522" t="s">
        <v>184</v>
      </c>
      <c r="C522" t="s">
        <v>188</v>
      </c>
      <c r="D522" s="11">
        <v>44429</v>
      </c>
      <c r="E522" s="10">
        <f>VLOOKUP(A522,home!$A$2:$E$405,3,FALSE)</f>
        <v>1.3226</v>
      </c>
      <c r="F522" s="10">
        <f>VLOOKUP(B522,home!$B$2:$E$405,3,FALSE)</f>
        <v>0.87239999999999995</v>
      </c>
      <c r="G522" s="10">
        <f>VLOOKUP(C522,away!$B$2:$E$405,4,FALSE)</f>
        <v>0.69789999999999996</v>
      </c>
      <c r="H522" s="10">
        <f>VLOOKUP(A522,away!$A$2:$E$405,3,FALSE)</f>
        <v>1.0645</v>
      </c>
      <c r="I522" s="10">
        <f>VLOOKUP(C522,away!$B$2:$E$405,3,FALSE)</f>
        <v>0.86709999999999998</v>
      </c>
      <c r="J522" s="10">
        <f>VLOOKUP(B522,home!$B$2:$E$405,4,FALSE)</f>
        <v>1.5175000000000001</v>
      </c>
      <c r="K522" s="12">
        <f t="shared" si="782"/>
        <v>0.80526231189599995</v>
      </c>
      <c r="L522" s="12">
        <f t="shared" si="783"/>
        <v>1.400694914125</v>
      </c>
      <c r="M522" s="13">
        <f t="shared" si="784"/>
        <v>0.11014504112698903</v>
      </c>
      <c r="N522" s="13">
        <f t="shared" si="785"/>
        <v>8.8695650461799183E-2</v>
      </c>
      <c r="O522" s="13">
        <f t="shared" si="786"/>
        <v>0.15427959892266249</v>
      </c>
      <c r="P522" s="13">
        <f t="shared" si="787"/>
        <v>0.12423554650685081</v>
      </c>
      <c r="Q522" s="13">
        <f t="shared" si="788"/>
        <v>3.5711632272993968E-2</v>
      </c>
      <c r="R522" s="13">
        <f t="shared" si="789"/>
        <v>0.10804932478210914</v>
      </c>
      <c r="S522" s="13">
        <f t="shared" si="790"/>
        <v>3.5032151374979073E-2</v>
      </c>
      <c r="T522" s="13">
        <f t="shared" si="791"/>
        <v>5.0021101699884857E-2</v>
      </c>
      <c r="U522" s="13">
        <f t="shared" si="792"/>
        <v>8.7008049072842958E-2</v>
      </c>
      <c r="V522" s="13">
        <f t="shared" si="793"/>
        <v>4.3904114740686328E-3</v>
      </c>
      <c r="W522" s="13">
        <f t="shared" si="794"/>
        <v>9.5857438552436405E-3</v>
      </c>
      <c r="X522" s="13">
        <f t="shared" si="795"/>
        <v>1.3426702666144737E-2</v>
      </c>
      <c r="Y522" s="13">
        <f t="shared" si="796"/>
        <v>9.4033570689687589E-3</v>
      </c>
      <c r="Z522" s="13">
        <f t="shared" si="797"/>
        <v>5.0448046565646824E-2</v>
      </c>
      <c r="AA522" s="13">
        <f t="shared" si="798"/>
        <v>4.0623910608089821E-2</v>
      </c>
      <c r="AB522" s="13">
        <f t="shared" si="799"/>
        <v>1.6356452087263423E-2</v>
      </c>
      <c r="AC522" s="13">
        <f t="shared" si="800"/>
        <v>3.0950392959702537E-4</v>
      </c>
      <c r="AD522" s="13">
        <f t="shared" si="801"/>
        <v>1.9297595645290922E-3</v>
      </c>
      <c r="AE522" s="13">
        <f t="shared" si="802"/>
        <v>2.7030044075199741E-3</v>
      </c>
      <c r="AF522" s="13">
        <f t="shared" si="803"/>
        <v>1.8930422632353441E-3</v>
      </c>
      <c r="AG522" s="13">
        <f t="shared" si="804"/>
        <v>8.8385822344580792E-4</v>
      </c>
      <c r="AH522" s="13">
        <f t="shared" si="805"/>
        <v>1.7665580563010676E-2</v>
      </c>
      <c r="AI522" s="13">
        <f t="shared" si="806"/>
        <v>1.4225426245155017E-2</v>
      </c>
      <c r="AJ522" s="13">
        <f t="shared" si="807"/>
        <v>5.7275998129397822E-3</v>
      </c>
      <c r="AK522" s="13">
        <f t="shared" si="808"/>
        <v>1.5374067556609952E-3</v>
      </c>
      <c r="AL522" s="13">
        <f t="shared" si="809"/>
        <v>1.3963911383054555E-5</v>
      </c>
      <c r="AM522" s="13">
        <f t="shared" si="810"/>
        <v>3.1079252966722306E-4</v>
      </c>
      <c r="AN522" s="13">
        <f t="shared" si="811"/>
        <v>4.3532551565292257E-4</v>
      </c>
      <c r="AO522" s="13">
        <f t="shared" si="812"/>
        <v>3.0487911788194599E-4</v>
      </c>
      <c r="AP522" s="13">
        <f t="shared" si="813"/>
        <v>1.4234754328005259E-4</v>
      </c>
      <c r="AQ522" s="13">
        <f t="shared" si="814"/>
        <v>4.9846369977639512E-5</v>
      </c>
      <c r="AR522" s="13">
        <f t="shared" si="815"/>
        <v>4.9488177699349035E-3</v>
      </c>
      <c r="AS522" s="13">
        <f t="shared" si="816"/>
        <v>3.9850964385697869E-3</v>
      </c>
      <c r="AT522" s="13">
        <f t="shared" si="817"/>
        <v>1.6045239856256114E-3</v>
      </c>
      <c r="AU522" s="13">
        <f t="shared" si="818"/>
        <v>4.306875647191546E-4</v>
      </c>
      <c r="AV522" s="13">
        <f t="shared" si="819"/>
        <v>8.6704116017651122E-5</v>
      </c>
      <c r="AW522" s="13">
        <f t="shared" si="820"/>
        <v>4.3750750633907434E-7</v>
      </c>
      <c r="AX522" s="13">
        <f t="shared" si="821"/>
        <v>4.1711585159972344E-5</v>
      </c>
      <c r="AY522" s="13">
        <f t="shared" si="822"/>
        <v>5.8425205193665089E-5</v>
      </c>
      <c r="AZ522" s="13">
        <f t="shared" si="823"/>
        <v>4.0917943885738132E-5</v>
      </c>
      <c r="BA522" s="13">
        <f t="shared" si="824"/>
        <v>1.9104518632401831E-5</v>
      </c>
      <c r="BB522" s="13">
        <f t="shared" si="825"/>
        <v>6.6899005213028894E-6</v>
      </c>
      <c r="BC522" s="13">
        <f t="shared" si="826"/>
        <v>1.8741019272382292E-6</v>
      </c>
      <c r="BD522" s="13">
        <f t="shared" si="827"/>
        <v>1.1552973135465397E-3</v>
      </c>
      <c r="BE522" s="13">
        <f t="shared" si="828"/>
        <v>9.3031738563372434E-4</v>
      </c>
      <c r="BF522" s="13">
        <f t="shared" si="829"/>
        <v>3.7457476437622775E-4</v>
      </c>
      <c r="BG522" s="13">
        <f t="shared" si="830"/>
        <v>1.0054364691316685E-4</v>
      </c>
      <c r="BH522" s="13">
        <f t="shared" si="831"/>
        <v>2.0241002389937964E-5</v>
      </c>
      <c r="BI522" s="13">
        <f t="shared" si="832"/>
        <v>3.259863275922782E-6</v>
      </c>
      <c r="BJ522" s="14">
        <f t="shared" si="833"/>
        <v>0.21566576681554545</v>
      </c>
      <c r="BK522" s="14">
        <f t="shared" si="834"/>
        <v>0.27418504352906126</v>
      </c>
      <c r="BL522" s="14">
        <f t="shared" si="835"/>
        <v>0.45911341270073686</v>
      </c>
      <c r="BM522" s="14">
        <f t="shared" si="836"/>
        <v>0.37823748783989841</v>
      </c>
      <c r="BN522" s="14">
        <f t="shared" si="837"/>
        <v>0.62111679407340459</v>
      </c>
    </row>
    <row r="523" spans="1:66" x14ac:dyDescent="0.25">
      <c r="A523" t="s">
        <v>344</v>
      </c>
      <c r="B523" t="s">
        <v>187</v>
      </c>
      <c r="C523" t="s">
        <v>182</v>
      </c>
      <c r="D523" s="11">
        <v>44429</v>
      </c>
      <c r="E523" s="10">
        <f>VLOOKUP(A523,home!$A$2:$E$405,3,FALSE)</f>
        <v>1.3226</v>
      </c>
      <c r="F523" s="10">
        <f>VLOOKUP(B523,home!$B$2:$E$405,3,FALSE)</f>
        <v>0.52339999999999998</v>
      </c>
      <c r="G523" s="10">
        <f>VLOOKUP(C523,away!$B$2:$E$405,4,FALSE)</f>
        <v>1.0081</v>
      </c>
      <c r="H523" s="10">
        <f>VLOOKUP(A523,away!$A$2:$E$405,3,FALSE)</f>
        <v>1.0645</v>
      </c>
      <c r="I523" s="10">
        <f>VLOOKUP(C523,away!$B$2:$E$405,3,FALSE)</f>
        <v>0.78280000000000005</v>
      </c>
      <c r="J523" s="10">
        <f>VLOOKUP(B523,home!$B$2:$E$405,4,FALSE)</f>
        <v>1.0839000000000001</v>
      </c>
      <c r="K523" s="12">
        <f t="shared" si="782"/>
        <v>0.69785605560399999</v>
      </c>
      <c r="L523" s="12">
        <f t="shared" si="783"/>
        <v>0.90320368134000018</v>
      </c>
      <c r="M523" s="13">
        <f t="shared" si="784"/>
        <v>0.201682674124809</v>
      </c>
      <c r="N523" s="13">
        <f t="shared" si="785"/>
        <v>0.14074547544840615</v>
      </c>
      <c r="O523" s="13">
        <f t="shared" si="786"/>
        <v>0.18216053373202309</v>
      </c>
      <c r="P523" s="13">
        <f t="shared" si="787"/>
        <v>0.12712183155694903</v>
      </c>
      <c r="Q523" s="13">
        <f t="shared" si="788"/>
        <v>4.9110041170267155E-2</v>
      </c>
      <c r="R523" s="13">
        <f t="shared" si="789"/>
        <v>8.2264032330811254E-2</v>
      </c>
      <c r="S523" s="13">
        <f t="shared" si="790"/>
        <v>2.0031418326485632E-2</v>
      </c>
      <c r="T523" s="13">
        <f t="shared" si="791"/>
        <v>4.4356369975744263E-2</v>
      </c>
      <c r="U523" s="13">
        <f t="shared" si="792"/>
        <v>5.7408453120459876E-2</v>
      </c>
      <c r="V523" s="13">
        <f t="shared" si="793"/>
        <v>1.4028807037790576E-3</v>
      </c>
      <c r="W523" s="13">
        <f t="shared" si="794"/>
        <v>1.1423913207210897E-2</v>
      </c>
      <c r="X523" s="13">
        <f t="shared" si="795"/>
        <v>1.0318120464061531E-2</v>
      </c>
      <c r="Y523" s="13">
        <f t="shared" si="796"/>
        <v>4.6596821938249822E-3</v>
      </c>
      <c r="Z523" s="13">
        <f t="shared" si="797"/>
        <v>2.476705894768718E-2</v>
      </c>
      <c r="AA523" s="13">
        <f t="shared" si="798"/>
        <v>1.7283842066144733E-2</v>
      </c>
      <c r="AB523" s="13">
        <f t="shared" si="799"/>
        <v>6.0308169249811243E-3</v>
      </c>
      <c r="AC523" s="13">
        <f t="shared" si="800"/>
        <v>5.5265271699148823E-5</v>
      </c>
      <c r="AD523" s="13">
        <f t="shared" si="801"/>
        <v>1.9930617525866588E-3</v>
      </c>
      <c r="AE523" s="13">
        <f t="shared" si="802"/>
        <v>1.8001407120742229E-3</v>
      </c>
      <c r="AF523" s="13">
        <f t="shared" si="803"/>
        <v>8.1294685903772349E-4</v>
      </c>
      <c r="AG523" s="13">
        <f t="shared" si="804"/>
        <v>2.4475219860555408E-4</v>
      </c>
      <c r="AH523" s="13">
        <f t="shared" si="805"/>
        <v>5.5924247043789626E-3</v>
      </c>
      <c r="AI523" s="13">
        <f t="shared" si="806"/>
        <v>3.902707445460269E-3</v>
      </c>
      <c r="AJ523" s="13">
        <f t="shared" si="807"/>
        <v>1.3617640120326328E-3</v>
      </c>
      <c r="AK523" s="13">
        <f t="shared" si="808"/>
        <v>3.1677175403352375E-4</v>
      </c>
      <c r="AL523" s="13">
        <f t="shared" si="809"/>
        <v>1.3933616440528988E-6</v>
      </c>
      <c r="AM523" s="13">
        <f t="shared" si="810"/>
        <v>2.7817404264706433E-4</v>
      </c>
      <c r="AN523" s="13">
        <f t="shared" si="811"/>
        <v>2.5124781937205872E-4</v>
      </c>
      <c r="AO523" s="13">
        <f t="shared" si="812"/>
        <v>1.1346397769274539E-4</v>
      </c>
      <c r="AP523" s="13">
        <f t="shared" si="813"/>
        <v>3.4160360783855771E-5</v>
      </c>
      <c r="AQ523" s="13">
        <f t="shared" si="814"/>
        <v>7.7134409039702775E-6</v>
      </c>
      <c r="AR523" s="13">
        <f t="shared" si="815"/>
        <v>1.0102197161223684E-3</v>
      </c>
      <c r="AS523" s="13">
        <f t="shared" si="816"/>
        <v>7.0498794638654868E-4</v>
      </c>
      <c r="AT523" s="13">
        <f t="shared" si="817"/>
        <v>2.4599005375684047E-4</v>
      </c>
      <c r="AU523" s="13">
        <f t="shared" si="818"/>
        <v>5.7221882877521552E-5</v>
      </c>
      <c r="AV523" s="13">
        <f t="shared" si="819"/>
        <v>9.9831593697853104E-6</v>
      </c>
      <c r="AW523" s="13">
        <f t="shared" si="820"/>
        <v>2.4395678478282463E-8</v>
      </c>
      <c r="AX523" s="13">
        <f t="shared" si="821"/>
        <v>3.235424002884986E-5</v>
      </c>
      <c r="AY523" s="13">
        <f t="shared" si="822"/>
        <v>2.9222468701015186E-5</v>
      </c>
      <c r="AZ523" s="13">
        <f t="shared" si="823"/>
        <v>1.3196920654299923E-5</v>
      </c>
      <c r="BA523" s="13">
        <f t="shared" si="824"/>
        <v>3.9731691057718592E-6</v>
      </c>
      <c r="BB523" s="13">
        <f t="shared" si="825"/>
        <v>8.9714524072987479E-7</v>
      </c>
      <c r="BC523" s="13">
        <f t="shared" si="826"/>
        <v>1.6206097682477674E-7</v>
      </c>
      <c r="BD523" s="13">
        <f t="shared" si="827"/>
        <v>1.5207236109399547E-4</v>
      </c>
      <c r="BE523" s="13">
        <f t="shared" si="828"/>
        <v>1.0612461807944288E-4</v>
      </c>
      <c r="BF523" s="13">
        <f t="shared" si="829"/>
        <v>3.7029853687700467E-5</v>
      </c>
      <c r="BG523" s="13">
        <f t="shared" si="830"/>
        <v>8.6138358780306291E-6</v>
      </c>
      <c r="BH523" s="13">
        <f t="shared" si="831"/>
        <v>1.5028043823656678E-6</v>
      </c>
      <c r="BI523" s="13">
        <f t="shared" si="832"/>
        <v>2.0974822772442213E-7</v>
      </c>
      <c r="BJ523" s="14">
        <f t="shared" si="833"/>
        <v>0.26622906962792636</v>
      </c>
      <c r="BK523" s="14">
        <f t="shared" si="834"/>
        <v>0.35032468581406689</v>
      </c>
      <c r="BL523" s="14">
        <f t="shared" si="835"/>
        <v>0.35865530207018803</v>
      </c>
      <c r="BM523" s="14">
        <f t="shared" si="836"/>
        <v>0.21686233002357994</v>
      </c>
      <c r="BN523" s="14">
        <f t="shared" si="837"/>
        <v>0.78308458836326567</v>
      </c>
    </row>
    <row r="524" spans="1:66" x14ac:dyDescent="0.25">
      <c r="A524" t="s">
        <v>344</v>
      </c>
      <c r="B524" t="s">
        <v>189</v>
      </c>
      <c r="C524" t="s">
        <v>185</v>
      </c>
      <c r="D524" s="11">
        <v>44429</v>
      </c>
      <c r="E524" s="10">
        <f>VLOOKUP(A524,home!$A$2:$E$405,3,FALSE)</f>
        <v>1.3226</v>
      </c>
      <c r="F524" s="10">
        <f>VLOOKUP(B524,home!$B$2:$E$405,3,FALSE)</f>
        <v>0.63009999999999999</v>
      </c>
      <c r="G524" s="10">
        <f>VLOOKUP(C524,away!$B$2:$E$405,4,FALSE)</f>
        <v>0.378</v>
      </c>
      <c r="H524" s="10">
        <f>VLOOKUP(A524,away!$A$2:$E$405,3,FALSE)</f>
        <v>1.0645</v>
      </c>
      <c r="I524" s="10">
        <f>VLOOKUP(C524,away!$B$2:$E$405,3,FALSE)</f>
        <v>2.2702</v>
      </c>
      <c r="J524" s="10">
        <f>VLOOKUP(B524,home!$B$2:$E$405,4,FALSE)</f>
        <v>0.86109999999999998</v>
      </c>
      <c r="K524" s="12">
        <f t="shared" si="782"/>
        <v>0.31501395828000001</v>
      </c>
      <c r="L524" s="12">
        <f t="shared" si="783"/>
        <v>2.0809582846899999</v>
      </c>
      <c r="M524" s="13">
        <f t="shared" si="784"/>
        <v>9.1084080003276599E-2</v>
      </c>
      <c r="N524" s="13">
        <f t="shared" si="785"/>
        <v>2.8692756578124357E-2</v>
      </c>
      <c r="O524" s="13">
        <f t="shared" si="786"/>
        <v>0.18954217088618516</v>
      </c>
      <c r="P524" s="13">
        <f t="shared" si="787"/>
        <v>5.9708429511841361E-2</v>
      </c>
      <c r="Q524" s="13">
        <f t="shared" si="788"/>
        <v>4.5193094118197311E-3</v>
      </c>
      <c r="R524" s="13">
        <f t="shared" si="789"/>
        <v>0.19721467540186743</v>
      </c>
      <c r="S524" s="13">
        <f t="shared" si="790"/>
        <v>9.7851802275498705E-3</v>
      </c>
      <c r="T524" s="13">
        <f t="shared" si="791"/>
        <v>9.4044943616037584E-3</v>
      </c>
      <c r="U524" s="13">
        <f t="shared" si="792"/>
        <v>6.2125375529247608E-2</v>
      </c>
      <c r="V524" s="13">
        <f t="shared" si="793"/>
        <v>7.1272089584859747E-4</v>
      </c>
      <c r="W524" s="13">
        <f t="shared" si="794"/>
        <v>4.7454851550313094E-4</v>
      </c>
      <c r="X524" s="13">
        <f t="shared" si="795"/>
        <v>9.8751566482358096E-4</v>
      </c>
      <c r="Y524" s="13">
        <f t="shared" si="796"/>
        <v>1.0274894519878923E-3</v>
      </c>
      <c r="Z524" s="13">
        <f t="shared" si="797"/>
        <v>0.13679850421332171</v>
      </c>
      <c r="AA524" s="13">
        <f t="shared" si="798"/>
        <v>4.3093438299021729E-2</v>
      </c>
      <c r="AB524" s="13">
        <f t="shared" si="799"/>
        <v>6.7875172872348928E-3</v>
      </c>
      <c r="AC524" s="13">
        <f t="shared" si="800"/>
        <v>2.9200660923581223E-5</v>
      </c>
      <c r="AD524" s="13">
        <f t="shared" si="801"/>
        <v>3.7372351566134793E-5</v>
      </c>
      <c r="AE524" s="13">
        <f t="shared" si="802"/>
        <v>7.7770304609895476E-5</v>
      </c>
      <c r="AF524" s="13">
        <f t="shared" si="803"/>
        <v>8.0918379840413476E-5</v>
      </c>
      <c r="AG524" s="13">
        <f t="shared" si="804"/>
        <v>5.6129257637533558E-5</v>
      </c>
      <c r="AH524" s="13">
        <f t="shared" si="805"/>
        <v>7.1167995168977913E-2</v>
      </c>
      <c r="AI524" s="13">
        <f t="shared" si="806"/>
        <v>2.2418911861031648E-2</v>
      </c>
      <c r="AJ524" s="13">
        <f t="shared" si="807"/>
        <v>3.5311350828370106E-3</v>
      </c>
      <c r="AK524" s="13">
        <f t="shared" si="808"/>
        <v>3.7078561322195433E-4</v>
      </c>
      <c r="AL524" s="13">
        <f t="shared" si="809"/>
        <v>7.6567742876345049E-7</v>
      </c>
      <c r="AM524" s="13">
        <f t="shared" si="810"/>
        <v>2.3545624794159764E-6</v>
      </c>
      <c r="AN524" s="13">
        <f t="shared" si="811"/>
        <v>4.899746298360902E-6</v>
      </c>
      <c r="AO524" s="13">
        <f t="shared" si="812"/>
        <v>5.0980838262266422E-6</v>
      </c>
      <c r="AP524" s="13">
        <f t="shared" si="813"/>
        <v>3.5362999247434748E-6</v>
      </c>
      <c r="AQ524" s="13">
        <f t="shared" si="814"/>
        <v>1.8397231563858888E-6</v>
      </c>
      <c r="AR524" s="13">
        <f t="shared" si="815"/>
        <v>2.9619525830332498E-2</v>
      </c>
      <c r="AS524" s="13">
        <f t="shared" si="816"/>
        <v>9.3305640741897442E-3</v>
      </c>
      <c r="AT524" s="13">
        <f t="shared" si="817"/>
        <v>1.4696289609978375E-3</v>
      </c>
      <c r="AU524" s="13">
        <f t="shared" si="818"/>
        <v>1.5431787873561759E-4</v>
      </c>
      <c r="AV524" s="13">
        <f t="shared" si="819"/>
        <v>1.2153071453469979E-5</v>
      </c>
      <c r="AW524" s="13">
        <f t="shared" si="820"/>
        <v>1.3942367188672099E-8</v>
      </c>
      <c r="AX524" s="13">
        <f t="shared" si="821"/>
        <v>1.2362000777639965E-7</v>
      </c>
      <c r="AY524" s="13">
        <f t="shared" si="822"/>
        <v>2.5724807933574107E-7</v>
      </c>
      <c r="AZ524" s="13">
        <f t="shared" si="823"/>
        <v>2.6766126095715048E-7</v>
      </c>
      <c r="BA524" s="13">
        <f t="shared" si="824"/>
        <v>1.8566397282645141E-7</v>
      </c>
      <c r="BB524" s="13">
        <f t="shared" si="825"/>
        <v>9.6589745605415748E-8</v>
      </c>
      <c r="BC524" s="13">
        <f t="shared" si="826"/>
        <v>4.0199846266737888E-8</v>
      </c>
      <c r="BD524" s="13">
        <f t="shared" si="827"/>
        <v>1.0272832944203312E-2</v>
      </c>
      <c r="BE524" s="13">
        <f t="shared" si="828"/>
        <v>3.2360857685026717E-3</v>
      </c>
      <c r="BF524" s="13">
        <f t="shared" si="829"/>
        <v>5.0970609363480115E-4</v>
      </c>
      <c r="BG524" s="13">
        <f t="shared" si="830"/>
        <v>5.3521511371778369E-5</v>
      </c>
      <c r="BH524" s="13">
        <f t="shared" si="831"/>
        <v>4.2150057875879825E-6</v>
      </c>
      <c r="BI524" s="13">
        <f t="shared" si="832"/>
        <v>2.6555713146423994E-7</v>
      </c>
      <c r="BJ524" s="14">
        <f t="shared" si="833"/>
        <v>4.537700367611433E-2</v>
      </c>
      <c r="BK524" s="14">
        <f t="shared" si="834"/>
        <v>0.16132063422494811</v>
      </c>
      <c r="BL524" s="14">
        <f t="shared" si="835"/>
        <v>0.65091482182596616</v>
      </c>
      <c r="BM524" s="14">
        <f t="shared" si="836"/>
        <v>0.42364929884152341</v>
      </c>
      <c r="BN524" s="14">
        <f t="shared" si="837"/>
        <v>0.57076142179311462</v>
      </c>
    </row>
    <row r="525" spans="1:66" x14ac:dyDescent="0.25">
      <c r="A525" t="s">
        <v>344</v>
      </c>
      <c r="B525" t="s">
        <v>191</v>
      </c>
      <c r="C525" t="s">
        <v>190</v>
      </c>
      <c r="D525" s="11">
        <v>44429</v>
      </c>
      <c r="E525" s="10">
        <f>VLOOKUP(A525,home!$A$2:$E$405,3,FALSE)</f>
        <v>1.3226</v>
      </c>
      <c r="F525" s="10">
        <f>VLOOKUP(B525,home!$B$2:$E$405,3,FALSE)</f>
        <v>0.58160000000000001</v>
      </c>
      <c r="G525" s="10">
        <f>VLOOKUP(C525,away!$B$2:$E$405,4,FALSE)</f>
        <v>0.98870000000000002</v>
      </c>
      <c r="H525" s="10">
        <f>VLOOKUP(A525,away!$A$2:$E$405,3,FALSE)</f>
        <v>1.0645</v>
      </c>
      <c r="I525" s="10">
        <f>VLOOKUP(C525,away!$B$2:$E$405,3,FALSE)</f>
        <v>1.0839000000000001</v>
      </c>
      <c r="J525" s="10">
        <f>VLOOKUP(B525,home!$B$2:$E$405,4,FALSE)</f>
        <v>0.79490000000000005</v>
      </c>
      <c r="K525" s="12">
        <f t="shared" si="782"/>
        <v>0.76053192699200012</v>
      </c>
      <c r="L525" s="12">
        <f t="shared" si="783"/>
        <v>0.9171648010950002</v>
      </c>
      <c r="M525" s="13">
        <f t="shared" si="784"/>
        <v>0.18680374072620778</v>
      </c>
      <c r="N525" s="13">
        <f t="shared" si="785"/>
        <v>0.14207020890381675</v>
      </c>
      <c r="O525" s="13">
        <f t="shared" si="786"/>
        <v>0.17132981570695432</v>
      </c>
      <c r="P525" s="13">
        <f t="shared" si="787"/>
        <v>0.13030179489079421</v>
      </c>
      <c r="Q525" s="13">
        <f t="shared" si="788"/>
        <v>5.4024464872887881E-2</v>
      </c>
      <c r="R525" s="13">
        <f t="shared" si="789"/>
        <v>7.8568838172255906E-2</v>
      </c>
      <c r="S525" s="13">
        <f t="shared" si="790"/>
        <v>2.2722454172702477E-2</v>
      </c>
      <c r="T525" s="13">
        <f t="shared" si="791"/>
        <v>4.9549337579406036E-2</v>
      </c>
      <c r="U525" s="13">
        <f t="shared" si="792"/>
        <v>5.9754109896668392E-2</v>
      </c>
      <c r="V525" s="13">
        <f t="shared" si="793"/>
        <v>1.7610738007213117E-3</v>
      </c>
      <c r="W525" s="13">
        <f t="shared" si="794"/>
        <v>1.3695776791496347E-2</v>
      </c>
      <c r="X525" s="13">
        <f t="shared" si="795"/>
        <v>1.2561284396814268E-2</v>
      </c>
      <c r="Y525" s="13">
        <f t="shared" si="796"/>
        <v>5.7603839526509434E-3</v>
      </c>
      <c r="Z525" s="13">
        <f t="shared" si="797"/>
        <v>2.4020190944840786E-2</v>
      </c>
      <c r="AA525" s="13">
        <f t="shared" si="798"/>
        <v>1.8268122105995554E-2</v>
      </c>
      <c r="AB525" s="13">
        <f t="shared" si="799"/>
        <v>6.9467450538989763E-3</v>
      </c>
      <c r="AC525" s="13">
        <f t="shared" si="800"/>
        <v>7.6775455712590652E-5</v>
      </c>
      <c r="AD525" s="13">
        <f t="shared" si="801"/>
        <v>2.6040188787222573E-3</v>
      </c>
      <c r="AE525" s="13">
        <f t="shared" si="802"/>
        <v>2.3883144569509245E-3</v>
      </c>
      <c r="AF525" s="13">
        <f t="shared" si="803"/>
        <v>1.095238976930854E-3</v>
      </c>
      <c r="AG525" s="13">
        <f t="shared" si="804"/>
        <v>3.3483821280942612E-4</v>
      </c>
      <c r="AH525" s="13">
        <f t="shared" si="805"/>
        <v>5.5076184125472053E-3</v>
      </c>
      <c r="AI525" s="13">
        <f t="shared" si="806"/>
        <v>4.1887196444311461E-3</v>
      </c>
      <c r="AJ525" s="13">
        <f t="shared" si="807"/>
        <v>1.5928275114042325E-3</v>
      </c>
      <c r="AK525" s="13">
        <f t="shared" si="808"/>
        <v>4.0379872553804438E-4</v>
      </c>
      <c r="AL525" s="13">
        <f t="shared" si="809"/>
        <v>2.1421369066847025E-6</v>
      </c>
      <c r="AM525" s="13">
        <f t="shared" si="810"/>
        <v>3.9608789915163725E-4</v>
      </c>
      <c r="AN525" s="13">
        <f t="shared" si="811"/>
        <v>3.6327787924154785E-4</v>
      </c>
      <c r="AO525" s="13">
        <f t="shared" si="812"/>
        <v>1.6659284192839386E-4</v>
      </c>
      <c r="AP525" s="13">
        <f t="shared" si="813"/>
        <v>5.0931030243702065E-5</v>
      </c>
      <c r="AQ525" s="13">
        <f t="shared" si="814"/>
        <v>1.1678037055757109E-5</v>
      </c>
      <c r="AR525" s="13">
        <f t="shared" si="815"/>
        <v>1.0102787491702038E-3</v>
      </c>
      <c r="AS525" s="13">
        <f t="shared" si="816"/>
        <v>7.683492439054826E-4</v>
      </c>
      <c r="AT525" s="13">
        <f t="shared" si="817"/>
        <v>2.9217706553514146E-4</v>
      </c>
      <c r="AU525" s="13">
        <f t="shared" si="818"/>
        <v>7.4069995558103023E-5</v>
      </c>
      <c r="AV525" s="13">
        <f t="shared" si="819"/>
        <v>1.4083149113523243E-5</v>
      </c>
      <c r="AW525" s="13">
        <f t="shared" si="820"/>
        <v>4.1505872948933572E-8</v>
      </c>
      <c r="AX525" s="13">
        <f t="shared" si="821"/>
        <v>5.0206248866667922E-5</v>
      </c>
      <c r="AY525" s="13">
        <f t="shared" si="822"/>
        <v>4.6047404255523562E-5</v>
      </c>
      <c r="AZ525" s="13">
        <f t="shared" si="823"/>
        <v>2.1116529182479167E-5</v>
      </c>
      <c r="BA525" s="13">
        <f t="shared" si="824"/>
        <v>6.4557790958217594E-6</v>
      </c>
      <c r="BB525" s="13">
        <f t="shared" si="825"/>
        <v>1.4802533375831556E-6</v>
      </c>
      <c r="BC525" s="13">
        <f t="shared" si="826"/>
        <v>2.7152725158693309E-7</v>
      </c>
      <c r="BD525" s="13">
        <f t="shared" si="827"/>
        <v>1.5443201800553253E-4</v>
      </c>
      <c r="BE525" s="13">
        <f t="shared" si="828"/>
        <v>1.1745048024301091E-4</v>
      </c>
      <c r="BF525" s="13">
        <f t="shared" si="829"/>
        <v>4.466242003267646E-5</v>
      </c>
      <c r="BG525" s="13">
        <f t="shared" si="830"/>
        <v>1.1322398790525846E-5</v>
      </c>
      <c r="BH525" s="13">
        <f t="shared" si="831"/>
        <v>2.1527614425826279E-6</v>
      </c>
      <c r="BI525" s="13">
        <f t="shared" si="832"/>
        <v>3.274487616562889E-7</v>
      </c>
      <c r="BJ525" s="14">
        <f t="shared" si="833"/>
        <v>0.28519801245209636</v>
      </c>
      <c r="BK525" s="14">
        <f t="shared" si="834"/>
        <v>0.3417140285873006</v>
      </c>
      <c r="BL525" s="14">
        <f t="shared" si="835"/>
        <v>0.34904990096025224</v>
      </c>
      <c r="BM525" s="14">
        <f t="shared" si="836"/>
        <v>0.23683726377319056</v>
      </c>
      <c r="BN525" s="14">
        <f t="shared" si="837"/>
        <v>0.76309886327291687</v>
      </c>
    </row>
    <row r="526" spans="1:66" x14ac:dyDescent="0.25">
      <c r="A526" t="s">
        <v>344</v>
      </c>
      <c r="B526" t="s">
        <v>192</v>
      </c>
      <c r="C526" t="s">
        <v>193</v>
      </c>
      <c r="D526" s="11">
        <v>44429</v>
      </c>
      <c r="E526" s="10">
        <f>VLOOKUP(A526,home!$A$2:$E$405,3,FALSE)</f>
        <v>1.3226</v>
      </c>
      <c r="F526" s="10">
        <f>VLOOKUP(B526,home!$B$2:$E$405,3,FALSE)</f>
        <v>0.63980000000000004</v>
      </c>
      <c r="G526" s="10">
        <f>VLOOKUP(C526,away!$B$2:$E$405,4,FALSE)</f>
        <v>0.81910000000000005</v>
      </c>
      <c r="H526" s="10">
        <f>VLOOKUP(A526,away!$A$2:$E$405,3,FALSE)</f>
        <v>1.0645</v>
      </c>
      <c r="I526" s="10">
        <f>VLOOKUP(C526,away!$B$2:$E$405,3,FALSE)</f>
        <v>0.86109999999999998</v>
      </c>
      <c r="J526" s="10">
        <f>VLOOKUP(B526,home!$B$2:$E$405,4,FALSE)</f>
        <v>1.0117</v>
      </c>
      <c r="K526" s="12">
        <f t="shared" si="782"/>
        <v>0.69312199406800001</v>
      </c>
      <c r="L526" s="12">
        <f t="shared" si="783"/>
        <v>0.92736564911500008</v>
      </c>
      <c r="M526" s="13">
        <f t="shared" si="784"/>
        <v>0.19780221865800476</v>
      </c>
      <c r="N526" s="13">
        <f t="shared" si="785"/>
        <v>0.1371010682273108</v>
      </c>
      <c r="O526" s="13">
        <f t="shared" si="786"/>
        <v>0.18343498290216781</v>
      </c>
      <c r="P526" s="13">
        <f t="shared" si="787"/>
        <v>0.12714282113098002</v>
      </c>
      <c r="Q526" s="13">
        <f t="shared" si="788"/>
        <v>4.7513882899283294E-2</v>
      </c>
      <c r="R526" s="13">
        <f t="shared" si="789"/>
        <v>8.5055650994733875E-2</v>
      </c>
      <c r="S526" s="13">
        <f t="shared" si="790"/>
        <v>2.0431137065623342E-2</v>
      </c>
      <c r="T526" s="13">
        <f t="shared" si="791"/>
        <v>4.4062742856867967E-2</v>
      </c>
      <c r="U526" s="13">
        <f t="shared" si="792"/>
        <v>5.8953942424221806E-2</v>
      </c>
      <c r="V526" s="13">
        <f t="shared" si="793"/>
        <v>1.4591861973490901E-3</v>
      </c>
      <c r="W526" s="13">
        <f t="shared" si="794"/>
        <v>1.0977639087021563E-2</v>
      </c>
      <c r="X526" s="13">
        <f t="shared" si="795"/>
        <v>1.0180285397685949E-2</v>
      </c>
      <c r="Y526" s="13">
        <f t="shared" si="796"/>
        <v>4.7204234880004921E-3</v>
      </c>
      <c r="Z526" s="13">
        <f t="shared" si="797"/>
        <v>2.629256299854343E-2</v>
      </c>
      <c r="AA526" s="13">
        <f t="shared" si="798"/>
        <v>1.8223953694708934E-2</v>
      </c>
      <c r="AB526" s="13">
        <f t="shared" si="799"/>
        <v>6.3157115623397771E-3</v>
      </c>
      <c r="AC526" s="13">
        <f t="shared" si="800"/>
        <v>5.8620756046447112E-5</v>
      </c>
      <c r="AD526" s="13">
        <f t="shared" si="801"/>
        <v>1.9022107735388006E-3</v>
      </c>
      <c r="AE526" s="13">
        <f t="shared" si="802"/>
        <v>1.7640449287563565E-3</v>
      </c>
      <c r="AF526" s="13">
        <f t="shared" si="803"/>
        <v>8.1795733521208109E-4</v>
      </c>
      <c r="AG526" s="13">
        <f t="shared" si="804"/>
        <v>2.528485117057758E-4</v>
      </c>
      <c r="AH526" s="13">
        <f t="shared" si="805"/>
        <v>6.0957049380103139E-3</v>
      </c>
      <c r="AI526" s="13">
        <f t="shared" si="806"/>
        <v>4.225067161883863E-3</v>
      </c>
      <c r="AJ526" s="13">
        <f t="shared" si="807"/>
        <v>1.4642434881580843E-3</v>
      </c>
      <c r="AK526" s="13">
        <f t="shared" si="808"/>
        <v>3.3829978877107181E-4</v>
      </c>
      <c r="AL526" s="13">
        <f t="shared" si="809"/>
        <v>1.5072041863115119E-6</v>
      </c>
      <c r="AM526" s="13">
        <f t="shared" si="810"/>
        <v>2.6369282489856937E-4</v>
      </c>
      <c r="AN526" s="13">
        <f t="shared" si="811"/>
        <v>2.4453966772902989E-4</v>
      </c>
      <c r="AO526" s="13">
        <f t="shared" si="812"/>
        <v>1.133888438489491E-4</v>
      </c>
      <c r="AP526" s="13">
        <f t="shared" si="813"/>
        <v>3.5050972926126692E-5</v>
      </c>
      <c r="AQ526" s="13">
        <f t="shared" si="814"/>
        <v>8.1262670649374423E-6</v>
      </c>
      <c r="AR526" s="13">
        <f t="shared" si="815"/>
        <v>1.1305894733302897E-3</v>
      </c>
      <c r="AS526" s="13">
        <f t="shared" si="816"/>
        <v>7.8363643022698022E-4</v>
      </c>
      <c r="AT526" s="13">
        <f t="shared" si="817"/>
        <v>2.7157782257162687E-4</v>
      </c>
      <c r="AU526" s="13">
        <f t="shared" si="818"/>
        <v>6.2745520641830507E-5</v>
      </c>
      <c r="AV526" s="13">
        <f t="shared" si="819"/>
        <v>1.0872575096525103E-5</v>
      </c>
      <c r="AW526" s="13">
        <f t="shared" si="820"/>
        <v>2.6911027249591599E-8</v>
      </c>
      <c r="AX526" s="13">
        <f t="shared" si="821"/>
        <v>3.0461882769186718E-5</v>
      </c>
      <c r="AY526" s="13">
        <f t="shared" si="822"/>
        <v>2.8249303687511882E-5</v>
      </c>
      <c r="AZ526" s="13">
        <f t="shared" si="823"/>
        <v>1.3098716925608107E-5</v>
      </c>
      <c r="BA526" s="13">
        <f t="shared" si="824"/>
        <v>4.0491000414300678E-6</v>
      </c>
      <c r="BB526" s="13">
        <f t="shared" si="825"/>
        <v>9.3874907206309192E-7</v>
      </c>
      <c r="BC526" s="13">
        <f t="shared" si="826"/>
        <v>1.741127285139787E-7</v>
      </c>
      <c r="BD526" s="13">
        <f t="shared" si="827"/>
        <v>1.7474497346958831E-4</v>
      </c>
      <c r="BE526" s="13">
        <f t="shared" si="828"/>
        <v>1.211195844646008E-4</v>
      </c>
      <c r="BF526" s="13">
        <f t="shared" si="829"/>
        <v>4.197532395239583E-5</v>
      </c>
      <c r="BG526" s="13">
        <f t="shared" si="830"/>
        <v>9.6980067465116281E-6</v>
      </c>
      <c r="BH526" s="13">
        <f t="shared" si="831"/>
        <v>1.6804754436567637E-6</v>
      </c>
      <c r="BI526" s="13">
        <f t="shared" si="832"/>
        <v>2.3295489809793674E-7</v>
      </c>
      <c r="BJ526" s="14">
        <f t="shared" si="833"/>
        <v>0.26003487394707492</v>
      </c>
      <c r="BK526" s="14">
        <f t="shared" si="834"/>
        <v>0.34692374031587747</v>
      </c>
      <c r="BL526" s="14">
        <f t="shared" si="835"/>
        <v>0.36671643009583765</v>
      </c>
      <c r="BM526" s="14">
        <f t="shared" si="836"/>
        <v>0.2218887601521928</v>
      </c>
      <c r="BN526" s="14">
        <f t="shared" si="837"/>
        <v>0.77805062481248055</v>
      </c>
    </row>
    <row r="527" spans="1:66" x14ac:dyDescent="0.25">
      <c r="A527" t="s">
        <v>345</v>
      </c>
      <c r="B527" t="s">
        <v>206</v>
      </c>
      <c r="C527" t="s">
        <v>214</v>
      </c>
      <c r="D527" s="11">
        <v>44429</v>
      </c>
      <c r="E527" s="10">
        <f>VLOOKUP(A527,home!$A$2:$E$405,3,FALSE)</f>
        <v>1.3976999999999999</v>
      </c>
      <c r="F527" s="10">
        <f>VLOOKUP(B527,home!$B$2:$E$405,3,FALSE)</f>
        <v>0.96799999999999997</v>
      </c>
      <c r="G527" s="10">
        <f>VLOOKUP(C527,away!$B$2:$E$405,4,FALSE)</f>
        <v>0.6401</v>
      </c>
      <c r="H527" s="10">
        <f>VLOOKUP(A527,away!$A$2:$E$405,3,FALSE)</f>
        <v>1.0585</v>
      </c>
      <c r="I527" s="10">
        <f>VLOOKUP(C527,away!$B$2:$E$405,3,FALSE)</f>
        <v>1.0939000000000001</v>
      </c>
      <c r="J527" s="10">
        <f>VLOOKUP(B527,home!$B$2:$E$405,4,FALSE)</f>
        <v>1.2782</v>
      </c>
      <c r="K527" s="12">
        <f t="shared" si="782"/>
        <v>0.86603840135999988</v>
      </c>
      <c r="L527" s="12">
        <f t="shared" si="783"/>
        <v>1.48001902433</v>
      </c>
      <c r="M527" s="13">
        <f t="shared" si="784"/>
        <v>9.5745904403499532E-2</v>
      </c>
      <c r="N527" s="13">
        <f t="shared" si="785"/>
        <v>8.2919629986374102E-2</v>
      </c>
      <c r="O527" s="13">
        <f t="shared" si="786"/>
        <v>0.14170576001886082</v>
      </c>
      <c r="P527" s="13">
        <f t="shared" si="787"/>
        <v>0.12272262987023799</v>
      </c>
      <c r="Q527" s="13">
        <f t="shared" si="788"/>
        <v>3.5905791897381072E-2</v>
      </c>
      <c r="R527" s="13">
        <f t="shared" si="789"/>
        <v>0.10486361034252778</v>
      </c>
      <c r="S527" s="13">
        <f t="shared" si="790"/>
        <v>3.9325034256287632E-2</v>
      </c>
      <c r="T527" s="13">
        <f t="shared" si="791"/>
        <v>5.314125509175794E-2</v>
      </c>
      <c r="U527" s="13">
        <f t="shared" si="792"/>
        <v>9.0815913461880712E-2</v>
      </c>
      <c r="V527" s="13">
        <f t="shared" si="793"/>
        <v>5.6005547573901981E-3</v>
      </c>
      <c r="W527" s="13">
        <f t="shared" si="794"/>
        <v>1.0365264871457582E-2</v>
      </c>
      <c r="X527" s="13">
        <f t="shared" si="795"/>
        <v>1.5340789201976672E-2</v>
      </c>
      <c r="Y527" s="13">
        <f t="shared" si="796"/>
        <v>1.135232993358086E-2</v>
      </c>
      <c r="Z527" s="13">
        <f t="shared" si="797"/>
        <v>5.1733379422289748E-2</v>
      </c>
      <c r="AA527" s="13">
        <f t="shared" si="798"/>
        <v>4.4803093211830125E-2</v>
      </c>
      <c r="AB527" s="13">
        <f t="shared" si="799"/>
        <v>1.9400599610578211E-2</v>
      </c>
      <c r="AC527" s="13">
        <f t="shared" si="800"/>
        <v>4.4865809981716322E-4</v>
      </c>
      <c r="AD527" s="13">
        <f t="shared" si="801"/>
        <v>2.2441793547375213E-3</v>
      </c>
      <c r="AE527" s="13">
        <f t="shared" si="802"/>
        <v>3.3214281390201543E-3</v>
      </c>
      <c r="AF527" s="13">
        <f t="shared" si="803"/>
        <v>2.4578884168474091E-3</v>
      </c>
      <c r="AG527" s="13">
        <f t="shared" si="804"/>
        <v>1.2125738722048368E-3</v>
      </c>
      <c r="AH527" s="13">
        <f t="shared" si="805"/>
        <v>1.9141596434467747E-2</v>
      </c>
      <c r="AI527" s="13">
        <f t="shared" si="806"/>
        <v>1.657735757558472E-2</v>
      </c>
      <c r="AJ527" s="13">
        <f t="shared" si="807"/>
        <v>7.1783141267662371E-3</v>
      </c>
      <c r="AK527" s="13">
        <f t="shared" si="808"/>
        <v>2.0722318969348457E-3</v>
      </c>
      <c r="AL527" s="13">
        <f t="shared" si="809"/>
        <v>2.3002760176604919E-5</v>
      </c>
      <c r="AM527" s="13">
        <f t="shared" si="810"/>
        <v>3.8870910014839998E-4</v>
      </c>
      <c r="AN527" s="13">
        <f t="shared" si="811"/>
        <v>5.752968631498271E-4</v>
      </c>
      <c r="AO527" s="13">
        <f t="shared" si="812"/>
        <v>4.2572515104955845E-4</v>
      </c>
      <c r="AP527" s="13">
        <f t="shared" si="813"/>
        <v>2.1002710756303641E-4</v>
      </c>
      <c r="AQ527" s="13">
        <f t="shared" si="814"/>
        <v>7.7711028704574296E-5</v>
      </c>
      <c r="AR527" s="13">
        <f t="shared" si="815"/>
        <v>5.6659853758119086E-3</v>
      </c>
      <c r="AS527" s="13">
        <f t="shared" si="816"/>
        <v>4.9069609169972829E-3</v>
      </c>
      <c r="AT527" s="13">
        <f t="shared" si="817"/>
        <v>2.124808294046163E-3</v>
      </c>
      <c r="AU527" s="13">
        <f t="shared" si="818"/>
        <v>6.1338852605740269E-4</v>
      </c>
      <c r="AV527" s="13">
        <f t="shared" si="819"/>
        <v>1.3280450462982985E-4</v>
      </c>
      <c r="AW527" s="13">
        <f t="shared" si="820"/>
        <v>8.1899622197781205E-7</v>
      </c>
      <c r="AX527" s="13">
        <f t="shared" si="821"/>
        <v>5.6106167947767382E-5</v>
      </c>
      <c r="AY527" s="13">
        <f t="shared" si="822"/>
        <v>8.3038195944949787E-5</v>
      </c>
      <c r="AZ527" s="13">
        <f t="shared" si="823"/>
        <v>6.1449054872283991E-5</v>
      </c>
      <c r="BA527" s="13">
        <f t="shared" si="824"/>
        <v>3.0315256746026122E-5</v>
      </c>
      <c r="BB527" s="13">
        <f t="shared" si="825"/>
        <v>1.1216789177891761E-5</v>
      </c>
      <c r="BC527" s="13">
        <f t="shared" si="826"/>
        <v>3.320212275035731E-6</v>
      </c>
      <c r="BD527" s="13">
        <f t="shared" si="827"/>
        <v>1.397627691296198E-3</v>
      </c>
      <c r="BE527" s="13">
        <f t="shared" si="828"/>
        <v>1.2103992514666268E-3</v>
      </c>
      <c r="BF527" s="13">
        <f t="shared" si="829"/>
        <v>5.2412611637374894E-4</v>
      </c>
      <c r="BG527" s="13">
        <f t="shared" si="830"/>
        <v>1.5130444797844899E-4</v>
      </c>
      <c r="BH527" s="13">
        <f t="shared" si="831"/>
        <v>3.2758865561478286E-5</v>
      </c>
      <c r="BI527" s="13">
        <f t="shared" si="832"/>
        <v>5.6740871122459651E-6</v>
      </c>
      <c r="BJ527" s="14">
        <f t="shared" si="833"/>
        <v>0.2201840456929175</v>
      </c>
      <c r="BK527" s="14">
        <f t="shared" si="834"/>
        <v>0.26394882234335404</v>
      </c>
      <c r="BL527" s="14">
        <f t="shared" si="835"/>
        <v>0.46332431475676256</v>
      </c>
      <c r="BM527" s="14">
        <f t="shared" si="836"/>
        <v>0.41524501649671947</v>
      </c>
      <c r="BN527" s="14">
        <f t="shared" si="837"/>
        <v>0.58386332651888129</v>
      </c>
    </row>
    <row r="528" spans="1:66" x14ac:dyDescent="0.25">
      <c r="A528" t="s">
        <v>345</v>
      </c>
      <c r="B528" t="s">
        <v>199</v>
      </c>
      <c r="C528" t="s">
        <v>213</v>
      </c>
      <c r="D528" s="11">
        <v>44429</v>
      </c>
      <c r="E528" s="10">
        <f>VLOOKUP(A528,home!$A$2:$E$405,3,FALSE)</f>
        <v>1.3976999999999999</v>
      </c>
      <c r="F528" s="10">
        <f>VLOOKUP(B528,home!$B$2:$E$405,3,FALSE)</f>
        <v>0.56479999999999997</v>
      </c>
      <c r="G528" s="10">
        <f>VLOOKUP(C528,away!$B$2:$E$405,4,FALSE)</f>
        <v>1.3951</v>
      </c>
      <c r="H528" s="10">
        <f>VLOOKUP(A528,away!$A$2:$E$405,3,FALSE)</f>
        <v>1.0585</v>
      </c>
      <c r="I528" s="10">
        <f>VLOOKUP(C528,away!$B$2:$E$405,3,FALSE)</f>
        <v>0.99199999999999999</v>
      </c>
      <c r="J528" s="10">
        <f>VLOOKUP(B528,home!$B$2:$E$405,4,FALSE)</f>
        <v>0.99450000000000005</v>
      </c>
      <c r="K528" s="12">
        <f t="shared" si="782"/>
        <v>1.101321181296</v>
      </c>
      <c r="L528" s="12">
        <f t="shared" si="783"/>
        <v>1.0442568240000001</v>
      </c>
      <c r="M528" s="13">
        <f t="shared" si="784"/>
        <v>0.11700039065059273</v>
      </c>
      <c r="N528" s="13">
        <f t="shared" si="785"/>
        <v>0.12885500844340425</v>
      </c>
      <c r="O528" s="13">
        <f t="shared" si="786"/>
        <v>0.12217845634754727</v>
      </c>
      <c r="P528" s="13">
        <f t="shared" si="787"/>
        <v>0.13455772187360251</v>
      </c>
      <c r="Q528" s="13">
        <f t="shared" si="788"/>
        <v>7.0955375057398032E-2</v>
      </c>
      <c r="R528" s="13">
        <f t="shared" si="789"/>
        <v>6.3792843393356183E-2</v>
      </c>
      <c r="S528" s="13">
        <f t="shared" si="790"/>
        <v>3.8687436031483988E-2</v>
      </c>
      <c r="T528" s="13">
        <f t="shared" si="791"/>
        <v>7.4095634603167287E-2</v>
      </c>
      <c r="U528" s="13">
        <f t="shared" si="792"/>
        <v>7.0256409644201753E-2</v>
      </c>
      <c r="V528" s="13">
        <f t="shared" si="793"/>
        <v>4.943661800880815E-3</v>
      </c>
      <c r="W528" s="13">
        <f t="shared" si="794"/>
        <v>2.6048219159171448E-2</v>
      </c>
      <c r="X528" s="13">
        <f t="shared" si="795"/>
        <v>2.720103061001233E-2</v>
      </c>
      <c r="Y528" s="13">
        <f t="shared" si="796"/>
        <v>1.4202430917169129E-2</v>
      </c>
      <c r="Z528" s="13">
        <f t="shared" si="797"/>
        <v>2.2205370678625172E-2</v>
      </c>
      <c r="AA528" s="13">
        <f t="shared" si="798"/>
        <v>2.4455245066899035E-2</v>
      </c>
      <c r="AB528" s="13">
        <f t="shared" si="799"/>
        <v>1.3466539692980213E-2</v>
      </c>
      <c r="AC528" s="13">
        <f t="shared" si="800"/>
        <v>3.553448977505099E-4</v>
      </c>
      <c r="AD528" s="13">
        <f t="shared" si="801"/>
        <v>7.1718638737589486E-3</v>
      </c>
      <c r="AE528" s="13">
        <f t="shared" si="802"/>
        <v>7.4892677909718574E-3</v>
      </c>
      <c r="AF528" s="13">
        <f t="shared" si="803"/>
        <v>3.9103594987428842E-3</v>
      </c>
      <c r="AG528" s="13">
        <f t="shared" si="804"/>
        <v>1.3611398636184922E-3</v>
      </c>
      <c r="AH528" s="13">
        <f t="shared" si="805"/>
        <v>5.7970274651509609E-3</v>
      </c>
      <c r="AI528" s="13">
        <f t="shared" si="806"/>
        <v>6.3843891359254131E-3</v>
      </c>
      <c r="AJ528" s="13">
        <f t="shared" si="807"/>
        <v>3.5156314925153631E-3</v>
      </c>
      <c r="AK528" s="13">
        <f t="shared" si="808"/>
        <v>1.29061314277948E-3</v>
      </c>
      <c r="AL528" s="13">
        <f t="shared" si="809"/>
        <v>1.6346748811637272E-5</v>
      </c>
      <c r="AM528" s="13">
        <f t="shared" si="810"/>
        <v>1.5797051187084617E-3</v>
      </c>
      <c r="AN528" s="13">
        <f t="shared" si="811"/>
        <v>1.6496178501190415E-3</v>
      </c>
      <c r="AO528" s="13">
        <f t="shared" si="812"/>
        <v>8.613123484895091E-4</v>
      </c>
      <c r="AP528" s="13">
        <f t="shared" si="813"/>
        <v>2.9981043250187873E-4</v>
      </c>
      <c r="AQ528" s="13">
        <f t="shared" si="814"/>
        <v>7.8269772511619553E-5</v>
      </c>
      <c r="AR528" s="13">
        <f t="shared" si="815"/>
        <v>1.2107170978798631E-3</v>
      </c>
      <c r="AS528" s="13">
        <f t="shared" si="816"/>
        <v>1.3333883844523157E-3</v>
      </c>
      <c r="AT528" s="13">
        <f t="shared" si="817"/>
        <v>7.3424443534569482E-4</v>
      </c>
      <c r="AU528" s="13">
        <f t="shared" si="818"/>
        <v>2.6954631629831172E-4</v>
      </c>
      <c r="AV528" s="13">
        <f t="shared" si="819"/>
        <v>7.4214266869910479E-5</v>
      </c>
      <c r="AW528" s="13">
        <f t="shared" si="820"/>
        <v>5.222160341856155E-7</v>
      </c>
      <c r="AX528" s="13">
        <f t="shared" si="821"/>
        <v>2.8996045123922369E-4</v>
      </c>
      <c r="AY528" s="13">
        <f t="shared" si="822"/>
        <v>3.0279317989667859E-4</v>
      </c>
      <c r="AZ528" s="13">
        <f t="shared" si="823"/>
        <v>1.5809692218388312E-4</v>
      </c>
      <c r="BA528" s="13">
        <f t="shared" si="824"/>
        <v>5.5031263281305654E-5</v>
      </c>
      <c r="BB528" s="13">
        <f t="shared" si="825"/>
        <v>1.4366693053711013E-5</v>
      </c>
      <c r="BC528" s="13">
        <f t="shared" si="826"/>
        <v>3.0005034519302262E-6</v>
      </c>
      <c r="BD528" s="13">
        <f t="shared" si="827"/>
        <v>2.1071659856575375E-4</v>
      </c>
      <c r="BE528" s="13">
        <f t="shared" si="828"/>
        <v>2.3206665325111093E-4</v>
      </c>
      <c r="BF528" s="13">
        <f t="shared" si="829"/>
        <v>1.2778996034896138E-4</v>
      </c>
      <c r="BG528" s="13">
        <f t="shared" si="830"/>
        <v>4.6912596696429057E-5</v>
      </c>
      <c r="BH528" s="13">
        <f t="shared" si="831"/>
        <v>1.2916459102843515E-5</v>
      </c>
      <c r="BI528" s="13">
        <f t="shared" si="832"/>
        <v>2.8450339994610176E-6</v>
      </c>
      <c r="BJ528" s="14">
        <f t="shared" si="833"/>
        <v>0.36658229435285189</v>
      </c>
      <c r="BK528" s="14">
        <f t="shared" si="834"/>
        <v>0.29586369518301886</v>
      </c>
      <c r="BL528" s="14">
        <f t="shared" si="835"/>
        <v>0.31539251318416639</v>
      </c>
      <c r="BM528" s="14">
        <f t="shared" si="836"/>
        <v>0.36240180666889893</v>
      </c>
      <c r="BN528" s="14">
        <f t="shared" si="837"/>
        <v>0.63733979576590105</v>
      </c>
    </row>
    <row r="529" spans="1:66" x14ac:dyDescent="0.25">
      <c r="A529" t="s">
        <v>346</v>
      </c>
      <c r="B529" t="s">
        <v>227</v>
      </c>
      <c r="C529" t="s">
        <v>221</v>
      </c>
      <c r="D529" s="11">
        <v>44429</v>
      </c>
      <c r="E529" s="10">
        <f>VLOOKUP(A529,home!$A$2:$E$405,3,FALSE)</f>
        <v>1.8515999999999999</v>
      </c>
      <c r="F529" s="10">
        <f>VLOOKUP(B529,home!$B$2:$E$405,3,FALSE)</f>
        <v>0.67510000000000003</v>
      </c>
      <c r="G529" s="10">
        <f>VLOOKUP(C529,away!$B$2:$E$405,4,FALSE)</f>
        <v>0.67510000000000003</v>
      </c>
      <c r="H529" s="10">
        <f>VLOOKUP(A529,away!$A$2:$E$405,3,FALSE)</f>
        <v>1.1953</v>
      </c>
      <c r="I529" s="10">
        <f>VLOOKUP(C529,away!$B$2:$E$405,3,FALSE)</f>
        <v>0.94120000000000004</v>
      </c>
      <c r="J529" s="10">
        <f>VLOOKUP(B529,home!$B$2:$E$405,4,FALSE)</f>
        <v>1.4641</v>
      </c>
      <c r="K529" s="12">
        <f t="shared" si="782"/>
        <v>0.84388523451600006</v>
      </c>
      <c r="L529" s="12">
        <f t="shared" si="783"/>
        <v>1.647136452676</v>
      </c>
      <c r="M529" s="13">
        <f t="shared" si="784"/>
        <v>8.2825301782065777E-2</v>
      </c>
      <c r="N529" s="13">
        <f t="shared" si="785"/>
        <v>6.9895049218217056E-2</v>
      </c>
      <c r="O529" s="13">
        <f t="shared" si="786"/>
        <v>0.136424573769131</v>
      </c>
      <c r="P529" s="13">
        <f t="shared" si="787"/>
        <v>0.11512668342890846</v>
      </c>
      <c r="Q529" s="13">
        <f t="shared" si="788"/>
        <v>2.949170000051124E-2</v>
      </c>
      <c r="R529" s="13">
        <f t="shared" si="789"/>
        <v>0.1123549442479609</v>
      </c>
      <c r="S529" s="13">
        <f t="shared" si="790"/>
        <v>4.0006353590522153E-2</v>
      </c>
      <c r="T529" s="13">
        <f t="shared" si="791"/>
        <v>4.8576854122226863E-2</v>
      </c>
      <c r="U529" s="13">
        <f t="shared" si="792"/>
        <v>9.48146784757226E-2</v>
      </c>
      <c r="V529" s="13">
        <f t="shared" si="793"/>
        <v>6.1787329688215821E-3</v>
      </c>
      <c r="W529" s="13">
        <f t="shared" si="794"/>
        <v>8.2958700570689818E-3</v>
      </c>
      <c r="X529" s="13">
        <f t="shared" si="795"/>
        <v>1.3664429977661648E-2</v>
      </c>
      <c r="Y529" s="13">
        <f t="shared" si="796"/>
        <v>1.1253590360622604E-2</v>
      </c>
      <c r="Z529" s="13">
        <f t="shared" si="797"/>
        <v>6.1687974769732021E-2</v>
      </c>
      <c r="AA529" s="13">
        <f t="shared" si="798"/>
        <v>5.2057571055372405E-2</v>
      </c>
      <c r="AB529" s="13">
        <f t="shared" si="799"/>
        <v>2.196530777919814E-2</v>
      </c>
      <c r="AC529" s="13">
        <f t="shared" si="800"/>
        <v>5.367751604794846E-4</v>
      </c>
      <c r="AD529" s="13">
        <f t="shared" si="801"/>
        <v>1.7501905621559797E-3</v>
      </c>
      <c r="AE529" s="13">
        <f t="shared" si="802"/>
        <v>2.8828026740566146E-3</v>
      </c>
      <c r="AF529" s="13">
        <f t="shared" si="803"/>
        <v>2.3741846851552503E-3</v>
      </c>
      <c r="AG529" s="13">
        <f t="shared" si="804"/>
        <v>1.3035353801014351E-3</v>
      </c>
      <c r="AH529" s="13">
        <f t="shared" si="805"/>
        <v>2.5402127983745741E-2</v>
      </c>
      <c r="AI529" s="13">
        <f t="shared" si="806"/>
        <v>2.1436480730768721E-2</v>
      </c>
      <c r="AJ529" s="13">
        <f t="shared" si="807"/>
        <v>9.0449647843412403E-3</v>
      </c>
      <c r="AK529" s="13">
        <f t="shared" si="808"/>
        <v>2.5443040760742565E-3</v>
      </c>
      <c r="AL529" s="13">
        <f t="shared" si="809"/>
        <v>2.9844572923200212E-5</v>
      </c>
      <c r="AM529" s="13">
        <f t="shared" si="810"/>
        <v>2.9539199459853791E-4</v>
      </c>
      <c r="AN529" s="13">
        <f t="shared" si="811"/>
        <v>4.8655092213192381E-4</v>
      </c>
      <c r="AO529" s="13">
        <f t="shared" si="812"/>
        <v>4.0070787996330701E-4</v>
      </c>
      <c r="AP529" s="13">
        <f t="shared" si="813"/>
        <v>2.2000685198736065E-4</v>
      </c>
      <c r="AQ529" s="13">
        <f t="shared" si="814"/>
        <v>9.0595326436718716E-5</v>
      </c>
      <c r="AR529" s="13">
        <f t="shared" si="815"/>
        <v>8.3681541955137381E-3</v>
      </c>
      <c r="AS529" s="13">
        <f t="shared" si="816"/>
        <v>7.0617617657471616E-3</v>
      </c>
      <c r="AT529" s="13">
        <f t="shared" si="817"/>
        <v>2.979658241891833E-3</v>
      </c>
      <c r="AU529" s="13">
        <f t="shared" si="818"/>
        <v>8.3816319807880743E-4</v>
      </c>
      <c r="AV529" s="13">
        <f t="shared" si="819"/>
        <v>1.768283867433537E-4</v>
      </c>
      <c r="AW529" s="13">
        <f t="shared" si="820"/>
        <v>1.1523272562427647E-6</v>
      </c>
      <c r="AX529" s="13">
        <f t="shared" si="821"/>
        <v>4.1546157105989349E-5</v>
      </c>
      <c r="AY529" s="13">
        <f t="shared" si="822"/>
        <v>6.8432189837879071E-5</v>
      </c>
      <c r="AZ529" s="13">
        <f t="shared" si="823"/>
        <v>5.6358577209207397E-5</v>
      </c>
      <c r="BA529" s="13">
        <f t="shared" si="824"/>
        <v>3.0943422314080114E-5</v>
      </c>
      <c r="BB529" s="13">
        <f t="shared" si="825"/>
        <v>1.2742009716017322E-5</v>
      </c>
      <c r="BC529" s="13">
        <f t="shared" si="826"/>
        <v>4.1975657367207772E-6</v>
      </c>
      <c r="BD529" s="13">
        <f t="shared" si="827"/>
        <v>2.2972486361740496E-3</v>
      </c>
      <c r="BE529" s="13">
        <f t="shared" si="828"/>
        <v>1.9386142040792992E-3</v>
      </c>
      <c r="BF529" s="13">
        <f t="shared" si="829"/>
        <v>8.1798395112275422E-4</v>
      </c>
      <c r="BG529" s="13">
        <f t="shared" si="830"/>
        <v>2.3009485947451659E-4</v>
      </c>
      <c r="BH529" s="13">
        <f t="shared" si="831"/>
        <v>4.8543413612144615E-5</v>
      </c>
      <c r="BI529" s="13">
        <f t="shared" si="832"/>
        <v>8.1930139960583721E-6</v>
      </c>
      <c r="BJ529" s="14">
        <f t="shared" si="833"/>
        <v>0.19119567993481537</v>
      </c>
      <c r="BK529" s="14">
        <f t="shared" si="834"/>
        <v>0.24477212369355852</v>
      </c>
      <c r="BL529" s="14">
        <f t="shared" si="835"/>
        <v>0.50081019676874883</v>
      </c>
      <c r="BM529" s="14">
        <f t="shared" si="836"/>
        <v>0.4522804428574787</v>
      </c>
      <c r="BN529" s="14">
        <f t="shared" si="837"/>
        <v>0.54611825244679446</v>
      </c>
    </row>
    <row r="530" spans="1:66" s="10" customFormat="1" x14ac:dyDescent="0.25">
      <c r="A530" t="s">
        <v>346</v>
      </c>
      <c r="B530" t="s">
        <v>228</v>
      </c>
      <c r="C530" t="s">
        <v>217</v>
      </c>
      <c r="D530" s="11">
        <v>44429</v>
      </c>
      <c r="E530" s="10">
        <f>VLOOKUP(A530,home!$A$2:$E$405,3,FALSE)</f>
        <v>1.8515999999999999</v>
      </c>
      <c r="F530" s="10">
        <f>VLOOKUP(B530,home!$B$2:$E$405,3,FALSE)</f>
        <v>1.2827</v>
      </c>
      <c r="G530" s="10">
        <f>VLOOKUP(C530,away!$B$2:$E$405,4,FALSE)</f>
        <v>1.2827</v>
      </c>
      <c r="H530" s="10">
        <f>VLOOKUP(A530,away!$A$2:$E$405,3,FALSE)</f>
        <v>1.1953</v>
      </c>
      <c r="I530" s="10">
        <f>VLOOKUP(C530,away!$B$2:$E$405,3,FALSE)</f>
        <v>0.62749999999999995</v>
      </c>
      <c r="J530" s="10">
        <f>VLOOKUP(B530,home!$B$2:$E$405,4,FALSE)</f>
        <v>0.62749999999999995</v>
      </c>
      <c r="K530" s="12">
        <f t="shared" si="782"/>
        <v>3.0464731973639996</v>
      </c>
      <c r="L530" s="12">
        <f t="shared" si="783"/>
        <v>0.47065684562499993</v>
      </c>
      <c r="M530" s="13">
        <f t="shared" si="784"/>
        <v>2.9684506291215385E-2</v>
      </c>
      <c r="N530" s="13">
        <f t="shared" si="785"/>
        <v>9.0433052793170696E-2</v>
      </c>
      <c r="O530" s="13">
        <f t="shared" si="786"/>
        <v>1.3971216094958898E-2</v>
      </c>
      <c r="P530" s="13">
        <f t="shared" si="787"/>
        <v>4.2562935367872805E-2</v>
      </c>
      <c r="Q530" s="13">
        <f t="shared" si="788"/>
        <v>0.13775093574509908</v>
      </c>
      <c r="R530" s="13">
        <f t="shared" si="789"/>
        <v>3.2878242483992915E-3</v>
      </c>
      <c r="S530" s="13">
        <f t="shared" si="790"/>
        <v>1.5257146685860755E-2</v>
      </c>
      <c r="T530" s="13">
        <f t="shared" si="791"/>
        <v>6.4833420899680375E-2</v>
      </c>
      <c r="U530" s="13">
        <f t="shared" si="792"/>
        <v>1.001626845039188E-2</v>
      </c>
      <c r="V530" s="13">
        <f t="shared" si="793"/>
        <v>2.4307066750494668E-3</v>
      </c>
      <c r="W530" s="13">
        <f t="shared" si="794"/>
        <v>0.13988484455308495</v>
      </c>
      <c r="X530" s="13">
        <f t="shared" si="795"/>
        <v>6.5837759688098407E-2</v>
      </c>
      <c r="Y530" s="13">
        <f t="shared" si="796"/>
        <v>1.5493496148908586E-2</v>
      </c>
      <c r="Z530" s="13">
        <f t="shared" si="797"/>
        <v>5.15812329906999E-4</v>
      </c>
      <c r="AA530" s="13">
        <f t="shared" si="798"/>
        <v>1.5714084379315496E-3</v>
      </c>
      <c r="AB530" s="13">
        <f t="shared" si="799"/>
        <v>2.3936268441350481E-3</v>
      </c>
      <c r="AC530" s="13">
        <f t="shared" si="800"/>
        <v>2.1782830513801586E-4</v>
      </c>
      <c r="AD530" s="13">
        <f t="shared" si="801"/>
        <v>0.10653885741210069</v>
      </c>
      <c r="AE530" s="13">
        <f t="shared" si="802"/>
        <v>5.0143242566070952E-2</v>
      </c>
      <c r="AF530" s="13">
        <f t="shared" si="803"/>
        <v>1.1800130187778089E-2</v>
      </c>
      <c r="AG530" s="13">
        <f t="shared" si="804"/>
        <v>1.8512706840479911E-3</v>
      </c>
      <c r="AH530" s="13">
        <f t="shared" si="805"/>
        <v>6.0692651032127487E-5</v>
      </c>
      <c r="AI530" s="13">
        <f t="shared" si="806"/>
        <v>1.8489853464634289E-4</v>
      </c>
      <c r="AJ530" s="13">
        <f t="shared" si="807"/>
        <v>2.8164421501598131E-4</v>
      </c>
      <c r="AK530" s="13">
        <f t="shared" si="808"/>
        <v>2.8600718407960341E-4</v>
      </c>
      <c r="AL530" s="13">
        <f t="shared" si="809"/>
        <v>1.2493267675637729E-5</v>
      </c>
      <c r="AM530" s="13">
        <f t="shared" si="810"/>
        <v>6.4913554716749908E-2</v>
      </c>
      <c r="AN530" s="13">
        <f t="shared" si="811"/>
        <v>3.0552008901291349E-2</v>
      </c>
      <c r="AO530" s="13">
        <f t="shared" si="812"/>
        <v>7.189756068494352E-3</v>
      </c>
      <c r="AP530" s="13">
        <f t="shared" si="813"/>
        <v>1.1279693040035844E-3</v>
      </c>
      <c r="AQ530" s="13">
        <f t="shared" si="814"/>
        <v>1.327216186460384E-4</v>
      </c>
      <c r="AR530" s="13">
        <f t="shared" si="815"/>
        <v>5.7130823374800078E-6</v>
      </c>
      <c r="AS530" s="13">
        <f t="shared" si="816"/>
        <v>1.7404752215466512E-5</v>
      </c>
      <c r="AT530" s="13">
        <f t="shared" si="817"/>
        <v>2.6511555565590217E-5</v>
      </c>
      <c r="AU530" s="13">
        <f t="shared" si="818"/>
        <v>2.6922247816998988E-5</v>
      </c>
      <c r="AV530" s="13">
        <f t="shared" si="819"/>
        <v>2.0504476596819714E-5</v>
      </c>
      <c r="AW530" s="13">
        <f t="shared" si="820"/>
        <v>4.9759417271144747E-7</v>
      </c>
      <c r="AX530" s="13">
        <f t="shared" si="821"/>
        <v>3.2959567431700011E-2</v>
      </c>
      <c r="AY530" s="13">
        <f t="shared" si="822"/>
        <v>1.5512646040568408E-2</v>
      </c>
      <c r="AZ530" s="13">
        <f t="shared" si="823"/>
        <v>3.6505665263755352E-3</v>
      </c>
      <c r="BA530" s="13">
        <f t="shared" si="824"/>
        <v>5.7272137534937419E-4</v>
      </c>
      <c r="BB530" s="13">
        <f t="shared" si="825"/>
        <v>6.7388808985987018E-5</v>
      </c>
      <c r="BC530" s="13">
        <f t="shared" si="826"/>
        <v>6.3434008535540643E-6</v>
      </c>
      <c r="BD530" s="13">
        <f t="shared" si="827"/>
        <v>4.4815021862570646E-7</v>
      </c>
      <c r="BE530" s="13">
        <f t="shared" si="828"/>
        <v>1.3652776294360315E-6</v>
      </c>
      <c r="BF530" s="13">
        <f t="shared" si="829"/>
        <v>2.0796408525187648E-6</v>
      </c>
      <c r="BG530" s="13">
        <f t="shared" si="830"/>
        <v>2.1118567057805451E-6</v>
      </c>
      <c r="BH530" s="13">
        <f t="shared" si="831"/>
        <v>1.608428712708465E-6</v>
      </c>
      <c r="BI530" s="13">
        <f t="shared" si="832"/>
        <v>9.8000699262740376E-7</v>
      </c>
      <c r="BJ530" s="14">
        <f t="shared" si="833"/>
        <v>0.84125225487105793</v>
      </c>
      <c r="BK530" s="14">
        <f t="shared" si="834"/>
        <v>0.10567826263338048</v>
      </c>
      <c r="BL530" s="14">
        <f t="shared" si="835"/>
        <v>3.2159236136234788E-2</v>
      </c>
      <c r="BM530" s="14">
        <f t="shared" si="836"/>
        <v>0.64640294698346834</v>
      </c>
      <c r="BN530" s="14">
        <f t="shared" si="837"/>
        <v>0.31769047054071614</v>
      </c>
    </row>
    <row r="531" spans="1:66" x14ac:dyDescent="0.25">
      <c r="A531" t="s">
        <v>347</v>
      </c>
      <c r="B531" t="s">
        <v>239</v>
      </c>
      <c r="C531" t="s">
        <v>242</v>
      </c>
      <c r="D531" s="11">
        <v>44429</v>
      </c>
      <c r="E531" s="10">
        <f>VLOOKUP(A531,home!$A$2:$E$405,3,FALSE)</f>
        <v>1.3042</v>
      </c>
      <c r="F531" s="10">
        <f>VLOOKUP(B531,home!$B$2:$E$405,3,FALSE)</f>
        <v>0.86899999999999999</v>
      </c>
      <c r="G531" s="10">
        <f>VLOOKUP(C531,away!$B$2:$E$405,4,FALSE)</f>
        <v>1.3802000000000001</v>
      </c>
      <c r="H531" s="10">
        <f>VLOOKUP(A531,away!$A$2:$E$405,3,FALSE)</f>
        <v>1.1499999999999999</v>
      </c>
      <c r="I531" s="10">
        <f>VLOOKUP(C531,away!$B$2:$E$405,3,FALSE)</f>
        <v>1.1013999999999999</v>
      </c>
      <c r="J531" s="10">
        <f>VLOOKUP(B531,home!$B$2:$E$405,4,FALSE)</f>
        <v>0.46379999999999999</v>
      </c>
      <c r="K531" s="12">
        <f t="shared" si="782"/>
        <v>1.56424939396</v>
      </c>
      <c r="L531" s="12">
        <f t="shared" si="783"/>
        <v>0.5874537179999999</v>
      </c>
      <c r="M531" s="13">
        <f t="shared" si="784"/>
        <v>0.11628594105178923</v>
      </c>
      <c r="N531" s="13">
        <f t="shared" si="785"/>
        <v>0.18190021281632957</v>
      </c>
      <c r="O531" s="13">
        <f t="shared" si="786"/>
        <v>6.8312608422002388E-2</v>
      </c>
      <c r="P531" s="13">
        <f t="shared" si="787"/>
        <v>0.10685795632394403</v>
      </c>
      <c r="Q531" s="13">
        <f t="shared" si="788"/>
        <v>0.14226864882956927</v>
      </c>
      <c r="R531" s="13">
        <f t="shared" si="789"/>
        <v>2.0065247901891708E-2</v>
      </c>
      <c r="S531" s="13">
        <f t="shared" si="790"/>
        <v>2.4548588433068886E-2</v>
      </c>
      <c r="T531" s="13">
        <f t="shared" si="791"/>
        <v>8.3576246709766808E-2</v>
      </c>
      <c r="U531" s="13">
        <f t="shared" si="792"/>
        <v>3.1387051870191265E-2</v>
      </c>
      <c r="V531" s="13">
        <f t="shared" si="793"/>
        <v>2.5064766756733815E-3</v>
      </c>
      <c r="W531" s="13">
        <f t="shared" si="794"/>
        <v>7.4181215903720635E-2</v>
      </c>
      <c r="X531" s="13">
        <f t="shared" si="795"/>
        <v>4.3578031088401407E-2</v>
      </c>
      <c r="Y531" s="13">
        <f t="shared" si="796"/>
        <v>1.2800038193000495E-2</v>
      </c>
      <c r="Z531" s="13">
        <f t="shared" si="797"/>
        <v>3.9291348275193282E-3</v>
      </c>
      <c r="AA531" s="13">
        <f t="shared" si="798"/>
        <v>6.1461467727342376E-3</v>
      </c>
      <c r="AB531" s="13">
        <f t="shared" si="799"/>
        <v>4.807053182219371E-3</v>
      </c>
      <c r="AC531" s="13">
        <f t="shared" si="800"/>
        <v>1.4395386746322495E-4</v>
      </c>
      <c r="AD531" s="13">
        <f t="shared" si="801"/>
        <v>2.9009480505152722E-2</v>
      </c>
      <c r="AE531" s="13">
        <f t="shared" si="802"/>
        <v>1.7041727180000479E-2</v>
      </c>
      <c r="AF531" s="13">
        <f t="shared" si="803"/>
        <v>5.0056129965164679E-3</v>
      </c>
      <c r="AG531" s="13">
        <f t="shared" si="804"/>
        <v>9.8018865522424021E-4</v>
      </c>
      <c r="AH531" s="13">
        <f t="shared" si="805"/>
        <v>5.7704621573737914E-4</v>
      </c>
      <c r="AI531" s="13">
        <f t="shared" si="806"/>
        <v>9.0264419325410681E-4</v>
      </c>
      <c r="AJ531" s="13">
        <f t="shared" si="807"/>
        <v>7.059803161296248E-4</v>
      </c>
      <c r="AK531" s="13">
        <f t="shared" si="808"/>
        <v>3.6810976055115182E-4</v>
      </c>
      <c r="AL531" s="13">
        <f t="shared" si="809"/>
        <v>5.2913072527649039E-6</v>
      </c>
      <c r="AM531" s="13">
        <f t="shared" si="810"/>
        <v>9.0756124598559088E-3</v>
      </c>
      <c r="AN531" s="13">
        <f t="shared" si="811"/>
        <v>5.3315022826694782E-3</v>
      </c>
      <c r="AO531" s="13">
        <f t="shared" si="812"/>
        <v>1.5660054192398356E-3</v>
      </c>
      <c r="AP531" s="13">
        <f t="shared" si="813"/>
        <v>3.0665190198019677E-4</v>
      </c>
      <c r="AQ531" s="13">
        <f t="shared" si="814"/>
        <v>4.5035949987509514E-5</v>
      </c>
      <c r="AR531" s="13">
        <f t="shared" si="815"/>
        <v>6.7797588978550706E-5</v>
      </c>
      <c r="AS531" s="13">
        <f t="shared" si="816"/>
        <v>1.0605233747164711E-4</v>
      </c>
      <c r="AT531" s="13">
        <f t="shared" si="817"/>
        <v>8.2946152309032697E-5</v>
      </c>
      <c r="AU531" s="13">
        <f t="shared" si="818"/>
        <v>4.3249489493572769E-5</v>
      </c>
      <c r="AV531" s="13">
        <f t="shared" si="819"/>
        <v>1.6913246932350143E-5</v>
      </c>
      <c r="AW531" s="13">
        <f t="shared" si="820"/>
        <v>1.3506416314971234E-7</v>
      </c>
      <c r="AX531" s="13">
        <f t="shared" si="821"/>
        <v>2.3660868816909068E-3</v>
      </c>
      <c r="AY531" s="13">
        <f t="shared" si="822"/>
        <v>1.3899665357603489E-3</v>
      </c>
      <c r="AZ531" s="13">
        <f t="shared" si="823"/>
        <v>4.0827050466399844E-4</v>
      </c>
      <c r="BA531" s="13">
        <f t="shared" si="824"/>
        <v>7.9946675304867415E-5</v>
      </c>
      <c r="BB531" s="13">
        <f t="shared" si="825"/>
        <v>1.1741242912395781E-5</v>
      </c>
      <c r="BC531" s="13">
        <f t="shared" si="826"/>
        <v>1.3794873605656098E-6</v>
      </c>
      <c r="BD531" s="13">
        <f t="shared" si="827"/>
        <v>6.6379909528142375E-6</v>
      </c>
      <c r="BE531" s="13">
        <f t="shared" si="828"/>
        <v>1.0383473325051634E-5</v>
      </c>
      <c r="BF531" s="13">
        <f t="shared" si="829"/>
        <v>8.1211709279559228E-6</v>
      </c>
      <c r="BG531" s="13">
        <f t="shared" si="830"/>
        <v>4.2345122341002091E-6</v>
      </c>
      <c r="BH531" s="13">
        <f t="shared" si="831"/>
        <v>1.6559582989768641E-6</v>
      </c>
      <c r="BI531" s="13">
        <f t="shared" si="832"/>
        <v>5.1806635311951792E-7</v>
      </c>
      <c r="BJ531" s="14">
        <f t="shared" si="833"/>
        <v>0.61092360221910802</v>
      </c>
      <c r="BK531" s="14">
        <f t="shared" si="834"/>
        <v>0.25173817419495187</v>
      </c>
      <c r="BL531" s="14">
        <f t="shared" si="835"/>
        <v>0.13362039862198843</v>
      </c>
      <c r="BM531" s="14">
        <f t="shared" si="836"/>
        <v>0.36313086304644432</v>
      </c>
      <c r="BN531" s="14">
        <f t="shared" si="837"/>
        <v>0.63569061534552618</v>
      </c>
    </row>
    <row r="532" spans="1:66" x14ac:dyDescent="0.25">
      <c r="A532" t="s">
        <v>347</v>
      </c>
      <c r="B532" t="s">
        <v>232</v>
      </c>
      <c r="C532" t="s">
        <v>234</v>
      </c>
      <c r="D532" s="11">
        <v>44429</v>
      </c>
      <c r="E532" s="10">
        <f>VLOOKUP(A532,home!$A$2:$E$405,3,FALSE)</f>
        <v>1.3042</v>
      </c>
      <c r="F532" s="10">
        <f>VLOOKUP(B532,home!$B$2:$E$405,3,FALSE)</f>
        <v>0.92010000000000003</v>
      </c>
      <c r="G532" s="10">
        <f>VLOOKUP(C532,away!$B$2:$E$405,4,FALSE)</f>
        <v>1.4823999999999999</v>
      </c>
      <c r="H532" s="10">
        <f>VLOOKUP(A532,away!$A$2:$E$405,3,FALSE)</f>
        <v>1.1499999999999999</v>
      </c>
      <c r="I532" s="10">
        <f>VLOOKUP(C532,away!$B$2:$E$405,3,FALSE)</f>
        <v>0.92749999999999999</v>
      </c>
      <c r="J532" s="10">
        <f>VLOOKUP(B532,home!$B$2:$E$405,4,FALSE)</f>
        <v>1.0435000000000001</v>
      </c>
      <c r="K532" s="12">
        <f t="shared" si="782"/>
        <v>1.778871728208</v>
      </c>
      <c r="L532" s="12">
        <f t="shared" si="783"/>
        <v>1.1130231875000001</v>
      </c>
      <c r="M532" s="13">
        <f t="shared" si="784"/>
        <v>5.5471000089127323E-2</v>
      </c>
      <c r="N532" s="13">
        <f t="shared" si="785"/>
        <v>9.8675793793972039E-2</v>
      </c>
      <c r="O532" s="13">
        <f t="shared" si="786"/>
        <v>6.1740509333013283E-2</v>
      </c>
      <c r="P532" s="13">
        <f t="shared" si="787"/>
        <v>0.10982844653765948</v>
      </c>
      <c r="Q532" s="13">
        <f t="shared" si="788"/>
        <v>8.7765789919289669E-2</v>
      </c>
      <c r="R532" s="13">
        <f t="shared" si="789"/>
        <v>3.435930924785198E-2</v>
      </c>
      <c r="S532" s="13">
        <f t="shared" si="790"/>
        <v>5.4363034961937805E-2</v>
      </c>
      <c r="T532" s="13">
        <f t="shared" si="791"/>
        <v>9.7685359249423162E-2</v>
      </c>
      <c r="U532" s="13">
        <f t="shared" si="792"/>
        <v>6.1120803821759565E-2</v>
      </c>
      <c r="V532" s="13">
        <f t="shared" si="793"/>
        <v>1.1959417572242753E-2</v>
      </c>
      <c r="W532" s="13">
        <f t="shared" si="794"/>
        <v>5.2041360797089022E-2</v>
      </c>
      <c r="X532" s="13">
        <f t="shared" si="795"/>
        <v>5.7923241276213566E-2</v>
      </c>
      <c r="Y532" s="13">
        <f t="shared" si="796"/>
        <v>3.2234955317791407E-2</v>
      </c>
      <c r="Z532" s="13">
        <f t="shared" si="797"/>
        <v>1.2747569299780812E-2</v>
      </c>
      <c r="AA532" s="13">
        <f t="shared" si="798"/>
        <v>2.2676290630752334E-2</v>
      </c>
      <c r="AB532" s="13">
        <f t="shared" si="799"/>
        <v>2.016910615183665E-2</v>
      </c>
      <c r="AC532" s="13">
        <f t="shared" si="800"/>
        <v>1.4799222243877266E-3</v>
      </c>
      <c r="AD532" s="13">
        <f t="shared" si="801"/>
        <v>2.3143726354853459E-2</v>
      </c>
      <c r="AE532" s="13">
        <f t="shared" si="802"/>
        <v>2.5759504078106756E-2</v>
      </c>
      <c r="AF532" s="13">
        <f t="shared" si="803"/>
        <v>1.4335462668716818E-2</v>
      </c>
      <c r="AG532" s="13">
        <f t="shared" si="804"/>
        <v>5.3185674512741489E-3</v>
      </c>
      <c r="AH532" s="13">
        <f t="shared" si="805"/>
        <v>3.5470850537297964E-3</v>
      </c>
      <c r="AI532" s="13">
        <f t="shared" si="806"/>
        <v>6.3098093196290884E-3</v>
      </c>
      <c r="AJ532" s="13">
        <f t="shared" si="807"/>
        <v>5.6121707045357731E-3</v>
      </c>
      <c r="AK532" s="13">
        <f t="shared" si="808"/>
        <v>3.327777266725286E-3</v>
      </c>
      <c r="AL532" s="13">
        <f t="shared" si="809"/>
        <v>1.1720542888349328E-4</v>
      </c>
      <c r="AM532" s="13">
        <f t="shared" si="810"/>
        <v>8.2339440996062416E-3</v>
      </c>
      <c r="AN532" s="13">
        <f t="shared" si="811"/>
        <v>9.1645707074405561E-3</v>
      </c>
      <c r="AO532" s="13">
        <f t="shared" si="812"/>
        <v>5.1001898504323111E-3</v>
      </c>
      <c r="AP532" s="13">
        <f t="shared" si="813"/>
        <v>1.8922098547277727E-3</v>
      </c>
      <c r="AQ532" s="13">
        <f t="shared" si="814"/>
        <v>5.265183609820045E-4</v>
      </c>
      <c r="AR532" s="13">
        <f t="shared" si="815"/>
        <v>7.8959758256718954E-4</v>
      </c>
      <c r="AS532" s="13">
        <f t="shared" si="816"/>
        <v>1.4045928162901553E-3</v>
      </c>
      <c r="AT532" s="13">
        <f t="shared" si="817"/>
        <v>1.2492952252713056E-3</v>
      </c>
      <c r="AU532" s="13">
        <f t="shared" si="818"/>
        <v>7.4077865214012336E-4</v>
      </c>
      <c r="AV532" s="13">
        <f t="shared" si="819"/>
        <v>3.2943755028802361E-4</v>
      </c>
      <c r="AW532" s="13">
        <f t="shared" si="820"/>
        <v>6.4460559768825443E-6</v>
      </c>
      <c r="AX532" s="13">
        <f t="shared" si="821"/>
        <v>2.4411883950724339E-3</v>
      </c>
      <c r="AY532" s="13">
        <f t="shared" si="822"/>
        <v>2.7170992887715299E-3</v>
      </c>
      <c r="AZ532" s="13">
        <f t="shared" si="823"/>
        <v>1.5120972555712361E-3</v>
      </c>
      <c r="BA532" s="13">
        <f t="shared" si="824"/>
        <v>5.6099976906863296E-4</v>
      </c>
      <c r="BB532" s="13">
        <f t="shared" si="825"/>
        <v>1.5610143778888348E-4</v>
      </c>
      <c r="BC532" s="13">
        <f t="shared" si="826"/>
        <v>3.4748903972223221E-5</v>
      </c>
      <c r="BD532" s="13">
        <f t="shared" si="827"/>
        <v>1.4647340303187116E-4</v>
      </c>
      <c r="BE532" s="13">
        <f t="shared" si="828"/>
        <v>2.6055739558781155E-4</v>
      </c>
      <c r="BF532" s="13">
        <f t="shared" si="829"/>
        <v>2.31749092293333E-4</v>
      </c>
      <c r="BG532" s="13">
        <f t="shared" si="830"/>
        <v>1.374173027728255E-4</v>
      </c>
      <c r="BH532" s="13">
        <f t="shared" si="831"/>
        <v>6.1111938717294548E-5</v>
      </c>
      <c r="BI532" s="13">
        <f t="shared" si="832"/>
        <v>2.1742060008035026E-5</v>
      </c>
      <c r="BJ532" s="14">
        <f t="shared" si="833"/>
        <v>0.52722342883016393</v>
      </c>
      <c r="BK532" s="14">
        <f t="shared" si="834"/>
        <v>0.23593612610301012</v>
      </c>
      <c r="BL532" s="14">
        <f t="shared" si="835"/>
        <v>0.22423561454880175</v>
      </c>
      <c r="BM532" s="14">
        <f t="shared" si="836"/>
        <v>0.5495912366280481</v>
      </c>
      <c r="BN532" s="14">
        <f t="shared" si="837"/>
        <v>0.4478408489209138</v>
      </c>
    </row>
    <row r="533" spans="1:66" x14ac:dyDescent="0.25">
      <c r="A533" t="s">
        <v>347</v>
      </c>
      <c r="B533" t="s">
        <v>323</v>
      </c>
      <c r="C533" t="s">
        <v>244</v>
      </c>
      <c r="D533" s="11">
        <v>44429</v>
      </c>
      <c r="E533" s="10">
        <f>VLOOKUP(A533,home!$A$2:$E$405,3,FALSE)</f>
        <v>1.3042</v>
      </c>
      <c r="F533" s="10" t="e">
        <f>VLOOKUP(B533,home!$B$2:$E$405,3,FALSE)</f>
        <v>#N/A</v>
      </c>
      <c r="G533" s="10">
        <f>VLOOKUP(C533,away!$B$2:$E$405,4,FALSE)</f>
        <v>0.92010000000000003</v>
      </c>
      <c r="H533" s="10">
        <f>VLOOKUP(A533,away!$A$2:$E$405,3,FALSE)</f>
        <v>1.1499999999999999</v>
      </c>
      <c r="I533" s="10">
        <f>VLOOKUP(C533,away!$B$2:$E$405,3,FALSE)</f>
        <v>1.1594</v>
      </c>
      <c r="J533" s="10" t="e">
        <f>VLOOKUP(B533,home!$B$2:$E$405,4,FALSE)</f>
        <v>#N/A</v>
      </c>
      <c r="K533" s="12" t="e">
        <f t="shared" si="782"/>
        <v>#N/A</v>
      </c>
      <c r="L533" s="12" t="e">
        <f t="shared" si="783"/>
        <v>#N/A</v>
      </c>
      <c r="M533" s="13" t="e">
        <f t="shared" si="784"/>
        <v>#N/A</v>
      </c>
      <c r="N533" s="13" t="e">
        <f t="shared" si="785"/>
        <v>#N/A</v>
      </c>
      <c r="O533" s="13" t="e">
        <f t="shared" si="786"/>
        <v>#N/A</v>
      </c>
      <c r="P533" s="13" t="e">
        <f t="shared" si="787"/>
        <v>#N/A</v>
      </c>
      <c r="Q533" s="13" t="e">
        <f t="shared" si="788"/>
        <v>#N/A</v>
      </c>
      <c r="R533" s="13" t="e">
        <f t="shared" si="789"/>
        <v>#N/A</v>
      </c>
      <c r="S533" s="13" t="e">
        <f t="shared" si="790"/>
        <v>#N/A</v>
      </c>
      <c r="T533" s="13" t="e">
        <f t="shared" si="791"/>
        <v>#N/A</v>
      </c>
      <c r="U533" s="13" t="e">
        <f t="shared" si="792"/>
        <v>#N/A</v>
      </c>
      <c r="V533" s="13" t="e">
        <f t="shared" si="793"/>
        <v>#N/A</v>
      </c>
      <c r="W533" s="13" t="e">
        <f t="shared" si="794"/>
        <v>#N/A</v>
      </c>
      <c r="X533" s="13" t="e">
        <f t="shared" si="795"/>
        <v>#N/A</v>
      </c>
      <c r="Y533" s="13" t="e">
        <f t="shared" si="796"/>
        <v>#N/A</v>
      </c>
      <c r="Z533" s="13" t="e">
        <f t="shared" si="797"/>
        <v>#N/A</v>
      </c>
      <c r="AA533" s="13" t="e">
        <f t="shared" si="798"/>
        <v>#N/A</v>
      </c>
      <c r="AB533" s="13" t="e">
        <f t="shared" si="799"/>
        <v>#N/A</v>
      </c>
      <c r="AC533" s="13" t="e">
        <f t="shared" si="800"/>
        <v>#N/A</v>
      </c>
      <c r="AD533" s="13" t="e">
        <f t="shared" si="801"/>
        <v>#N/A</v>
      </c>
      <c r="AE533" s="13" t="e">
        <f t="shared" si="802"/>
        <v>#N/A</v>
      </c>
      <c r="AF533" s="13" t="e">
        <f t="shared" si="803"/>
        <v>#N/A</v>
      </c>
      <c r="AG533" s="13" t="e">
        <f t="shared" si="804"/>
        <v>#N/A</v>
      </c>
      <c r="AH533" s="13" t="e">
        <f t="shared" si="805"/>
        <v>#N/A</v>
      </c>
      <c r="AI533" s="13" t="e">
        <f t="shared" si="806"/>
        <v>#N/A</v>
      </c>
      <c r="AJ533" s="13" t="e">
        <f t="shared" si="807"/>
        <v>#N/A</v>
      </c>
      <c r="AK533" s="13" t="e">
        <f t="shared" si="808"/>
        <v>#N/A</v>
      </c>
      <c r="AL533" s="13" t="e">
        <f t="shared" si="809"/>
        <v>#N/A</v>
      </c>
      <c r="AM533" s="13" t="e">
        <f t="shared" si="810"/>
        <v>#N/A</v>
      </c>
      <c r="AN533" s="13" t="e">
        <f t="shared" si="811"/>
        <v>#N/A</v>
      </c>
      <c r="AO533" s="13" t="e">
        <f t="shared" si="812"/>
        <v>#N/A</v>
      </c>
      <c r="AP533" s="13" t="e">
        <f t="shared" si="813"/>
        <v>#N/A</v>
      </c>
      <c r="AQ533" s="13" t="e">
        <f t="shared" si="814"/>
        <v>#N/A</v>
      </c>
      <c r="AR533" s="13" t="e">
        <f t="shared" si="815"/>
        <v>#N/A</v>
      </c>
      <c r="AS533" s="13" t="e">
        <f t="shared" si="816"/>
        <v>#N/A</v>
      </c>
      <c r="AT533" s="13" t="e">
        <f t="shared" si="817"/>
        <v>#N/A</v>
      </c>
      <c r="AU533" s="13" t="e">
        <f t="shared" si="818"/>
        <v>#N/A</v>
      </c>
      <c r="AV533" s="13" t="e">
        <f t="shared" si="819"/>
        <v>#N/A</v>
      </c>
      <c r="AW533" s="13" t="e">
        <f t="shared" si="820"/>
        <v>#N/A</v>
      </c>
      <c r="AX533" s="13" t="e">
        <f t="shared" si="821"/>
        <v>#N/A</v>
      </c>
      <c r="AY533" s="13" t="e">
        <f t="shared" si="822"/>
        <v>#N/A</v>
      </c>
      <c r="AZ533" s="13" t="e">
        <f t="shared" si="823"/>
        <v>#N/A</v>
      </c>
      <c r="BA533" s="13" t="e">
        <f t="shared" si="824"/>
        <v>#N/A</v>
      </c>
      <c r="BB533" s="13" t="e">
        <f t="shared" si="825"/>
        <v>#N/A</v>
      </c>
      <c r="BC533" s="13" t="e">
        <f t="shared" si="826"/>
        <v>#N/A</v>
      </c>
      <c r="BD533" s="13" t="e">
        <f t="shared" si="827"/>
        <v>#N/A</v>
      </c>
      <c r="BE533" s="13" t="e">
        <f t="shared" si="828"/>
        <v>#N/A</v>
      </c>
      <c r="BF533" s="13" t="e">
        <f t="shared" si="829"/>
        <v>#N/A</v>
      </c>
      <c r="BG533" s="13" t="e">
        <f t="shared" si="830"/>
        <v>#N/A</v>
      </c>
      <c r="BH533" s="13" t="e">
        <f t="shared" si="831"/>
        <v>#N/A</v>
      </c>
      <c r="BI533" s="13" t="e">
        <f t="shared" si="832"/>
        <v>#N/A</v>
      </c>
      <c r="BJ533" s="14" t="e">
        <f t="shared" si="833"/>
        <v>#N/A</v>
      </c>
      <c r="BK533" s="14" t="e">
        <f t="shared" si="834"/>
        <v>#N/A</v>
      </c>
      <c r="BL533" s="14" t="e">
        <f t="shared" si="835"/>
        <v>#N/A</v>
      </c>
      <c r="BM533" s="14" t="e">
        <f t="shared" si="836"/>
        <v>#N/A</v>
      </c>
      <c r="BN533" s="14" t="e">
        <f t="shared" si="837"/>
        <v>#N/A</v>
      </c>
    </row>
    <row r="534" spans="1:66" x14ac:dyDescent="0.25">
      <c r="A534" t="s">
        <v>348</v>
      </c>
      <c r="B534" t="s">
        <v>259</v>
      </c>
      <c r="C534" t="s">
        <v>256</v>
      </c>
      <c r="D534" s="11">
        <v>44429</v>
      </c>
      <c r="E534" s="10">
        <f>VLOOKUP(A534,home!$A$2:$E$405,3,FALSE)</f>
        <v>1.1457999999999999</v>
      </c>
      <c r="F534" s="10">
        <f>VLOOKUP(B534,home!$B$2:$E$405,3,FALSE)</f>
        <v>1.3090999999999999</v>
      </c>
      <c r="G534" s="10">
        <f>VLOOKUP(C534,away!$B$2:$E$405,4,FALSE)</f>
        <v>1.4545999999999999</v>
      </c>
      <c r="H534" s="10">
        <f>VLOOKUP(A534,away!$A$2:$E$405,3,FALSE)</f>
        <v>0.77080000000000004</v>
      </c>
      <c r="I534" s="10">
        <f>VLOOKUP(C534,away!$B$2:$E$405,3,FALSE)</f>
        <v>0.4325</v>
      </c>
      <c r="J534" s="10">
        <f>VLOOKUP(B534,home!$B$2:$E$405,4,FALSE)</f>
        <v>0.64870000000000005</v>
      </c>
      <c r="K534" s="12">
        <f t="shared" si="782"/>
        <v>2.1818516781879995</v>
      </c>
      <c r="L534" s="12">
        <f t="shared" si="783"/>
        <v>0.21625776770000005</v>
      </c>
      <c r="M534" s="13">
        <f t="shared" si="784"/>
        <v>9.0889622713071799E-2</v>
      </c>
      <c r="N534" s="13">
        <f t="shared" si="785"/>
        <v>0.19830767584638981</v>
      </c>
      <c r="O534" s="13">
        <f t="shared" si="786"/>
        <v>1.9655586915024132E-2</v>
      </c>
      <c r="P534" s="13">
        <f t="shared" si="787"/>
        <v>4.2885575296315481E-2</v>
      </c>
      <c r="Q534" s="13">
        <f t="shared" si="788"/>
        <v>0.21633896767150376</v>
      </c>
      <c r="R534" s="13">
        <f t="shared" si="789"/>
        <v>2.1253366745382246E-3</v>
      </c>
      <c r="S534" s="13">
        <f t="shared" si="790"/>
        <v>5.0588079078675565E-3</v>
      </c>
      <c r="T534" s="13">
        <f t="shared" si="791"/>
        <v>4.6784982215161884E-2</v>
      </c>
      <c r="U534" s="13">
        <f t="shared" si="792"/>
        <v>4.6371693900557273E-3</v>
      </c>
      <c r="V534" s="13">
        <f t="shared" si="793"/>
        <v>2.652177699676408E-4</v>
      </c>
      <c r="W534" s="13">
        <f t="shared" si="794"/>
        <v>0.15733984655717662</v>
      </c>
      <c r="X534" s="13">
        <f t="shared" si="795"/>
        <v>3.4025963986715556E-2</v>
      </c>
      <c r="Y534" s="13">
        <f t="shared" si="796"/>
        <v>3.6791895078038504E-3</v>
      </c>
      <c r="Z534" s="13">
        <f t="shared" si="797"/>
        <v>1.5320685494885929E-4</v>
      </c>
      <c r="AA534" s="13">
        <f t="shared" si="798"/>
        <v>3.3427463358007406E-4</v>
      </c>
      <c r="AB534" s="13">
        <f t="shared" si="799"/>
        <v>3.6466883512618171E-4</v>
      </c>
      <c r="AC534" s="13">
        <f t="shared" si="800"/>
        <v>7.8213113777126495E-6</v>
      </c>
      <c r="AD534" s="13">
        <f t="shared" si="801"/>
        <v>8.5823052064154512E-2</v>
      </c>
      <c r="AE534" s="13">
        <f t="shared" si="802"/>
        <v>1.8559901656594938E-2</v>
      </c>
      <c r="AF534" s="13">
        <f t="shared" si="803"/>
        <v>2.006861450493377E-3</v>
      </c>
      <c r="AG534" s="13">
        <f t="shared" si="804"/>
        <v>1.4466645912229395E-4</v>
      </c>
      <c r="AH534" s="13">
        <f t="shared" si="805"/>
        <v>8.2830431118945053E-6</v>
      </c>
      <c r="AI534" s="13">
        <f t="shared" si="806"/>
        <v>1.8072371514190575E-5</v>
      </c>
      <c r="AJ534" s="13">
        <f t="shared" si="807"/>
        <v>1.9715617058536859E-5</v>
      </c>
      <c r="AK534" s="13">
        <f t="shared" si="808"/>
        <v>1.4338850721893532E-5</v>
      </c>
      <c r="AL534" s="13">
        <f t="shared" si="809"/>
        <v>1.4761704493535534E-7</v>
      </c>
      <c r="AM534" s="13">
        <f t="shared" si="810"/>
        <v>3.7450634034678347E-2</v>
      </c>
      <c r="AN534" s="13">
        <f t="shared" si="811"/>
        <v>8.0989905152891867E-3</v>
      </c>
      <c r="AO534" s="13">
        <f t="shared" si="812"/>
        <v>8.7573480472995626E-4</v>
      </c>
      <c r="AP534" s="13">
        <f t="shared" si="813"/>
        <v>6.312815132269859E-5</v>
      </c>
      <c r="AQ534" s="13">
        <f t="shared" si="814"/>
        <v>3.4129882710186509E-6</v>
      </c>
      <c r="AR534" s="13">
        <f t="shared" si="815"/>
        <v>3.5825448262823372E-7</v>
      </c>
      <c r="AS534" s="13">
        <f t="shared" si="816"/>
        <v>7.8165814414078531E-7</v>
      </c>
      <c r="AT534" s="13">
        <f t="shared" si="817"/>
        <v>8.52731066781445E-7</v>
      </c>
      <c r="AU534" s="13">
        <f t="shared" si="818"/>
        <v>6.2017756970004622E-7</v>
      </c>
      <c r="AV534" s="13">
        <f t="shared" si="819"/>
        <v>3.3828386780615014E-7</v>
      </c>
      <c r="AW534" s="13">
        <f t="shared" si="820"/>
        <v>1.934777134257265E-9</v>
      </c>
      <c r="AX534" s="13">
        <f t="shared" si="821"/>
        <v>1.3618621452961256E-2</v>
      </c>
      <c r="AY534" s="13">
        <f t="shared" si="822"/>
        <v>2.9451326745687325E-3</v>
      </c>
      <c r="AZ534" s="13">
        <f t="shared" si="823"/>
        <v>3.1845390889128239E-4</v>
      </c>
      <c r="BA534" s="13">
        <f t="shared" si="824"/>
        <v>2.2956043817389307E-5</v>
      </c>
      <c r="BB534" s="13">
        <f t="shared" si="825"/>
        <v>1.241105697793E-6</v>
      </c>
      <c r="BC534" s="13">
        <f t="shared" si="826"/>
        <v>5.3679749536893042E-8</v>
      </c>
      <c r="BD534" s="13">
        <f t="shared" si="827"/>
        <v>1.2912552446950033E-8</v>
      </c>
      <c r="BE534" s="13">
        <f t="shared" si="828"/>
        <v>2.8173274226068486E-8</v>
      </c>
      <c r="BF534" s="13">
        <f t="shared" si="829"/>
        <v>3.073495282509913E-8</v>
      </c>
      <c r="BG534" s="13">
        <f t="shared" si="830"/>
        <v>2.235303613349051E-8</v>
      </c>
      <c r="BH534" s="13">
        <f t="shared" si="831"/>
        <v>1.2192752350113312E-8</v>
      </c>
      <c r="BI534" s="13">
        <f t="shared" si="832"/>
        <v>5.3205554353650854E-9</v>
      </c>
      <c r="BJ534" s="14">
        <f t="shared" si="833"/>
        <v>0.82640946677509364</v>
      </c>
      <c r="BK534" s="14">
        <f t="shared" si="834"/>
        <v>0.14205232529021386</v>
      </c>
      <c r="BL534" s="14">
        <f t="shared" si="835"/>
        <v>2.7180509122985332E-2</v>
      </c>
      <c r="BM534" s="14">
        <f t="shared" si="836"/>
        <v>0.42264761218660712</v>
      </c>
      <c r="BN534" s="14">
        <f t="shared" si="837"/>
        <v>0.5702027651168432</v>
      </c>
    </row>
    <row r="535" spans="1:66" x14ac:dyDescent="0.25">
      <c r="A535" t="s">
        <v>348</v>
      </c>
      <c r="B535" t="s">
        <v>251</v>
      </c>
      <c r="C535" t="s">
        <v>248</v>
      </c>
      <c r="D535" s="11">
        <v>44429</v>
      </c>
      <c r="E535" s="10">
        <f>VLOOKUP(A535,home!$A$2:$E$405,3,FALSE)</f>
        <v>1.1457999999999999</v>
      </c>
      <c r="F535" s="10">
        <f>VLOOKUP(B535,home!$B$2:$E$405,3,FALSE)</f>
        <v>0</v>
      </c>
      <c r="G535" s="10">
        <f>VLOOKUP(C535,away!$B$2:$E$405,4,FALSE)</f>
        <v>0.29089999999999999</v>
      </c>
      <c r="H535" s="10">
        <f>VLOOKUP(A535,away!$A$2:$E$405,3,FALSE)</f>
        <v>0.77080000000000004</v>
      </c>
      <c r="I535" s="10">
        <f>VLOOKUP(C535,away!$B$2:$E$405,3,FALSE)</f>
        <v>1.7298</v>
      </c>
      <c r="J535" s="10">
        <f>VLOOKUP(B535,home!$B$2:$E$405,4,FALSE)</f>
        <v>1.2974000000000001</v>
      </c>
      <c r="K535" s="12">
        <f t="shared" si="782"/>
        <v>0</v>
      </c>
      <c r="L535" s="12">
        <f t="shared" si="783"/>
        <v>1.7298621344160001</v>
      </c>
      <c r="M535" s="13">
        <f t="shared" si="784"/>
        <v>0.17730885307348504</v>
      </c>
      <c r="N535" s="13">
        <f t="shared" si="785"/>
        <v>0</v>
      </c>
      <c r="O535" s="13">
        <f t="shared" si="786"/>
        <v>0.3067198710285518</v>
      </c>
      <c r="P535" s="13">
        <f t="shared" si="787"/>
        <v>0</v>
      </c>
      <c r="Q535" s="13">
        <f t="shared" si="788"/>
        <v>0</v>
      </c>
      <c r="R535" s="13">
        <f t="shared" si="789"/>
        <v>0.2652915453826255</v>
      </c>
      <c r="S535" s="13">
        <f t="shared" si="790"/>
        <v>0</v>
      </c>
      <c r="T535" s="13">
        <f t="shared" si="791"/>
        <v>0</v>
      </c>
      <c r="U535" s="13">
        <f t="shared" si="792"/>
        <v>0</v>
      </c>
      <c r="V535" s="13">
        <f t="shared" si="793"/>
        <v>0</v>
      </c>
      <c r="W535" s="13">
        <f t="shared" si="794"/>
        <v>0</v>
      </c>
      <c r="X535" s="13">
        <f t="shared" si="795"/>
        <v>0</v>
      </c>
      <c r="Y535" s="13">
        <f t="shared" si="796"/>
        <v>0</v>
      </c>
      <c r="Z535" s="13">
        <f t="shared" si="797"/>
        <v>0.15297259964603588</v>
      </c>
      <c r="AA535" s="13">
        <f t="shared" si="798"/>
        <v>0</v>
      </c>
      <c r="AB535" s="13">
        <f t="shared" si="799"/>
        <v>0</v>
      </c>
      <c r="AC535" s="13">
        <f t="shared" si="800"/>
        <v>0</v>
      </c>
      <c r="AD535" s="13">
        <f t="shared" si="801"/>
        <v>0</v>
      </c>
      <c r="AE535" s="13">
        <f t="shared" si="802"/>
        <v>0</v>
      </c>
      <c r="AF535" s="13">
        <f t="shared" si="803"/>
        <v>0</v>
      </c>
      <c r="AG535" s="13">
        <f t="shared" si="804"/>
        <v>0</v>
      </c>
      <c r="AH535" s="13">
        <f t="shared" si="805"/>
        <v>6.6155376932713991E-2</v>
      </c>
      <c r="AI535" s="13">
        <f t="shared" si="806"/>
        <v>0</v>
      </c>
      <c r="AJ535" s="13">
        <f t="shared" si="807"/>
        <v>0</v>
      </c>
      <c r="AK535" s="13">
        <f t="shared" si="808"/>
        <v>0</v>
      </c>
      <c r="AL535" s="13">
        <f t="shared" si="809"/>
        <v>0</v>
      </c>
      <c r="AM535" s="13">
        <f t="shared" si="810"/>
        <v>0</v>
      </c>
      <c r="AN535" s="13">
        <f t="shared" si="811"/>
        <v>0</v>
      </c>
      <c r="AO535" s="13">
        <f t="shared" si="812"/>
        <v>0</v>
      </c>
      <c r="AP535" s="13">
        <f t="shared" si="813"/>
        <v>0</v>
      </c>
      <c r="AQ535" s="13">
        <f t="shared" si="814"/>
        <v>0</v>
      </c>
      <c r="AR535" s="13">
        <f t="shared" si="815"/>
        <v>2.2887936308783923E-2</v>
      </c>
      <c r="AS535" s="13">
        <f t="shared" si="816"/>
        <v>0</v>
      </c>
      <c r="AT535" s="13">
        <f t="shared" si="817"/>
        <v>0</v>
      </c>
      <c r="AU535" s="13">
        <f t="shared" si="818"/>
        <v>0</v>
      </c>
      <c r="AV535" s="13">
        <f t="shared" si="819"/>
        <v>0</v>
      </c>
      <c r="AW535" s="13">
        <f t="shared" si="820"/>
        <v>0</v>
      </c>
      <c r="AX535" s="13">
        <f t="shared" si="821"/>
        <v>0</v>
      </c>
      <c r="AY535" s="13">
        <f t="shared" si="822"/>
        <v>0</v>
      </c>
      <c r="AZ535" s="13">
        <f t="shared" si="823"/>
        <v>0</v>
      </c>
      <c r="BA535" s="13">
        <f t="shared" si="824"/>
        <v>0</v>
      </c>
      <c r="BB535" s="13">
        <f t="shared" si="825"/>
        <v>0</v>
      </c>
      <c r="BC535" s="13">
        <f t="shared" si="826"/>
        <v>0</v>
      </c>
      <c r="BD535" s="13">
        <f t="shared" si="827"/>
        <v>6.5988290592484044E-3</v>
      </c>
      <c r="BE535" s="13">
        <f t="shared" si="828"/>
        <v>0</v>
      </c>
      <c r="BF535" s="13">
        <f t="shared" si="829"/>
        <v>0</v>
      </c>
      <c r="BG535" s="13">
        <f t="shared" si="830"/>
        <v>0</v>
      </c>
      <c r="BH535" s="13">
        <f t="shared" si="831"/>
        <v>0</v>
      </c>
      <c r="BI535" s="13">
        <f t="shared" si="832"/>
        <v>0</v>
      </c>
      <c r="BJ535" s="14">
        <f t="shared" si="833"/>
        <v>0</v>
      </c>
      <c r="BK535" s="14">
        <f t="shared" si="834"/>
        <v>0.17730885307348504</v>
      </c>
      <c r="BL535" s="14">
        <f t="shared" si="835"/>
        <v>0.66765355871192367</v>
      </c>
      <c r="BM535" s="14">
        <f t="shared" si="836"/>
        <v>0.24861474194678221</v>
      </c>
      <c r="BN535" s="14">
        <f t="shared" si="837"/>
        <v>0.74932026948466235</v>
      </c>
    </row>
    <row r="536" spans="1:66" x14ac:dyDescent="0.25">
      <c r="A536" t="s">
        <v>349</v>
      </c>
      <c r="B536" t="s">
        <v>262</v>
      </c>
      <c r="C536" t="s">
        <v>271</v>
      </c>
      <c r="D536" s="11">
        <v>44429</v>
      </c>
      <c r="E536" s="10">
        <f>VLOOKUP(A536,home!$A$2:$E$405,3,FALSE)</f>
        <v>1.2749999999999999</v>
      </c>
      <c r="F536" s="10">
        <f>VLOOKUP(B536,home!$B$2:$E$405,3,FALSE)</f>
        <v>0.7843</v>
      </c>
      <c r="G536" s="10">
        <f>VLOOKUP(C536,away!$B$2:$E$405,4,FALSE)</f>
        <v>0.52290000000000003</v>
      </c>
      <c r="H536" s="10">
        <f>VLOOKUP(A536,away!$A$2:$E$405,3,FALSE)</f>
        <v>1.35</v>
      </c>
      <c r="I536" s="10">
        <f>VLOOKUP(C536,away!$B$2:$E$405,3,FALSE)</f>
        <v>0.49380000000000002</v>
      </c>
      <c r="J536" s="10">
        <f>VLOOKUP(B536,home!$B$2:$E$405,4,FALSE)</f>
        <v>1.2345999999999999</v>
      </c>
      <c r="K536" s="12">
        <f t="shared" si="782"/>
        <v>0.52289084924999996</v>
      </c>
      <c r="L536" s="12">
        <f t="shared" si="783"/>
        <v>0.82302139800000007</v>
      </c>
      <c r="M536" s="13">
        <f t="shared" si="784"/>
        <v>0.26030213960493348</v>
      </c>
      <c r="N536" s="13">
        <f t="shared" si="785"/>
        <v>0.1361096068396157</v>
      </c>
      <c r="O536" s="13">
        <f t="shared" si="786"/>
        <v>0.21423423084004353</v>
      </c>
      <c r="P536" s="13">
        <f t="shared" si="787"/>
        <v>0.1120211189023709</v>
      </c>
      <c r="Q536" s="13">
        <f t="shared" si="788"/>
        <v>3.5585233955725132E-2</v>
      </c>
      <c r="R536" s="13">
        <f t="shared" si="789"/>
        <v>8.8159678082713688E-2</v>
      </c>
      <c r="S536" s="13">
        <f t="shared" si="790"/>
        <v>1.205208214882964E-2</v>
      </c>
      <c r="T536" s="13">
        <f t="shared" si="791"/>
        <v>2.9287408998397969E-2</v>
      </c>
      <c r="U536" s="13">
        <f t="shared" si="792"/>
        <v>4.6097888942276767E-2</v>
      </c>
      <c r="V536" s="13">
        <f t="shared" si="793"/>
        <v>5.7629087382166566E-4</v>
      </c>
      <c r="W536" s="13">
        <f t="shared" si="794"/>
        <v>6.2023977346230171E-3</v>
      </c>
      <c r="X536" s="13">
        <f t="shared" si="795"/>
        <v>5.104706054501469E-3</v>
      </c>
      <c r="Y536" s="13">
        <f t="shared" si="796"/>
        <v>2.1006411566774318E-3</v>
      </c>
      <c r="Z536" s="13">
        <f t="shared" si="797"/>
        <v>2.4185767167621657E-2</v>
      </c>
      <c r="AA536" s="13">
        <f t="shared" si="798"/>
        <v>1.2646516334040457E-2</v>
      </c>
      <c r="AB536" s="13">
        <f t="shared" si="799"/>
        <v>3.3063738329802048E-3</v>
      </c>
      <c r="AC536" s="13">
        <f t="shared" si="800"/>
        <v>1.5500436482367008E-5</v>
      </c>
      <c r="AD536" s="13">
        <f t="shared" si="801"/>
        <v>8.1079425471082621E-4</v>
      </c>
      <c r="AE536" s="13">
        <f t="shared" si="802"/>
        <v>6.6730102100247236E-4</v>
      </c>
      <c r="AF536" s="13">
        <f t="shared" si="803"/>
        <v>2.7460150959614113E-4</v>
      </c>
      <c r="AG536" s="13">
        <f t="shared" si="804"/>
        <v>7.533430610690883E-5</v>
      </c>
      <c r="AH536" s="13">
        <f t="shared" si="805"/>
        <v>4.9763509764996191E-3</v>
      </c>
      <c r="AI536" s="13">
        <f t="shared" si="806"/>
        <v>2.6020883882679523E-3</v>
      </c>
      <c r="AJ536" s="13">
        <f t="shared" si="807"/>
        <v>6.8030410358249659E-4</v>
      </c>
      <c r="AK536" s="13">
        <f t="shared" si="808"/>
        <v>1.1857493015683721E-4</v>
      </c>
      <c r="AL536" s="13">
        <f t="shared" si="809"/>
        <v>2.668247354194202E-7</v>
      </c>
      <c r="AM536" s="13">
        <f t="shared" si="810"/>
        <v>8.4791379282552978E-5</v>
      </c>
      <c r="AN536" s="13">
        <f t="shared" si="811"/>
        <v>6.9785119515475001E-5</v>
      </c>
      <c r="AO536" s="13">
        <f t="shared" si="812"/>
        <v>2.8717323311611661E-5</v>
      </c>
      <c r="AP536" s="13">
        <f t="shared" si="813"/>
        <v>7.8783238595802056E-6</v>
      </c>
      <c r="AQ536" s="13">
        <f t="shared" si="814"/>
        <v>1.621007279202114E-6</v>
      </c>
      <c r="AR536" s="13">
        <f t="shared" si="815"/>
        <v>8.1912866752347673E-4</v>
      </c>
      <c r="AS536" s="13">
        <f t="shared" si="816"/>
        <v>4.2831488460637161E-4</v>
      </c>
      <c r="AT536" s="13">
        <f t="shared" si="817"/>
        <v>1.1198096687912069E-4</v>
      </c>
      <c r="AU536" s="13">
        <f t="shared" si="818"/>
        <v>1.9517940957086516E-5</v>
      </c>
      <c r="AV536" s="13">
        <f t="shared" si="819"/>
        <v>2.551438180665581E-6</v>
      </c>
      <c r="AW536" s="13">
        <f t="shared" si="820"/>
        <v>3.1896700095722575E-9</v>
      </c>
      <c r="AX536" s="13">
        <f t="shared" si="821"/>
        <v>7.3894393870221607E-6</v>
      </c>
      <c r="AY536" s="13">
        <f t="shared" si="822"/>
        <v>6.0816667347432422E-6</v>
      </c>
      <c r="AZ536" s="13">
        <f t="shared" si="823"/>
        <v>2.5026709290992397E-6</v>
      </c>
      <c r="BA536" s="13">
        <f t="shared" si="824"/>
        <v>6.865839089337384E-7</v>
      </c>
      <c r="BB536" s="13">
        <f t="shared" si="825"/>
        <v>1.4126831214373748E-7</v>
      </c>
      <c r="BC536" s="13">
        <f t="shared" si="826"/>
        <v>2.3253368750727854E-8</v>
      </c>
      <c r="BD536" s="13">
        <f t="shared" si="827"/>
        <v>1.1236007018117478E-4</v>
      </c>
      <c r="BE536" s="13">
        <f t="shared" si="828"/>
        <v>5.875205251882409E-5</v>
      </c>
      <c r="BF536" s="13">
        <f t="shared" si="829"/>
        <v>1.5360455318374264E-5</v>
      </c>
      <c r="BG536" s="13">
        <f t="shared" si="830"/>
        <v>2.677280508763799E-6</v>
      </c>
      <c r="BH536" s="13">
        <f t="shared" si="831"/>
        <v>3.4998136972699372E-7</v>
      </c>
      <c r="BI536" s="13">
        <f t="shared" si="832"/>
        <v>3.6600411127645204E-8</v>
      </c>
      <c r="BJ536" s="14">
        <f t="shared" si="833"/>
        <v>0.21642764386684615</v>
      </c>
      <c r="BK536" s="14">
        <f t="shared" si="834"/>
        <v>0.38497348045790825</v>
      </c>
      <c r="BL536" s="14">
        <f t="shared" si="835"/>
        <v>0.37439303676901631</v>
      </c>
      <c r="BM536" s="14">
        <f t="shared" si="836"/>
        <v>0.15356184155892513</v>
      </c>
      <c r="BN536" s="14">
        <f t="shared" si="837"/>
        <v>0.8464120082254023</v>
      </c>
    </row>
    <row r="537" spans="1:66" s="10" customFormat="1" x14ac:dyDescent="0.25">
      <c r="A537" t="s">
        <v>349</v>
      </c>
      <c r="B537" t="s">
        <v>263</v>
      </c>
      <c r="C537" t="s">
        <v>261</v>
      </c>
      <c r="D537" s="11">
        <v>44429</v>
      </c>
      <c r="E537" s="10">
        <f>VLOOKUP(A537,home!$A$2:$E$405,3,FALSE)</f>
        <v>1.2749999999999999</v>
      </c>
      <c r="F537" s="10">
        <f>VLOOKUP(B537,home!$B$2:$E$405,3,FALSE)</f>
        <v>1.0458000000000001</v>
      </c>
      <c r="G537" s="10">
        <f>VLOOKUP(C537,away!$B$2:$E$405,4,FALSE)</f>
        <v>1.3071999999999999</v>
      </c>
      <c r="H537" s="10">
        <f>VLOOKUP(A537,away!$A$2:$E$405,3,FALSE)</f>
        <v>1.35</v>
      </c>
      <c r="I537" s="10">
        <f>VLOOKUP(C537,away!$B$2:$E$405,3,FALSE)</f>
        <v>0.74070000000000003</v>
      </c>
      <c r="J537" s="10">
        <f>VLOOKUP(B537,home!$B$2:$E$405,4,FALSE)</f>
        <v>0.49380000000000002</v>
      </c>
      <c r="K537" s="12">
        <f t="shared" si="782"/>
        <v>1.7430139439999996</v>
      </c>
      <c r="L537" s="12">
        <f t="shared" si="783"/>
        <v>0.49377284100000007</v>
      </c>
      <c r="M537" s="13">
        <f t="shared" si="784"/>
        <v>0.10680112861026864</v>
      </c>
      <c r="N537" s="13">
        <f t="shared" si="785"/>
        <v>0.18615585640263554</v>
      </c>
      <c r="O537" s="13">
        <f t="shared" si="786"/>
        <v>5.2735496695898734E-2</v>
      </c>
      <c r="P537" s="13">
        <f t="shared" si="787"/>
        <v>9.1918706084717403E-2</v>
      </c>
      <c r="Q537" s="13">
        <f t="shared" si="788"/>
        <v>0.16223612673352772</v>
      </c>
      <c r="R537" s="13">
        <f t="shared" si="789"/>
        <v>1.3019678012540017E-2</v>
      </c>
      <c r="S537" s="13">
        <f t="shared" si="790"/>
        <v>1.977752631978346E-2</v>
      </c>
      <c r="T537" s="13">
        <f t="shared" si="791"/>
        <v>8.0107793210050043E-2</v>
      </c>
      <c r="U537" s="13">
        <f t="shared" si="792"/>
        <v>2.2693480322247453E-2</v>
      </c>
      <c r="V537" s="13">
        <f t="shared" si="793"/>
        <v>1.8912873680127324E-3</v>
      </c>
      <c r="W537" s="13">
        <f t="shared" si="794"/>
        <v>9.4259943705696653E-2</v>
      </c>
      <c r="X537" s="13">
        <f t="shared" si="795"/>
        <v>4.6543000196061911E-2</v>
      </c>
      <c r="Y537" s="13">
        <f t="shared" si="796"/>
        <v>1.1490834717736525E-2</v>
      </c>
      <c r="Z537" s="13">
        <f t="shared" si="797"/>
        <v>2.1429211337190396E-3</v>
      </c>
      <c r="AA537" s="13">
        <f t="shared" si="798"/>
        <v>3.7351414169645735E-3</v>
      </c>
      <c r="AB537" s="13">
        <f t="shared" si="799"/>
        <v>3.2552017862905848E-3</v>
      </c>
      <c r="AC537" s="13">
        <f t="shared" si="800"/>
        <v>1.0173387793522488E-4</v>
      </c>
      <c r="AD537" s="13">
        <f t="shared" si="801"/>
        <v>4.1074099059921085E-2</v>
      </c>
      <c r="AE537" s="13">
        <f t="shared" si="802"/>
        <v>2.0281274584332667E-2</v>
      </c>
      <c r="AF537" s="13">
        <f t="shared" si="803"/>
        <v>5.0071712853035173E-3</v>
      </c>
      <c r="AG537" s="13">
        <f t="shared" si="804"/>
        <v>8.2413506363931326E-4</v>
      </c>
      <c r="AH537" s="13">
        <f t="shared" si="805"/>
        <v>2.645290640588478E-4</v>
      </c>
      <c r="AI537" s="13">
        <f t="shared" si="806"/>
        <v>4.6107784724784084E-4</v>
      </c>
      <c r="AJ537" s="13">
        <f t="shared" si="807"/>
        <v>4.0183255851124428E-4</v>
      </c>
      <c r="AK537" s="13">
        <f t="shared" si="808"/>
        <v>2.3346658421276488E-4</v>
      </c>
      <c r="AL537" s="13">
        <f t="shared" si="809"/>
        <v>3.502302474315744E-6</v>
      </c>
      <c r="AM537" s="13">
        <f t="shared" si="810"/>
        <v>1.4318545479735928E-2</v>
      </c>
      <c r="AN537" s="13">
        <f t="shared" si="811"/>
        <v>7.0701088805169184E-3</v>
      </c>
      <c r="AO537" s="13">
        <f t="shared" si="812"/>
        <v>1.7455138740560844E-3</v>
      </c>
      <c r="AP537" s="13">
        <f t="shared" si="813"/>
        <v>2.8729578153252968E-4</v>
      </c>
      <c r="AQ537" s="13">
        <f t="shared" si="814"/>
        <v>3.5464713563658131E-5</v>
      </c>
      <c r="AR537" s="13">
        <f t="shared" si="815"/>
        <v>2.6123453497481667E-5</v>
      </c>
      <c r="AS537" s="13">
        <f t="shared" si="816"/>
        <v>4.5533543711546102E-5</v>
      </c>
      <c r="AT537" s="13">
        <f t="shared" si="817"/>
        <v>3.968280080447919E-5</v>
      </c>
      <c r="AU537" s="13">
        <f t="shared" si="818"/>
        <v>2.3055891713060544E-5</v>
      </c>
      <c r="AV537" s="13">
        <f t="shared" si="819"/>
        <v>1.0046685186804647E-5</v>
      </c>
      <c r="AW537" s="13">
        <f t="shared" si="820"/>
        <v>8.3729637386542879E-8</v>
      </c>
      <c r="AX537" s="13">
        <f t="shared" si="821"/>
        <v>4.1595707381629878E-3</v>
      </c>
      <c r="AY537" s="13">
        <f t="shared" si="822"/>
        <v>2.0538830607232058E-3</v>
      </c>
      <c r="AZ537" s="13">
        <f t="shared" si="823"/>
        <v>5.0707583698753652E-4</v>
      </c>
      <c r="BA537" s="13">
        <f t="shared" si="824"/>
        <v>8.3460092210596259E-5</v>
      </c>
      <c r="BB537" s="13">
        <f t="shared" si="825"/>
        <v>1.0302581710237023E-5</v>
      </c>
      <c r="BC537" s="13">
        <f t="shared" si="826"/>
        <v>1.0174270081396752E-6</v>
      </c>
      <c r="BD537" s="13">
        <f t="shared" si="827"/>
        <v>2.1498419750304835E-6</v>
      </c>
      <c r="BE537" s="13">
        <f t="shared" si="828"/>
        <v>3.7472045398746318E-6</v>
      </c>
      <c r="BF537" s="13">
        <f t="shared" si="829"/>
        <v>3.2657148820107936E-6</v>
      </c>
      <c r="BG537" s="13">
        <f t="shared" si="830"/>
        <v>1.8973955254910426E-6</v>
      </c>
      <c r="BH537" s="13">
        <f t="shared" si="831"/>
        <v>8.2679671455352386E-7</v>
      </c>
      <c r="BI537" s="13">
        <f t="shared" si="832"/>
        <v>2.8822364046403556E-7</v>
      </c>
      <c r="BJ537" s="14">
        <f t="shared" si="833"/>
        <v>0.67825247342511263</v>
      </c>
      <c r="BK537" s="14">
        <f t="shared" si="834"/>
        <v>0.22254776762391498</v>
      </c>
      <c r="BL537" s="14">
        <f t="shared" si="835"/>
        <v>9.6956521840162846E-2</v>
      </c>
      <c r="BM537" s="14">
        <f t="shared" si="836"/>
        <v>0.3849788921522358</v>
      </c>
      <c r="BN537" s="14">
        <f t="shared" si="837"/>
        <v>0.61286699253958798</v>
      </c>
    </row>
    <row r="538" spans="1:66" x14ac:dyDescent="0.25">
      <c r="A538" t="s">
        <v>349</v>
      </c>
      <c r="B538" t="s">
        <v>272</v>
      </c>
      <c r="C538" t="s">
        <v>274</v>
      </c>
      <c r="D538" s="11">
        <v>44429</v>
      </c>
      <c r="E538" s="10">
        <f>VLOOKUP(A538,home!$A$2:$E$405,3,FALSE)</f>
        <v>1.2749999999999999</v>
      </c>
      <c r="F538" s="10">
        <f>VLOOKUP(B538,home!$B$2:$E$405,3,FALSE)</f>
        <v>1.0458000000000001</v>
      </c>
      <c r="G538" s="10">
        <f>VLOOKUP(C538,away!$B$2:$E$405,4,FALSE)</f>
        <v>0.98040000000000005</v>
      </c>
      <c r="H538" s="10">
        <f>VLOOKUP(A538,away!$A$2:$E$405,3,FALSE)</f>
        <v>1.35</v>
      </c>
      <c r="I538" s="10">
        <f>VLOOKUP(C538,away!$B$2:$E$405,3,FALSE)</f>
        <v>1.6667000000000001</v>
      </c>
      <c r="J538" s="10">
        <f>VLOOKUP(B538,home!$B$2:$E$405,4,FALSE)</f>
        <v>1.2345999999999999</v>
      </c>
      <c r="K538" s="12">
        <f t="shared" si="782"/>
        <v>1.307260458</v>
      </c>
      <c r="L538" s="12">
        <f t="shared" si="783"/>
        <v>2.777905557</v>
      </c>
      <c r="M538" s="13">
        <f t="shared" si="784"/>
        <v>1.6820346654308139E-2</v>
      </c>
      <c r="N538" s="13">
        <f t="shared" si="785"/>
        <v>2.1988574071029623E-2</v>
      </c>
      <c r="O538" s="13">
        <f t="shared" si="786"/>
        <v>4.6725334441668931E-2</v>
      </c>
      <c r="P538" s="13">
        <f t="shared" si="787"/>
        <v>6.1082182102419287E-2</v>
      </c>
      <c r="Q538" s="13">
        <f t="shared" si="788"/>
        <v>1.4372396705430557E-2</v>
      </c>
      <c r="R538" s="13">
        <f t="shared" si="789"/>
        <v>6.4899283099097829E-2</v>
      </c>
      <c r="S538" s="13">
        <f t="shared" si="790"/>
        <v>5.5454162852189161E-2</v>
      </c>
      <c r="T538" s="13">
        <f t="shared" si="791"/>
        <v>3.992516067542403E-2</v>
      </c>
      <c r="U538" s="13">
        <f t="shared" si="792"/>
        <v>8.4840266547998269E-2</v>
      </c>
      <c r="V538" s="13">
        <f t="shared" si="793"/>
        <v>2.2375422544887315E-2</v>
      </c>
      <c r="W538" s="13">
        <f t="shared" si="794"/>
        <v>6.2628219665662836E-3</v>
      </c>
      <c r="X538" s="13">
        <f t="shared" si="795"/>
        <v>1.7397527943426146E-2</v>
      </c>
      <c r="Y538" s="13">
        <f t="shared" si="796"/>
        <v>2.4164344776053143E-2</v>
      </c>
      <c r="Z538" s="13">
        <f t="shared" si="797"/>
        <v>6.0094693055433343E-2</v>
      </c>
      <c r="AA538" s="13">
        <f t="shared" si="798"/>
        <v>7.8559415967015198E-2</v>
      </c>
      <c r="AB538" s="13">
        <f t="shared" si="799"/>
        <v>5.1348809048626411E-2</v>
      </c>
      <c r="AC538" s="13">
        <f t="shared" si="800"/>
        <v>5.0784462955588321E-3</v>
      </c>
      <c r="AD538" s="13">
        <f t="shared" si="801"/>
        <v>2.0467848780964743E-3</v>
      </c>
      <c r="AE538" s="13">
        <f t="shared" si="802"/>
        <v>5.685775086847763E-3</v>
      </c>
      <c r="AF538" s="13">
        <f t="shared" si="803"/>
        <v>7.8972731048032822E-3</v>
      </c>
      <c r="AG538" s="13">
        <f t="shared" si="804"/>
        <v>7.3126262809932261E-3</v>
      </c>
      <c r="AH538" s="13">
        <f t="shared" si="805"/>
        <v>4.1734345446224404E-2</v>
      </c>
      <c r="AI538" s="13">
        <f t="shared" si="806"/>
        <v>5.4557659542361511E-2</v>
      </c>
      <c r="AJ538" s="13">
        <f t="shared" si="807"/>
        <v>3.5660535500377802E-2</v>
      </c>
      <c r="AK538" s="13">
        <f t="shared" si="808"/>
        <v>1.553920265691639E-2</v>
      </c>
      <c r="AL538" s="13">
        <f t="shared" si="809"/>
        <v>7.3768415787847045E-4</v>
      </c>
      <c r="AM538" s="13">
        <f t="shared" si="810"/>
        <v>5.3513618743357416E-4</v>
      </c>
      <c r="AN538" s="13">
        <f t="shared" si="811"/>
        <v>1.486557788823519E-3</v>
      </c>
      <c r="AO538" s="13">
        <f t="shared" si="812"/>
        <v>2.0647585711872436E-3</v>
      </c>
      <c r="AP538" s="13">
        <f t="shared" si="813"/>
        <v>1.9119014362548078E-3</v>
      </c>
      <c r="AQ538" s="13">
        <f t="shared" si="814"/>
        <v>1.3277704060521279E-3</v>
      </c>
      <c r="AR538" s="13">
        <f t="shared" si="815"/>
        <v>2.3186814026564879E-2</v>
      </c>
      <c r="AS538" s="13">
        <f t="shared" si="816"/>
        <v>3.0311205123928021E-2</v>
      </c>
      <c r="AT538" s="13">
        <f t="shared" si="817"/>
        <v>1.9812319946419049E-2</v>
      </c>
      <c r="AU538" s="13">
        <f t="shared" si="818"/>
        <v>8.6332874823994397E-3</v>
      </c>
      <c r="AV538" s="13">
        <f t="shared" si="819"/>
        <v>2.8214888370717882E-3</v>
      </c>
      <c r="AW538" s="13">
        <f t="shared" si="820"/>
        <v>7.4412784758811501E-5</v>
      </c>
      <c r="AX538" s="13">
        <f t="shared" si="821"/>
        <v>1.1659372957946466E-4</v>
      </c>
      <c r="AY538" s="13">
        <f t="shared" si="822"/>
        <v>3.2388636931015012E-4</v>
      </c>
      <c r="AZ538" s="13">
        <f t="shared" si="823"/>
        <v>4.4986287257161027E-4</v>
      </c>
      <c r="BA538" s="13">
        <f t="shared" si="824"/>
        <v>4.1655885786821964E-4</v>
      </c>
      <c r="BB538" s="13">
        <f t="shared" si="825"/>
        <v>2.8929029152242517E-4</v>
      </c>
      <c r="BC538" s="13">
        <f t="shared" si="826"/>
        <v>1.6072422168125894E-4</v>
      </c>
      <c r="BD538" s="13">
        <f t="shared" si="827"/>
        <v>1.0735129922253351E-2</v>
      </c>
      <c r="BE538" s="13">
        <f t="shared" si="828"/>
        <v>1.4033610858854418E-2</v>
      </c>
      <c r="BF538" s="13">
        <f t="shared" si="829"/>
        <v>9.1727922793699013E-3</v>
      </c>
      <c r="BG538" s="13">
        <f t="shared" si="830"/>
        <v>3.9970762120893231E-3</v>
      </c>
      <c r="BH538" s="13">
        <f t="shared" si="831"/>
        <v>1.3063049199191978E-3</v>
      </c>
      <c r="BI538" s="13">
        <f t="shared" si="832"/>
        <v>3.4153615358024469E-4</v>
      </c>
      <c r="BJ538" s="14">
        <f t="shared" si="833"/>
        <v>0.15613632622095491</v>
      </c>
      <c r="BK538" s="14">
        <f t="shared" si="834"/>
        <v>0.16187213097655137</v>
      </c>
      <c r="BL538" s="14">
        <f t="shared" si="835"/>
        <v>0.59821641801273651</v>
      </c>
      <c r="BM538" s="14">
        <f t="shared" si="836"/>
        <v>0.75018197760717054</v>
      </c>
      <c r="BN538" s="14">
        <f t="shared" si="837"/>
        <v>0.22588811707395434</v>
      </c>
    </row>
    <row r="539" spans="1:66" x14ac:dyDescent="0.25">
      <c r="A539" t="s">
        <v>349</v>
      </c>
      <c r="B539" t="s">
        <v>273</v>
      </c>
      <c r="C539" t="s">
        <v>264</v>
      </c>
      <c r="D539" s="11">
        <v>44429</v>
      </c>
      <c r="E539" s="10">
        <f>VLOOKUP(A539,home!$A$2:$E$405,3,FALSE)</f>
        <v>1.2749999999999999</v>
      </c>
      <c r="F539" s="10">
        <f>VLOOKUP(B539,home!$B$2:$E$405,3,FALSE)</f>
        <v>0.26140000000000002</v>
      </c>
      <c r="G539" s="10">
        <f>VLOOKUP(C539,away!$B$2:$E$405,4,FALSE)</f>
        <v>0.7843</v>
      </c>
      <c r="H539" s="10">
        <f>VLOOKUP(A539,away!$A$2:$E$405,3,FALSE)</f>
        <v>1.35</v>
      </c>
      <c r="I539" s="10">
        <f>VLOOKUP(C539,away!$B$2:$E$405,3,FALSE)</f>
        <v>1.2963</v>
      </c>
      <c r="J539" s="10">
        <f>VLOOKUP(B539,home!$B$2:$E$405,4,FALSE)</f>
        <v>1.2345999999999999</v>
      </c>
      <c r="K539" s="12">
        <f t="shared" si="782"/>
        <v>0.2613954255</v>
      </c>
      <c r="L539" s="12">
        <f t="shared" si="783"/>
        <v>2.1605561729999998</v>
      </c>
      <c r="M539" s="13">
        <f t="shared" si="784"/>
        <v>8.8748247393542007E-2</v>
      </c>
      <c r="N539" s="13">
        <f t="shared" si="785"/>
        <v>2.3198385889814183E-2</v>
      </c>
      <c r="O539" s="13">
        <f t="shared" si="786"/>
        <v>0.1917455737490483</v>
      </c>
      <c r="P539" s="13">
        <f t="shared" si="787"/>
        <v>5.012141583787412E-2</v>
      </c>
      <c r="Q539" s="13">
        <f t="shared" si="788"/>
        <v>3.0319759752905867E-3</v>
      </c>
      <c r="R539" s="13">
        <f t="shared" si="789"/>
        <v>0.20713854150446653</v>
      </c>
      <c r="S539" s="13">
        <f t="shared" si="790"/>
        <v>7.076636438952095E-3</v>
      </c>
      <c r="T539" s="13">
        <f t="shared" si="791"/>
        <v>6.5507544098017713E-3</v>
      </c>
      <c r="U539" s="13">
        <f t="shared" si="792"/>
        <v>5.4145067194009452E-2</v>
      </c>
      <c r="V539" s="13">
        <f t="shared" si="793"/>
        <v>4.4406640645137561E-4</v>
      </c>
      <c r="W539" s="13">
        <f t="shared" si="794"/>
        <v>2.6418155005562024E-4</v>
      </c>
      <c r="X539" s="13">
        <f t="shared" si="795"/>
        <v>5.7077907876537865E-4</v>
      </c>
      <c r="Y539" s="13">
        <f t="shared" si="796"/>
        <v>6.1660013102289612E-4</v>
      </c>
      <c r="Z539" s="13">
        <f t="shared" si="797"/>
        <v>0.14917815150456396</v>
      </c>
      <c r="AA539" s="13">
        <f t="shared" si="798"/>
        <v>3.8994486387838964E-2</v>
      </c>
      <c r="AB539" s="13">
        <f t="shared" si="799"/>
        <v>5.0964901807515617E-3</v>
      </c>
      <c r="AC539" s="13">
        <f t="shared" si="800"/>
        <v>1.5674420109027013E-5</v>
      </c>
      <c r="AD539" s="13">
        <f t="shared" si="801"/>
        <v>1.7263962171509595E-5</v>
      </c>
      <c r="AE539" s="13">
        <f t="shared" si="802"/>
        <v>3.7299760040093534E-5</v>
      </c>
      <c r="AF539" s="13">
        <f t="shared" si="803"/>
        <v>4.0294113403021407E-5</v>
      </c>
      <c r="AG539" s="13">
        <f t="shared" si="804"/>
        <v>2.9019231816153311E-5</v>
      </c>
      <c r="AH539" s="13">
        <f t="shared" si="805"/>
        <v>8.0576944027478739E-2</v>
      </c>
      <c r="AI539" s="13">
        <f t="shared" si="806"/>
        <v>2.1062444569552492E-2</v>
      </c>
      <c r="AJ539" s="13">
        <f t="shared" si="807"/>
        <v>2.7528133301641684E-3</v>
      </c>
      <c r="AK539" s="13">
        <f t="shared" si="808"/>
        <v>2.3985760392011168E-4</v>
      </c>
      <c r="AL539" s="13">
        <f t="shared" si="809"/>
        <v>3.5409110664161566E-7</v>
      </c>
      <c r="AM539" s="13">
        <f t="shared" si="810"/>
        <v>9.0254414752753116E-7</v>
      </c>
      <c r="AN539" s="13">
        <f t="shared" si="811"/>
        <v>1.94999732934563E-6</v>
      </c>
      <c r="AO539" s="13">
        <f t="shared" si="812"/>
        <v>2.1065393836256074E-6</v>
      </c>
      <c r="AP539" s="13">
        <f t="shared" si="813"/>
        <v>1.5170988896533069E-6</v>
      </c>
      <c r="AQ539" s="13">
        <f t="shared" si="814"/>
        <v>8.194443427729747E-7</v>
      </c>
      <c r="AR539" s="13">
        <f t="shared" si="815"/>
        <v>3.4818202764008932E-2</v>
      </c>
      <c r="AS539" s="13">
        <f t="shared" si="816"/>
        <v>9.1013189266433928E-3</v>
      </c>
      <c r="AT539" s="13">
        <f t="shared" si="817"/>
        <v>1.1895215667205763E-3</v>
      </c>
      <c r="AU539" s="13">
        <f t="shared" si="818"/>
        <v>1.0364516535811727E-4</v>
      </c>
      <c r="AV539" s="13">
        <f t="shared" si="819"/>
        <v>6.7730930249507289E-6</v>
      </c>
      <c r="AW539" s="13">
        <f t="shared" si="820"/>
        <v>5.554897677702969E-9</v>
      </c>
      <c r="AX539" s="13">
        <f t="shared" si="821"/>
        <v>3.9320151912582282E-8</v>
      </c>
      <c r="AY539" s="13">
        <f t="shared" si="822"/>
        <v>8.4953396938027407E-8</v>
      </c>
      <c r="AZ539" s="13">
        <f t="shared" si="823"/>
        <v>9.177329308588721E-8</v>
      </c>
      <c r="BA539" s="13">
        <f t="shared" si="824"/>
        <v>6.6093784964417268E-8</v>
      </c>
      <c r="BB539" s="13">
        <f t="shared" si="825"/>
        <v>3.5699833775451581E-8</v>
      </c>
      <c r="BC539" s="13">
        <f t="shared" si="826"/>
        <v>1.5426299247725163E-8</v>
      </c>
      <c r="BD539" s="13">
        <f t="shared" si="827"/>
        <v>1.2537780485757511E-2</v>
      </c>
      <c r="BE539" s="13">
        <f t="shared" si="828"/>
        <v>3.2773184649001817E-3</v>
      </c>
      <c r="BF539" s="13">
        <f t="shared" si="829"/>
        <v>4.2833802731579481E-4</v>
      </c>
      <c r="BG539" s="13">
        <f t="shared" si="830"/>
        <v>3.7321866969347615E-5</v>
      </c>
      <c r="BH539" s="13">
        <f t="shared" si="831"/>
        <v>2.4389413242267533E-6</v>
      </c>
      <c r="BI539" s="13">
        <f t="shared" si="832"/>
        <v>1.2750562104315715E-7</v>
      </c>
      <c r="BJ539" s="14">
        <f t="shared" si="833"/>
        <v>3.4364182993034051E-2</v>
      </c>
      <c r="BK539" s="14">
        <f t="shared" si="834"/>
        <v>0.14640647954143218</v>
      </c>
      <c r="BL539" s="14">
        <f t="shared" si="835"/>
        <v>0.66325500535487447</v>
      </c>
      <c r="BM539" s="14">
        <f t="shared" si="836"/>
        <v>0.42921959964536954</v>
      </c>
      <c r="BN539" s="14">
        <f t="shared" si="837"/>
        <v>0.56398414035003575</v>
      </c>
    </row>
    <row r="540" spans="1:66" x14ac:dyDescent="0.25">
      <c r="A540" t="s">
        <v>349</v>
      </c>
      <c r="B540" t="s">
        <v>327</v>
      </c>
      <c r="C540" t="s">
        <v>270</v>
      </c>
      <c r="D540" s="11">
        <v>44429</v>
      </c>
      <c r="E540" s="10">
        <f>VLOOKUP(A540,home!$A$2:$E$405,3,FALSE)</f>
        <v>1.2749999999999999</v>
      </c>
      <c r="F540" s="10">
        <f>VLOOKUP(B540,home!$B$2:$E$405,3,FALSE)</f>
        <v>0.52290000000000003</v>
      </c>
      <c r="G540" s="10">
        <f>VLOOKUP(C540,away!$B$2:$E$405,4,FALSE)</f>
        <v>0.7843</v>
      </c>
      <c r="H540" s="10">
        <f>VLOOKUP(A540,away!$A$2:$E$405,3,FALSE)</f>
        <v>1.35</v>
      </c>
      <c r="I540" s="10">
        <f>VLOOKUP(C540,away!$B$2:$E$405,3,FALSE)</f>
        <v>0.49380000000000002</v>
      </c>
      <c r="J540" s="10">
        <f>VLOOKUP(B540,home!$B$2:$E$405,4,FALSE)</f>
        <v>0.74070000000000003</v>
      </c>
      <c r="K540" s="12">
        <f t="shared" si="782"/>
        <v>0.52289084924999996</v>
      </c>
      <c r="L540" s="12">
        <f t="shared" si="783"/>
        <v>0.49377284100000007</v>
      </c>
      <c r="M540" s="13">
        <f t="shared" si="784"/>
        <v>0.36180000570592696</v>
      </c>
      <c r="N540" s="13">
        <f t="shared" si="785"/>
        <v>0.189181912242227</v>
      </c>
      <c r="O540" s="13">
        <f t="shared" si="786"/>
        <v>0.17864701669123179</v>
      </c>
      <c r="P540" s="13">
        <f t="shared" si="787"/>
        <v>9.3412890273657123E-2</v>
      </c>
      <c r="Q540" s="13">
        <f t="shared" si="788"/>
        <v>4.9460745377538515E-2</v>
      </c>
      <c r="R540" s="13">
        <f t="shared" si="789"/>
        <v>4.4105522483901975E-2</v>
      </c>
      <c r="S540" s="13">
        <f t="shared" si="790"/>
        <v>6.0295521915848293E-3</v>
      </c>
      <c r="T540" s="13">
        <f t="shared" si="791"/>
        <v>2.4422372763044816E-2</v>
      </c>
      <c r="U540" s="13">
        <f t="shared" si="792"/>
        <v>2.3062374108222473E-2</v>
      </c>
      <c r="V540" s="13">
        <f t="shared" si="793"/>
        <v>1.729739845184602E-4</v>
      </c>
      <c r="W540" s="13">
        <f t="shared" si="794"/>
        <v>8.6208570516663752E-3</v>
      </c>
      <c r="X540" s="13">
        <f t="shared" si="795"/>
        <v>4.2567450782561907E-3</v>
      </c>
      <c r="Y540" s="13">
        <f t="shared" si="796"/>
        <v>1.0509325553516634E-3</v>
      </c>
      <c r="Z540" s="13">
        <f t="shared" si="797"/>
        <v>7.2593697135552191E-3</v>
      </c>
      <c r="AA540" s="13">
        <f t="shared" si="798"/>
        <v>3.7958579945406175E-3</v>
      </c>
      <c r="AB540" s="13">
        <f t="shared" si="799"/>
        <v>9.9240970519887269E-4</v>
      </c>
      <c r="AC540" s="13">
        <f t="shared" si="800"/>
        <v>2.7912520006207339E-6</v>
      </c>
      <c r="AD540" s="13">
        <f t="shared" si="801"/>
        <v>1.1269418162521705E-3</v>
      </c>
      <c r="AE540" s="13">
        <f t="shared" si="802"/>
        <v>5.564532622525343E-4</v>
      </c>
      <c r="AF540" s="13">
        <f t="shared" si="803"/>
        <v>1.3738075409307595E-4</v>
      </c>
      <c r="AG540" s="13">
        <f t="shared" si="804"/>
        <v>2.26116284157535E-5</v>
      </c>
      <c r="AH540" s="13">
        <f t="shared" si="805"/>
        <v>8.9611990183287922E-4</v>
      </c>
      <c r="AI540" s="13">
        <f t="shared" si="806"/>
        <v>4.6857289649922089E-4</v>
      </c>
      <c r="AJ540" s="13">
        <f t="shared" si="807"/>
        <v>1.2250623989300497E-4</v>
      </c>
      <c r="AK540" s="13">
        <f t="shared" si="808"/>
        <v>2.1352463938692532E-5</v>
      </c>
      <c r="AL540" s="13">
        <f t="shared" si="809"/>
        <v>2.8826856025208661E-8</v>
      </c>
      <c r="AM540" s="13">
        <f t="shared" si="810"/>
        <v>1.17853512671087E-4</v>
      </c>
      <c r="AN540" s="13">
        <f t="shared" si="811"/>
        <v>5.8192863773432135E-5</v>
      </c>
      <c r="AO540" s="13">
        <f t="shared" si="812"/>
        <v>1.4367027835666785E-5</v>
      </c>
      <c r="AP540" s="13">
        <f t="shared" si="813"/>
        <v>2.3646827170477569E-6</v>
      </c>
      <c r="AQ540" s="13">
        <f t="shared" si="814"/>
        <v>2.9190402581506751E-7</v>
      </c>
      <c r="AR540" s="13">
        <f t="shared" si="815"/>
        <v>8.8495933960932422E-5</v>
      </c>
      <c r="AS540" s="13">
        <f t="shared" si="816"/>
        <v>4.6273714064003872E-5</v>
      </c>
      <c r="AT540" s="13">
        <f t="shared" si="817"/>
        <v>1.2098050822439325E-5</v>
      </c>
      <c r="AU540" s="13">
        <f t="shared" si="818"/>
        <v>2.1086533562716532E-6</v>
      </c>
      <c r="AV540" s="13">
        <f t="shared" si="819"/>
        <v>2.7564888605868688E-7</v>
      </c>
      <c r="AW540" s="13">
        <f t="shared" si="820"/>
        <v>2.0674404953237924E-10</v>
      </c>
      <c r="AX540" s="13">
        <f t="shared" si="821"/>
        <v>1.0270753887946715E-5</v>
      </c>
      <c r="AY540" s="13">
        <f t="shared" si="822"/>
        <v>5.0714193264632468E-6</v>
      </c>
      <c r="AZ540" s="13">
        <f t="shared" si="823"/>
        <v>1.2520645643650319E-6</v>
      </c>
      <c r="BA540" s="13">
        <f t="shared" si="824"/>
        <v>2.0607849235398307E-7</v>
      </c>
      <c r="BB540" s="13">
        <f t="shared" si="825"/>
        <v>2.5438990659655754E-8</v>
      </c>
      <c r="BC540" s="13">
        <f t="shared" si="826"/>
        <v>2.5122165380381387E-9</v>
      </c>
      <c r="BD540" s="13">
        <f t="shared" si="827"/>
        <v>7.2828147881396603E-6</v>
      </c>
      <c r="BE540" s="13">
        <f t="shared" si="828"/>
        <v>3.8081172095008062E-6</v>
      </c>
      <c r="BF540" s="13">
        <f t="shared" si="829"/>
        <v>9.9561482085970818E-7</v>
      </c>
      <c r="BG540" s="13">
        <f t="shared" si="830"/>
        <v>1.735326264017398E-7</v>
      </c>
      <c r="BH540" s="13">
        <f t="shared" si="831"/>
        <v>2.2684655597947173E-8</v>
      </c>
      <c r="BI540" s="13">
        <f t="shared" si="832"/>
        <v>2.3723197661108734E-9</v>
      </c>
      <c r="BJ540" s="14">
        <f t="shared" si="833"/>
        <v>0.27904685078759944</v>
      </c>
      <c r="BK540" s="14">
        <f t="shared" si="834"/>
        <v>0.46142331365387057</v>
      </c>
      <c r="BL540" s="14">
        <f t="shared" si="835"/>
        <v>0.25227326962276947</v>
      </c>
      <c r="BM540" s="14">
        <f t="shared" si="836"/>
        <v>8.3389639790728873E-2</v>
      </c>
      <c r="BN540" s="14">
        <f t="shared" si="837"/>
        <v>0.91660809277448341</v>
      </c>
    </row>
    <row r="541" spans="1:66" x14ac:dyDescent="0.25">
      <c r="A541" t="s">
        <v>350</v>
      </c>
      <c r="B541" t="s">
        <v>284</v>
      </c>
      <c r="C541" t="s">
        <v>276</v>
      </c>
      <c r="D541" s="11">
        <v>44429</v>
      </c>
      <c r="E541" s="10">
        <f>VLOOKUP(A541,home!$A$2:$E$405,3,FALSE)</f>
        <v>1.4531000000000001</v>
      </c>
      <c r="F541" s="10">
        <f>VLOOKUP(B541,home!$B$2:$E$405,3,FALSE)</f>
        <v>1.8065</v>
      </c>
      <c r="G541" s="10">
        <f>VLOOKUP(C541,away!$B$2:$E$405,4,FALSE)</f>
        <v>1.4528000000000001</v>
      </c>
      <c r="H541" s="10">
        <f>VLOOKUP(A541,away!$A$2:$E$405,3,FALSE)</f>
        <v>1.0703</v>
      </c>
      <c r="I541" s="10">
        <f>VLOOKUP(C541,away!$B$2:$E$405,3,FALSE)</f>
        <v>0.51910000000000001</v>
      </c>
      <c r="J541" s="10">
        <f>VLOOKUP(B541,home!$B$2:$E$405,4,FALSE)</f>
        <v>1.1678999999999999</v>
      </c>
      <c r="K541" s="12">
        <f t="shared" si="782"/>
        <v>3.8136365379199999</v>
      </c>
      <c r="L541" s="12">
        <f t="shared" si="783"/>
        <v>0.64887674936699991</v>
      </c>
      <c r="M541" s="13">
        <f t="shared" si="784"/>
        <v>1.1533340233723753E-2</v>
      </c>
      <c r="N541" s="13">
        <f t="shared" si="785"/>
        <v>4.3983967719591691E-2</v>
      </c>
      <c r="O541" s="13">
        <f t="shared" si="786"/>
        <v>7.4837163202023035E-3</v>
      </c>
      <c r="P541" s="13">
        <f t="shared" si="787"/>
        <v>2.8540173998151713E-2</v>
      </c>
      <c r="Q541" s="13">
        <f t="shared" si="788"/>
        <v>8.3869433189064382E-2</v>
      </c>
      <c r="R541" s="13">
        <f t="shared" si="789"/>
        <v>2.4280047595188186E-3</v>
      </c>
      <c r="S541" s="13">
        <f t="shared" si="790"/>
        <v>1.7656236513838318E-2</v>
      </c>
      <c r="T541" s="13">
        <f t="shared" si="791"/>
        <v>5.4420925178972873E-2</v>
      </c>
      <c r="U541" s="13">
        <f t="shared" si="792"/>
        <v>9.2595276651446269E-3</v>
      </c>
      <c r="V541" s="13">
        <f t="shared" si="793"/>
        <v>4.854641240531656E-3</v>
      </c>
      <c r="W541" s="13">
        <f t="shared" si="794"/>
        <v>0.10661584494148538</v>
      </c>
      <c r="X541" s="13">
        <f t="shared" si="795"/>
        <v>6.9180542896647129E-2</v>
      </c>
      <c r="Y541" s="13">
        <f t="shared" si="796"/>
        <v>2.2444822897110344E-2</v>
      </c>
      <c r="Z541" s="13">
        <f t="shared" si="797"/>
        <v>5.2515861193472508E-4</v>
      </c>
      <c r="AA541" s="13">
        <f t="shared" si="798"/>
        <v>2.0027640706776176E-3</v>
      </c>
      <c r="AB541" s="13">
        <f t="shared" si="799"/>
        <v>3.8189071183847793E-3</v>
      </c>
      <c r="AC541" s="13">
        <f t="shared" si="800"/>
        <v>7.5082490683318274E-4</v>
      </c>
      <c r="AD541" s="13">
        <f t="shared" si="801"/>
        <v>0.10164852044751548</v>
      </c>
      <c r="AE541" s="13">
        <f t="shared" si="802"/>
        <v>6.595736152594886E-2</v>
      </c>
      <c r="AF541" s="13">
        <f t="shared" si="803"/>
        <v>2.139909917189086E-2</v>
      </c>
      <c r="AG541" s="13">
        <f t="shared" si="804"/>
        <v>4.6284593033462003E-3</v>
      </c>
      <c r="AH541" s="13">
        <f t="shared" si="805"/>
        <v>8.5190803253572532E-5</v>
      </c>
      <c r="AI541" s="13">
        <f t="shared" si="806"/>
        <v>3.248867599825782E-4</v>
      </c>
      <c r="AJ541" s="13">
        <f t="shared" si="807"/>
        <v>6.19500009278003E-4</v>
      </c>
      <c r="AK541" s="13">
        <f t="shared" si="808"/>
        <v>7.8751595687479026E-4</v>
      </c>
      <c r="AL541" s="13">
        <f t="shared" si="809"/>
        <v>7.4319054320472211E-5</v>
      </c>
      <c r="AM541" s="13">
        <f t="shared" si="810"/>
        <v>7.7530102320830629E-2</v>
      </c>
      <c r="AN541" s="13">
        <f t="shared" si="811"/>
        <v>5.0307480772031475E-2</v>
      </c>
      <c r="AO541" s="13">
        <f t="shared" si="812"/>
        <v>1.6321677296099315E-2</v>
      </c>
      <c r="AP541" s="13">
        <f t="shared" si="813"/>
        <v>3.530252302703363E-3</v>
      </c>
      <c r="AQ541" s="13">
        <f t="shared" si="814"/>
        <v>5.7267465965588104E-4</v>
      </c>
      <c r="AR541" s="13">
        <f t="shared" si="815"/>
        <v>1.1055666298228358E-5</v>
      </c>
      <c r="AS541" s="13">
        <f t="shared" si="816"/>
        <v>4.2162292945974411E-5</v>
      </c>
      <c r="AT541" s="13">
        <f t="shared" si="817"/>
        <v>8.0395830450627378E-5</v>
      </c>
      <c r="AU541" s="13">
        <f t="shared" si="818"/>
        <v>1.0220015883431127E-4</v>
      </c>
      <c r="AV541" s="13">
        <f t="shared" si="819"/>
        <v>9.743856497793924E-5</v>
      </c>
      <c r="AW541" s="13">
        <f t="shared" si="820"/>
        <v>5.1085680940372078E-6</v>
      </c>
      <c r="AX541" s="13">
        <f t="shared" si="821"/>
        <v>4.9278605166565959E-2</v>
      </c>
      <c r="AY541" s="13">
        <f t="shared" si="822"/>
        <v>3.1975741133821164E-2</v>
      </c>
      <c r="AZ541" s="13">
        <f t="shared" si="823"/>
        <v>1.0374157482757272E-2</v>
      </c>
      <c r="BA541" s="13">
        <f t="shared" si="824"/>
        <v>2.2438498616109592E-3</v>
      </c>
      <c r="BB541" s="13">
        <f t="shared" si="825"/>
        <v>3.6399550106742788E-4</v>
      </c>
      <c r="BC541" s="13">
        <f t="shared" si="826"/>
        <v>4.7237643503368994E-5</v>
      </c>
      <c r="BD541" s="13">
        <f t="shared" si="827"/>
        <v>1.195627468280118E-6</v>
      </c>
      <c r="BE541" s="13">
        <f t="shared" si="828"/>
        <v>4.5596885987738435E-6</v>
      </c>
      <c r="BF541" s="13">
        <f t="shared" si="829"/>
        <v>8.6944975209105916E-6</v>
      </c>
      <c r="BG541" s="13">
        <f t="shared" si="830"/>
        <v>1.105255114153316E-5</v>
      </c>
      <c r="BH541" s="13">
        <f t="shared" si="831"/>
        <v>1.0537603217645067E-5</v>
      </c>
      <c r="BI541" s="13">
        <f t="shared" si="832"/>
        <v>8.0373177305829152E-6</v>
      </c>
      <c r="BJ541" s="14">
        <f t="shared" si="833"/>
        <v>0.81669475141222025</v>
      </c>
      <c r="BK541" s="14">
        <f t="shared" si="834"/>
        <v>9.5385277081220257E-2</v>
      </c>
      <c r="BL541" s="14">
        <f t="shared" si="835"/>
        <v>2.7187343262501894E-2</v>
      </c>
      <c r="BM541" s="14">
        <f t="shared" si="836"/>
        <v>0.7299832615818973</v>
      </c>
      <c r="BN541" s="14">
        <f t="shared" si="837"/>
        <v>0.17783863622025267</v>
      </c>
    </row>
    <row r="542" spans="1:66" x14ac:dyDescent="0.25">
      <c r="A542" t="s">
        <v>358</v>
      </c>
      <c r="B542" t="s">
        <v>334</v>
      </c>
      <c r="C542" t="s">
        <v>335</v>
      </c>
      <c r="D542" s="11">
        <v>44429</v>
      </c>
      <c r="E542" s="10">
        <f>VLOOKUP(A542,home!$A$2:$E$405,3,FALSE)</f>
        <v>1.9474</v>
      </c>
      <c r="F542" s="10">
        <f>VLOOKUP(B542,home!$B$2:$E$405,3,FALSE)</f>
        <v>1.2838000000000001</v>
      </c>
      <c r="G542" s="10">
        <f>VLOOKUP(C542,away!$B$2:$E$405,4,FALSE)</f>
        <v>0.51349999999999996</v>
      </c>
      <c r="H542" s="10">
        <f>VLOOKUP(A542,away!$A$2:$E$405,3,FALSE)</f>
        <v>1.5263</v>
      </c>
      <c r="I542" s="10">
        <f>VLOOKUP(C542,away!$B$2:$E$405,3,FALSE)</f>
        <v>0.3276</v>
      </c>
      <c r="J542" s="10">
        <f>VLOOKUP(B542,home!$B$2:$E$405,4,FALSE)</f>
        <v>0.6552</v>
      </c>
      <c r="K542" s="12">
        <f t="shared" si="782"/>
        <v>1.2837870336199999</v>
      </c>
      <c r="L542" s="12">
        <f t="shared" si="783"/>
        <v>0.32761040457599999</v>
      </c>
      <c r="M542" s="13">
        <f t="shared" si="784"/>
        <v>0.19960847857106165</v>
      </c>
      <c r="N542" s="13">
        <f t="shared" si="785"/>
        <v>0.25625477659014451</v>
      </c>
      <c r="O542" s="13">
        <f t="shared" si="786"/>
        <v>6.5393814421465343E-2</v>
      </c>
      <c r="P542" s="13">
        <f t="shared" si="787"/>
        <v>8.3951731033229754E-2</v>
      </c>
      <c r="Q542" s="13">
        <f t="shared" si="788"/>
        <v>0.16448827974480876</v>
      </c>
      <c r="R542" s="13">
        <f t="shared" si="789"/>
        <v>1.0711846999692061E-2</v>
      </c>
      <c r="S542" s="13">
        <f t="shared" si="790"/>
        <v>8.8271465144285754E-3</v>
      </c>
      <c r="T542" s="13">
        <f t="shared" si="791"/>
        <v>5.3888071875207062E-2</v>
      </c>
      <c r="U542" s="13">
        <f t="shared" si="792"/>
        <v>1.3751730284325964E-2</v>
      </c>
      <c r="V542" s="13">
        <f t="shared" si="793"/>
        <v>4.1250431582377274E-4</v>
      </c>
      <c r="W542" s="13">
        <f t="shared" si="794"/>
        <v>7.0389306906281618E-2</v>
      </c>
      <c r="X542" s="13">
        <f t="shared" si="795"/>
        <v>2.3060269313391151E-2</v>
      </c>
      <c r="Y542" s="13">
        <f t="shared" si="796"/>
        <v>3.7773920796957956E-3</v>
      </c>
      <c r="Z542" s="13">
        <f t="shared" si="797"/>
        <v>1.169770843108443E-3</v>
      </c>
      <c r="AA542" s="13">
        <f t="shared" si="798"/>
        <v>1.501736640689354E-3</v>
      </c>
      <c r="AB542" s="13">
        <f t="shared" si="799"/>
        <v>9.6395501361452494E-4</v>
      </c>
      <c r="AC542" s="13">
        <f t="shared" si="800"/>
        <v>1.084324286347736E-5</v>
      </c>
      <c r="AD542" s="13">
        <f t="shared" si="801"/>
        <v>2.2591219877945753E-2</v>
      </c>
      <c r="AE542" s="13">
        <f t="shared" si="802"/>
        <v>7.4011186840791821E-3</v>
      </c>
      <c r="AF542" s="13">
        <f t="shared" si="803"/>
        <v>1.2123417432030866E-3</v>
      </c>
      <c r="AG542" s="13">
        <f t="shared" si="804"/>
        <v>1.3239192299171215E-4</v>
      </c>
      <c r="AH542" s="13">
        <f t="shared" si="805"/>
        <v>9.580727479299138E-5</v>
      </c>
      <c r="AI542" s="13">
        <f t="shared" si="806"/>
        <v>1.2299613710571057E-4</v>
      </c>
      <c r="AJ542" s="13">
        <f t="shared" si="807"/>
        <v>7.8950423000829494E-5</v>
      </c>
      <c r="AK542" s="13">
        <f t="shared" si="808"/>
        <v>3.3785176449093058E-5</v>
      </c>
      <c r="AL542" s="13">
        <f t="shared" si="809"/>
        <v>1.8241890623469985E-7</v>
      </c>
      <c r="AM542" s="13">
        <f t="shared" si="810"/>
        <v>5.8004630305930295E-3</v>
      </c>
      <c r="AN542" s="13">
        <f t="shared" si="811"/>
        <v>1.9002920401807136E-3</v>
      </c>
      <c r="AO542" s="13">
        <f t="shared" si="812"/>
        <v>3.1127772204807795E-4</v>
      </c>
      <c r="AP542" s="13">
        <f t="shared" si="813"/>
        <v>3.399260681855551E-5</v>
      </c>
      <c r="AQ542" s="13">
        <f t="shared" si="814"/>
        <v>2.7840829181049658E-6</v>
      </c>
      <c r="AR542" s="13">
        <f t="shared" si="815"/>
        <v>6.2774920112511872E-6</v>
      </c>
      <c r="AS542" s="13">
        <f t="shared" si="816"/>
        <v>8.058962847697407E-6</v>
      </c>
      <c r="AT542" s="13">
        <f t="shared" si="817"/>
        <v>5.1729960041496222E-6</v>
      </c>
      <c r="AU542" s="13">
        <f t="shared" si="818"/>
        <v>2.2136750650317863E-6</v>
      </c>
      <c r="AV542" s="13">
        <f t="shared" si="819"/>
        <v>7.1047183628392907E-7</v>
      </c>
      <c r="AW542" s="13">
        <f t="shared" si="820"/>
        <v>2.1311696250500338E-9</v>
      </c>
      <c r="AX542" s="13">
        <f t="shared" si="821"/>
        <v>1.2410932046112526E-3</v>
      </c>
      <c r="AY542" s="13">
        <f t="shared" si="822"/>
        <v>4.0659504687921686E-4</v>
      </c>
      <c r="AZ542" s="13">
        <f t="shared" si="823"/>
        <v>6.6602383903348954E-5</v>
      </c>
      <c r="BA542" s="13">
        <f t="shared" si="824"/>
        <v>7.2732113121007423E-6</v>
      </c>
      <c r="BB542" s="13">
        <f t="shared" si="825"/>
        <v>5.9569492513101586E-7</v>
      </c>
      <c r="BC542" s="13">
        <f t="shared" si="826"/>
        <v>3.9031171085208456E-8</v>
      </c>
      <c r="BD542" s="13">
        <f t="shared" si="827"/>
        <v>3.4276194958810123E-7</v>
      </c>
      <c r="BE542" s="13">
        <f t="shared" si="828"/>
        <v>4.4003334649951642E-7</v>
      </c>
      <c r="BF542" s="13">
        <f t="shared" si="829"/>
        <v>2.8245455229824791E-7</v>
      </c>
      <c r="BG542" s="13">
        <f t="shared" si="830"/>
        <v>1.20870497275811E-7</v>
      </c>
      <c r="BH542" s="13">
        <f t="shared" si="831"/>
        <v>3.8792994287471905E-8</v>
      </c>
      <c r="BI542" s="13">
        <f t="shared" si="832"/>
        <v>9.9603886123102286E-9</v>
      </c>
      <c r="BJ542" s="14">
        <f t="shared" si="833"/>
        <v>0.61296617679310927</v>
      </c>
      <c r="BK542" s="14">
        <f t="shared" si="834"/>
        <v>0.29321748114319274</v>
      </c>
      <c r="BL542" s="14">
        <f t="shared" si="835"/>
        <v>9.2678290842628866E-2</v>
      </c>
      <c r="BM542" s="14">
        <f t="shared" si="836"/>
        <v>0.21921619934592759</v>
      </c>
      <c r="BN542" s="14">
        <f t="shared" si="837"/>
        <v>0.78040892736040202</v>
      </c>
    </row>
    <row r="543" spans="1:66" x14ac:dyDescent="0.25">
      <c r="A543" t="s">
        <v>358</v>
      </c>
      <c r="B543" t="s">
        <v>332</v>
      </c>
      <c r="C543" t="s">
        <v>337</v>
      </c>
      <c r="D543" s="11">
        <v>44429</v>
      </c>
      <c r="E543" s="10">
        <f>VLOOKUP(A543,home!$A$2:$E$405,3,FALSE)</f>
        <v>1.9474</v>
      </c>
      <c r="F543" s="10">
        <f>VLOOKUP(B543,home!$B$2:$E$405,3,FALSE)</f>
        <v>0.77029999999999998</v>
      </c>
      <c r="G543" s="10">
        <f>VLOOKUP(C543,away!$B$2:$E$405,4,FALSE)</f>
        <v>1.7972999999999999</v>
      </c>
      <c r="H543" s="10">
        <f>VLOOKUP(A543,away!$A$2:$E$405,3,FALSE)</f>
        <v>1.5263</v>
      </c>
      <c r="I543" s="10">
        <f>VLOOKUP(C543,away!$B$2:$E$405,3,FALSE)</f>
        <v>0.6552</v>
      </c>
      <c r="J543" s="10">
        <f>VLOOKUP(B543,home!$B$2:$E$405,4,FALSE)</f>
        <v>0.98280000000000001</v>
      </c>
      <c r="K543" s="12">
        <f t="shared" si="782"/>
        <v>2.6960977740059997</v>
      </c>
      <c r="L543" s="12">
        <f t="shared" si="783"/>
        <v>0.98283121372799997</v>
      </c>
      <c r="M543" s="13">
        <f t="shared" si="784"/>
        <v>2.5250003422051141E-2</v>
      </c>
      <c r="N543" s="13">
        <f t="shared" si="785"/>
        <v>6.8076478019835934E-2</v>
      </c>
      <c r="O543" s="13">
        <f t="shared" si="786"/>
        <v>2.4816491509930674E-2</v>
      </c>
      <c r="P543" s="13">
        <f t="shared" si="787"/>
        <v>6.6907687518562867E-2</v>
      </c>
      <c r="Q543" s="13">
        <f t="shared" si="788"/>
        <v>9.1770420425724059E-2</v>
      </c>
      <c r="R543" s="13">
        <f t="shared" si="789"/>
        <v>1.2195211235587885E-2</v>
      </c>
      <c r="S543" s="13">
        <f t="shared" si="790"/>
        <v>4.4323148934428971E-2</v>
      </c>
      <c r="T543" s="13">
        <f t="shared" si="791"/>
        <v>9.0194833691343207E-2</v>
      </c>
      <c r="U543" s="13">
        <f t="shared" si="792"/>
        <v>3.2879481865801446E-2</v>
      </c>
      <c r="V543" s="13">
        <f t="shared" si="793"/>
        <v>1.3049764562511956E-2</v>
      </c>
      <c r="W543" s="13">
        <f t="shared" si="794"/>
        <v>8.2474008743129781E-2</v>
      </c>
      <c r="X543" s="13">
        <f t="shared" si="795"/>
        <v>8.1058030114023905E-2</v>
      </c>
      <c r="Y543" s="13">
        <f t="shared" si="796"/>
        <v>3.9833181059683448E-2</v>
      </c>
      <c r="Z543" s="13">
        <f t="shared" si="797"/>
        <v>3.9952780867807281E-3</v>
      </c>
      <c r="AA543" s="13">
        <f t="shared" si="798"/>
        <v>1.0771660356304467E-2</v>
      </c>
      <c r="AB543" s="13">
        <f t="shared" si="799"/>
        <v>1.452072475449058E-2</v>
      </c>
      <c r="AC543" s="13">
        <f t="shared" si="800"/>
        <v>2.1612115128884753E-3</v>
      </c>
      <c r="AD543" s="13">
        <f t="shared" si="801"/>
        <v>5.5589497846425889E-2</v>
      </c>
      <c r="AE543" s="13">
        <f t="shared" si="802"/>
        <v>5.4635093638932791E-2</v>
      </c>
      <c r="AF543" s="13">
        <f t="shared" si="803"/>
        <v>2.6848537696647627E-2</v>
      </c>
      <c r="AG543" s="13">
        <f t="shared" si="804"/>
        <v>8.7958602970727162E-3</v>
      </c>
      <c r="AH543" s="13">
        <f t="shared" si="805"/>
        <v>9.8167100280289587E-4</v>
      </c>
      <c r="AI543" s="13">
        <f t="shared" si="806"/>
        <v>2.6466810054631244E-3</v>
      </c>
      <c r="AJ543" s="13">
        <f t="shared" si="807"/>
        <v>3.5678553836665469E-3</v>
      </c>
      <c r="AK543" s="13">
        <f t="shared" si="808"/>
        <v>3.206428985959566E-3</v>
      </c>
      <c r="AL543" s="13">
        <f t="shared" si="809"/>
        <v>2.2907191282133495E-4</v>
      </c>
      <c r="AM543" s="13">
        <f t="shared" si="810"/>
        <v>2.9974944280372031E-2</v>
      </c>
      <c r="AN543" s="13">
        <f t="shared" si="811"/>
        <v>2.9460310868507211E-2</v>
      </c>
      <c r="AO543" s="13">
        <f t="shared" si="812"/>
        <v>1.4477256543849567E-2</v>
      </c>
      <c r="AP543" s="13">
        <f t="shared" si="813"/>
        <v>4.7428998734811E-3</v>
      </c>
      <c r="AQ543" s="13">
        <f t="shared" si="814"/>
        <v>1.1653675098109515E-3</v>
      </c>
      <c r="AR543" s="13">
        <f t="shared" si="815"/>
        <v>1.9296338063327069E-4</v>
      </c>
      <c r="AS543" s="13">
        <f t="shared" si="816"/>
        <v>5.2024814099003341E-4</v>
      </c>
      <c r="AT543" s="13">
        <f t="shared" si="817"/>
        <v>7.0131992742699452E-4</v>
      </c>
      <c r="AU543" s="13">
        <f t="shared" si="818"/>
        <v>6.3027569840065634E-4</v>
      </c>
      <c r="AV543" s="13">
        <f t="shared" si="819"/>
        <v>4.2482122686702162E-4</v>
      </c>
      <c r="AW543" s="13">
        <f t="shared" si="820"/>
        <v>1.6861022975968276E-5</v>
      </c>
      <c r="AX543" s="13">
        <f t="shared" si="821"/>
        <v>1.3469230091710815E-2</v>
      </c>
      <c r="AY543" s="13">
        <f t="shared" si="822"/>
        <v>1.3237979759017839E-2</v>
      </c>
      <c r="AZ543" s="13">
        <f t="shared" si="823"/>
        <v>6.5053498569311004E-3</v>
      </c>
      <c r="BA543" s="13">
        <f t="shared" si="824"/>
        <v>2.1312202985376213E-3</v>
      </c>
      <c r="BB543" s="13">
        <f t="shared" si="825"/>
        <v>5.2365745818337011E-4</v>
      </c>
      <c r="BC543" s="13">
        <f t="shared" si="826"/>
        <v>1.0293337904081624E-4</v>
      </c>
      <c r="BD543" s="13">
        <f t="shared" si="827"/>
        <v>3.1608405598809231E-5</v>
      </c>
      <c r="BE543" s="13">
        <f t="shared" si="828"/>
        <v>8.5219351974828323E-5</v>
      </c>
      <c r="BF543" s="13">
        <f t="shared" si="829"/>
        <v>1.1487985258078426E-4</v>
      </c>
      <c r="BG543" s="13">
        <f t="shared" si="830"/>
        <v>1.0324243827372994E-4</v>
      </c>
      <c r="BH543" s="13">
        <f t="shared" si="831"/>
        <v>6.9587927003188793E-5</v>
      </c>
      <c r="BI543" s="13">
        <f t="shared" si="832"/>
        <v>3.752317101819786E-5</v>
      </c>
      <c r="BJ543" s="14">
        <f t="shared" si="833"/>
        <v>0.71506709145226177</v>
      </c>
      <c r="BK543" s="14">
        <f t="shared" si="834"/>
        <v>0.16515886762228257</v>
      </c>
      <c r="BL543" s="14">
        <f t="shared" si="835"/>
        <v>0.10849789562077468</v>
      </c>
      <c r="BM543" s="14">
        <f t="shared" si="836"/>
        <v>0.6904817219143653</v>
      </c>
      <c r="BN543" s="14">
        <f t="shared" si="837"/>
        <v>0.28901629213169255</v>
      </c>
    </row>
    <row r="544" spans="1:66" x14ac:dyDescent="0.25">
      <c r="A544" t="s">
        <v>291</v>
      </c>
      <c r="B544" t="s">
        <v>304</v>
      </c>
      <c r="C544" t="s">
        <v>314</v>
      </c>
      <c r="D544" s="11">
        <v>44429</v>
      </c>
      <c r="E544" s="10">
        <f>VLOOKUP(A544,home!$A$2:$E$405,3,FALSE)</f>
        <v>1.5636000000000001</v>
      </c>
      <c r="F544" s="10">
        <f>VLOOKUP(B544,home!$B$2:$E$405,3,FALSE)</f>
        <v>1.0659000000000001</v>
      </c>
      <c r="G544" s="10">
        <f>VLOOKUP(C544,away!$B$2:$E$405,4,FALSE)</f>
        <v>0.87209999999999999</v>
      </c>
      <c r="H544" s="10">
        <f>VLOOKUP(A544,away!$A$2:$E$405,3,FALSE)</f>
        <v>1.0982000000000001</v>
      </c>
      <c r="I544" s="10">
        <f>VLOOKUP(C544,away!$B$2:$E$405,3,FALSE)</f>
        <v>0.91059999999999997</v>
      </c>
      <c r="J544" s="10">
        <f>VLOOKUP(B544,home!$B$2:$E$405,4,FALSE)</f>
        <v>1.0623</v>
      </c>
      <c r="K544" s="12">
        <f t="shared" si="782"/>
        <v>1.4534778254040002</v>
      </c>
      <c r="L544" s="12">
        <f t="shared" si="783"/>
        <v>1.0623222233160001</v>
      </c>
      <c r="M544" s="13">
        <f t="shared" si="784"/>
        <v>8.0798243809680745E-2</v>
      </c>
      <c r="N544" s="13">
        <f t="shared" si="785"/>
        <v>0.11743845570895697</v>
      </c>
      <c r="O544" s="13">
        <f t="shared" si="786"/>
        <v>8.5833770003928278E-2</v>
      </c>
      <c r="P544" s="13">
        <f t="shared" si="787"/>
        <v>0.12475748137153678</v>
      </c>
      <c r="Q544" s="13">
        <f t="shared" si="788"/>
        <v>8.5347095611329415E-2</v>
      </c>
      <c r="R544" s="13">
        <f t="shared" si="789"/>
        <v>4.5591560693083642E-2</v>
      </c>
      <c r="S544" s="13">
        <f t="shared" si="790"/>
        <v>4.8158315157292186E-2</v>
      </c>
      <c r="T544" s="13">
        <f t="shared" si="791"/>
        <v>9.0666116363390697E-2</v>
      </c>
      <c r="U544" s="13">
        <f t="shared" si="792"/>
        <v>6.6266322492957705E-2</v>
      </c>
      <c r="V544" s="13">
        <f t="shared" si="793"/>
        <v>8.2621571718983055E-3</v>
      </c>
      <c r="W544" s="13">
        <f t="shared" si="794"/>
        <v>4.135003697790076E-2</v>
      </c>
      <c r="X544" s="13">
        <f t="shared" si="795"/>
        <v>4.3927063216562354E-2</v>
      </c>
      <c r="Y544" s="13">
        <f t="shared" si="796"/>
        <v>2.3332347729980503E-2</v>
      </c>
      <c r="Z544" s="13">
        <f t="shared" si="797"/>
        <v>1.6144309373307658E-2</v>
      </c>
      <c r="AA544" s="13">
        <f t="shared" si="798"/>
        <v>2.3465395680564632E-2</v>
      </c>
      <c r="AB544" s="13">
        <f t="shared" si="799"/>
        <v>1.7053216143015755E-2</v>
      </c>
      <c r="AC544" s="13">
        <f t="shared" si="800"/>
        <v>7.9733007710056807E-4</v>
      </c>
      <c r="AD544" s="13">
        <f t="shared" si="801"/>
        <v>1.502534045675355E-2</v>
      </c>
      <c r="AE544" s="13">
        <f t="shared" si="802"/>
        <v>1.5961753080098277E-2</v>
      </c>
      <c r="AF544" s="13">
        <f t="shared" si="803"/>
        <v>8.4782625100355054E-3</v>
      </c>
      <c r="AG544" s="13">
        <f t="shared" si="804"/>
        <v>3.0022155598392036E-3</v>
      </c>
      <c r="AH544" s="13">
        <f t="shared" si="805"/>
        <v>4.2876146568383827E-3</v>
      </c>
      <c r="AI544" s="13">
        <f t="shared" si="806"/>
        <v>6.2319528275917701E-3</v>
      </c>
      <c r="AJ544" s="13">
        <f t="shared" si="807"/>
        <v>4.5290026219341993E-3</v>
      </c>
      <c r="AK544" s="13">
        <f t="shared" si="808"/>
        <v>2.1942682940593104E-3</v>
      </c>
      <c r="AL544" s="13">
        <f t="shared" si="809"/>
        <v>4.924507640297098E-5</v>
      </c>
      <c r="AM544" s="13">
        <f t="shared" si="810"/>
        <v>4.3677998346073775E-3</v>
      </c>
      <c r="AN544" s="13">
        <f t="shared" si="811"/>
        <v>4.640010831299367E-3</v>
      </c>
      <c r="AO544" s="13">
        <f t="shared" si="812"/>
        <v>2.4645933112581327E-3</v>
      </c>
      <c r="AP544" s="13">
        <f t="shared" si="813"/>
        <v>8.7273074866182736E-4</v>
      </c>
      <c r="AQ544" s="13">
        <f t="shared" si="814"/>
        <v>2.3178031731866739E-4</v>
      </c>
      <c r="AR544" s="13">
        <f t="shared" si="815"/>
        <v>9.1096566699496438E-4</v>
      </c>
      <c r="AS544" s="13">
        <f t="shared" si="816"/>
        <v>1.3240683966815453E-3</v>
      </c>
      <c r="AT544" s="13">
        <f t="shared" si="817"/>
        <v>9.6225202694742707E-4</v>
      </c>
      <c r="AU544" s="13">
        <f t="shared" si="818"/>
        <v>4.6620399453937896E-4</v>
      </c>
      <c r="AV544" s="13">
        <f t="shared" si="819"/>
        <v>1.6940429204443874E-4</v>
      </c>
      <c r="AW544" s="13">
        <f t="shared" si="820"/>
        <v>2.1121511407458228E-6</v>
      </c>
      <c r="AX544" s="13">
        <f t="shared" si="821"/>
        <v>1.0580833675675125E-3</v>
      </c>
      <c r="AY544" s="13">
        <f t="shared" si="822"/>
        <v>1.1240254754880004E-3</v>
      </c>
      <c r="AZ544" s="13">
        <f t="shared" si="823"/>
        <v>5.9703862109211831E-4</v>
      </c>
      <c r="BA544" s="13">
        <f t="shared" si="824"/>
        <v>2.1141579845469937E-4</v>
      </c>
      <c r="BB544" s="13">
        <f t="shared" si="825"/>
        <v>5.6147925264630894E-5</v>
      </c>
      <c r="BC544" s="13">
        <f t="shared" si="826"/>
        <v>1.1929437760340668E-5</v>
      </c>
      <c r="BD544" s="13">
        <f t="shared" si="827"/>
        <v>1.6128984545443883E-4</v>
      </c>
      <c r="BE544" s="13">
        <f t="shared" si="828"/>
        <v>2.3443121383086502E-4</v>
      </c>
      <c r="BF544" s="13">
        <f t="shared" si="829"/>
        <v>1.7037028544285299E-4</v>
      </c>
      <c r="BG544" s="13">
        <f t="shared" si="830"/>
        <v>8.2543143999645526E-5</v>
      </c>
      <c r="BH544" s="13">
        <f t="shared" si="831"/>
        <v>2.999365736065351E-5</v>
      </c>
      <c r="BI544" s="13">
        <f t="shared" si="832"/>
        <v>8.7190231752950662E-6</v>
      </c>
      <c r="BJ544" s="14">
        <f t="shared" si="833"/>
        <v>0.46016424288362007</v>
      </c>
      <c r="BK544" s="14">
        <f t="shared" si="834"/>
        <v>0.26394679813939959</v>
      </c>
      <c r="BL544" s="14">
        <f t="shared" si="835"/>
        <v>0.25997334496044516</v>
      </c>
      <c r="BM544" s="14">
        <f t="shared" si="836"/>
        <v>0.45934017483390938</v>
      </c>
      <c r="BN544" s="14">
        <f t="shared" si="837"/>
        <v>0.53976660719851577</v>
      </c>
    </row>
    <row r="545" spans="1:66" x14ac:dyDescent="0.25">
      <c r="A545" t="s">
        <v>291</v>
      </c>
      <c r="B545" t="s">
        <v>305</v>
      </c>
      <c r="C545" t="s">
        <v>316</v>
      </c>
      <c r="D545" s="11">
        <v>44429</v>
      </c>
      <c r="E545" s="10">
        <f>VLOOKUP(A545,home!$A$2:$E$405,3,FALSE)</f>
        <v>1.5636000000000001</v>
      </c>
      <c r="F545" s="10">
        <f>VLOOKUP(B545,home!$B$2:$E$405,3,FALSE)</f>
        <v>0.69769999999999999</v>
      </c>
      <c r="G545" s="10">
        <f>VLOOKUP(C545,away!$B$2:$E$405,4,FALSE)</f>
        <v>0.58140000000000003</v>
      </c>
      <c r="H545" s="10">
        <f>VLOOKUP(A545,away!$A$2:$E$405,3,FALSE)</f>
        <v>1.0982000000000001</v>
      </c>
      <c r="I545" s="10">
        <f>VLOOKUP(C545,away!$B$2:$E$405,3,FALSE)</f>
        <v>1.49</v>
      </c>
      <c r="J545" s="10">
        <f>VLOOKUP(B545,home!$B$2:$E$405,4,FALSE)</f>
        <v>0.57950000000000002</v>
      </c>
      <c r="K545" s="12">
        <f t="shared" si="782"/>
        <v>0.63426305080800016</v>
      </c>
      <c r="L545" s="12">
        <f t="shared" si="783"/>
        <v>0.94824628100000008</v>
      </c>
      <c r="M545" s="13">
        <f t="shared" si="784"/>
        <v>0.20545888628367001</v>
      </c>
      <c r="N545" s="13">
        <f t="shared" si="785"/>
        <v>0.13031498002989453</v>
      </c>
      <c r="O545" s="13">
        <f t="shared" si="786"/>
        <v>0.194825624816892</v>
      </c>
      <c r="P545" s="13">
        <f t="shared" si="787"/>
        <v>0.12357069517193675</v>
      </c>
      <c r="Q545" s="13">
        <f t="shared" si="788"/>
        <v>4.1326988399872255E-2</v>
      </c>
      <c r="R545" s="13">
        <f t="shared" si="789"/>
        <v>9.2371337088059571E-2</v>
      </c>
      <c r="S545" s="13">
        <f t="shared" si="790"/>
        <v>1.8580014938114356E-2</v>
      </c>
      <c r="T545" s="13">
        <f t="shared" si="791"/>
        <v>3.9188163055109006E-2</v>
      </c>
      <c r="U545" s="13">
        <f t="shared" si="792"/>
        <v>5.8587726068686848E-2</v>
      </c>
      <c r="V545" s="13">
        <f t="shared" si="793"/>
        <v>1.2416354671225662E-3</v>
      </c>
      <c r="W545" s="13">
        <f t="shared" si="794"/>
        <v>8.7373939144032714E-3</v>
      </c>
      <c r="X545" s="13">
        <f t="shared" si="795"/>
        <v>8.2852012849649343E-3</v>
      </c>
      <c r="Y545" s="13">
        <f t="shared" si="796"/>
        <v>3.9282056529022103E-3</v>
      </c>
      <c r="Z545" s="13">
        <f t="shared" si="797"/>
        <v>2.9196925621583294E-2</v>
      </c>
      <c r="AA545" s="13">
        <f t="shared" si="798"/>
        <v>1.8518531118959687E-2</v>
      </c>
      <c r="AB545" s="13">
        <f t="shared" si="799"/>
        <v>5.872810021997129E-3</v>
      </c>
      <c r="AC545" s="13">
        <f t="shared" si="800"/>
        <v>4.6672889342272321E-5</v>
      </c>
      <c r="AD545" s="13">
        <f t="shared" si="801"/>
        <v>1.385451530065168E-3</v>
      </c>
      <c r="AE545" s="13">
        <f t="shared" si="802"/>
        <v>1.3137492608900551E-3</v>
      </c>
      <c r="AF545" s="13">
        <f t="shared" si="803"/>
        <v>6.2287892540274683E-4</v>
      </c>
      <c r="AG545" s="13">
        <f t="shared" si="804"/>
        <v>1.9688087484214374E-4</v>
      </c>
      <c r="AH545" s="13">
        <f t="shared" si="805"/>
        <v>6.9214690343249938E-3</v>
      </c>
      <c r="AI545" s="13">
        <f t="shared" si="806"/>
        <v>4.3900320657840729E-3</v>
      </c>
      <c r="AJ545" s="13">
        <f t="shared" si="807"/>
        <v>1.3922175655945767E-3</v>
      </c>
      <c r="AK545" s="13">
        <f t="shared" si="808"/>
        <v>2.943440535141678E-4</v>
      </c>
      <c r="AL545" s="13">
        <f t="shared" si="809"/>
        <v>1.1228331830329532E-6</v>
      </c>
      <c r="AM545" s="13">
        <f t="shared" si="810"/>
        <v>1.7574814284114908E-4</v>
      </c>
      <c r="AN545" s="13">
        <f t="shared" si="811"/>
        <v>1.6665252284177637E-4</v>
      </c>
      <c r="AO545" s="13">
        <f t="shared" si="812"/>
        <v>7.9013817501990999E-5</v>
      </c>
      <c r="AP545" s="13">
        <f t="shared" si="813"/>
        <v>2.4974852864625231E-5</v>
      </c>
      <c r="AQ545" s="13">
        <f t="shared" si="814"/>
        <v>5.9205778368507685E-6</v>
      </c>
      <c r="AR545" s="13">
        <f t="shared" si="815"/>
        <v>1.3126514541710675E-3</v>
      </c>
      <c r="AS545" s="13">
        <f t="shared" si="816"/>
        <v>8.3256631597009912E-4</v>
      </c>
      <c r="AT545" s="13">
        <f t="shared" si="817"/>
        <v>2.640330257835862E-4</v>
      </c>
      <c r="AU545" s="13">
        <f t="shared" si="818"/>
        <v>5.5822130815854929E-5</v>
      </c>
      <c r="AV545" s="13">
        <f t="shared" si="819"/>
        <v>8.8514787484668535E-6</v>
      </c>
      <c r="AW545" s="13">
        <f t="shared" si="820"/>
        <v>1.8758724203928533E-8</v>
      </c>
      <c r="AX545" s="13">
        <f t="shared" si="821"/>
        <v>1.8578425542044565E-5</v>
      </c>
      <c r="AY545" s="13">
        <f t="shared" si="822"/>
        <v>1.7616922927079168E-5</v>
      </c>
      <c r="AZ545" s="13">
        <f t="shared" si="823"/>
        <v>8.3525908241332282E-6</v>
      </c>
      <c r="BA545" s="13">
        <f t="shared" si="824"/>
        <v>2.6401043952330199E-6</v>
      </c>
      <c r="BB545" s="13">
        <f t="shared" si="825"/>
        <v>6.2586729355786644E-7</v>
      </c>
      <c r="BC545" s="13">
        <f t="shared" si="826"/>
        <v>1.1869526670315642E-7</v>
      </c>
      <c r="BD545" s="13">
        <f t="shared" si="827"/>
        <v>2.0745280994449275E-4</v>
      </c>
      <c r="BE545" s="13">
        <f t="shared" si="828"/>
        <v>1.315796521340862E-4</v>
      </c>
      <c r="BF545" s="13">
        <f t="shared" si="829"/>
        <v>4.1728055793410451E-5</v>
      </c>
      <c r="BG545" s="13">
        <f t="shared" si="830"/>
        <v>8.8221879906049872E-6</v>
      </c>
      <c r="BH545" s="13">
        <f t="shared" si="831"/>
        <v>1.3988969674307046E-6</v>
      </c>
      <c r="BI545" s="13">
        <f t="shared" si="832"/>
        <v>1.7745373166573168E-7</v>
      </c>
      <c r="BJ545" s="14">
        <f t="shared" si="833"/>
        <v>0.23580013544848147</v>
      </c>
      <c r="BK545" s="14">
        <f t="shared" si="834"/>
        <v>0.34891664450629611</v>
      </c>
      <c r="BL545" s="14">
        <f t="shared" si="835"/>
        <v>0.38603917529586385</v>
      </c>
      <c r="BM545" s="14">
        <f t="shared" si="836"/>
        <v>0.21206677091769666</v>
      </c>
      <c r="BN545" s="14">
        <f t="shared" si="837"/>
        <v>0.78786851179032513</v>
      </c>
    </row>
    <row r="546" spans="1:66" x14ac:dyDescent="0.25">
      <c r="A546" t="s">
        <v>291</v>
      </c>
      <c r="B546" t="s">
        <v>297</v>
      </c>
      <c r="C546" t="s">
        <v>315</v>
      </c>
      <c r="D546" s="11">
        <v>44429</v>
      </c>
      <c r="E546" s="10">
        <f>VLOOKUP(A546,home!$A$2:$E$405,3,FALSE)</f>
        <v>1.5636000000000001</v>
      </c>
      <c r="F546" s="10">
        <f>VLOOKUP(B546,home!$B$2:$E$405,3,FALSE)</f>
        <v>1.0233000000000001</v>
      </c>
      <c r="G546" s="10">
        <f>VLOOKUP(C546,away!$B$2:$E$405,4,FALSE)</f>
        <v>0.51160000000000005</v>
      </c>
      <c r="H546" s="10">
        <f>VLOOKUP(A546,away!$A$2:$E$405,3,FALSE)</f>
        <v>1.0982000000000001</v>
      </c>
      <c r="I546" s="10">
        <f>VLOOKUP(C546,away!$B$2:$E$405,3,FALSE)</f>
        <v>1.548</v>
      </c>
      <c r="J546" s="10">
        <f>VLOOKUP(B546,home!$B$2:$E$405,4,FALSE)</f>
        <v>1.2747999999999999</v>
      </c>
      <c r="K546" s="12">
        <f t="shared" si="782"/>
        <v>0.81857630980800022</v>
      </c>
      <c r="L546" s="12">
        <f t="shared" si="783"/>
        <v>2.1671773372800001</v>
      </c>
      <c r="M546" s="13">
        <f t="shared" si="784"/>
        <v>5.050142894866394E-2</v>
      </c>
      <c r="N546" s="13">
        <f t="shared" si="785"/>
        <v>4.133927334882824E-2</v>
      </c>
      <c r="O546" s="13">
        <f t="shared" si="786"/>
        <v>0.10944555231780061</v>
      </c>
      <c r="P546" s="13">
        <f t="shared" si="787"/>
        <v>8.9589536341203646E-2</v>
      </c>
      <c r="Q546" s="13">
        <f t="shared" si="788"/>
        <v>1.6919674914014013E-2</v>
      </c>
      <c r="R546" s="13">
        <f t="shared" si="789"/>
        <v>0.11859396032461506</v>
      </c>
      <c r="S546" s="13">
        <f t="shared" si="790"/>
        <v>3.973295998213628E-2</v>
      </c>
      <c r="T546" s="13">
        <f t="shared" si="791"/>
        <v>3.6667936027796097E-2</v>
      </c>
      <c r="U546" s="13">
        <f t="shared" si="792"/>
        <v>9.7078206408039783E-2</v>
      </c>
      <c r="V546" s="13">
        <f t="shared" si="793"/>
        <v>7.8318080109985658E-3</v>
      </c>
      <c r="W546" s="13">
        <f t="shared" si="794"/>
        <v>4.6166816847548631E-3</v>
      </c>
      <c r="X546" s="13">
        <f t="shared" si="795"/>
        <v>1.0005167920636387E-2</v>
      </c>
      <c r="Y546" s="13">
        <f t="shared" si="796"/>
        <v>1.0841486586642022E-2</v>
      </c>
      <c r="Z546" s="13">
        <f t="shared" si="797"/>
        <v>8.5671381051263082E-2</v>
      </c>
      <c r="AA546" s="13">
        <f t="shared" si="798"/>
        <v>7.0128562957097962E-2</v>
      </c>
      <c r="AB546" s="13">
        <f t="shared" si="799"/>
        <v>2.8702790138779632E-2</v>
      </c>
      <c r="AC546" s="13">
        <f t="shared" si="800"/>
        <v>8.6835172665600453E-4</v>
      </c>
      <c r="AD546" s="13">
        <f t="shared" si="801"/>
        <v>9.44776564266204E-4</v>
      </c>
      <c r="AE546" s="13">
        <f t="shared" si="802"/>
        <v>2.0474983588709785E-3</v>
      </c>
      <c r="AF546" s="13">
        <f t="shared" si="803"/>
        <v>2.2186460207315891E-3</v>
      </c>
      <c r="AG546" s="13">
        <f t="shared" si="804"/>
        <v>1.6027331251919844E-3</v>
      </c>
      <c r="AH546" s="13">
        <f t="shared" si="805"/>
        <v>4.6416268866944145E-2</v>
      </c>
      <c r="AI546" s="13">
        <f t="shared" si="806"/>
        <v>3.7995258084159107E-2</v>
      </c>
      <c r="AJ546" s="13">
        <f t="shared" si="807"/>
        <v>1.5551009076366773E-2</v>
      </c>
      <c r="AK546" s="13">
        <f t="shared" si="808"/>
        <v>4.2432292078410112E-3</v>
      </c>
      <c r="AL546" s="13">
        <f t="shared" si="809"/>
        <v>6.1618239476966894E-5</v>
      </c>
      <c r="AM546" s="13">
        <f t="shared" si="810"/>
        <v>1.5467434271402208E-4</v>
      </c>
      <c r="AN546" s="13">
        <f t="shared" si="811"/>
        <v>3.3520673018850846E-4</v>
      </c>
      <c r="AO546" s="13">
        <f t="shared" si="812"/>
        <v>3.6322621448413371E-4</v>
      </c>
      <c r="AP546" s="13">
        <f t="shared" si="813"/>
        <v>2.6239187344533971E-4</v>
      </c>
      <c r="AQ546" s="13">
        <f t="shared" si="814"/>
        <v>1.4216243040429552E-4</v>
      </c>
      <c r="AR546" s="13">
        <f t="shared" si="815"/>
        <v>2.0118457193907313E-2</v>
      </c>
      <c r="AS546" s="13">
        <f t="shared" si="816"/>
        <v>1.6468492448818865E-2</v>
      </c>
      <c r="AT546" s="13">
        <f t="shared" si="817"/>
        <v>6.7403588884275304E-3</v>
      </c>
      <c r="AU546" s="13">
        <f t="shared" si="818"/>
        <v>1.8391660352235211E-3</v>
      </c>
      <c r="AV546" s="13">
        <f t="shared" si="819"/>
        <v>3.7637443655937005E-4</v>
      </c>
      <c r="AW546" s="13">
        <f t="shared" si="820"/>
        <v>3.0364099589881043E-6</v>
      </c>
      <c r="AX546" s="13">
        <f t="shared" si="821"/>
        <v>2.1102125446803684E-5</v>
      </c>
      <c r="AY546" s="13">
        <f t="shared" si="822"/>
        <v>4.5732048036752529E-5</v>
      </c>
      <c r="AZ546" s="13">
        <f t="shared" si="823"/>
        <v>4.9554729046325216E-5</v>
      </c>
      <c r="BA546" s="13">
        <f t="shared" si="824"/>
        <v>3.5797961914748988E-5</v>
      </c>
      <c r="BB546" s="13">
        <f t="shared" si="825"/>
        <v>1.9395132945614143E-5</v>
      </c>
      <c r="BC546" s="13">
        <f t="shared" si="826"/>
        <v>8.4065385146535313E-6</v>
      </c>
      <c r="BD546" s="13">
        <f t="shared" si="827"/>
        <v>7.2667107486122937E-3</v>
      </c>
      <c r="BE546" s="13">
        <f t="shared" si="828"/>
        <v>5.9483572690411822E-3</v>
      </c>
      <c r="BF546" s="13">
        <f t="shared" si="829"/>
        <v>2.434592171355662E-3</v>
      </c>
      <c r="BG546" s="13">
        <f t="shared" si="830"/>
        <v>6.642998251719216E-4</v>
      </c>
      <c r="BH546" s="13">
        <f t="shared" si="831"/>
        <v>1.3594502487383278E-4</v>
      </c>
      <c r="BI546" s="13">
        <f t="shared" si="832"/>
        <v>2.2256275359595773E-5</v>
      </c>
      <c r="BJ546" s="14">
        <f t="shared" si="833"/>
        <v>0.1286415246788736</v>
      </c>
      <c r="BK546" s="14">
        <f t="shared" si="834"/>
        <v>0.18863143529717216</v>
      </c>
      <c r="BL546" s="14">
        <f t="shared" si="835"/>
        <v>0.59016984769899516</v>
      </c>
      <c r="BM546" s="14">
        <f t="shared" si="836"/>
        <v>0.56668206689310052</v>
      </c>
      <c r="BN546" s="14">
        <f t="shared" si="837"/>
        <v>0.42638942619512549</v>
      </c>
    </row>
    <row r="547" spans="1:66" x14ac:dyDescent="0.25">
      <c r="A547" t="s">
        <v>339</v>
      </c>
      <c r="B547" t="s">
        <v>76</v>
      </c>
      <c r="C547" t="s">
        <v>87</v>
      </c>
      <c r="D547" s="11">
        <v>44430</v>
      </c>
      <c r="E547" s="10">
        <f>VLOOKUP(A547,home!$A$2:$E$405,3,FALSE)</f>
        <v>1.3068</v>
      </c>
      <c r="F547" s="10">
        <f>VLOOKUP(B547,home!$B$2:$E$405,3,FALSE)</f>
        <v>1.1477999999999999</v>
      </c>
      <c r="G547" s="10">
        <f>VLOOKUP(C547,away!$B$2:$E$405,4,FALSE)</f>
        <v>1.6579999999999999</v>
      </c>
      <c r="H547" s="10">
        <f>VLOOKUP(A547,away!$A$2:$E$405,3,FALSE)</f>
        <v>1.1419999999999999</v>
      </c>
      <c r="I547" s="10">
        <f>VLOOKUP(C547,away!$B$2:$E$405,3,FALSE)</f>
        <v>0.58379999999999999</v>
      </c>
      <c r="J547" s="10">
        <f>VLOOKUP(B547,home!$B$2:$E$405,4,FALSE)</f>
        <v>0.98509999999999998</v>
      </c>
      <c r="K547" s="12">
        <f t="shared" si="782"/>
        <v>2.4869088763199998</v>
      </c>
      <c r="L547" s="12">
        <f t="shared" si="783"/>
        <v>0.65676577595999996</v>
      </c>
      <c r="M547" s="13">
        <f t="shared" si="784"/>
        <v>4.3124040537668606E-2</v>
      </c>
      <c r="N547" s="13">
        <f t="shared" si="785"/>
        <v>0.10724555919591157</v>
      </c>
      <c r="O547" s="13">
        <f t="shared" si="786"/>
        <v>2.8322393946252421E-2</v>
      </c>
      <c r="P547" s="13">
        <f t="shared" si="787"/>
        <v>7.0435212903566982E-2</v>
      </c>
      <c r="Q547" s="13">
        <f t="shared" si="788"/>
        <v>0.13335496655510723</v>
      </c>
      <c r="R547" s="13">
        <f t="shared" si="789"/>
        <v>9.3005895185776372E-3</v>
      </c>
      <c r="S547" s="13">
        <f t="shared" si="790"/>
        <v>2.8760751282323006E-2</v>
      </c>
      <c r="T547" s="13">
        <f t="shared" si="791"/>
        <v>8.7582978087684865E-2</v>
      </c>
      <c r="U547" s="13">
        <f t="shared" si="792"/>
        <v>2.3129718628759479E-2</v>
      </c>
      <c r="V547" s="13">
        <f t="shared" si="793"/>
        <v>5.2194903986519737E-3</v>
      </c>
      <c r="W547" s="13">
        <f t="shared" si="794"/>
        <v>0.11054721667575099</v>
      </c>
      <c r="X547" s="13">
        <f t="shared" si="795"/>
        <v>7.2603628540267848E-2</v>
      </c>
      <c r="Y547" s="13">
        <f t="shared" si="796"/>
        <v>2.3841789217880303E-2</v>
      </c>
      <c r="Z547" s="13">
        <f t="shared" si="797"/>
        <v>2.0361029640180283E-3</v>
      </c>
      <c r="AA547" s="13">
        <f t="shared" si="798"/>
        <v>5.0636025343178967E-3</v>
      </c>
      <c r="AB547" s="13">
        <f t="shared" si="799"/>
        <v>6.2963590443758126E-3</v>
      </c>
      <c r="AC547" s="13">
        <f t="shared" si="800"/>
        <v>5.328175318417334E-4</v>
      </c>
      <c r="AD547" s="13">
        <f t="shared" si="801"/>
        <v>6.8730213600848841E-2</v>
      </c>
      <c r="AE547" s="13">
        <f t="shared" si="802"/>
        <v>4.5139652067458035E-2</v>
      </c>
      <c r="AF547" s="13">
        <f t="shared" si="803"/>
        <v>1.4823089308324242E-2</v>
      </c>
      <c r="AG547" s="13">
        <f t="shared" si="804"/>
        <v>3.2450992505686509E-3</v>
      </c>
      <c r="AH547" s="13">
        <f t="shared" si="805"/>
        <v>3.3431068577443896E-4</v>
      </c>
      <c r="AI547" s="13">
        <f t="shared" si="806"/>
        <v>8.3140021190107854E-4</v>
      </c>
      <c r="AJ547" s="13">
        <f t="shared" si="807"/>
        <v>1.0338082833755606E-3</v>
      </c>
      <c r="AK547" s="13">
        <f t="shared" si="808"/>
        <v>8.5699566544660791E-4</v>
      </c>
      <c r="AL547" s="13">
        <f t="shared" si="809"/>
        <v>3.481038958883654E-5</v>
      </c>
      <c r="AM547" s="13">
        <f t="shared" si="810"/>
        <v>3.4185155655064137E-2</v>
      </c>
      <c r="AN547" s="13">
        <f t="shared" si="811"/>
        <v>2.2451640280111582E-2</v>
      </c>
      <c r="AO547" s="13">
        <f t="shared" si="812"/>
        <v>7.3727344750711358E-3</v>
      </c>
      <c r="AP547" s="13">
        <f t="shared" si="813"/>
        <v>1.6140532261557129E-3</v>
      </c>
      <c r="AQ547" s="13">
        <f t="shared" si="814"/>
        <v>2.6501372987922442E-4</v>
      </c>
      <c r="AR547" s="13">
        <f t="shared" si="815"/>
        <v>4.3912763390873833E-5</v>
      </c>
      <c r="AS547" s="13">
        <f t="shared" si="816"/>
        <v>1.0920704106050408E-4</v>
      </c>
      <c r="AT547" s="13">
        <f t="shared" si="817"/>
        <v>1.3579397988500516E-4</v>
      </c>
      <c r="AU547" s="13">
        <f t="shared" si="818"/>
        <v>1.1256908464227963E-4</v>
      </c>
      <c r="AV547" s="13">
        <f t="shared" si="819"/>
        <v>6.998726394902562E-5</v>
      </c>
      <c r="AW547" s="13">
        <f t="shared" si="820"/>
        <v>1.5793441246433908E-6</v>
      </c>
      <c r="AX547" s="13">
        <f t="shared" si="821"/>
        <v>1.4169227839493303E-2</v>
      </c>
      <c r="AY547" s="13">
        <f t="shared" si="822"/>
        <v>9.3058639167588539E-3</v>
      </c>
      <c r="AZ547" s="13">
        <f t="shared" si="823"/>
        <v>3.0558864681341459E-3</v>
      </c>
      <c r="BA547" s="13">
        <f t="shared" si="824"/>
        <v>6.6900054916326217E-4</v>
      </c>
      <c r="BB547" s="13">
        <f t="shared" si="825"/>
        <v>1.0984416619721895E-4</v>
      </c>
      <c r="BC547" s="13">
        <f t="shared" si="826"/>
        <v>1.4428377809439144E-5</v>
      </c>
      <c r="BD547" s="13">
        <f t="shared" si="827"/>
        <v>4.8067333538258565E-6</v>
      </c>
      <c r="BE547" s="13">
        <f t="shared" si="828"/>
        <v>1.1953907843732926E-5</v>
      </c>
      <c r="BF547" s="13">
        <f t="shared" si="829"/>
        <v>1.4864139761645342E-5</v>
      </c>
      <c r="BG547" s="13">
        <f t="shared" si="830"/>
        <v>1.2321920370698951E-5</v>
      </c>
      <c r="BH547" s="13">
        <f t="shared" si="831"/>
        <v>7.6608732857998576E-6</v>
      </c>
      <c r="BI547" s="13">
        <f t="shared" si="832"/>
        <v>3.8103787549636895E-6</v>
      </c>
      <c r="BJ547" s="14">
        <f t="shared" si="833"/>
        <v>0.76032704118364036</v>
      </c>
      <c r="BK547" s="14">
        <f t="shared" si="834"/>
        <v>0.15741298696039999</v>
      </c>
      <c r="BL547" s="14">
        <f t="shared" si="835"/>
        <v>7.5696066605079299E-2</v>
      </c>
      <c r="BM547" s="14">
        <f t="shared" si="836"/>
        <v>0.59438515048341922</v>
      </c>
      <c r="BN547" s="14">
        <f t="shared" si="837"/>
        <v>0.39178276265708439</v>
      </c>
    </row>
    <row r="548" spans="1:66" x14ac:dyDescent="0.25">
      <c r="A548" t="s">
        <v>339</v>
      </c>
      <c r="B548" t="s">
        <v>95</v>
      </c>
      <c r="C548" t="s">
        <v>94</v>
      </c>
      <c r="D548" s="11">
        <v>44430</v>
      </c>
      <c r="E548" s="10">
        <f>VLOOKUP(A548,home!$A$2:$E$405,3,FALSE)</f>
        <v>1.3068</v>
      </c>
      <c r="F548" s="10">
        <f>VLOOKUP(B548,home!$B$2:$E$405,3,FALSE)</f>
        <v>0.89280000000000004</v>
      </c>
      <c r="G548" s="10">
        <f>VLOOKUP(C548,away!$B$2:$E$405,4,FALSE)</f>
        <v>1.2024999999999999</v>
      </c>
      <c r="H548" s="10">
        <f>VLOOKUP(A548,away!$A$2:$E$405,3,FALSE)</f>
        <v>1.1419999999999999</v>
      </c>
      <c r="I548" s="10">
        <f>VLOOKUP(C548,away!$B$2:$E$405,3,FALSE)</f>
        <v>1.1257999999999999</v>
      </c>
      <c r="J548" s="10">
        <f>VLOOKUP(B548,home!$B$2:$E$405,4,FALSE)</f>
        <v>0.72970000000000002</v>
      </c>
      <c r="K548" s="12">
        <f t="shared" si="782"/>
        <v>1.4029700255999999</v>
      </c>
      <c r="L548" s="12">
        <f t="shared" si="783"/>
        <v>0.93814872891999979</v>
      </c>
      <c r="M548" s="13">
        <f t="shared" si="784"/>
        <v>9.6219931509746004E-2</v>
      </c>
      <c r="N548" s="13">
        <f t="shared" si="785"/>
        <v>0.13499367977345861</v>
      </c>
      <c r="O548" s="13">
        <f t="shared" si="786"/>
        <v>9.026860644263765E-2</v>
      </c>
      <c r="P548" s="13">
        <f t="shared" si="787"/>
        <v>0.12664414909170368</v>
      </c>
      <c r="Q548" s="13">
        <f t="shared" si="788"/>
        <v>9.469604318380373E-2</v>
      </c>
      <c r="R548" s="13">
        <f t="shared" si="789"/>
        <v>4.2342689197770102E-2</v>
      </c>
      <c r="S548" s="13">
        <f t="shared" si="790"/>
        <v>4.1672084586594001E-2</v>
      </c>
      <c r="T548" s="13">
        <f t="shared" si="791"/>
        <v>8.8838972546638875E-2</v>
      </c>
      <c r="U548" s="13">
        <f t="shared" si="792"/>
        <v>5.940552374776837E-2</v>
      </c>
      <c r="V548" s="13">
        <f t="shared" si="793"/>
        <v>6.0942856069877115E-3</v>
      </c>
      <c r="W548" s="13">
        <f t="shared" si="794"/>
        <v>4.428523670993325E-2</v>
      </c>
      <c r="X548" s="13">
        <f t="shared" si="795"/>
        <v>4.1546138529345196E-2</v>
      </c>
      <c r="Y548" s="13">
        <f t="shared" si="796"/>
        <v>1.948822852641971E-2</v>
      </c>
      <c r="Z548" s="13">
        <f t="shared" si="797"/>
        <v>1.3241246683314211E-2</v>
      </c>
      <c r="AA548" s="13">
        <f t="shared" si="798"/>
        <v>1.8577072198265255E-2</v>
      </c>
      <c r="AB548" s="13">
        <f t="shared" si="799"/>
        <v>1.3031537728786629E-2</v>
      </c>
      <c r="AC548" s="13">
        <f t="shared" si="800"/>
        <v>5.0132909244263526E-4</v>
      </c>
      <c r="AD548" s="13">
        <f t="shared" si="801"/>
        <v>1.5532714920159287E-2</v>
      </c>
      <c r="AE548" s="13">
        <f t="shared" si="802"/>
        <v>1.4571996759024151E-2</v>
      </c>
      <c r="AF548" s="13">
        <f t="shared" si="803"/>
        <v>6.8353501186524312E-3</v>
      </c>
      <c r="AG548" s="13">
        <f t="shared" si="804"/>
        <v>2.1375250085123162E-3</v>
      </c>
      <c r="AH548" s="13">
        <f t="shared" si="805"/>
        <v>3.105564686316847E-3</v>
      </c>
      <c r="AI548" s="13">
        <f t="shared" si="806"/>
        <v>4.3570141674644037E-3</v>
      </c>
      <c r="AJ548" s="13">
        <f t="shared" si="807"/>
        <v>3.0563801390335486E-3</v>
      </c>
      <c r="AK548" s="13">
        <f t="shared" si="808"/>
        <v>1.4293365739677425E-3</v>
      </c>
      <c r="AL548" s="13">
        <f t="shared" si="809"/>
        <v>2.6393864693567226E-5</v>
      </c>
      <c r="AM548" s="13">
        <f t="shared" si="810"/>
        <v>4.35838668983467E-3</v>
      </c>
      <c r="AN548" s="13">
        <f t="shared" si="811"/>
        <v>4.0888149332102414E-3</v>
      </c>
      <c r="AO548" s="13">
        <f t="shared" si="812"/>
        <v>1.9179582661901506E-3</v>
      </c>
      <c r="AP548" s="13">
        <f t="shared" si="813"/>
        <v>5.9977670318263224E-4</v>
      </c>
      <c r="AQ548" s="13">
        <f t="shared" si="814"/>
        <v>1.406699379316536E-4</v>
      </c>
      <c r="AR548" s="13">
        <f t="shared" si="815"/>
        <v>5.8269631260939774E-4</v>
      </c>
      <c r="AS548" s="13">
        <f t="shared" si="816"/>
        <v>8.1750546061863248E-4</v>
      </c>
      <c r="AT548" s="13">
        <f t="shared" si="817"/>
        <v>5.7346782850613135E-4</v>
      </c>
      <c r="AU548" s="13">
        <f t="shared" si="818"/>
        <v>2.6818605801334105E-4</v>
      </c>
      <c r="AV548" s="13">
        <f t="shared" si="819"/>
        <v>9.4064250169135108E-5</v>
      </c>
      <c r="AW548" s="13">
        <f t="shared" si="820"/>
        <v>9.6498502121090279E-7</v>
      </c>
      <c r="AX548" s="13">
        <f t="shared" si="821"/>
        <v>1.0191143143020076E-3</v>
      </c>
      <c r="AY548" s="13">
        <f t="shared" si="822"/>
        <v>9.5608079858660558E-4</v>
      </c>
      <c r="AZ548" s="13">
        <f t="shared" si="823"/>
        <v>4.484729929694211E-4</v>
      </c>
      <c r="BA548" s="13">
        <f t="shared" si="824"/>
        <v>1.4024478943640349E-4</v>
      </c>
      <c r="BB548" s="13">
        <f t="shared" si="825"/>
        <v>3.2892617736853738E-5</v>
      </c>
      <c r="BC548" s="13">
        <f t="shared" si="826"/>
        <v>6.1716335041361562E-6</v>
      </c>
      <c r="BD548" s="13">
        <f t="shared" si="827"/>
        <v>9.1109300836812843E-5</v>
      </c>
      <c r="BE548" s="13">
        <f t="shared" si="828"/>
        <v>1.2782361812742143E-4</v>
      </c>
      <c r="BF548" s="13">
        <f t="shared" si="829"/>
        <v>8.966635239825655E-5</v>
      </c>
      <c r="BG548" s="13">
        <f t="shared" si="830"/>
        <v>4.1933068239880184E-5</v>
      </c>
      <c r="BH548" s="13">
        <f t="shared" si="831"/>
        <v>1.4707709455497821E-5</v>
      </c>
      <c r="BI548" s="13">
        <f t="shared" si="832"/>
        <v>4.126895102259423E-6</v>
      </c>
      <c r="BJ548" s="14">
        <f t="shared" si="833"/>
        <v>0.4766344697528323</v>
      </c>
      <c r="BK548" s="14">
        <f t="shared" si="834"/>
        <v>0.27211425455075422</v>
      </c>
      <c r="BL548" s="14">
        <f t="shared" si="835"/>
        <v>0.23827901173608729</v>
      </c>
      <c r="BM548" s="14">
        <f t="shared" si="836"/>
        <v>0.41414876771030296</v>
      </c>
      <c r="BN548" s="14">
        <f t="shared" si="837"/>
        <v>0.58516509919911974</v>
      </c>
    </row>
    <row r="549" spans="1:66" x14ac:dyDescent="0.25">
      <c r="A549" t="s">
        <v>339</v>
      </c>
      <c r="B549" t="s">
        <v>86</v>
      </c>
      <c r="C549" t="s">
        <v>91</v>
      </c>
      <c r="D549" s="11">
        <v>44430</v>
      </c>
      <c r="E549" s="10">
        <f>VLOOKUP(A549,home!$A$2:$E$405,3,FALSE)</f>
        <v>1.3068</v>
      </c>
      <c r="F549" s="10">
        <f>VLOOKUP(B549,home!$B$2:$E$405,3,FALSE)</f>
        <v>0.76519999999999999</v>
      </c>
      <c r="G549" s="10">
        <f>VLOOKUP(C549,away!$B$2:$E$405,4,FALSE)</f>
        <v>1.2754000000000001</v>
      </c>
      <c r="H549" s="10">
        <f>VLOOKUP(A549,away!$A$2:$E$405,3,FALSE)</f>
        <v>1.1419999999999999</v>
      </c>
      <c r="I549" s="10">
        <f>VLOOKUP(C549,away!$B$2:$E$405,3,FALSE)</f>
        <v>0.29189999999999999</v>
      </c>
      <c r="J549" s="10">
        <f>VLOOKUP(B549,home!$B$2:$E$405,4,FALSE)</f>
        <v>0.87570000000000003</v>
      </c>
      <c r="K549" s="12">
        <f t="shared" si="782"/>
        <v>1.275353269344</v>
      </c>
      <c r="L549" s="12">
        <f t="shared" si="783"/>
        <v>0.29191441986</v>
      </c>
      <c r="M549" s="13">
        <f t="shared" si="784"/>
        <v>0.20861440374557511</v>
      </c>
      <c r="N549" s="13">
        <f t="shared" si="785"/>
        <v>0.26605706184916839</v>
      </c>
      <c r="O549" s="13">
        <f t="shared" si="786"/>
        <v>6.0897552643829365E-2</v>
      </c>
      <c r="P549" s="13">
        <f t="shared" si="787"/>
        <v>7.7665892859356128E-2</v>
      </c>
      <c r="Q549" s="13">
        <f t="shared" si="788"/>
        <v>0.1696583718306979</v>
      </c>
      <c r="R549" s="13">
        <f t="shared" si="789"/>
        <v>8.888436875458627E-3</v>
      </c>
      <c r="S549" s="13">
        <f t="shared" si="790"/>
        <v>7.2286366681055814E-3</v>
      </c>
      <c r="T549" s="13">
        <f t="shared" si="791"/>
        <v>4.9525725187350343E-2</v>
      </c>
      <c r="U549" s="13">
        <f t="shared" si="792"/>
        <v>1.1335897028473929E-2</v>
      </c>
      <c r="V549" s="13">
        <f t="shared" si="793"/>
        <v>2.9901979223352393E-4</v>
      </c>
      <c r="W549" s="13">
        <f t="shared" si="794"/>
        <v>7.2124786395286827E-2</v>
      </c>
      <c r="X549" s="13">
        <f t="shared" si="795"/>
        <v>2.105426517810657E-2</v>
      </c>
      <c r="Y549" s="13">
        <f t="shared" si="796"/>
        <v>3.0730218025227891E-3</v>
      </c>
      <c r="Z549" s="13">
        <f t="shared" si="797"/>
        <v>8.6488763132057909E-4</v>
      </c>
      <c r="AA549" s="13">
        <f t="shared" si="798"/>
        <v>1.1030372682198886E-3</v>
      </c>
      <c r="AB549" s="13">
        <f t="shared" si="799"/>
        <v>7.0338109311625493E-4</v>
      </c>
      <c r="AC549" s="13">
        <f t="shared" si="800"/>
        <v>6.9577048400859816E-6</v>
      </c>
      <c r="AD549" s="13">
        <f t="shared" si="801"/>
        <v>2.2996145532491699E-2</v>
      </c>
      <c r="AE549" s="13">
        <f t="shared" si="802"/>
        <v>6.7129064821334445E-3</v>
      </c>
      <c r="AF549" s="13">
        <f t="shared" si="803"/>
        <v>9.7979710065320877E-4</v>
      </c>
      <c r="AG549" s="13">
        <f t="shared" si="804"/>
        <v>9.5338967405897185E-5</v>
      </c>
      <c r="AH549" s="13">
        <f t="shared" si="805"/>
        <v>6.3118292785259105E-5</v>
      </c>
      <c r="AI549" s="13">
        <f t="shared" si="806"/>
        <v>8.0498121059092005E-5</v>
      </c>
      <c r="AJ549" s="13">
        <f t="shared" si="807"/>
        <v>5.1331770934381045E-5</v>
      </c>
      <c r="AK549" s="13">
        <f t="shared" si="808"/>
        <v>2.1822047294126716E-5</v>
      </c>
      <c r="AL549" s="13">
        <f t="shared" si="809"/>
        <v>1.0361247333931563E-7</v>
      </c>
      <c r="AM549" s="13">
        <f t="shared" si="810"/>
        <v>5.8656418774347338E-3</v>
      </c>
      <c r="AN549" s="13">
        <f t="shared" si="811"/>
        <v>1.7122654457578815E-3</v>
      </c>
      <c r="AO549" s="13">
        <f t="shared" si="812"/>
        <v>2.499174871223681E-4</v>
      </c>
      <c r="AP549" s="13">
        <f t="shared" si="813"/>
        <v>2.4318172755398376E-5</v>
      </c>
      <c r="AQ549" s="13">
        <f t="shared" si="814"/>
        <v>1.7747063229868436E-6</v>
      </c>
      <c r="AR549" s="13">
        <f t="shared" si="815"/>
        <v>3.6850279641925057E-6</v>
      </c>
      <c r="AS549" s="13">
        <f t="shared" si="816"/>
        <v>4.6997124617569767E-6</v>
      </c>
      <c r="AT549" s="13">
        <f t="shared" si="817"/>
        <v>2.9968968265392497E-6</v>
      </c>
      <c r="AU549" s="13">
        <f t="shared" si="818"/>
        <v>1.2740340552044964E-6</v>
      </c>
      <c r="AV549" s="13">
        <f t="shared" si="819"/>
        <v>4.0621087439016257E-7</v>
      </c>
      <c r="AW549" s="13">
        <f t="shared" si="820"/>
        <v>1.0715084210631396E-9</v>
      </c>
      <c r="AX549" s="13">
        <f t="shared" si="821"/>
        <v>1.2467942575312442E-3</v>
      </c>
      <c r="AY549" s="13">
        <f t="shared" si="822"/>
        <v>3.6395722237201255E-4</v>
      </c>
      <c r="AZ549" s="13">
        <f t="shared" si="823"/>
        <v>5.3122180711291523E-5</v>
      </c>
      <c r="BA549" s="13">
        <f t="shared" si="824"/>
        <v>5.1690435213449167E-6</v>
      </c>
      <c r="BB549" s="13">
        <f t="shared" si="825"/>
        <v>3.7722958519112327E-7</v>
      </c>
      <c r="BC549" s="13">
        <f t="shared" si="826"/>
        <v>2.2023751103019032E-8</v>
      </c>
      <c r="BD549" s="13">
        <f t="shared" si="827"/>
        <v>1.7928546672252207E-7</v>
      </c>
      <c r="BE549" s="13">
        <f t="shared" si="828"/>
        <v>2.2865230613043344E-7</v>
      </c>
      <c r="BF549" s="13">
        <f t="shared" si="829"/>
        <v>1.4580623308324674E-7</v>
      </c>
      <c r="BG549" s="13">
        <f t="shared" si="830"/>
        <v>6.1984818684483973E-8</v>
      </c>
      <c r="BH549" s="13">
        <f t="shared" si="831"/>
        <v>1.9763135289737946E-8</v>
      </c>
      <c r="BI549" s="13">
        <f t="shared" si="832"/>
        <v>5.0409958408510075E-9</v>
      </c>
      <c r="BJ549" s="14">
        <f t="shared" si="833"/>
        <v>0.62180077997268279</v>
      </c>
      <c r="BK549" s="14">
        <f t="shared" si="834"/>
        <v>0.29417897160495582</v>
      </c>
      <c r="BL549" s="14">
        <f t="shared" si="835"/>
        <v>8.3158777556308766E-2</v>
      </c>
      <c r="BM549" s="14">
        <f t="shared" si="836"/>
        <v>0.2078577408103186</v>
      </c>
      <c r="BN549" s="14">
        <f t="shared" si="837"/>
        <v>0.7917817198040854</v>
      </c>
    </row>
    <row r="550" spans="1:66" x14ac:dyDescent="0.25">
      <c r="A550" t="s">
        <v>339</v>
      </c>
      <c r="B550" t="s">
        <v>92</v>
      </c>
      <c r="C550" t="s">
        <v>72</v>
      </c>
      <c r="D550" s="11">
        <v>44430</v>
      </c>
      <c r="E550" s="10">
        <f>VLOOKUP(A550,home!$A$2:$E$405,3,FALSE)</f>
        <v>1.3068</v>
      </c>
      <c r="F550" s="10">
        <f>VLOOKUP(B550,home!$B$2:$E$405,3,FALSE)</f>
        <v>0.87450000000000006</v>
      </c>
      <c r="G550" s="10">
        <f>VLOOKUP(C550,away!$B$2:$E$405,4,FALSE)</f>
        <v>0.63770000000000004</v>
      </c>
      <c r="H550" s="10">
        <f>VLOOKUP(A550,away!$A$2:$E$405,3,FALSE)</f>
        <v>1.1419999999999999</v>
      </c>
      <c r="I550" s="10">
        <f>VLOOKUP(C550,away!$B$2:$E$405,3,FALSE)</f>
        <v>0.87570000000000003</v>
      </c>
      <c r="J550" s="10">
        <f>VLOOKUP(B550,home!$B$2:$E$405,4,FALSE)</f>
        <v>1.1257999999999999</v>
      </c>
      <c r="K550" s="12">
        <f t="shared" si="782"/>
        <v>0.7287613918200001</v>
      </c>
      <c r="L550" s="12">
        <f t="shared" si="783"/>
        <v>1.1258556145199998</v>
      </c>
      <c r="M550" s="13">
        <f t="shared" si="784"/>
        <v>0.15651287463613558</v>
      </c>
      <c r="N550" s="13">
        <f t="shared" si="785"/>
        <v>0.11406054035757934</v>
      </c>
      <c r="O550" s="13">
        <f t="shared" si="786"/>
        <v>0.17621089865375811</v>
      </c>
      <c r="P550" s="13">
        <f t="shared" si="787"/>
        <v>0.12841569975676573</v>
      </c>
      <c r="Q550" s="13">
        <f t="shared" si="788"/>
        <v>4.1561459071365402E-2</v>
      </c>
      <c r="R550" s="13">
        <f t="shared" si="789"/>
        <v>9.9194014794474164E-2</v>
      </c>
      <c r="S550" s="13">
        <f t="shared" si="790"/>
        <v>2.6340631693011648E-2</v>
      </c>
      <c r="T550" s="13">
        <f t="shared" si="791"/>
        <v>4.6792202043139913E-2</v>
      </c>
      <c r="U550" s="13">
        <f t="shared" si="792"/>
        <v>7.2288768281834656E-2</v>
      </c>
      <c r="V550" s="13">
        <f t="shared" si="793"/>
        <v>2.4013293608217763E-3</v>
      </c>
      <c r="W550" s="13">
        <f t="shared" si="794"/>
        <v>1.0096128919639409E-2</v>
      </c>
      <c r="X550" s="13">
        <f t="shared" si="795"/>
        <v>1.1366783429093768E-2</v>
      </c>
      <c r="Y550" s="13">
        <f t="shared" si="796"/>
        <v>6.3986784713390595E-3</v>
      </c>
      <c r="Z550" s="13">
        <f t="shared" si="797"/>
        <v>3.722604616104621E-2</v>
      </c>
      <c r="AA550" s="13">
        <f t="shared" si="798"/>
        <v>2.7128905212279605E-2</v>
      </c>
      <c r="AB550" s="13">
        <f t="shared" si="799"/>
        <v>9.8852493605268692E-3</v>
      </c>
      <c r="AC550" s="13">
        <f t="shared" si="800"/>
        <v>1.23140185325527E-4</v>
      </c>
      <c r="AD550" s="13">
        <f t="shared" si="801"/>
        <v>1.8394172408676423E-3</v>
      </c>
      <c r="AE550" s="13">
        <f t="shared" si="802"/>
        <v>2.0709182280757217E-3</v>
      </c>
      <c r="AF550" s="13">
        <f t="shared" si="803"/>
        <v>1.1657774571454309E-3</v>
      </c>
      <c r="AG550" s="13">
        <f t="shared" si="804"/>
        <v>4.3749903180267718E-4</v>
      </c>
      <c r="AH550" s="13">
        <f t="shared" si="805"/>
        <v>1.0477788269198639E-2</v>
      </c>
      <c r="AI550" s="13">
        <f t="shared" si="806"/>
        <v>7.6358075622564693E-3</v>
      </c>
      <c r="AJ550" s="13">
        <f t="shared" si="807"/>
        <v>2.7823408733698533E-3</v>
      </c>
      <c r="AK550" s="13">
        <f t="shared" si="808"/>
        <v>6.7588753579822969E-4</v>
      </c>
      <c r="AL550" s="13">
        <f t="shared" si="809"/>
        <v>4.0413628855819225E-6</v>
      </c>
      <c r="AM550" s="13">
        <f t="shared" si="810"/>
        <v>2.6809925371848155E-4</v>
      </c>
      <c r="AN550" s="13">
        <f t="shared" si="811"/>
        <v>3.0184105004757439E-4</v>
      </c>
      <c r="AO550" s="13">
        <f t="shared" si="812"/>
        <v>1.6991472044433699E-4</v>
      </c>
      <c r="AP550" s="13">
        <f t="shared" si="813"/>
        <v>6.3766480667284321E-5</v>
      </c>
      <c r="AQ550" s="13">
        <f t="shared" si="814"/>
        <v>1.7947962569360766E-5</v>
      </c>
      <c r="AR550" s="13">
        <f t="shared" si="815"/>
        <v>2.359295350125815E-3</v>
      </c>
      <c r="AS550" s="13">
        <f t="shared" si="816"/>
        <v>1.7193633630721431E-3</v>
      </c>
      <c r="AT550" s="13">
        <f t="shared" si="817"/>
        <v>6.2650281875838555E-4</v>
      </c>
      <c r="AU550" s="13">
        <f t="shared" si="818"/>
        <v>1.521903553925048E-4</v>
      </c>
      <c r="AV550" s="13">
        <f t="shared" si="819"/>
        <v>2.7727613804355566E-5</v>
      </c>
      <c r="AW550" s="13">
        <f t="shared" si="820"/>
        <v>9.2107162310936356E-8</v>
      </c>
      <c r="AX550" s="13">
        <f t="shared" si="821"/>
        <v>3.2563397547630645E-5</v>
      </c>
      <c r="AY550" s="13">
        <f t="shared" si="822"/>
        <v>3.6661683956846752E-5</v>
      </c>
      <c r="AZ550" s="13">
        <f t="shared" si="823"/>
        <v>2.0637881360286869E-5</v>
      </c>
      <c r="BA550" s="13">
        <f t="shared" si="824"/>
        <v>7.7450915337588723E-6</v>
      </c>
      <c r="BB550" s="13">
        <f t="shared" si="825"/>
        <v>2.1799636970634358E-6</v>
      </c>
      <c r="BC550" s="13">
        <f t="shared" si="826"/>
        <v>4.9086487355772883E-7</v>
      </c>
      <c r="BD550" s="13">
        <f t="shared" si="827"/>
        <v>4.4270431937501237E-4</v>
      </c>
      <c r="BE550" s="13">
        <f t="shared" si="828"/>
        <v>3.2262581595245984E-4</v>
      </c>
      <c r="BF550" s="13">
        <f t="shared" si="829"/>
        <v>1.1755861933528889E-4</v>
      </c>
      <c r="BG550" s="13">
        <f t="shared" si="830"/>
        <v>2.855739434907424E-5</v>
      </c>
      <c r="BH550" s="13">
        <f t="shared" si="831"/>
        <v>5.2028816131459877E-6</v>
      </c>
      <c r="BI550" s="13">
        <f t="shared" si="832"/>
        <v>7.5833184917419161E-7</v>
      </c>
      <c r="BJ550" s="14">
        <f t="shared" si="833"/>
        <v>0.23671125260046455</v>
      </c>
      <c r="BK550" s="14">
        <f t="shared" si="834"/>
        <v>0.31383437867890268</v>
      </c>
      <c r="BL550" s="14">
        <f t="shared" si="835"/>
        <v>0.4120821474071239</v>
      </c>
      <c r="BM550" s="14">
        <f t="shared" si="836"/>
        <v>0.28386176800066459</v>
      </c>
      <c r="BN550" s="14">
        <f t="shared" si="837"/>
        <v>0.71595548727007841</v>
      </c>
    </row>
    <row r="551" spans="1:66" x14ac:dyDescent="0.25">
      <c r="A551" t="s">
        <v>351</v>
      </c>
      <c r="B551" t="s">
        <v>102</v>
      </c>
      <c r="C551" t="s">
        <v>101</v>
      </c>
      <c r="D551" s="11">
        <v>44430</v>
      </c>
      <c r="E551" s="10">
        <f>VLOOKUP(A551,home!$A$2:$E$405,3,FALSE)</f>
        <v>1.599</v>
      </c>
      <c r="F551" s="10">
        <f>VLOOKUP(B551,home!$B$2:$E$405,3,FALSE)</f>
        <v>1.2507999999999999</v>
      </c>
      <c r="G551" s="10">
        <f>VLOOKUP(C551,away!$B$2:$E$405,4,FALSE)</f>
        <v>1.1726000000000001</v>
      </c>
      <c r="H551" s="10">
        <f>VLOOKUP(A551,away!$A$2:$E$405,3,FALSE)</f>
        <v>1.4569000000000001</v>
      </c>
      <c r="I551" s="10">
        <f>VLOOKUP(C551,away!$B$2:$E$405,3,FALSE)</f>
        <v>0.81510000000000005</v>
      </c>
      <c r="J551" s="10">
        <f>VLOOKUP(B551,home!$B$2:$E$405,4,FALSE)</f>
        <v>0.85799999999999998</v>
      </c>
      <c r="K551" s="12">
        <f t="shared" si="782"/>
        <v>2.3452342399199999</v>
      </c>
      <c r="L551" s="12">
        <f t="shared" si="783"/>
        <v>1.0188914650200001</v>
      </c>
      <c r="M551" s="13">
        <f t="shared" si="784"/>
        <v>3.4592246731271974E-2</v>
      </c>
      <c r="N551" s="13">
        <f t="shared" si="785"/>
        <v>8.1126921469939717E-2</v>
      </c>
      <c r="O551" s="13">
        <f t="shared" si="786"/>
        <v>3.5245744950359009E-2</v>
      </c>
      <c r="P551" s="13">
        <f t="shared" si="787"/>
        <v>8.2659527869069369E-2</v>
      </c>
      <c r="Q551" s="13">
        <f t="shared" si="788"/>
        <v>9.5130817005301807E-2</v>
      </c>
      <c r="R551" s="13">
        <f t="shared" si="789"/>
        <v>1.7955794354096277E-2</v>
      </c>
      <c r="S551" s="13">
        <f t="shared" si="790"/>
        <v>4.9379544501807933E-2</v>
      </c>
      <c r="T551" s="13">
        <f t="shared" si="791"/>
        <v>9.6927977507081486E-2</v>
      </c>
      <c r="U551" s="13">
        <f t="shared" si="792"/>
        <v>4.2110543724188799E-2</v>
      </c>
      <c r="V551" s="13">
        <f t="shared" si="793"/>
        <v>1.3110483869140889E-2</v>
      </c>
      <c r="W551" s="13">
        <f t="shared" si="794"/>
        <v>7.4368016437465864E-2</v>
      </c>
      <c r="X551" s="13">
        <f t="shared" si="795"/>
        <v>7.5772937218601039E-2</v>
      </c>
      <c r="Y551" s="13">
        <f t="shared" si="796"/>
        <v>3.8602199505764448E-2</v>
      </c>
      <c r="Z551" s="13">
        <f t="shared" si="797"/>
        <v>6.0983352050143352E-3</v>
      </c>
      <c r="AA551" s="13">
        <f t="shared" si="798"/>
        <v>1.4302024529309169E-2</v>
      </c>
      <c r="AB551" s="13">
        <f t="shared" si="799"/>
        <v>1.6770798813155796E-2</v>
      </c>
      <c r="AC551" s="13">
        <f t="shared" si="800"/>
        <v>1.95800090547918E-3</v>
      </c>
      <c r="AD551" s="13">
        <f t="shared" si="801"/>
        <v>4.360260462601958E-2</v>
      </c>
      <c r="AE551" s="13">
        <f t="shared" si="802"/>
        <v>4.4426321706092918E-2</v>
      </c>
      <c r="AF551" s="13">
        <f t="shared" si="803"/>
        <v>2.2632800004285417E-2</v>
      </c>
      <c r="AG551" s="13">
        <f t="shared" si="804"/>
        <v>7.6867889179570124E-3</v>
      </c>
      <c r="AH551" s="13">
        <f t="shared" si="805"/>
        <v>1.5533854228050245E-3</v>
      </c>
      <c r="AI551" s="13">
        <f t="shared" si="806"/>
        <v>3.6430526813549485E-3</v>
      </c>
      <c r="AJ551" s="13">
        <f t="shared" si="807"/>
        <v>4.2719059430729959E-3</v>
      </c>
      <c r="AK551" s="13">
        <f t="shared" si="808"/>
        <v>3.3395400291375095E-3</v>
      </c>
      <c r="AL551" s="13">
        <f t="shared" si="809"/>
        <v>1.8714879281640491E-4</v>
      </c>
      <c r="AM551" s="13">
        <f t="shared" si="810"/>
        <v>2.0451664263727066E-2</v>
      </c>
      <c r="AN551" s="13">
        <f t="shared" si="811"/>
        <v>2.0838026163766048E-2</v>
      </c>
      <c r="AO551" s="13">
        <f t="shared" si="812"/>
        <v>1.061584350306234E-2</v>
      </c>
      <c r="AP551" s="13">
        <f t="shared" si="813"/>
        <v>3.6054641130860796E-3</v>
      </c>
      <c r="AQ551" s="13">
        <f t="shared" si="814"/>
        <v>9.1839415306482763E-4</v>
      </c>
      <c r="AR551" s="13">
        <f t="shared" si="815"/>
        <v>3.1654622983650477E-4</v>
      </c>
      <c r="AS551" s="13">
        <f t="shared" si="816"/>
        <v>7.4237505673015679E-4</v>
      </c>
      <c r="AT551" s="13">
        <f t="shared" si="817"/>
        <v>8.7052170095305815E-4</v>
      </c>
      <c r="AU551" s="13">
        <f t="shared" si="818"/>
        <v>6.8052576655617029E-4</v>
      </c>
      <c r="AV551" s="13">
        <f t="shared" si="819"/>
        <v>3.9899808221883381E-4</v>
      </c>
      <c r="AW551" s="13">
        <f t="shared" si="820"/>
        <v>1.2422204650241522E-5</v>
      </c>
      <c r="AX551" s="13">
        <f t="shared" si="821"/>
        <v>7.9939905491068306E-3</v>
      </c>
      <c r="AY551" s="13">
        <f t="shared" si="822"/>
        <v>8.1450087419354927E-3</v>
      </c>
      <c r="AZ551" s="13">
        <f t="shared" si="823"/>
        <v>4.1494399448356806E-3</v>
      </c>
      <c r="BA551" s="13">
        <f t="shared" si="824"/>
        <v>1.4092763148020452E-3</v>
      </c>
      <c r="BB551" s="13">
        <f t="shared" si="825"/>
        <v>3.5897490225166067E-4</v>
      </c>
      <c r="BC551" s="13">
        <f t="shared" si="826"/>
        <v>7.315129281212118E-5</v>
      </c>
      <c r="BD551" s="13">
        <f t="shared" si="827"/>
        <v>5.3754375310778983E-5</v>
      </c>
      <c r="BE551" s="13">
        <f t="shared" si="828"/>
        <v>1.2606660152434914E-4</v>
      </c>
      <c r="BF551" s="13">
        <f t="shared" si="829"/>
        <v>1.4782785520262725E-4</v>
      </c>
      <c r="BG551" s="13">
        <f t="shared" si="830"/>
        <v>1.1556364921171246E-4</v>
      </c>
      <c r="BH551" s="13">
        <f t="shared" si="831"/>
        <v>6.775595675535298E-5</v>
      </c>
      <c r="BI551" s="13">
        <f t="shared" si="832"/>
        <v>3.1780717948238536E-5</v>
      </c>
      <c r="BJ551" s="14">
        <f t="shared" si="833"/>
        <v>0.65883661834095952</v>
      </c>
      <c r="BK551" s="14">
        <f t="shared" si="834"/>
        <v>0.19003196141152121</v>
      </c>
      <c r="BL551" s="14">
        <f t="shared" si="835"/>
        <v>0.1427445064397273</v>
      </c>
      <c r="BM551" s="14">
        <f t="shared" si="836"/>
        <v>0.64286778247989895</v>
      </c>
      <c r="BN551" s="14">
        <f t="shared" si="837"/>
        <v>0.34671105238003813</v>
      </c>
    </row>
    <row r="552" spans="1:66" x14ac:dyDescent="0.25">
      <c r="A552" t="s">
        <v>351</v>
      </c>
      <c r="B552" t="s">
        <v>103</v>
      </c>
      <c r="C552" t="s">
        <v>104</v>
      </c>
      <c r="D552" s="11">
        <v>44430</v>
      </c>
      <c r="E552" s="10">
        <f>VLOOKUP(A552,home!$A$2:$E$405,3,FALSE)</f>
        <v>1.599</v>
      </c>
      <c r="F552" s="10">
        <f>VLOOKUP(B552,home!$B$2:$E$405,3,FALSE)</f>
        <v>1.2507999999999999</v>
      </c>
      <c r="G552" s="10">
        <f>VLOOKUP(C552,away!$B$2:$E$405,4,FALSE)</f>
        <v>1.1335</v>
      </c>
      <c r="H552" s="10">
        <f>VLOOKUP(A552,away!$A$2:$E$405,3,FALSE)</f>
        <v>1.4569000000000001</v>
      </c>
      <c r="I552" s="10">
        <f>VLOOKUP(C552,away!$B$2:$E$405,3,FALSE)</f>
        <v>0.60060000000000002</v>
      </c>
      <c r="J552" s="10">
        <f>VLOOKUP(B552,home!$B$2:$E$405,4,FALSE)</f>
        <v>0.60060000000000002</v>
      </c>
      <c r="K552" s="12">
        <f t="shared" si="782"/>
        <v>2.2670330981999998</v>
      </c>
      <c r="L552" s="12">
        <f t="shared" si="783"/>
        <v>0.52553349248400005</v>
      </c>
      <c r="M552" s="13">
        <f t="shared" si="784"/>
        <v>6.1263772929276608E-2</v>
      </c>
      <c r="N552" s="13">
        <f t="shared" si="785"/>
        <v>0.13888700095127923</v>
      </c>
      <c r="O552" s="13">
        <f t="shared" si="786"/>
        <v>3.2196164550269475E-2</v>
      </c>
      <c r="P552" s="13">
        <f t="shared" si="787"/>
        <v>7.2989770670554413E-2</v>
      </c>
      <c r="Q552" s="13">
        <f t="shared" si="788"/>
        <v>0.15743071403314249</v>
      </c>
      <c r="R552" s="13">
        <f t="shared" si="789"/>
        <v>8.4600814003463354E-3</v>
      </c>
      <c r="S552" s="13">
        <f t="shared" si="790"/>
        <v>2.1740036435114119E-2</v>
      </c>
      <c r="T552" s="13">
        <f t="shared" si="791"/>
        <v>8.2735112970087246E-2</v>
      </c>
      <c r="U552" s="13">
        <f t="shared" si="792"/>
        <v>1.9179284548051349E-2</v>
      </c>
      <c r="V552" s="13">
        <f t="shared" si="793"/>
        <v>2.8779021124501385E-3</v>
      </c>
      <c r="W552" s="13">
        <f t="shared" si="794"/>
        <v>0.11896687979546439</v>
      </c>
      <c r="X552" s="13">
        <f t="shared" si="795"/>
        <v>6.2521079828834619E-2</v>
      </c>
      <c r="Y552" s="13">
        <f t="shared" si="796"/>
        <v>1.6428460718159212E-2</v>
      </c>
      <c r="Z552" s="13">
        <f t="shared" si="797"/>
        <v>1.4820187083409799E-3</v>
      </c>
      <c r="AA552" s="13">
        <f t="shared" si="798"/>
        <v>3.359785463960614E-3</v>
      </c>
      <c r="AB552" s="13">
        <f t="shared" si="799"/>
        <v>3.8083724248249781E-3</v>
      </c>
      <c r="AC552" s="13">
        <f t="shared" si="800"/>
        <v>2.1429611371076069E-4</v>
      </c>
      <c r="AD552" s="13">
        <f t="shared" si="801"/>
        <v>6.7425463521474674E-2</v>
      </c>
      <c r="AE552" s="13">
        <f t="shared" si="802"/>
        <v>3.5434339326793123E-2</v>
      </c>
      <c r="AF552" s="13">
        <f t="shared" si="803"/>
        <v>9.3109660501363711E-3</v>
      </c>
      <c r="AG552" s="13">
        <f t="shared" si="804"/>
        <v>1.6310748355760408E-3</v>
      </c>
      <c r="AH552" s="13">
        <f t="shared" si="805"/>
        <v>1.9471261693026543E-4</v>
      </c>
      <c r="AI552" s="13">
        <f t="shared" si="806"/>
        <v>4.4141994721804946E-4</v>
      </c>
      <c r="AJ552" s="13">
        <f t="shared" si="807"/>
        <v>5.003568152745076E-4</v>
      </c>
      <c r="AK552" s="13">
        <f t="shared" si="808"/>
        <v>3.7810848704575062E-4</v>
      </c>
      <c r="AL552" s="13">
        <f t="shared" si="809"/>
        <v>1.0212511210105224E-5</v>
      </c>
      <c r="AM552" s="13">
        <f t="shared" si="810"/>
        <v>3.0571151492931922E-2</v>
      </c>
      <c r="AN552" s="13">
        <f t="shared" si="811"/>
        <v>1.6066164013337964E-2</v>
      </c>
      <c r="AO552" s="13">
        <f t="shared" si="812"/>
        <v>4.2216536423751293E-3</v>
      </c>
      <c r="AP552" s="13">
        <f t="shared" si="813"/>
        <v>7.3954012757840055E-4</v>
      </c>
      <c r="AQ552" s="13">
        <f t="shared" si="814"/>
        <v>9.7163276519584944E-5</v>
      </c>
      <c r="AR552" s="13">
        <f t="shared" si="815"/>
        <v>2.0465600321212328E-5</v>
      </c>
      <c r="AS552" s="13">
        <f t="shared" si="816"/>
        <v>4.6396193302720904E-5</v>
      </c>
      <c r="AT552" s="13">
        <f t="shared" si="817"/>
        <v>5.2590852923876739E-5</v>
      </c>
      <c r="AU552" s="13">
        <f t="shared" si="818"/>
        <v>3.9741734746998924E-5</v>
      </c>
      <c r="AV552" s="13">
        <f t="shared" si="819"/>
        <v>2.2523957012832897E-5</v>
      </c>
      <c r="AW552" s="13">
        <f t="shared" si="820"/>
        <v>3.3797790165511606E-7</v>
      </c>
      <c r="AX552" s="13">
        <f t="shared" si="821"/>
        <v>1.1550968714093841E-2</v>
      </c>
      <c r="AY552" s="13">
        <f t="shared" si="822"/>
        <v>6.0704209298911545E-3</v>
      </c>
      <c r="AZ552" s="13">
        <f t="shared" si="823"/>
        <v>1.595104756066835E-3</v>
      </c>
      <c r="BA552" s="13">
        <f t="shared" si="824"/>
        <v>2.7942699111121425E-4</v>
      </c>
      <c r="BB552" s="13">
        <f t="shared" si="825"/>
        <v>3.6712060633243011E-5</v>
      </c>
      <c r="BC552" s="13">
        <f t="shared" si="826"/>
        <v>3.8586834881745144E-6</v>
      </c>
      <c r="BD552" s="13">
        <f t="shared" si="827"/>
        <v>1.7925597354313981E-6</v>
      </c>
      <c r="BE552" s="13">
        <f t="shared" si="828"/>
        <v>4.0637922507236147E-6</v>
      </c>
      <c r="BF552" s="13">
        <f t="shared" si="829"/>
        <v>4.6063757682995539E-6</v>
      </c>
      <c r="BG552" s="13">
        <f t="shared" si="830"/>
        <v>3.4809354431605135E-6</v>
      </c>
      <c r="BH552" s="13">
        <f t="shared" si="831"/>
        <v>1.9728489655855929E-6</v>
      </c>
      <c r="BI552" s="13">
        <f t="shared" si="832"/>
        <v>8.9450278054643323E-7</v>
      </c>
      <c r="BJ552" s="14">
        <f t="shared" si="833"/>
        <v>0.76200325671897473</v>
      </c>
      <c r="BK552" s="14">
        <f t="shared" si="834"/>
        <v>0.16516641170220733</v>
      </c>
      <c r="BL552" s="14">
        <f t="shared" si="835"/>
        <v>6.8716815607172674E-2</v>
      </c>
      <c r="BM552" s="14">
        <f t="shared" si="836"/>
        <v>0.52007091524983762</v>
      </c>
      <c r="BN552" s="14">
        <f t="shared" si="837"/>
        <v>0.47122750453486856</v>
      </c>
    </row>
    <row r="553" spans="1:66" x14ac:dyDescent="0.25">
      <c r="A553" t="s">
        <v>351</v>
      </c>
      <c r="B553" t="s">
        <v>107</v>
      </c>
      <c r="C553" t="s">
        <v>100</v>
      </c>
      <c r="D553" s="11">
        <v>44430</v>
      </c>
      <c r="E553" s="10">
        <f>VLOOKUP(A553,home!$A$2:$E$405,3,FALSE)</f>
        <v>1.599</v>
      </c>
      <c r="F553" s="10">
        <f>VLOOKUP(B553,home!$B$2:$E$405,3,FALSE)</f>
        <v>1.2507999999999999</v>
      </c>
      <c r="G553" s="10">
        <f>VLOOKUP(C553,away!$B$2:$E$405,4,FALSE)</f>
        <v>0.69489999999999996</v>
      </c>
      <c r="H553" s="10">
        <f>VLOOKUP(A553,away!$A$2:$E$405,3,FALSE)</f>
        <v>1.4569000000000001</v>
      </c>
      <c r="I553" s="10">
        <f>VLOOKUP(C553,away!$B$2:$E$405,3,FALSE)</f>
        <v>1.0296000000000001</v>
      </c>
      <c r="J553" s="10">
        <f>VLOOKUP(B553,home!$B$2:$E$405,4,FALSE)</f>
        <v>0.72929999999999995</v>
      </c>
      <c r="K553" s="12">
        <f t="shared" si="782"/>
        <v>1.3898202910799997</v>
      </c>
      <c r="L553" s="12">
        <f t="shared" si="783"/>
        <v>1.093967678232</v>
      </c>
      <c r="M553" s="13">
        <f t="shared" si="784"/>
        <v>8.3426608869366467E-2</v>
      </c>
      <c r="N553" s="13">
        <f t="shared" si="785"/>
        <v>0.11594799382264019</v>
      </c>
      <c r="O553" s="13">
        <f t="shared" si="786"/>
        <v>9.1266013607589999E-2</v>
      </c>
      <c r="P553" s="13">
        <f t="shared" si="787"/>
        <v>0.12684335759781196</v>
      </c>
      <c r="Q553" s="13">
        <f t="shared" si="788"/>
        <v>8.0573437262361908E-2</v>
      </c>
      <c r="R553" s="13">
        <f t="shared" si="789"/>
        <v>4.9921034503892674E-2</v>
      </c>
      <c r="S553" s="13">
        <f t="shared" si="790"/>
        <v>4.821374614387039E-2</v>
      </c>
      <c r="T553" s="13">
        <f t="shared" si="791"/>
        <v>8.8144736089077774E-2</v>
      </c>
      <c r="U553" s="13">
        <f t="shared" si="792"/>
        <v>6.9381266705214828E-2</v>
      </c>
      <c r="V553" s="13">
        <f t="shared" si="793"/>
        <v>8.1450078313518824E-3</v>
      </c>
      <c r="W553" s="13">
        <f t="shared" si="794"/>
        <v>3.7327532676430644E-2</v>
      </c>
      <c r="X553" s="13">
        <f t="shared" si="795"/>
        <v>4.0835114256163943E-2</v>
      </c>
      <c r="Y553" s="13">
        <f t="shared" si="796"/>
        <v>2.2336147566577057E-2</v>
      </c>
      <c r="Z553" s="13">
        <f t="shared" si="797"/>
        <v>1.8203999403721017E-2</v>
      </c>
      <c r="AA553" s="13">
        <f t="shared" si="798"/>
        <v>2.5300287750099685E-2</v>
      </c>
      <c r="AB553" s="13">
        <f t="shared" si="799"/>
        <v>1.7581426642625651E-2</v>
      </c>
      <c r="AC553" s="13">
        <f t="shared" si="800"/>
        <v>7.7398877512725598E-4</v>
      </c>
      <c r="AD553" s="13">
        <f t="shared" si="801"/>
        <v>1.2969640582413764E-2</v>
      </c>
      <c r="AE553" s="13">
        <f t="shared" si="802"/>
        <v>1.418836759544671E-2</v>
      </c>
      <c r="AF553" s="13">
        <f t="shared" si="803"/>
        <v>7.7608077781464906E-3</v>
      </c>
      <c r="AG553" s="13">
        <f t="shared" si="804"/>
        <v>2.8300242887545884E-3</v>
      </c>
      <c r="AH553" s="13">
        <f t="shared" si="805"/>
        <v>4.9786467405563478E-3</v>
      </c>
      <c r="AI553" s="13">
        <f t="shared" si="806"/>
        <v>6.9194242621445157E-3</v>
      </c>
      <c r="AJ553" s="13">
        <f t="shared" si="807"/>
        <v>4.8083781210598517E-3</v>
      </c>
      <c r="AK553" s="13">
        <f t="shared" si="808"/>
        <v>2.2275938266113687E-3</v>
      </c>
      <c r="AL553" s="13">
        <f t="shared" si="809"/>
        <v>4.7071473387531218E-5</v>
      </c>
      <c r="AM553" s="13">
        <f t="shared" si="810"/>
        <v>3.6050939298906547E-3</v>
      </c>
      <c r="AN553" s="13">
        <f t="shared" si="811"/>
        <v>3.943856236290756E-3</v>
      </c>
      <c r="AO553" s="13">
        <f t="shared" si="812"/>
        <v>2.1572256250478958E-3</v>
      </c>
      <c r="AP553" s="13">
        <f t="shared" si="813"/>
        <v>7.8664503615207416E-4</v>
      </c>
      <c r="AQ553" s="13">
        <f t="shared" si="814"/>
        <v>2.1514106094800304E-4</v>
      </c>
      <c r="AR553" s="13">
        <f t="shared" si="815"/>
        <v>1.0892957231007484E-3</v>
      </c>
      <c r="AS553" s="13">
        <f t="shared" si="816"/>
        <v>1.5139252989520811E-3</v>
      </c>
      <c r="AT553" s="13">
        <f t="shared" si="817"/>
        <v>1.0520420498314786E-3</v>
      </c>
      <c r="AU553" s="13">
        <f t="shared" si="818"/>
        <v>4.8738312930839508E-4</v>
      </c>
      <c r="AV553" s="13">
        <f t="shared" si="819"/>
        <v>1.6934374066071876E-4</v>
      </c>
      <c r="AW553" s="13">
        <f t="shared" si="820"/>
        <v>1.9880093854906569E-6</v>
      </c>
      <c r="AX553" s="13">
        <f t="shared" si="821"/>
        <v>8.3507211583522831E-4</v>
      </c>
      <c r="AY553" s="13">
        <f t="shared" si="822"/>
        <v>9.1354190371654845E-4</v>
      </c>
      <c r="AZ553" s="13">
        <f t="shared" si="823"/>
        <v>4.9969265768821686E-4</v>
      </c>
      <c r="BA553" s="13">
        <f t="shared" si="824"/>
        <v>1.8221587218691877E-4</v>
      </c>
      <c r="BB553" s="13">
        <f t="shared" si="825"/>
        <v>4.9834568658335594E-5</v>
      </c>
      <c r="BC553" s="13">
        <f t="shared" si="826"/>
        <v>1.0903481474170517E-5</v>
      </c>
      <c r="BD553" s="13">
        <f t="shared" si="827"/>
        <v>1.9860905218476219E-4</v>
      </c>
      <c r="BE553" s="13">
        <f t="shared" si="828"/>
        <v>2.7603089071854907E-4</v>
      </c>
      <c r="BF553" s="13">
        <f t="shared" si="829"/>
        <v>1.9181666644276275E-4</v>
      </c>
      <c r="BG553" s="13">
        <f t="shared" si="830"/>
        <v>8.8863565063158583E-5</v>
      </c>
      <c r="BH553" s="13">
        <f t="shared" si="831"/>
        <v>3.08760964656214E-5</v>
      </c>
      <c r="BI553" s="13">
        <f t="shared" si="832"/>
        <v>8.5824450754528165E-6</v>
      </c>
      <c r="BJ553" s="14">
        <f t="shared" si="833"/>
        <v>0.43611302440590177</v>
      </c>
      <c r="BK553" s="14">
        <f t="shared" si="834"/>
        <v>0.26836332259463203</v>
      </c>
      <c r="BL553" s="14">
        <f t="shared" si="835"/>
        <v>0.27749084081759867</v>
      </c>
      <c r="BM553" s="14">
        <f t="shared" si="836"/>
        <v>0.45128118766385922</v>
      </c>
      <c r="BN553" s="14">
        <f t="shared" si="837"/>
        <v>0.54797844566366316</v>
      </c>
    </row>
    <row r="554" spans="1:66" x14ac:dyDescent="0.25">
      <c r="A554" t="s">
        <v>340</v>
      </c>
      <c r="B554" t="s">
        <v>125</v>
      </c>
      <c r="C554" t="s">
        <v>122</v>
      </c>
      <c r="D554" s="11">
        <v>44430</v>
      </c>
      <c r="E554" s="10">
        <f>VLOOKUP(A554,home!$A$2:$E$405,3,FALSE)</f>
        <v>1.1801999999999999</v>
      </c>
      <c r="F554" s="10">
        <f>VLOOKUP(B554,home!$B$2:$E$405,3,FALSE)</f>
        <v>0.75319999999999998</v>
      </c>
      <c r="G554" s="10">
        <f>VLOOKUP(C554,away!$B$2:$E$405,4,FALSE)</f>
        <v>1.1014999999999999</v>
      </c>
      <c r="H554" s="10">
        <f>VLOOKUP(A554,away!$A$2:$E$405,3,FALSE)</f>
        <v>1.0640000000000001</v>
      </c>
      <c r="I554" s="10">
        <f>VLOOKUP(C554,away!$B$2:$E$405,3,FALSE)</f>
        <v>0.93979999999999997</v>
      </c>
      <c r="J554" s="10">
        <f>VLOOKUP(B554,home!$B$2:$E$405,4,FALSE)</f>
        <v>1.0443</v>
      </c>
      <c r="K554" s="12">
        <f t="shared" si="782"/>
        <v>0.97915269395999982</v>
      </c>
      <c r="L554" s="12">
        <f t="shared" si="783"/>
        <v>1.0442448609600001</v>
      </c>
      <c r="M554" s="13">
        <f t="shared" si="784"/>
        <v>0.13220552563188531</v>
      </c>
      <c r="N554" s="13">
        <f t="shared" si="785"/>
        <v>0.12944939657885829</v>
      </c>
      <c r="O554" s="13">
        <f t="shared" si="786"/>
        <v>0.13805494073161179</v>
      </c>
      <c r="P554" s="13">
        <f t="shared" si="787"/>
        <v>0.13517686713184579</v>
      </c>
      <c r="Q554" s="13">
        <f t="shared" si="788"/>
        <v>6.3375362695842735E-2</v>
      </c>
      <c r="R554" s="13">
        <f t="shared" si="789"/>
        <v>7.2081581194561498E-2</v>
      </c>
      <c r="S554" s="13">
        <f t="shared" si="790"/>
        <v>3.4553747508367504E-2</v>
      </c>
      <c r="T554" s="13">
        <f t="shared" si="791"/>
        <v>6.6179396806609878E-2</v>
      </c>
      <c r="U554" s="13">
        <f t="shared" si="792"/>
        <v>7.0578874411551348E-2</v>
      </c>
      <c r="V554" s="13">
        <f t="shared" si="793"/>
        <v>3.9255943127786287E-3</v>
      </c>
      <c r="W554" s="13">
        <f t="shared" si="794"/>
        <v>2.0684719038108833E-2</v>
      </c>
      <c r="X554" s="13">
        <f t="shared" si="795"/>
        <v>2.1599911555946628E-2</v>
      </c>
      <c r="Y554" s="13">
        <f t="shared" si="796"/>
        <v>1.1277798319743891E-2</v>
      </c>
      <c r="Z554" s="13">
        <f t="shared" si="797"/>
        <v>2.5090273577430617E-2</v>
      </c>
      <c r="AA554" s="13">
        <f t="shared" si="798"/>
        <v>2.456720896553459E-2</v>
      </c>
      <c r="AB554" s="13">
        <f t="shared" si="799"/>
        <v>1.2027524420840726E-2</v>
      </c>
      <c r="AC554" s="13">
        <f t="shared" si="800"/>
        <v>2.5086391921580546E-4</v>
      </c>
      <c r="AD554" s="13">
        <f t="shared" si="801"/>
        <v>5.0633745924924889E-3</v>
      </c>
      <c r="AE554" s="13">
        <f t="shared" si="802"/>
        <v>5.2874028973257164E-3</v>
      </c>
      <c r="AF554" s="13">
        <f t="shared" si="803"/>
        <v>2.7606716516786968E-3</v>
      </c>
      <c r="AG554" s="13">
        <f t="shared" si="804"/>
        <v>9.6093906168781182E-4</v>
      </c>
      <c r="AH554" s="13">
        <f t="shared" si="805"/>
        <v>6.5500973108280989E-3</v>
      </c>
      <c r="AI554" s="13">
        <f t="shared" si="806"/>
        <v>6.4135454275974831E-3</v>
      </c>
      <c r="AJ554" s="13">
        <f t="shared" si="807"/>
        <v>3.1399201416334572E-3</v>
      </c>
      <c r="AK554" s="13">
        <f t="shared" si="808"/>
        <v>1.0248204218332214E-3</v>
      </c>
      <c r="AL554" s="13">
        <f t="shared" si="809"/>
        <v>1.0260085125467829E-5</v>
      </c>
      <c r="AM554" s="13">
        <f t="shared" si="810"/>
        <v>9.9156337455352773E-4</v>
      </c>
      <c r="AN554" s="13">
        <f t="shared" si="811"/>
        <v>1.0354349581936772E-3</v>
      </c>
      <c r="AO554" s="13">
        <f t="shared" si="812"/>
        <v>5.4062381697603983E-4</v>
      </c>
      <c r="AP554" s="13">
        <f t="shared" si="813"/>
        <v>1.8818121419660316E-4</v>
      </c>
      <c r="AQ554" s="13">
        <f t="shared" si="814"/>
        <v>4.9126816463503953E-5</v>
      </c>
      <c r="AR554" s="13">
        <f t="shared" si="815"/>
        <v>1.367981091124032E-3</v>
      </c>
      <c r="AS554" s="13">
        <f t="shared" si="816"/>
        <v>1.339462370660436E-3</v>
      </c>
      <c r="AT554" s="13">
        <f t="shared" si="817"/>
        <v>6.5576909434510687E-4</v>
      </c>
      <c r="AU554" s="13">
        <f t="shared" si="818"/>
        <v>2.1403269178124024E-4</v>
      </c>
      <c r="AV554" s="13">
        <f t="shared" si="819"/>
        <v>5.239267168827791E-5</v>
      </c>
      <c r="AW554" s="13">
        <f t="shared" si="820"/>
        <v>2.9140784083844773E-7</v>
      </c>
      <c r="AX554" s="13">
        <f t="shared" si="821"/>
        <v>1.6181532490435911E-4</v>
      </c>
      <c r="AY554" s="13">
        <f t="shared" si="822"/>
        <v>1.6897482145594972E-4</v>
      </c>
      <c r="AZ554" s="13">
        <f t="shared" si="823"/>
        <v>8.8225544468504519E-5</v>
      </c>
      <c r="BA554" s="13">
        <f t="shared" si="824"/>
        <v>3.0709690472211281E-5</v>
      </c>
      <c r="BB554" s="13">
        <f t="shared" si="825"/>
        <v>8.017109114319725E-6</v>
      </c>
      <c r="BC554" s="13">
        <f t="shared" si="826"/>
        <v>1.6743649984767907E-6</v>
      </c>
      <c r="BD554" s="13">
        <f t="shared" si="827"/>
        <v>2.3808453738278728E-4</v>
      </c>
      <c r="BE554" s="13">
        <f t="shared" si="828"/>
        <v>2.3312111616857645E-4</v>
      </c>
      <c r="BF554" s="13">
        <f t="shared" si="829"/>
        <v>1.1413058445771185E-4</v>
      </c>
      <c r="BG554" s="13">
        <f t="shared" si="830"/>
        <v>3.7250423078332619E-5</v>
      </c>
      <c r="BH554" s="13">
        <f t="shared" si="831"/>
        <v>9.118463027074781E-6</v>
      </c>
      <c r="BI554" s="13">
        <f t="shared" si="832"/>
        <v>1.7856735275469858E-6</v>
      </c>
      <c r="BJ554" s="14">
        <f t="shared" si="833"/>
        <v>0.32990332023409219</v>
      </c>
      <c r="BK554" s="14">
        <f t="shared" si="834"/>
        <v>0.3062918334106744</v>
      </c>
      <c r="BL554" s="14">
        <f t="shared" si="835"/>
        <v>0.33870164174323331</v>
      </c>
      <c r="BM554" s="14">
        <f t="shared" si="836"/>
        <v>0.32947471158721009</v>
      </c>
      <c r="BN554" s="14">
        <f t="shared" si="837"/>
        <v>0.67034367396460548</v>
      </c>
    </row>
    <row r="555" spans="1:66" x14ac:dyDescent="0.25">
      <c r="A555" t="s">
        <v>340</v>
      </c>
      <c r="B555" t="s">
        <v>126</v>
      </c>
      <c r="C555" t="s">
        <v>119</v>
      </c>
      <c r="D555" s="11">
        <v>44430</v>
      </c>
      <c r="E555" s="10">
        <f>VLOOKUP(A555,home!$A$2:$E$405,3,FALSE)</f>
        <v>1.1801999999999999</v>
      </c>
      <c r="F555" s="10">
        <f>VLOOKUP(B555,home!$B$2:$E$405,3,FALSE)</f>
        <v>1.6005</v>
      </c>
      <c r="G555" s="10">
        <f>VLOOKUP(C555,away!$B$2:$E$405,4,FALSE)</f>
        <v>0.63549999999999995</v>
      </c>
      <c r="H555" s="10">
        <f>VLOOKUP(A555,away!$A$2:$E$405,3,FALSE)</f>
        <v>1.0640000000000001</v>
      </c>
      <c r="I555" s="10">
        <f>VLOOKUP(C555,away!$B$2:$E$405,3,FALSE)</f>
        <v>0.93979999999999997</v>
      </c>
      <c r="J555" s="10">
        <f>VLOOKUP(B555,home!$B$2:$E$405,4,FALSE)</f>
        <v>1.2531000000000001</v>
      </c>
      <c r="K555" s="12">
        <f t="shared" si="782"/>
        <v>1.2004023685499998</v>
      </c>
      <c r="L555" s="12">
        <f t="shared" si="783"/>
        <v>1.2530338363200002</v>
      </c>
      <c r="M555" s="13">
        <f t="shared" si="784"/>
        <v>8.5997572930090832E-2</v>
      </c>
      <c r="N555" s="13">
        <f t="shared" si="785"/>
        <v>0.10323169023483238</v>
      </c>
      <c r="O555" s="13">
        <f t="shared" si="786"/>
        <v>0.10775786872280073</v>
      </c>
      <c r="P555" s="13">
        <f t="shared" si="787"/>
        <v>0.12935280084474993</v>
      </c>
      <c r="Q555" s="13">
        <f t="shared" si="788"/>
        <v>6.1959782733656363E-2</v>
      </c>
      <c r="R555" s="13">
        <f t="shared" si="789"/>
        <v>6.7512127819698994E-2</v>
      </c>
      <c r="S555" s="13">
        <f t="shared" si="790"/>
        <v>4.8641335203679088E-2</v>
      </c>
      <c r="T555" s="13">
        <f t="shared" si="791"/>
        <v>7.7637704256307144E-2</v>
      </c>
      <c r="U555" s="13">
        <f t="shared" si="792"/>
        <v>8.1041718140617003E-2</v>
      </c>
      <c r="V555" s="13">
        <f t="shared" si="793"/>
        <v>8.1292900757392161E-3</v>
      </c>
      <c r="W555" s="13">
        <f t="shared" si="794"/>
        <v>2.4792223316108152E-2</v>
      </c>
      <c r="X555" s="13">
        <f t="shared" si="795"/>
        <v>3.1065494692685158E-2</v>
      </c>
      <c r="Y555" s="13">
        <f t="shared" si="796"/>
        <v>1.9463057995976949E-2</v>
      </c>
      <c r="Z555" s="13">
        <f t="shared" si="797"/>
        <v>2.819832684001454E-2</v>
      </c>
      <c r="AA555" s="13">
        <f t="shared" si="798"/>
        <v>3.3849338327900484E-2</v>
      </c>
      <c r="AB555" s="13">
        <f t="shared" si="799"/>
        <v>2.0316412951331023E-2</v>
      </c>
      <c r="AC555" s="13">
        <f t="shared" si="800"/>
        <v>7.6422682956930703E-4</v>
      </c>
      <c r="AD555" s="13">
        <f t="shared" si="801"/>
        <v>7.4401608975691903E-3</v>
      </c>
      <c r="AE555" s="13">
        <f t="shared" si="802"/>
        <v>9.3227733523191785E-3</v>
      </c>
      <c r="AF555" s="13">
        <f t="shared" si="803"/>
        <v>5.840875229399186E-3</v>
      </c>
      <c r="AG555" s="13">
        <f t="shared" si="804"/>
        <v>2.4396047653868409E-3</v>
      </c>
      <c r="AH555" s="13">
        <f t="shared" si="805"/>
        <v>8.8333644145371648E-3</v>
      </c>
      <c r="AI555" s="13">
        <f t="shared" si="806"/>
        <v>1.0603591565475695E-2</v>
      </c>
      <c r="AJ555" s="13">
        <f t="shared" si="807"/>
        <v>6.3642882151669147E-3</v>
      </c>
      <c r="AK555" s="13">
        <f t="shared" si="808"/>
        <v>2.5465688825404044E-3</v>
      </c>
      <c r="AL555" s="13">
        <f t="shared" si="809"/>
        <v>4.5980312009900267E-5</v>
      </c>
      <c r="AM555" s="13">
        <f t="shared" si="810"/>
        <v>1.78623735276703E-3</v>
      </c>
      <c r="AN555" s="13">
        <f t="shared" si="811"/>
        <v>2.2382158427157531E-3</v>
      </c>
      <c r="AO555" s="13">
        <f t="shared" si="812"/>
        <v>1.4022800919551615E-3</v>
      </c>
      <c r="AP555" s="13">
        <f t="shared" si="813"/>
        <v>5.8570146773924609E-4</v>
      </c>
      <c r="AQ555" s="13">
        <f t="shared" si="814"/>
        <v>1.8347593926489066E-4</v>
      </c>
      <c r="AR555" s="13">
        <f t="shared" si="815"/>
        <v>2.2137008999920157E-3</v>
      </c>
      <c r="AS555" s="13">
        <f t="shared" si="816"/>
        <v>2.6573318036116817E-3</v>
      </c>
      <c r="AT555" s="13">
        <f t="shared" si="817"/>
        <v>1.5949336955393533E-3</v>
      </c>
      <c r="AU555" s="13">
        <f t="shared" si="818"/>
        <v>6.3818739526854784E-4</v>
      </c>
      <c r="AV555" s="13">
        <f t="shared" si="819"/>
        <v>1.9152041521477997E-4</v>
      </c>
      <c r="AW555" s="13">
        <f t="shared" si="820"/>
        <v>1.9211401811663379E-6</v>
      </c>
      <c r="AX555" s="13">
        <f t="shared" si="821"/>
        <v>3.5736725817567044E-4</v>
      </c>
      <c r="AY555" s="13">
        <f t="shared" si="822"/>
        <v>4.4779326648702032E-4</v>
      </c>
      <c r="AZ555" s="13">
        <f t="shared" si="823"/>
        <v>2.8055005729224768E-4</v>
      </c>
      <c r="BA555" s="13">
        <f t="shared" si="824"/>
        <v>1.1717957152290029E-4</v>
      </c>
      <c r="BB555" s="13">
        <f t="shared" si="825"/>
        <v>3.6707492010918409E-5</v>
      </c>
      <c r="BC555" s="13">
        <f t="shared" si="826"/>
        <v>9.1991459072253729E-6</v>
      </c>
      <c r="BD555" s="13">
        <f t="shared" si="827"/>
        <v>4.623070218636717E-4</v>
      </c>
      <c r="BE555" s="13">
        <f t="shared" si="828"/>
        <v>5.5495444404244807E-4</v>
      </c>
      <c r="BF555" s="13">
        <f t="shared" si="829"/>
        <v>3.3308431453295164E-4</v>
      </c>
      <c r="BG555" s="13">
        <f t="shared" si="830"/>
        <v>1.3327840003073604E-4</v>
      </c>
      <c r="BH555" s="13">
        <f t="shared" si="831"/>
        <v>3.999692676836248E-5</v>
      </c>
      <c r="BI555" s="13">
        <f t="shared" si="832"/>
        <v>9.6024811254926437E-6</v>
      </c>
      <c r="BJ555" s="14">
        <f t="shared" si="833"/>
        <v>0.35063807496007865</v>
      </c>
      <c r="BK555" s="14">
        <f t="shared" si="834"/>
        <v>0.2733789994623253</v>
      </c>
      <c r="BL555" s="14">
        <f t="shared" si="835"/>
        <v>0.34765417683805855</v>
      </c>
      <c r="BM555" s="14">
        <f t="shared" si="836"/>
        <v>0.4436118626883418</v>
      </c>
      <c r="BN555" s="14">
        <f t="shared" si="837"/>
        <v>0.55581184328582922</v>
      </c>
    </row>
    <row r="556" spans="1:66" x14ac:dyDescent="0.25">
      <c r="A556" t="s">
        <v>340</v>
      </c>
      <c r="B556" t="s">
        <v>111</v>
      </c>
      <c r="C556" t="s">
        <v>118</v>
      </c>
      <c r="D556" s="11">
        <v>44430</v>
      </c>
      <c r="E556" s="10">
        <f>VLOOKUP(A556,home!$A$2:$E$405,3,FALSE)</f>
        <v>1.1801999999999999</v>
      </c>
      <c r="F556" s="10">
        <f>VLOOKUP(B556,home!$B$2:$E$405,3,FALSE)</f>
        <v>1.2709999999999999</v>
      </c>
      <c r="G556" s="10">
        <f>VLOOKUP(C556,away!$B$2:$E$405,4,FALSE)</f>
        <v>0.37659999999999999</v>
      </c>
      <c r="H556" s="10">
        <f>VLOOKUP(A556,away!$A$2:$E$405,3,FALSE)</f>
        <v>1.0640000000000001</v>
      </c>
      <c r="I556" s="10">
        <f>VLOOKUP(C556,away!$B$2:$E$405,3,FALSE)</f>
        <v>0.73099999999999998</v>
      </c>
      <c r="J556" s="10">
        <f>VLOOKUP(B556,home!$B$2:$E$405,4,FALSE)</f>
        <v>1.1748000000000001</v>
      </c>
      <c r="K556" s="12">
        <f t="shared" si="782"/>
        <v>0.56491287971999993</v>
      </c>
      <c r="L556" s="12">
        <f t="shared" si="783"/>
        <v>0.91374064320000004</v>
      </c>
      <c r="M556" s="13">
        <f t="shared" si="784"/>
        <v>0.22794440376003824</v>
      </c>
      <c r="N556" s="13">
        <f t="shared" si="785"/>
        <v>0.12876872954414156</v>
      </c>
      <c r="O556" s="13">
        <f t="shared" si="786"/>
        <v>0.20828206610553784</v>
      </c>
      <c r="P556" s="13">
        <f t="shared" si="787"/>
        <v>0.11766122175771075</v>
      </c>
      <c r="Q556" s="13">
        <f t="shared" si="788"/>
        <v>3.6371556912333416E-2</v>
      </c>
      <c r="R556" s="13">
        <f t="shared" si="789"/>
        <v>9.5157894525149528E-2</v>
      </c>
      <c r="S556" s="13">
        <f t="shared" si="790"/>
        <v>1.5183705847952315E-2</v>
      </c>
      <c r="T556" s="13">
        <f t="shared" si="791"/>
        <v>3.323416980726094E-2</v>
      </c>
      <c r="U556" s="13">
        <f t="shared" si="792"/>
        <v>5.3755920224294228E-2</v>
      </c>
      <c r="V556" s="13">
        <f t="shared" si="793"/>
        <v>8.7084265159503447E-4</v>
      </c>
      <c r="W556" s="13">
        <f t="shared" si="794"/>
        <v>6.8489203184153797E-3</v>
      </c>
      <c r="X556" s="13">
        <f t="shared" si="795"/>
        <v>6.2581368569744177E-3</v>
      </c>
      <c r="Y556" s="13">
        <f t="shared" si="796"/>
        <v>2.8591569984627151E-3</v>
      </c>
      <c r="Z556" s="13">
        <f t="shared" si="797"/>
        <v>2.8983211916322634E-2</v>
      </c>
      <c r="AA556" s="13">
        <f t="shared" si="798"/>
        <v>1.6372989707184836E-2</v>
      </c>
      <c r="AB556" s="13">
        <f t="shared" si="799"/>
        <v>4.6246563825558511E-3</v>
      </c>
      <c r="AC556" s="13">
        <f t="shared" si="800"/>
        <v>2.809468247936857E-5</v>
      </c>
      <c r="AD556" s="13">
        <f t="shared" si="801"/>
        <v>9.6726082501221269E-4</v>
      </c>
      <c r="AE556" s="13">
        <f t="shared" si="802"/>
        <v>8.8382552838882182E-4</v>
      </c>
      <c r="AF556" s="13">
        <f t="shared" si="803"/>
        <v>4.0379365339329092E-4</v>
      </c>
      <c r="AG556" s="13">
        <f t="shared" si="804"/>
        <v>1.2298755752388786E-4</v>
      </c>
      <c r="AH556" s="13">
        <f t="shared" si="805"/>
        <v>6.6207846746056363E-3</v>
      </c>
      <c r="AI556" s="13">
        <f t="shared" si="806"/>
        <v>3.7401665365375124E-3</v>
      </c>
      <c r="AJ556" s="13">
        <f t="shared" si="807"/>
        <v>1.0564341243938921E-3</v>
      </c>
      <c r="AK556" s="13">
        <f t="shared" si="808"/>
        <v>1.9893108114861006E-4</v>
      </c>
      <c r="AL556" s="13">
        <f t="shared" si="809"/>
        <v>5.8008086373506927E-7</v>
      </c>
      <c r="AM556" s="13">
        <f t="shared" si="810"/>
        <v>1.0928361961959842E-4</v>
      </c>
      <c r="AN556" s="13">
        <f t="shared" si="811"/>
        <v>9.9856884882435989E-5</v>
      </c>
      <c r="AO556" s="13">
        <f t="shared" si="812"/>
        <v>4.5621647110212707E-5</v>
      </c>
      <c r="AP556" s="13">
        <f t="shared" si="813"/>
        <v>1.3895451058109728E-5</v>
      </c>
      <c r="AQ556" s="13">
        <f t="shared" si="814"/>
        <v>3.1742095968478259E-6</v>
      </c>
      <c r="AR556" s="13">
        <f t="shared" si="815"/>
        <v>1.2099360094125718E-3</v>
      </c>
      <c r="AS556" s="13">
        <f t="shared" si="816"/>
        <v>6.8350843535418086E-4</v>
      </c>
      <c r="AT556" s="13">
        <f t="shared" si="817"/>
        <v>1.9306135926442083E-4</v>
      </c>
      <c r="AU556" s="13">
        <f t="shared" si="818"/>
        <v>3.6354282808240481E-5</v>
      </c>
      <c r="AV556" s="13">
        <f t="shared" si="819"/>
        <v>5.134250647839604E-6</v>
      </c>
      <c r="AW556" s="13">
        <f t="shared" si="820"/>
        <v>8.3174549509385898E-9</v>
      </c>
      <c r="AX556" s="13">
        <f t="shared" si="821"/>
        <v>1.0289287377588732E-5</v>
      </c>
      <c r="AY556" s="13">
        <f t="shared" si="822"/>
        <v>9.4017400664675677E-6</v>
      </c>
      <c r="AZ556" s="13">
        <f t="shared" si="823"/>
        <v>4.295376007766643E-6</v>
      </c>
      <c r="BA556" s="13">
        <f t="shared" si="824"/>
        <v>1.3082865453741804E-6</v>
      </c>
      <c r="BB556" s="13">
        <f t="shared" si="825"/>
        <v>2.988586473650274E-7</v>
      </c>
      <c r="BC556" s="13">
        <f t="shared" si="826"/>
        <v>5.4615858533840442E-8</v>
      </c>
      <c r="BD556" s="13">
        <f t="shared" si="827"/>
        <v>1.8426128457858066E-4</v>
      </c>
      <c r="BE556" s="13">
        <f t="shared" si="828"/>
        <v>1.040915728921924E-4</v>
      </c>
      <c r="BF556" s="13">
        <f t="shared" si="829"/>
        <v>2.9401335098556341E-5</v>
      </c>
      <c r="BG556" s="13">
        <f t="shared" si="830"/>
        <v>5.5363976260460571E-6</v>
      </c>
      <c r="BH556" s="13">
        <f t="shared" si="831"/>
        <v>7.8189558155116216E-7</v>
      </c>
      <c r="BI556" s="13">
        <f t="shared" si="832"/>
        <v>8.834057692288224E-8</v>
      </c>
      <c r="BJ556" s="14">
        <f t="shared" si="833"/>
        <v>0.21701601797867692</v>
      </c>
      <c r="BK556" s="14">
        <f t="shared" si="834"/>
        <v>0.36169825052070592</v>
      </c>
      <c r="BL556" s="14">
        <f t="shared" si="835"/>
        <v>0.39226199852524901</v>
      </c>
      <c r="BM556" s="14">
        <f t="shared" si="836"/>
        <v>0.18576421291343159</v>
      </c>
      <c r="BN556" s="14">
        <f t="shared" si="837"/>
        <v>0.81418587260491138</v>
      </c>
    </row>
    <row r="557" spans="1:66" x14ac:dyDescent="0.25">
      <c r="A557" t="s">
        <v>340</v>
      </c>
      <c r="B557" t="s">
        <v>116</v>
      </c>
      <c r="C557" t="s">
        <v>120</v>
      </c>
      <c r="D557" s="11">
        <v>44430</v>
      </c>
      <c r="E557" s="10">
        <f>VLOOKUP(A557,home!$A$2:$E$405,3,FALSE)</f>
        <v>1.1801999999999999</v>
      </c>
      <c r="F557" s="10">
        <f>VLOOKUP(B557,home!$B$2:$E$405,3,FALSE)</f>
        <v>1.1861999999999999</v>
      </c>
      <c r="G557" s="10">
        <f>VLOOKUP(C557,away!$B$2:$E$405,4,FALSE)</f>
        <v>0.60519999999999996</v>
      </c>
      <c r="H557" s="10">
        <f>VLOOKUP(A557,away!$A$2:$E$405,3,FALSE)</f>
        <v>1.0640000000000001</v>
      </c>
      <c r="I557" s="10">
        <f>VLOOKUP(C557,away!$B$2:$E$405,3,FALSE)</f>
        <v>2.0139999999999998</v>
      </c>
      <c r="J557" s="10">
        <f>VLOOKUP(B557,home!$B$2:$E$405,4,FALSE)</f>
        <v>0.93979999999999997</v>
      </c>
      <c r="K557" s="12">
        <f t="shared" ref="K557:K610" si="838">E557*F557*G557</f>
        <v>0.84725170084799983</v>
      </c>
      <c r="L557" s="12">
        <f t="shared" ref="L557:L610" si="839">H557*I557*J557</f>
        <v>2.0138936608</v>
      </c>
      <c r="M557" s="13">
        <f t="shared" ref="M557:M610" si="840">_xlfn.POISSON.DIST(0,K557,FALSE) * _xlfn.POISSON.DIST(0,L557,FALSE)</f>
        <v>5.7203204373599603E-2</v>
      </c>
      <c r="N557" s="13">
        <f t="shared" ref="N557:N610" si="841">_xlfn.POISSON.DIST(1,K557,FALSE) * _xlfn.POISSON.DIST(0,L557,FALSE)</f>
        <v>4.8465512199488005E-2</v>
      </c>
      <c r="O557" s="13">
        <f t="shared" ref="O557:O610" si="842">_xlfn.POISSON.DIST(0,K557,FALSE) * _xlfn.POISSON.DIST(1,L557,FALSE)</f>
        <v>0.11520117066543907</v>
      </c>
      <c r="P557" s="13">
        <f t="shared" ref="P557:P610" si="843">_xlfn.POISSON.DIST(1,K557,FALSE) * _xlfn.POISSON.DIST(1,L557,FALSE)</f>
        <v>9.7604387785973953E-2</v>
      </c>
      <c r="Q557" s="13">
        <f t="shared" ref="Q557:Q610" si="844">_xlfn.POISSON.DIST(2,K557,FALSE) * _xlfn.POISSON.DIST(0,L557,FALSE)</f>
        <v>2.0531243821742845E-2</v>
      </c>
      <c r="R557" s="13">
        <f t="shared" ref="R557:R610" si="845">_xlfn.POISSON.DIST(0,K557,FALSE) * _xlfn.POISSON.DIST(2,L557,FALSE)</f>
        <v>0.11600145365993335</v>
      </c>
      <c r="S557" s="13">
        <f t="shared" ref="S557:S610" si="846">_xlfn.POISSON.DIST(2,K557,FALSE) * _xlfn.POISSON.DIST(2,L557,FALSE)</f>
        <v>4.1634977530522317E-2</v>
      </c>
      <c r="T557" s="13">
        <f t="shared" ref="T557:T610" si="847">_xlfn.POISSON.DIST(2,K557,FALSE) * _xlfn.POISSON.DIST(1,L557,FALSE)</f>
        <v>4.1347741780947078E-2</v>
      </c>
      <c r="U557" s="13">
        <f t="shared" ref="U557:U610" si="848">_xlfn.POISSON.DIST(1,K557,FALSE) * _xlfn.POISSON.DIST(2,L557,FALSE)</f>
        <v>9.8282428914218969E-2</v>
      </c>
      <c r="V557" s="13">
        <f t="shared" ref="V557:V610" si="849">_xlfn.POISSON.DIST(3,K557,FALSE) * _xlfn.POISSON.DIST(3,L557,FALSE)</f>
        <v>7.8934126871802335E-3</v>
      </c>
      <c r="W557" s="13">
        <f t="shared" ref="W557:W610" si="850">_xlfn.POISSON.DIST(3,K557,FALSE) * _xlfn.POISSON.DIST(0,L557,FALSE)</f>
        <v>5.7983770828322059E-3</v>
      </c>
      <c r="X557" s="13">
        <f t="shared" ref="X557:X610" si="851">_xlfn.POISSON.DIST(3,K557,FALSE) * _xlfn.POISSON.DIST(1,L557,FALSE)</f>
        <v>1.1677314850043774E-2</v>
      </c>
      <c r="Y557" s="13">
        <f t="shared" ref="Y557:Y610" si="852">_xlfn.POISSON.DIST(3,K557,FALSE) * _xlfn.POISSON.DIST(2,L557,FALSE)</f>
        <v>1.1758435175834433E-2</v>
      </c>
      <c r="Z557" s="13">
        <f t="shared" ref="Z557:Z610" si="853">_xlfn.POISSON.DIST(0,K557,FALSE) * _xlfn.POISSON.DIST(3,L557,FALSE)</f>
        <v>7.7871530723108262E-2</v>
      </c>
      <c r="AA557" s="13">
        <f t="shared" ref="AA557:AA610" si="854">_xlfn.POISSON.DIST(1,K557,FALSE) * _xlfn.POISSON.DIST(3,L557,FALSE)</f>
        <v>6.597678685279075E-2</v>
      </c>
      <c r="AB557" s="13">
        <f t="shared" ref="AB557:AB610" si="855">_xlfn.POISSON.DIST(2,K557,FALSE) * _xlfn.POISSON.DIST(3,L557,FALSE)</f>
        <v>2.7949472438756451E-2</v>
      </c>
      <c r="AC557" s="13">
        <f t="shared" ref="AC557:AC610" si="856">_xlfn.POISSON.DIST(4,K557,FALSE) * _xlfn.POISSON.DIST(4,L557,FALSE)</f>
        <v>8.4177071165727774E-4</v>
      </c>
      <c r="AD557" s="13">
        <f t="shared" ref="AD557:AD610" si="857">_xlfn.POISSON.DIST(4,K557,FALSE) * _xlfn.POISSON.DIST(0,L557,FALSE)</f>
        <v>1.2281712113969123E-3</v>
      </c>
      <c r="AE557" s="13">
        <f t="shared" ref="AE557:AE610" si="858">_xlfn.POISSON.DIST(4,K557,FALSE) * _xlfn.POISSON.DIST(1,L557,FALSE)</f>
        <v>2.4734062170092982E-3</v>
      </c>
      <c r="AF557" s="13">
        <f t="shared" ref="AF557:AF610" si="859">_xlfn.POISSON.DIST(4,K557,FALSE) * _xlfn.POISSON.DIST(2,L557,FALSE)</f>
        <v>2.4905885505091679E-3</v>
      </c>
      <c r="AG557" s="13">
        <f t="shared" ref="AG557:AG610" si="860">_xlfn.POISSON.DIST(4,K557,FALSE) * _xlfn.POISSON.DIST(3,L557,FALSE)</f>
        <v>1.6719268311771581E-3</v>
      </c>
      <c r="AH557" s="13">
        <f t="shared" ref="AH557:AH610" si="861">_xlfn.POISSON.DIST(0,K557,FALSE) * _xlfn.POISSON.DIST(4,L557,FALSE)</f>
        <v>3.9206245520015046E-2</v>
      </c>
      <c r="AI557" s="13">
        <f t="shared" ref="AI557:AI610" si="862">_xlfn.POISSON.DIST(1,K557,FALSE) * _xlfn.POISSON.DIST(4,L557,FALSE)</f>
        <v>3.3217558200697016E-2</v>
      </c>
      <c r="AJ557" s="13">
        <f t="shared" ref="AJ557:AJ610" si="863">_xlfn.POISSON.DIST(2,K557,FALSE) * _xlfn.POISSON.DIST(4,L557,FALSE)</f>
        <v>1.4071816341778984E-2</v>
      </c>
      <c r="AK557" s="13">
        <f t="shared" ref="AK557:AK610" si="864">_xlfn.POISSON.DIST(3,K557,FALSE) * _xlfn.POISSON.DIST(4,L557,FALSE)</f>
        <v>3.9741234431976422E-3</v>
      </c>
      <c r="AL557" s="13">
        <f t="shared" ref="AL557:AL610" si="865">_xlfn.POISSON.DIST(5,K557,FALSE) * _xlfn.POISSON.DIST(5,L557,FALSE)</f>
        <v>5.7451687098417783E-5</v>
      </c>
      <c r="AM557" s="13">
        <f t="shared" ref="AM557:AM610" si="866">_xlfn.POISSON.DIST(5,K557,FALSE) * _xlfn.POISSON.DIST(0,L557,FALSE)</f>
        <v>2.0811402955771654E-4</v>
      </c>
      <c r="AN557" s="13">
        <f t="shared" ref="AN557:AN610" si="867">_xlfn.POISSON.DIST(5,K557,FALSE) * _xlfn.POISSON.DIST(1,L557,FALSE)</f>
        <v>4.1911952484982909E-4</v>
      </c>
      <c r="AO557" s="13">
        <f t="shared" ref="AO557:AO610" si="868">_xlfn.POISSON.DIST(5,K557,FALSE) * _xlfn.POISSON.DIST(2,L557,FALSE)</f>
        <v>4.2203107710628952E-4</v>
      </c>
      <c r="AP557" s="13">
        <f t="shared" ref="AP557:AP610" si="869">_xlfn.POISSON.DIST(5,K557,FALSE) * _xlfn.POISSON.DIST(3,L557,FALSE)</f>
        <v>2.8330857028165086E-4</v>
      </c>
      <c r="AQ557" s="13">
        <f t="shared" ref="AQ557:AQ610" si="870">_xlfn.POISSON.DIST(5,K557,FALSE) * _xlfn.POISSON.DIST(4,L557,FALSE)</f>
        <v>1.4263833343513202E-4</v>
      </c>
      <c r="AR557" s="13">
        <f t="shared" ref="AR557:AR610" si="871">_xlfn.POISSON.DIST(0,K557,FALSE) * _xlfn.POISSON.DIST(5,L557,FALSE)</f>
        <v>1.5791441863305333E-2</v>
      </c>
      <c r="AS557" s="13">
        <f t="shared" ref="AS557:AS610" si="872">_xlfn.POISSON.DIST(1,K557,FALSE) * _xlfn.POISSON.DIST(5,L557,FALSE)</f>
        <v>1.3379325977527751E-2</v>
      </c>
      <c r="AT557" s="13">
        <f t="shared" ref="AT557:AT610" si="873">_xlfn.POISSON.DIST(2,K557,FALSE) * _xlfn.POISSON.DIST(5,L557,FALSE)</f>
        <v>5.6678283453301063E-3</v>
      </c>
      <c r="AU557" s="13">
        <f t="shared" ref="AU557:AU610" si="874">_xlfn.POISSON.DIST(3,K557,FALSE) * _xlfn.POISSON.DIST(5,L557,FALSE)</f>
        <v>1.6006924018984793E-3</v>
      </c>
      <c r="AV557" s="13">
        <f t="shared" ref="AV557:AV610" si="875">_xlfn.POISSON.DIST(4,K557,FALSE) * _xlfn.POISSON.DIST(5,L557,FALSE)</f>
        <v>3.3904734001073911E-4</v>
      </c>
      <c r="AW557" s="13">
        <f t="shared" ref="AW557:AW610" si="876">_xlfn.POISSON.DIST(6,K557,FALSE) * _xlfn.POISSON.DIST(6,L557,FALSE)</f>
        <v>2.7230102112467165E-6</v>
      </c>
      <c r="AX557" s="13">
        <f t="shared" ref="AX557:AX610" si="877">_xlfn.POISSON.DIST(6,K557,FALSE) * _xlfn.POISSON.DIST(0,L557,FALSE)</f>
        <v>2.9387494252184365E-5</v>
      </c>
      <c r="AY557" s="13">
        <f t="shared" ref="AY557:AY610" si="878">_xlfn.POISSON.DIST(6,K557,FALSE) * _xlfn.POISSON.DIST(1,L557,FALSE)</f>
        <v>5.9183288381270523E-5</v>
      </c>
      <c r="AZ557" s="13">
        <f t="shared" ref="AZ557:AZ610" si="879">_xlfn.POISSON.DIST(6,K557,FALSE) * _xlfn.POISSON.DIST(2,L557,FALSE)</f>
        <v>5.9594424648169512E-5</v>
      </c>
      <c r="BA557" s="13">
        <f t="shared" ref="BA557:BA610" si="880">_xlfn.POISSON.DIST(6,K557,FALSE) * _xlfn.POISSON.DIST(3,L557,FALSE)</f>
        <v>4.0005611339323959E-5</v>
      </c>
      <c r="BB557" s="13">
        <f t="shared" ref="BB557:BB610" si="881">_xlfn.POISSON.DIST(6,K557,FALSE) * _xlfn.POISSON.DIST(4,L557,FALSE)</f>
        <v>2.0141761768173279E-5</v>
      </c>
      <c r="BC557" s="13">
        <f t="shared" ref="BC557:BC610" si="882">_xlfn.POISSON.DIST(6,K557,FALSE) * _xlfn.POISSON.DIST(5,L557,FALSE)</f>
        <v>8.1126732684535898E-6</v>
      </c>
      <c r="BD557" s="13">
        <f t="shared" ref="BD557:BD610" si="883">_xlfn.POISSON.DIST(0,K557,FALSE) * _xlfn.POISSON.DIST(6,L557,FALSE)</f>
        <v>5.3003807772337239E-3</v>
      </c>
      <c r="BE557" s="13">
        <f t="shared" ref="BE557:BE610" si="884">_xlfn.POISSON.DIST(1,K557,FALSE) * _xlfn.POISSON.DIST(6,L557,FALSE)</f>
        <v>4.4907566286533163E-3</v>
      </c>
      <c r="BF557" s="13">
        <f t="shared" ref="BF557:BF610" si="885">_xlfn.POISSON.DIST(2,K557,FALSE) * _xlfn.POISSON.DIST(6,L557,FALSE)</f>
        <v>1.9024005958604754E-3</v>
      </c>
      <c r="BG557" s="13">
        <f t="shared" ref="BG557:BG610" si="886">_xlfn.POISSON.DIST(3,K557,FALSE) * _xlfn.POISSON.DIST(6,L557,FALSE)</f>
        <v>5.3727071351234552E-4</v>
      </c>
      <c r="BH557" s="13">
        <f t="shared" ref="BH557:BH610" si="887">_xlfn.POISSON.DIST(4,K557,FALSE) * _xlfn.POISSON.DIST(6,L557,FALSE)</f>
        <v>1.1380088145978827E-4</v>
      </c>
      <c r="BI557" s="13">
        <f t="shared" ref="BI557:BI610" si="888">_xlfn.POISSON.DIST(5,K557,FALSE) * _xlfn.POISSON.DIST(6,L557,FALSE)</f>
        <v>1.9283598074961451E-5</v>
      </c>
      <c r="BJ557" s="14">
        <f t="shared" ref="BJ557:BJ610" si="889">SUM(N557,Q557,T557,W557,X557,Y557,AD557,AE557,AF557,AG557,AM557,AN557,AO557,AP557,AQ557,AX557,AY557,AZ557,BA557,BB557,BC557)</f>
        <v>0.14913435450986906</v>
      </c>
      <c r="BK557" s="14">
        <f t="shared" ref="BK557:BK610" si="890">SUM(M557,P557,S557,V557,AC557,AL557,AY557)</f>
        <v>0.20529438806441311</v>
      </c>
      <c r="BL557" s="14">
        <f t="shared" ref="BL557:BL610" si="891">SUM(O557,R557,U557,AA557,AB557,AH557,AI557,AJ557,AK557,AR557,AS557,AT557,AU557,AV557,BD557,BE557,BF557,BG557,BH557,BI557)</f>
        <v>0.56302328515969435</v>
      </c>
      <c r="BM557" s="14">
        <f t="shared" ref="BM557:BM610" si="892">SUM(S557:BI557)</f>
        <v>0.54026012567273796</v>
      </c>
      <c r="BN557" s="14">
        <f t="shared" ref="BN557:BN610" si="893">SUM(M557:R557)</f>
        <v>0.45500697250617689</v>
      </c>
    </row>
    <row r="558" spans="1:66" x14ac:dyDescent="0.25">
      <c r="A558" t="s">
        <v>340</v>
      </c>
      <c r="B558" t="s">
        <v>127</v>
      </c>
      <c r="C558" t="s">
        <v>124</v>
      </c>
      <c r="D558" s="11">
        <v>44430</v>
      </c>
      <c r="E558" s="10">
        <f>VLOOKUP(A558,home!$A$2:$E$405,3,FALSE)</f>
        <v>1.1801999999999999</v>
      </c>
      <c r="F558" s="10">
        <f>VLOOKUP(B558,home!$B$2:$E$405,3,FALSE)</f>
        <v>1.0356000000000001</v>
      </c>
      <c r="G558" s="10">
        <f>VLOOKUP(C558,away!$B$2:$E$405,4,FALSE)</f>
        <v>1.1297999999999999</v>
      </c>
      <c r="H558" s="10">
        <f>VLOOKUP(A558,away!$A$2:$E$405,3,FALSE)</f>
        <v>1.0640000000000001</v>
      </c>
      <c r="I558" s="10">
        <f>VLOOKUP(C558,away!$B$2:$E$405,3,FALSE)</f>
        <v>1.3575999999999999</v>
      </c>
      <c r="J558" s="10">
        <f>VLOOKUP(B558,home!$B$2:$E$405,4,FALSE)</f>
        <v>0.52210000000000001</v>
      </c>
      <c r="K558" s="12">
        <f t="shared" si="838"/>
        <v>1.3808586425759999</v>
      </c>
      <c r="L558" s="12">
        <f t="shared" si="839"/>
        <v>0.75416634943999994</v>
      </c>
      <c r="M558" s="13">
        <f t="shared" si="840"/>
        <v>0.11824163524286836</v>
      </c>
      <c r="N558" s="13">
        <f t="shared" si="841"/>
        <v>0.16327498393743373</v>
      </c>
      <c r="O558" s="13">
        <f t="shared" si="842"/>
        <v>8.9173862402930071E-2</v>
      </c>
      <c r="P558" s="13">
        <f t="shared" si="843"/>
        <v>0.12313649859096901</v>
      </c>
      <c r="Q558" s="13">
        <f t="shared" si="844"/>
        <v>0.11272983634323147</v>
      </c>
      <c r="R558" s="13">
        <f t="shared" si="845"/>
        <v>3.3625963136941307E-2</v>
      </c>
      <c r="S558" s="13">
        <f t="shared" si="846"/>
        <v>3.2058498798032797E-2</v>
      </c>
      <c r="T558" s="13">
        <f t="shared" si="847"/>
        <v>8.5017049147943516E-2</v>
      </c>
      <c r="U558" s="13">
        <f t="shared" si="848"/>
        <v>4.6432701812587386E-2</v>
      </c>
      <c r="V558" s="13">
        <f t="shared" si="849"/>
        <v>3.7095142633268028E-3</v>
      </c>
      <c r="W558" s="13">
        <f t="shared" si="850"/>
        <v>5.1887989596909739E-2</v>
      </c>
      <c r="X558" s="13">
        <f t="shared" si="851"/>
        <v>3.9132175694082109E-2</v>
      </c>
      <c r="Y558" s="13">
        <f t="shared" si="852"/>
        <v>1.4756085044425297E-2</v>
      </c>
      <c r="Z558" s="13">
        <f t="shared" si="853"/>
        <v>8.4531899551303462E-3</v>
      </c>
      <c r="AA558" s="13">
        <f t="shared" si="854"/>
        <v>1.1672660406878369E-2</v>
      </c>
      <c r="AB558" s="13">
        <f t="shared" si="855"/>
        <v>8.0591470023463428E-3</v>
      </c>
      <c r="AC558" s="13">
        <f t="shared" si="856"/>
        <v>2.4144234226437095E-4</v>
      </c>
      <c r="AD558" s="13">
        <f t="shared" si="857"/>
        <v>1.7912494720196605E-2</v>
      </c>
      <c r="AE558" s="13">
        <f t="shared" si="858"/>
        <v>1.3509000752493948E-2</v>
      </c>
      <c r="AF558" s="13">
        <f t="shared" si="859"/>
        <v>5.0940168910452851E-3</v>
      </c>
      <c r="AG558" s="13">
        <f t="shared" si="860"/>
        <v>1.2805787075684404E-3</v>
      </c>
      <c r="AH558" s="13">
        <f t="shared" si="861"/>
        <v>1.5937778523958824E-3</v>
      </c>
      <c r="AI558" s="13">
        <f t="shared" si="862"/>
        <v>2.2007819218270706E-3</v>
      </c>
      <c r="AJ558" s="13">
        <f t="shared" si="863"/>
        <v>1.5194843685899647E-3</v>
      </c>
      <c r="AK558" s="13">
        <f t="shared" si="864"/>
        <v>6.993977075421962E-4</v>
      </c>
      <c r="AL558" s="13">
        <f t="shared" si="865"/>
        <v>1.0057494410313515E-5</v>
      </c>
      <c r="AM558" s="13">
        <f t="shared" si="866"/>
        <v>4.9469246288960846E-3</v>
      </c>
      <c r="AN558" s="13">
        <f t="shared" si="867"/>
        <v>3.7308040883293867E-3</v>
      </c>
      <c r="AO558" s="13">
        <f t="shared" si="868"/>
        <v>1.4068234498855999E-3</v>
      </c>
      <c r="AP558" s="13">
        <f t="shared" si="869"/>
        <v>3.5365963516893664E-4</v>
      </c>
      <c r="AQ558" s="13">
        <f t="shared" si="870"/>
        <v>6.6679548999909772E-5</v>
      </c>
      <c r="AR558" s="13">
        <f t="shared" si="871"/>
        <v>2.4039472495194521E-4</v>
      </c>
      <c r="AS558" s="13">
        <f t="shared" si="872"/>
        <v>3.3195113357957392E-4</v>
      </c>
      <c r="AT558" s="13">
        <f t="shared" si="873"/>
        <v>2.2918879585812749E-4</v>
      </c>
      <c r="AU558" s="13">
        <f t="shared" si="874"/>
        <v>1.054924431807606E-4</v>
      </c>
      <c r="AV558" s="13">
        <f t="shared" si="875"/>
        <v>3.6417537973152741E-5</v>
      </c>
      <c r="AW558" s="13">
        <f t="shared" si="876"/>
        <v>2.9094015914024084E-7</v>
      </c>
      <c r="AX558" s="13">
        <f t="shared" si="877"/>
        <v>1.138500604663871E-3</v>
      </c>
      <c r="AY558" s="13">
        <f t="shared" si="878"/>
        <v>8.5861884485458431E-4</v>
      </c>
      <c r="AZ558" s="13">
        <f t="shared" si="879"/>
        <v>3.2377071989218566E-4</v>
      </c>
      <c r="BA558" s="13">
        <f t="shared" si="880"/>
        <v>8.139232729221683E-5</v>
      </c>
      <c r="BB558" s="13">
        <f t="shared" si="881"/>
        <v>1.5345838586599209E-5</v>
      </c>
      <c r="BC558" s="13">
        <f t="shared" si="882"/>
        <v>2.3146630131902034E-6</v>
      </c>
      <c r="BD558" s="13">
        <f t="shared" si="883"/>
        <v>3.0216268690273545E-5</v>
      </c>
      <c r="BE558" s="13">
        <f t="shared" si="884"/>
        <v>4.1724395767362813E-5</v>
      </c>
      <c r="BF558" s="13">
        <f t="shared" si="885"/>
        <v>2.8807746250812213E-5</v>
      </c>
      <c r="BG558" s="13">
        <f t="shared" si="886"/>
        <v>1.3259808461190131E-5</v>
      </c>
      <c r="BH558" s="13">
        <f t="shared" si="887"/>
        <v>4.5774802781341934E-6</v>
      </c>
      <c r="BI558" s="13">
        <f t="shared" si="888"/>
        <v>1.2641706406565572E-6</v>
      </c>
      <c r="BJ558" s="14">
        <f t="shared" si="889"/>
        <v>0.51751904518491287</v>
      </c>
      <c r="BK558" s="14">
        <f t="shared" si="890"/>
        <v>0.27825626557672628</v>
      </c>
      <c r="BL558" s="14">
        <f t="shared" si="891"/>
        <v>0.19604107111767052</v>
      </c>
      <c r="BM558" s="14">
        <f t="shared" si="892"/>
        <v>0.35922846427537042</v>
      </c>
      <c r="BN558" s="14">
        <f t="shared" si="893"/>
        <v>0.64018277965437398</v>
      </c>
    </row>
    <row r="559" spans="1:66" x14ac:dyDescent="0.25">
      <c r="A559" t="s">
        <v>342</v>
      </c>
      <c r="B559" t="s">
        <v>153</v>
      </c>
      <c r="C559" t="s">
        <v>146</v>
      </c>
      <c r="D559" s="11">
        <v>44430</v>
      </c>
      <c r="E559" s="10">
        <f>VLOOKUP(A559,home!$A$2:$E$405,3,FALSE)</f>
        <v>1.25</v>
      </c>
      <c r="F559" s="10">
        <f>VLOOKUP(B559,home!$B$2:$E$405,3,FALSE)</f>
        <v>0.8</v>
      </c>
      <c r="G559" s="10">
        <f>VLOOKUP(C559,away!$B$2:$E$405,4,FALSE)</f>
        <v>0.6</v>
      </c>
      <c r="H559" s="10">
        <f>VLOOKUP(A559,away!$A$2:$E$405,3,FALSE)</f>
        <v>1.1389</v>
      </c>
      <c r="I559" s="10">
        <f>VLOOKUP(C559,away!$B$2:$E$405,3,FALSE)</f>
        <v>0.878</v>
      </c>
      <c r="J559" s="10">
        <f>VLOOKUP(B559,home!$B$2:$E$405,4,FALSE)</f>
        <v>0.58540000000000003</v>
      </c>
      <c r="K559" s="12">
        <f t="shared" si="838"/>
        <v>0.6</v>
      </c>
      <c r="L559" s="12">
        <f t="shared" si="839"/>
        <v>0.58537318867999999</v>
      </c>
      <c r="M559" s="13">
        <f t="shared" si="840"/>
        <v>0.30563209977352457</v>
      </c>
      <c r="N559" s="13">
        <f t="shared" si="841"/>
        <v>0.18337925986411477</v>
      </c>
      <c r="O559" s="13">
        <f t="shared" si="842"/>
        <v>0.17890883680739195</v>
      </c>
      <c r="P559" s="13">
        <f t="shared" si="843"/>
        <v>0.10734530208443518</v>
      </c>
      <c r="Q559" s="13">
        <f t="shared" si="844"/>
        <v>5.5013777959234414E-2</v>
      </c>
      <c r="R559" s="13">
        <f t="shared" si="845"/>
        <v>5.2364218142486388E-2</v>
      </c>
      <c r="S559" s="13">
        <f t="shared" si="846"/>
        <v>9.4255592656475474E-3</v>
      </c>
      <c r="T559" s="13">
        <f t="shared" si="847"/>
        <v>3.2203590625330548E-2</v>
      </c>
      <c r="U559" s="13">
        <f t="shared" si="848"/>
        <v>3.1418530885491833E-2</v>
      </c>
      <c r="V559" s="13">
        <f t="shared" si="849"/>
        <v>3.678313121616283E-4</v>
      </c>
      <c r="W559" s="13">
        <f t="shared" si="850"/>
        <v>1.1002755591846883E-2</v>
      </c>
      <c r="X559" s="13">
        <f t="shared" si="851"/>
        <v>6.44071812506611E-3</v>
      </c>
      <c r="Y559" s="13">
        <f t="shared" si="852"/>
        <v>1.8851118531295098E-3</v>
      </c>
      <c r="Z559" s="13">
        <f t="shared" si="853"/>
        <v>1.021753644893412E-2</v>
      </c>
      <c r="AA559" s="13">
        <f t="shared" si="854"/>
        <v>6.1305218693604724E-3</v>
      </c>
      <c r="AB559" s="13">
        <f t="shared" si="855"/>
        <v>1.8391565608081412E-3</v>
      </c>
      <c r="AC559" s="13">
        <f t="shared" si="856"/>
        <v>8.0744470536150294E-6</v>
      </c>
      <c r="AD559" s="13">
        <f t="shared" si="857"/>
        <v>1.6504133387770323E-3</v>
      </c>
      <c r="AE559" s="13">
        <f t="shared" si="858"/>
        <v>9.6610771875991629E-4</v>
      </c>
      <c r="AF559" s="13">
        <f t="shared" si="859"/>
        <v>2.827667779694264E-4</v>
      </c>
      <c r="AG559" s="13">
        <f t="shared" si="860"/>
        <v>5.5174696824244239E-5</v>
      </c>
      <c r="AH559" s="13">
        <f t="shared" si="861"/>
        <v>1.4952679728916724E-3</v>
      </c>
      <c r="AI559" s="13">
        <f t="shared" si="862"/>
        <v>8.9716078373500347E-4</v>
      </c>
      <c r="AJ559" s="13">
        <f t="shared" si="863"/>
        <v>2.6914823512050101E-4</v>
      </c>
      <c r="AK559" s="13">
        <f t="shared" si="864"/>
        <v>5.3829647024100207E-5</v>
      </c>
      <c r="AL559" s="13">
        <f t="shared" si="865"/>
        <v>1.1343755564645913E-7</v>
      </c>
      <c r="AM559" s="13">
        <f t="shared" si="866"/>
        <v>1.9804960065324397E-4</v>
      </c>
      <c r="AN559" s="13">
        <f t="shared" si="867"/>
        <v>1.1593292625119001E-4</v>
      </c>
      <c r="AO559" s="13">
        <f t="shared" si="868"/>
        <v>3.3932013356331184E-5</v>
      </c>
      <c r="AP559" s="13">
        <f t="shared" si="869"/>
        <v>6.6209636189093108E-6</v>
      </c>
      <c r="AQ559" s="13">
        <f t="shared" si="870"/>
        <v>9.6893364643380393E-7</v>
      </c>
      <c r="AR559" s="13">
        <f t="shared" si="871"/>
        <v>1.7505795624453568E-4</v>
      </c>
      <c r="AS559" s="13">
        <f t="shared" si="872"/>
        <v>1.0503477374672141E-4</v>
      </c>
      <c r="AT559" s="13">
        <f t="shared" si="873"/>
        <v>3.1510432124016415E-5</v>
      </c>
      <c r="AU559" s="13">
        <f t="shared" si="874"/>
        <v>6.3020864248032838E-6</v>
      </c>
      <c r="AV559" s="13">
        <f t="shared" si="875"/>
        <v>9.4531296372049235E-7</v>
      </c>
      <c r="AW559" s="13">
        <f t="shared" si="876"/>
        <v>1.1067217277472105E-9</v>
      </c>
      <c r="AX559" s="13">
        <f t="shared" si="877"/>
        <v>1.9804960065324385E-5</v>
      </c>
      <c r="AY559" s="13">
        <f t="shared" si="878"/>
        <v>1.1593292625118995E-5</v>
      </c>
      <c r="AZ559" s="13">
        <f t="shared" si="879"/>
        <v>3.3932013356331163E-6</v>
      </c>
      <c r="BA559" s="13">
        <f t="shared" si="880"/>
        <v>6.6209636189093076E-7</v>
      </c>
      <c r="BB559" s="13">
        <f t="shared" si="881"/>
        <v>9.6893364643380342E-8</v>
      </c>
      <c r="BC559" s="13">
        <f t="shared" si="882"/>
        <v>1.1343755564645907E-8</v>
      </c>
      <c r="BD559" s="13">
        <f t="shared" si="883"/>
        <v>1.7079039008444614E-5</v>
      </c>
      <c r="BE559" s="13">
        <f t="shared" si="884"/>
        <v>1.0247423405066769E-5</v>
      </c>
      <c r="BF559" s="13">
        <f t="shared" si="885"/>
        <v>3.0742270215200298E-6</v>
      </c>
      <c r="BG559" s="13">
        <f t="shared" si="886"/>
        <v>6.1484540430400603E-7</v>
      </c>
      <c r="BH559" s="13">
        <f t="shared" si="887"/>
        <v>9.2226810645600884E-8</v>
      </c>
      <c r="BI559" s="13">
        <f t="shared" si="888"/>
        <v>1.1067217277472112E-8</v>
      </c>
      <c r="BJ559" s="14">
        <f t="shared" si="889"/>
        <v>0.29327074277608717</v>
      </c>
      <c r="BK559" s="14">
        <f t="shared" si="890"/>
        <v>0.42279057361300326</v>
      </c>
      <c r="BL559" s="14">
        <f t="shared" si="891"/>
        <v>0.27372664029468113</v>
      </c>
      <c r="BM559" s="14">
        <f t="shared" si="892"/>
        <v>0.117350406315615</v>
      </c>
      <c r="BN559" s="14">
        <f t="shared" si="893"/>
        <v>0.88264349463118719</v>
      </c>
    </row>
    <row r="560" spans="1:66" x14ac:dyDescent="0.25">
      <c r="A560" t="s">
        <v>342</v>
      </c>
      <c r="B560" t="s">
        <v>149</v>
      </c>
      <c r="C560" t="s">
        <v>154</v>
      </c>
      <c r="D560" s="11">
        <v>44430</v>
      </c>
      <c r="E560" s="10">
        <f>VLOOKUP(A560,home!$A$2:$E$405,3,FALSE)</f>
        <v>1.25</v>
      </c>
      <c r="F560" s="10">
        <f>VLOOKUP(B560,home!$B$2:$E$405,3,FALSE)</f>
        <v>1.6</v>
      </c>
      <c r="G560" s="10">
        <f>VLOOKUP(C560,away!$B$2:$E$405,4,FALSE)</f>
        <v>0.8</v>
      </c>
      <c r="H560" s="10">
        <f>VLOOKUP(A560,away!$A$2:$E$405,3,FALSE)</f>
        <v>1.1389</v>
      </c>
      <c r="I560" s="10">
        <f>VLOOKUP(C560,away!$B$2:$E$405,3,FALSE)</f>
        <v>0</v>
      </c>
      <c r="J560" s="10">
        <f>VLOOKUP(B560,home!$B$2:$E$405,4,FALSE)</f>
        <v>0.878</v>
      </c>
      <c r="K560" s="12">
        <f t="shared" si="838"/>
        <v>1.6</v>
      </c>
      <c r="L560" s="12">
        <f t="shared" si="839"/>
        <v>0</v>
      </c>
      <c r="M560" s="13">
        <f t="shared" si="840"/>
        <v>0.20189651799465538</v>
      </c>
      <c r="N560" s="13">
        <f t="shared" si="841"/>
        <v>0.32303442879144867</v>
      </c>
      <c r="O560" s="13">
        <f t="shared" si="842"/>
        <v>0</v>
      </c>
      <c r="P560" s="13">
        <f t="shared" si="843"/>
        <v>0</v>
      </c>
      <c r="Q560" s="13">
        <f t="shared" si="844"/>
        <v>0.25842754303315901</v>
      </c>
      <c r="R560" s="13">
        <f t="shared" si="845"/>
        <v>0</v>
      </c>
      <c r="S560" s="13">
        <f t="shared" si="846"/>
        <v>0</v>
      </c>
      <c r="T560" s="13">
        <f t="shared" si="847"/>
        <v>0</v>
      </c>
      <c r="U560" s="13">
        <f t="shared" si="848"/>
        <v>0</v>
      </c>
      <c r="V560" s="13">
        <f t="shared" si="849"/>
        <v>0</v>
      </c>
      <c r="W560" s="13">
        <f t="shared" si="850"/>
        <v>0.13782802295101812</v>
      </c>
      <c r="X560" s="13">
        <f t="shared" si="851"/>
        <v>0</v>
      </c>
      <c r="Y560" s="13">
        <f t="shared" si="852"/>
        <v>0</v>
      </c>
      <c r="Z560" s="13">
        <f t="shared" si="853"/>
        <v>0</v>
      </c>
      <c r="AA560" s="13">
        <f t="shared" si="854"/>
        <v>0</v>
      </c>
      <c r="AB560" s="13">
        <f t="shared" si="855"/>
        <v>0</v>
      </c>
      <c r="AC560" s="13">
        <f t="shared" si="856"/>
        <v>0</v>
      </c>
      <c r="AD560" s="13">
        <f t="shared" si="857"/>
        <v>5.5131209180407238E-2</v>
      </c>
      <c r="AE560" s="13">
        <f t="shared" si="858"/>
        <v>0</v>
      </c>
      <c r="AF560" s="13">
        <f t="shared" si="859"/>
        <v>0</v>
      </c>
      <c r="AG560" s="13">
        <f t="shared" si="860"/>
        <v>0</v>
      </c>
      <c r="AH560" s="13">
        <f t="shared" si="861"/>
        <v>0</v>
      </c>
      <c r="AI560" s="13">
        <f t="shared" si="862"/>
        <v>0</v>
      </c>
      <c r="AJ560" s="13">
        <f t="shared" si="863"/>
        <v>0</v>
      </c>
      <c r="AK560" s="13">
        <f t="shared" si="864"/>
        <v>0</v>
      </c>
      <c r="AL560" s="13">
        <f t="shared" si="865"/>
        <v>0</v>
      </c>
      <c r="AM560" s="13">
        <f t="shared" si="866"/>
        <v>1.7641986937730312E-2</v>
      </c>
      <c r="AN560" s="13">
        <f t="shared" si="867"/>
        <v>0</v>
      </c>
      <c r="AO560" s="13">
        <f t="shared" si="868"/>
        <v>0</v>
      </c>
      <c r="AP560" s="13">
        <f t="shared" si="869"/>
        <v>0</v>
      </c>
      <c r="AQ560" s="13">
        <f t="shared" si="870"/>
        <v>0</v>
      </c>
      <c r="AR560" s="13">
        <f t="shared" si="871"/>
        <v>0</v>
      </c>
      <c r="AS560" s="13">
        <f t="shared" si="872"/>
        <v>0</v>
      </c>
      <c r="AT560" s="13">
        <f t="shared" si="873"/>
        <v>0</v>
      </c>
      <c r="AU560" s="13">
        <f t="shared" si="874"/>
        <v>0</v>
      </c>
      <c r="AV560" s="13">
        <f t="shared" si="875"/>
        <v>0</v>
      </c>
      <c r="AW560" s="13">
        <f t="shared" si="876"/>
        <v>0</v>
      </c>
      <c r="AX560" s="13">
        <f t="shared" si="877"/>
        <v>4.7045298500614204E-3</v>
      </c>
      <c r="AY560" s="13">
        <f t="shared" si="878"/>
        <v>0</v>
      </c>
      <c r="AZ560" s="13">
        <f t="shared" si="879"/>
        <v>0</v>
      </c>
      <c r="BA560" s="13">
        <f t="shared" si="880"/>
        <v>0</v>
      </c>
      <c r="BB560" s="13">
        <f t="shared" si="881"/>
        <v>0</v>
      </c>
      <c r="BC560" s="13">
        <f t="shared" si="882"/>
        <v>0</v>
      </c>
      <c r="BD560" s="13">
        <f t="shared" si="883"/>
        <v>0</v>
      </c>
      <c r="BE560" s="13">
        <f t="shared" si="884"/>
        <v>0</v>
      </c>
      <c r="BF560" s="13">
        <f t="shared" si="885"/>
        <v>0</v>
      </c>
      <c r="BG560" s="13">
        <f t="shared" si="886"/>
        <v>0</v>
      </c>
      <c r="BH560" s="13">
        <f t="shared" si="887"/>
        <v>0</v>
      </c>
      <c r="BI560" s="13">
        <f t="shared" si="888"/>
        <v>0</v>
      </c>
      <c r="BJ560" s="14">
        <f t="shared" si="889"/>
        <v>0.79676772074382485</v>
      </c>
      <c r="BK560" s="14">
        <f t="shared" si="890"/>
        <v>0.20189651799465538</v>
      </c>
      <c r="BL560" s="14">
        <f t="shared" si="891"/>
        <v>0</v>
      </c>
      <c r="BM560" s="14">
        <f t="shared" si="892"/>
        <v>0.21530574891921708</v>
      </c>
      <c r="BN560" s="14">
        <f t="shared" si="893"/>
        <v>0.78335848981926315</v>
      </c>
    </row>
    <row r="561" spans="1:66" x14ac:dyDescent="0.25">
      <c r="A561" t="s">
        <v>342</v>
      </c>
      <c r="B561" t="s">
        <v>320</v>
      </c>
      <c r="C561" t="s">
        <v>147</v>
      </c>
      <c r="D561" s="11">
        <v>44430</v>
      </c>
      <c r="E561" s="10">
        <f>VLOOKUP(A561,home!$A$2:$E$405,3,FALSE)</f>
        <v>1.25</v>
      </c>
      <c r="F561" s="10">
        <f>VLOOKUP(B561,home!$B$2:$E$405,3,FALSE)</f>
        <v>0.8</v>
      </c>
      <c r="G561" s="10">
        <f>VLOOKUP(C561,away!$B$2:$E$405,4,FALSE)</f>
        <v>1.0667</v>
      </c>
      <c r="H561" s="10">
        <f>VLOOKUP(A561,away!$A$2:$E$405,3,FALSE)</f>
        <v>1.1389</v>
      </c>
      <c r="I561" s="10">
        <f>VLOOKUP(C561,away!$B$2:$E$405,3,FALSE)</f>
        <v>0</v>
      </c>
      <c r="J561" s="10">
        <f>VLOOKUP(B561,home!$B$2:$E$405,4,FALSE)</f>
        <v>1.1707000000000001</v>
      </c>
      <c r="K561" s="12">
        <f t="shared" si="838"/>
        <v>1.0667</v>
      </c>
      <c r="L561" s="12">
        <f t="shared" si="839"/>
        <v>0</v>
      </c>
      <c r="M561" s="13">
        <f t="shared" si="840"/>
        <v>0.34414231526371131</v>
      </c>
      <c r="N561" s="13">
        <f t="shared" si="841"/>
        <v>0.3670966076918008</v>
      </c>
      <c r="O561" s="13">
        <f t="shared" si="842"/>
        <v>0</v>
      </c>
      <c r="P561" s="13">
        <f t="shared" si="843"/>
        <v>0</v>
      </c>
      <c r="Q561" s="13">
        <f t="shared" si="844"/>
        <v>0.19579097571242193</v>
      </c>
      <c r="R561" s="13">
        <f t="shared" si="845"/>
        <v>0</v>
      </c>
      <c r="S561" s="13">
        <f t="shared" si="846"/>
        <v>0</v>
      </c>
      <c r="T561" s="13">
        <f t="shared" si="847"/>
        <v>0</v>
      </c>
      <c r="U561" s="13">
        <f t="shared" si="848"/>
        <v>0</v>
      </c>
      <c r="V561" s="13">
        <f t="shared" si="849"/>
        <v>0</v>
      </c>
      <c r="W561" s="13">
        <f t="shared" si="850"/>
        <v>6.9616744597480171E-2</v>
      </c>
      <c r="X561" s="13">
        <f t="shared" si="851"/>
        <v>0</v>
      </c>
      <c r="Y561" s="13">
        <f t="shared" si="852"/>
        <v>0</v>
      </c>
      <c r="Z561" s="13">
        <f t="shared" si="853"/>
        <v>0</v>
      </c>
      <c r="AA561" s="13">
        <f t="shared" si="854"/>
        <v>0</v>
      </c>
      <c r="AB561" s="13">
        <f t="shared" si="855"/>
        <v>0</v>
      </c>
      <c r="AC561" s="13">
        <f t="shared" si="856"/>
        <v>0</v>
      </c>
      <c r="AD561" s="13">
        <f t="shared" si="857"/>
        <v>1.8565045365533023E-2</v>
      </c>
      <c r="AE561" s="13">
        <f t="shared" si="858"/>
        <v>0</v>
      </c>
      <c r="AF561" s="13">
        <f t="shared" si="859"/>
        <v>0</v>
      </c>
      <c r="AG561" s="13">
        <f t="shared" si="860"/>
        <v>0</v>
      </c>
      <c r="AH561" s="13">
        <f t="shared" si="861"/>
        <v>0</v>
      </c>
      <c r="AI561" s="13">
        <f t="shared" si="862"/>
        <v>0</v>
      </c>
      <c r="AJ561" s="13">
        <f t="shared" si="863"/>
        <v>0</v>
      </c>
      <c r="AK561" s="13">
        <f t="shared" si="864"/>
        <v>0</v>
      </c>
      <c r="AL561" s="13">
        <f t="shared" si="865"/>
        <v>0</v>
      </c>
      <c r="AM561" s="13">
        <f t="shared" si="866"/>
        <v>3.9606667782828165E-3</v>
      </c>
      <c r="AN561" s="13">
        <f t="shared" si="867"/>
        <v>0</v>
      </c>
      <c r="AO561" s="13">
        <f t="shared" si="868"/>
        <v>0</v>
      </c>
      <c r="AP561" s="13">
        <f t="shared" si="869"/>
        <v>0</v>
      </c>
      <c r="AQ561" s="13">
        <f t="shared" si="870"/>
        <v>0</v>
      </c>
      <c r="AR561" s="13">
        <f t="shared" si="871"/>
        <v>0</v>
      </c>
      <c r="AS561" s="13">
        <f t="shared" si="872"/>
        <v>0</v>
      </c>
      <c r="AT561" s="13">
        <f t="shared" si="873"/>
        <v>0</v>
      </c>
      <c r="AU561" s="13">
        <f t="shared" si="874"/>
        <v>0</v>
      </c>
      <c r="AV561" s="13">
        <f t="shared" si="875"/>
        <v>0</v>
      </c>
      <c r="AW561" s="13">
        <f t="shared" si="876"/>
        <v>0</v>
      </c>
      <c r="AX561" s="13">
        <f t="shared" si="877"/>
        <v>7.0414054206571297E-4</v>
      </c>
      <c r="AY561" s="13">
        <f t="shared" si="878"/>
        <v>0</v>
      </c>
      <c r="AZ561" s="13">
        <f t="shared" si="879"/>
        <v>0</v>
      </c>
      <c r="BA561" s="13">
        <f t="shared" si="880"/>
        <v>0</v>
      </c>
      <c r="BB561" s="13">
        <f t="shared" si="881"/>
        <v>0</v>
      </c>
      <c r="BC561" s="13">
        <f t="shared" si="882"/>
        <v>0</v>
      </c>
      <c r="BD561" s="13">
        <f t="shared" si="883"/>
        <v>0</v>
      </c>
      <c r="BE561" s="13">
        <f t="shared" si="884"/>
        <v>0</v>
      </c>
      <c r="BF561" s="13">
        <f t="shared" si="885"/>
        <v>0</v>
      </c>
      <c r="BG561" s="13">
        <f t="shared" si="886"/>
        <v>0</v>
      </c>
      <c r="BH561" s="13">
        <f t="shared" si="887"/>
        <v>0</v>
      </c>
      <c r="BI561" s="13">
        <f t="shared" si="888"/>
        <v>0</v>
      </c>
      <c r="BJ561" s="14">
        <f t="shared" si="889"/>
        <v>0.65573418068758438</v>
      </c>
      <c r="BK561" s="14">
        <f t="shared" si="890"/>
        <v>0.34414231526371131</v>
      </c>
      <c r="BL561" s="14">
        <f t="shared" si="891"/>
        <v>0</v>
      </c>
      <c r="BM561" s="14">
        <f t="shared" si="892"/>
        <v>9.2846597283361726E-2</v>
      </c>
      <c r="BN561" s="14">
        <f t="shared" si="893"/>
        <v>0.90702989866793393</v>
      </c>
    </row>
    <row r="562" spans="1:66" x14ac:dyDescent="0.25">
      <c r="A562" t="s">
        <v>352</v>
      </c>
      <c r="B562" t="s">
        <v>158</v>
      </c>
      <c r="C562" t="s">
        <v>164</v>
      </c>
      <c r="D562" s="11">
        <v>44430</v>
      </c>
      <c r="E562" s="10">
        <f>VLOOKUP(A562,home!$A$2:$E$405,3,FALSE)</f>
        <v>1.2061999999999999</v>
      </c>
      <c r="F562" s="10">
        <f>VLOOKUP(B562,home!$B$2:$E$405,3,FALSE)</f>
        <v>0.82899999999999996</v>
      </c>
      <c r="G562" s="10">
        <f>VLOOKUP(C562,away!$B$2:$E$405,4,FALSE)</f>
        <v>0.82899999999999996</v>
      </c>
      <c r="H562" s="10">
        <f>VLOOKUP(A562,away!$A$2:$E$405,3,FALSE)</f>
        <v>1.1546000000000001</v>
      </c>
      <c r="I562" s="10">
        <f>VLOOKUP(C562,away!$B$2:$E$405,3,FALSE)</f>
        <v>1.8559000000000001</v>
      </c>
      <c r="J562" s="10">
        <f>VLOOKUP(B562,home!$B$2:$E$405,4,FALSE)</f>
        <v>1.5157</v>
      </c>
      <c r="K562" s="12">
        <f t="shared" si="838"/>
        <v>0.82895009419999988</v>
      </c>
      <c r="L562" s="12">
        <f t="shared" si="839"/>
        <v>3.2478755175980005</v>
      </c>
      <c r="M562" s="13">
        <f t="shared" si="840"/>
        <v>1.6961221788479992E-2</v>
      </c>
      <c r="N562" s="13">
        <f t="shared" si="841"/>
        <v>1.4060006399307578E-2</v>
      </c>
      <c r="O562" s="13">
        <f t="shared" si="842"/>
        <v>5.5087936995353935E-2</v>
      </c>
      <c r="P562" s="13">
        <f t="shared" si="843"/>
        <v>4.5665150561582303E-2</v>
      </c>
      <c r="Q562" s="13">
        <f t="shared" si="844"/>
        <v>5.8275218145793081E-3</v>
      </c>
      <c r="R562" s="13">
        <f t="shared" si="845"/>
        <v>8.9459380941095623E-2</v>
      </c>
      <c r="S562" s="13">
        <f t="shared" si="846"/>
        <v>3.0736376214777077E-2</v>
      </c>
      <c r="T562" s="13">
        <f t="shared" si="847"/>
        <v>1.892706542984041E-2</v>
      </c>
      <c r="U562" s="13">
        <f t="shared" si="848"/>
        <v>7.4157362258194887E-2</v>
      </c>
      <c r="V562" s="13">
        <f t="shared" si="849"/>
        <v>9.1947074271274271E-3</v>
      </c>
      <c r="W562" s="13">
        <f t="shared" si="850"/>
        <v>1.6102415857160242E-3</v>
      </c>
      <c r="X562" s="13">
        <f t="shared" si="851"/>
        <v>5.2298642236652572E-3</v>
      </c>
      <c r="Y562" s="13">
        <f t="shared" si="852"/>
        <v>8.4929739862020341E-3</v>
      </c>
      <c r="Z562" s="13">
        <f t="shared" si="853"/>
        <v>9.6850977726019208E-2</v>
      </c>
      <c r="AA562" s="13">
        <f t="shared" si="854"/>
        <v>8.028462710934571E-2</v>
      </c>
      <c r="AB562" s="13">
        <f t="shared" si="855"/>
        <v>3.3275974602551987E-2</v>
      </c>
      <c r="AC562" s="13">
        <f t="shared" si="856"/>
        <v>1.5471972783921606E-3</v>
      </c>
      <c r="AD562" s="13">
        <f t="shared" si="857"/>
        <v>3.3370247854101379E-4</v>
      </c>
      <c r="AE562" s="13">
        <f t="shared" si="858"/>
        <v>1.083824110215131E-3</v>
      </c>
      <c r="AF562" s="13">
        <f t="shared" si="859"/>
        <v>1.7600628964750808E-3</v>
      </c>
      <c r="AG562" s="13">
        <f t="shared" si="860"/>
        <v>1.9054883969646795E-3</v>
      </c>
      <c r="AH562" s="13">
        <f t="shared" si="861"/>
        <v>7.8639979852941758E-2</v>
      </c>
      <c r="AI562" s="13">
        <f t="shared" si="862"/>
        <v>6.5188618706982171E-2</v>
      </c>
      <c r="AJ562" s="13">
        <f t="shared" si="863"/>
        <v>2.7019055808960364E-2</v>
      </c>
      <c r="AK562" s="13">
        <f t="shared" si="864"/>
        <v>7.4658162860109173E-3</v>
      </c>
      <c r="AL562" s="13">
        <f t="shared" si="865"/>
        <v>1.6662242271776832E-4</v>
      </c>
      <c r="AM562" s="13">
        <f t="shared" si="866"/>
        <v>5.5324540204269386E-5</v>
      </c>
      <c r="AN562" s="13">
        <f t="shared" si="867"/>
        <v>1.7968721965181284E-4</v>
      </c>
      <c r="AO562" s="13">
        <f t="shared" si="868"/>
        <v>2.9180086076618868E-4</v>
      </c>
      <c r="AP562" s="13">
        <f t="shared" si="869"/>
        <v>3.1591095723217566E-4</v>
      </c>
      <c r="AQ562" s="13">
        <f t="shared" si="870"/>
        <v>2.5650986593383308E-4</v>
      </c>
      <c r="AR562" s="13">
        <f t="shared" si="871"/>
        <v>5.1082573053753896E-2</v>
      </c>
      <c r="AS562" s="13">
        <f t="shared" si="872"/>
        <v>4.2344903744887669E-2</v>
      </c>
      <c r="AT562" s="13">
        <f t="shared" si="873"/>
        <v>1.7550905974107276E-2</v>
      </c>
      <c r="AU562" s="13">
        <f t="shared" si="874"/>
        <v>4.8496083868438565E-3</v>
      </c>
      <c r="AV562" s="13">
        <f t="shared" si="875"/>
        <v>1.0050208322768309E-3</v>
      </c>
      <c r="AW562" s="13">
        <f t="shared" si="876"/>
        <v>1.2461166672540844E-5</v>
      </c>
      <c r="AX562" s="13">
        <f t="shared" si="877"/>
        <v>7.6435471356501267E-6</v>
      </c>
      <c r="AY562" s="13">
        <f t="shared" si="878"/>
        <v>2.4825289609484371E-5</v>
      </c>
      <c r="AZ562" s="13">
        <f t="shared" si="879"/>
        <v>4.0314725169962166E-5</v>
      </c>
      <c r="BA562" s="13">
        <f t="shared" si="880"/>
        <v>4.3645736292737331E-5</v>
      </c>
      <c r="BB562" s="13">
        <f t="shared" si="881"/>
        <v>3.5438979588180024E-5</v>
      </c>
      <c r="BC562" s="13">
        <f t="shared" si="882"/>
        <v>2.3020278834621028E-5</v>
      </c>
      <c r="BD562" s="13">
        <f t="shared" si="883"/>
        <v>2.7651639732866433E-2</v>
      </c>
      <c r="BE562" s="13">
        <f t="shared" si="884"/>
        <v>2.2921829361344088E-2</v>
      </c>
      <c r="BF562" s="13">
        <f t="shared" si="885"/>
        <v>9.5005263041612505E-3</v>
      </c>
      <c r="BG562" s="13">
        <f t="shared" si="886"/>
        <v>2.6251540582613491E-3</v>
      </c>
      <c r="BH562" s="13">
        <f t="shared" si="887"/>
        <v>5.4403042597131425E-4</v>
      </c>
      <c r="BI562" s="13">
        <f t="shared" si="888"/>
        <v>9.0194814571317432E-5</v>
      </c>
      <c r="BJ562" s="14">
        <f t="shared" si="889"/>
        <v>6.0504873321925438E-2</v>
      </c>
      <c r="BK562" s="14">
        <f t="shared" si="890"/>
        <v>0.10429610098268621</v>
      </c>
      <c r="BL562" s="14">
        <f t="shared" si="891"/>
        <v>0.69074513925048253</v>
      </c>
      <c r="BM562" s="14">
        <f t="shared" si="892"/>
        <v>0.72532350865777762</v>
      </c>
      <c r="BN562" s="14">
        <f t="shared" si="893"/>
        <v>0.22706121850039873</v>
      </c>
    </row>
    <row r="563" spans="1:66" x14ac:dyDescent="0.25">
      <c r="A563" t="s">
        <v>352</v>
      </c>
      <c r="B563" t="s">
        <v>166</v>
      </c>
      <c r="C563" t="s">
        <v>160</v>
      </c>
      <c r="D563" s="11">
        <v>44430</v>
      </c>
      <c r="E563" s="10">
        <f>VLOOKUP(A563,home!$A$2:$E$405,3,FALSE)</f>
        <v>1.2061999999999999</v>
      </c>
      <c r="F563" s="10">
        <f>VLOOKUP(B563,home!$B$2:$E$405,3,FALSE)</f>
        <v>0.41449999999999998</v>
      </c>
      <c r="G563" s="10">
        <f>VLOOKUP(C563,away!$B$2:$E$405,4,FALSE)</f>
        <v>1.3265</v>
      </c>
      <c r="H563" s="10">
        <f>VLOOKUP(A563,away!$A$2:$E$405,3,FALSE)</f>
        <v>1.1546000000000001</v>
      </c>
      <c r="I563" s="10">
        <f>VLOOKUP(C563,away!$B$2:$E$405,3,FALSE)</f>
        <v>1.3857999999999999</v>
      </c>
      <c r="J563" s="10">
        <f>VLOOKUP(B563,home!$B$2:$E$405,4,FALSE)</f>
        <v>1.5157</v>
      </c>
      <c r="K563" s="12">
        <f t="shared" si="838"/>
        <v>0.66321007234999996</v>
      </c>
      <c r="L563" s="12">
        <f t="shared" si="839"/>
        <v>2.425187721476</v>
      </c>
      <c r="M563" s="13">
        <f t="shared" si="840"/>
        <v>4.5574916351330291E-2</v>
      </c>
      <c r="N563" s="13">
        <f t="shared" si="841"/>
        <v>3.0225743570710964E-2</v>
      </c>
      <c r="O563" s="13">
        <f t="shared" si="842"/>
        <v>0.11052772754254199</v>
      </c>
      <c r="P563" s="13">
        <f t="shared" si="843"/>
        <v>7.330310218017036E-2</v>
      </c>
      <c r="Q563" s="13">
        <f t="shared" si="844"/>
        <v>1.002300879018188E-2</v>
      </c>
      <c r="R563" s="13">
        <f t="shared" si="845"/>
        <v>0.13402524385940881</v>
      </c>
      <c r="S563" s="13">
        <f t="shared" si="846"/>
        <v>2.9475340929943666E-2</v>
      </c>
      <c r="T563" s="13">
        <f t="shared" si="847"/>
        <v>2.4307677850195109E-2</v>
      </c>
      <c r="U563" s="13">
        <f t="shared" si="848"/>
        <v>8.8886891676724908E-2</v>
      </c>
      <c r="V563" s="13">
        <f t="shared" si="849"/>
        <v>5.2676001551355597E-3</v>
      </c>
      <c r="W563" s="13">
        <f t="shared" si="850"/>
        <v>2.2157867949670704E-3</v>
      </c>
      <c r="X563" s="13">
        <f t="shared" si="851"/>
        <v>5.3736989285627966E-3</v>
      </c>
      <c r="Y563" s="13">
        <f t="shared" si="852"/>
        <v>6.5161143302296179E-3</v>
      </c>
      <c r="Z563" s="13">
        <f t="shared" si="853"/>
        <v>0.10834545859188829</v>
      </c>
      <c r="AA563" s="13">
        <f t="shared" si="854"/>
        <v>7.1855799431520165E-2</v>
      </c>
      <c r="AB563" s="13">
        <f t="shared" si="855"/>
        <v>2.3827744969872784E-2</v>
      </c>
      <c r="AC563" s="13">
        <f t="shared" si="856"/>
        <v>5.2952844367221781E-4</v>
      </c>
      <c r="AD563" s="13">
        <f t="shared" si="857"/>
        <v>3.6738303015057121E-4</v>
      </c>
      <c r="AE563" s="13">
        <f t="shared" si="858"/>
        <v>8.9097281379981223E-4</v>
      </c>
      <c r="AF563" s="13">
        <f t="shared" si="859"/>
        <v>1.0803881640981138E-3</v>
      </c>
      <c r="AG563" s="13">
        <f t="shared" si="860"/>
        <v>8.7338136999958122E-4</v>
      </c>
      <c r="AH563" s="13">
        <f t="shared" si="861"/>
        <v>6.5689518963683469E-2</v>
      </c>
      <c r="AI563" s="13">
        <f t="shared" si="862"/>
        <v>4.356595062454121E-2</v>
      </c>
      <c r="AJ563" s="13">
        <f t="shared" si="863"/>
        <v>1.4446688632849248E-2</v>
      </c>
      <c r="AK563" s="13">
        <f t="shared" si="864"/>
        <v>3.1937298044699574E-3</v>
      </c>
      <c r="AL563" s="13">
        <f t="shared" si="865"/>
        <v>3.4067930977280372E-5</v>
      </c>
      <c r="AM563" s="13">
        <f t="shared" si="866"/>
        <v>4.8730425201264527E-5</v>
      </c>
      <c r="AN563" s="13">
        <f t="shared" si="867"/>
        <v>1.1818042886041135E-4</v>
      </c>
      <c r="AO563" s="13">
        <f t="shared" si="868"/>
        <v>1.4330486249551879E-4</v>
      </c>
      <c r="AP563" s="13">
        <f t="shared" si="869"/>
        <v>1.158470643173129E-4</v>
      </c>
      <c r="AQ563" s="13">
        <f t="shared" si="870"/>
        <v>7.0237719487846917E-5</v>
      </c>
      <c r="AR563" s="13">
        <f t="shared" si="871"/>
        <v>3.1861882964077992E-2</v>
      </c>
      <c r="AS563" s="13">
        <f t="shared" si="872"/>
        <v>2.1131121705813397E-2</v>
      </c>
      <c r="AT563" s="13">
        <f t="shared" si="873"/>
        <v>7.0071863776745777E-3</v>
      </c>
      <c r="AU563" s="13">
        <f t="shared" si="874"/>
        <v>1.5490788615024971E-3</v>
      </c>
      <c r="AV563" s="13">
        <f t="shared" si="875"/>
        <v>2.5684117595323159E-4</v>
      </c>
      <c r="AW563" s="13">
        <f t="shared" si="876"/>
        <v>1.5220878948236537E-6</v>
      </c>
      <c r="AX563" s="13">
        <f t="shared" si="877"/>
        <v>5.3864181372294831E-6</v>
      </c>
      <c r="AY563" s="13">
        <f t="shared" si="878"/>
        <v>1.3063075129144568E-5</v>
      </c>
      <c r="AZ563" s="13">
        <f t="shared" si="879"/>
        <v>1.5840204703959964E-5</v>
      </c>
      <c r="BA563" s="13">
        <f t="shared" si="880"/>
        <v>1.2805156651236694E-5</v>
      </c>
      <c r="BB563" s="13">
        <f t="shared" si="881"/>
        <v>7.7637271705389899E-6</v>
      </c>
      <c r="BC563" s="13">
        <f t="shared" si="882"/>
        <v>3.7656991613761525E-6</v>
      </c>
      <c r="BD563" s="13">
        <f t="shared" si="883"/>
        <v>1.2878507891264558E-2</v>
      </c>
      <c r="BE563" s="13">
        <f t="shared" si="884"/>
        <v>8.5411561503256142E-3</v>
      </c>
      <c r="BF563" s="13">
        <f t="shared" si="885"/>
        <v>2.8322903942050483E-3</v>
      </c>
      <c r="BG563" s="13">
        <f t="shared" si="886"/>
        <v>6.2613450575231338E-4</v>
      </c>
      <c r="BH563" s="13">
        <f t="shared" si="887"/>
        <v>1.0381467771520578E-4</v>
      </c>
      <c r="BI563" s="13">
        <f t="shared" si="888"/>
        <v>1.3770187983698715E-5</v>
      </c>
      <c r="BJ563" s="14">
        <f t="shared" si="889"/>
        <v>8.2429080424211362E-2</v>
      </c>
      <c r="BK563" s="14">
        <f t="shared" si="890"/>
        <v>0.15419761906635851</v>
      </c>
      <c r="BL563" s="14">
        <f t="shared" si="891"/>
        <v>0.64282108039788077</v>
      </c>
      <c r="BM563" s="14">
        <f t="shared" si="892"/>
        <v>0.58410195519876018</v>
      </c>
      <c r="BN563" s="14">
        <f t="shared" si="893"/>
        <v>0.40367974229434422</v>
      </c>
    </row>
    <row r="564" spans="1:66" x14ac:dyDescent="0.25">
      <c r="A564" t="s">
        <v>344</v>
      </c>
      <c r="B564" t="s">
        <v>186</v>
      </c>
      <c r="C564" t="s">
        <v>178</v>
      </c>
      <c r="D564" s="11">
        <v>44430</v>
      </c>
      <c r="E564" s="10">
        <f>VLOOKUP(A564,home!$A$2:$E$405,3,FALSE)</f>
        <v>1.3226</v>
      </c>
      <c r="F564" s="10">
        <f>VLOOKUP(B564,home!$B$2:$E$405,3,FALSE)</f>
        <v>0.69310000000000005</v>
      </c>
      <c r="G564" s="10">
        <f>VLOOKUP(C564,away!$B$2:$E$405,4,FALSE)</f>
        <v>0.98870000000000002</v>
      </c>
      <c r="H564" s="10">
        <f>VLOOKUP(A564,away!$A$2:$E$405,3,FALSE)</f>
        <v>1.0645</v>
      </c>
      <c r="I564" s="10">
        <f>VLOOKUP(C564,away!$B$2:$E$405,3,FALSE)</f>
        <v>0.86709999999999998</v>
      </c>
      <c r="J564" s="10">
        <f>VLOOKUP(B564,home!$B$2:$E$405,4,FALSE)</f>
        <v>0.7046</v>
      </c>
      <c r="K564" s="12">
        <f t="shared" si="838"/>
        <v>0.90633541712200005</v>
      </c>
      <c r="L564" s="12">
        <f t="shared" si="839"/>
        <v>0.65036549356999995</v>
      </c>
      <c r="M564" s="13">
        <f t="shared" si="840"/>
        <v>0.21083047368457081</v>
      </c>
      <c r="N564" s="13">
        <f t="shared" si="841"/>
        <v>0.19108312530893432</v>
      </c>
      <c r="O564" s="13">
        <f t="shared" si="842"/>
        <v>0.13711686507746279</v>
      </c>
      <c r="P564" s="13">
        <f t="shared" si="843"/>
        <v>0.12427387110444324</v>
      </c>
      <c r="Q564" s="13">
        <f t="shared" si="844"/>
        <v>8.6592702040924202E-2</v>
      </c>
      <c r="R564" s="13">
        <f t="shared" si="845"/>
        <v>4.4588038816437581E-2</v>
      </c>
      <c r="S564" s="13">
        <f t="shared" si="846"/>
        <v>1.8313285989185257E-2</v>
      </c>
      <c r="T564" s="13">
        <f t="shared" si="847"/>
        <v>5.6316905402405616E-2</v>
      </c>
      <c r="U564" s="13">
        <f t="shared" si="848"/>
        <v>4.0411718759347875E-2</v>
      </c>
      <c r="V564" s="13">
        <f t="shared" si="849"/>
        <v>1.1994170285752883E-3</v>
      </c>
      <c r="W564" s="13">
        <f t="shared" si="850"/>
        <v>2.6160677574660701E-2</v>
      </c>
      <c r="X564" s="13">
        <f t="shared" si="851"/>
        <v>1.7014001982969838E-2</v>
      </c>
      <c r="Y564" s="13">
        <f t="shared" si="852"/>
        <v>5.532659898627567E-3</v>
      </c>
      <c r="Z564" s="13">
        <f t="shared" si="853"/>
        <v>9.6661739573902523E-3</v>
      </c>
      <c r="AA564" s="13">
        <f t="shared" si="854"/>
        <v>8.7607958056451062E-3</v>
      </c>
      <c r="AB564" s="13">
        <f t="shared" si="855"/>
        <v>3.9701097604150134E-3</v>
      </c>
      <c r="AC564" s="13">
        <f t="shared" si="856"/>
        <v>4.4187219061796611E-5</v>
      </c>
      <c r="AD564" s="13">
        <f t="shared" si="857"/>
        <v>5.9275871554560636E-3</v>
      </c>
      <c r="AE564" s="13">
        <f t="shared" si="858"/>
        <v>3.8550981460373757E-3</v>
      </c>
      <c r="AF564" s="13">
        <f t="shared" si="859"/>
        <v>1.2536114042541943E-3</v>
      </c>
      <c r="AG564" s="13">
        <f t="shared" si="860"/>
        <v>2.7176853322425341E-4</v>
      </c>
      <c r="AH564" s="13">
        <f t="shared" si="861"/>
        <v>1.5716364991828972E-3</v>
      </c>
      <c r="AI564" s="13">
        <f t="shared" si="862"/>
        <v>1.4244298220510909E-3</v>
      </c>
      <c r="AJ564" s="13">
        <f t="shared" si="863"/>
        <v>6.4550559846484592E-4</v>
      </c>
      <c r="AK564" s="13">
        <f t="shared" si="864"/>
        <v>1.9501486194640748E-4</v>
      </c>
      <c r="AL564" s="13">
        <f t="shared" si="865"/>
        <v>1.0418449800317233E-6</v>
      </c>
      <c r="AM564" s="13">
        <f t="shared" si="866"/>
        <v>1.0744764354134566E-3</v>
      </c>
      <c r="AN564" s="13">
        <f t="shared" si="867"/>
        <v>6.9880239724700699E-4</v>
      </c>
      <c r="AO564" s="13">
        <f t="shared" si="868"/>
        <v>2.2723848299672437E-4</v>
      </c>
      <c r="AP564" s="13">
        <f t="shared" si="869"/>
        <v>4.9262689384087586E-5</v>
      </c>
      <c r="AQ564" s="13">
        <f t="shared" si="870"/>
        <v>8.0096883239669269E-6</v>
      </c>
      <c r="AR564" s="13">
        <f t="shared" si="871"/>
        <v>2.0442762950074239E-4</v>
      </c>
      <c r="AS564" s="13">
        <f t="shared" si="872"/>
        <v>1.8528000085481702E-4</v>
      </c>
      <c r="AT564" s="13">
        <f t="shared" si="873"/>
        <v>8.3962913429557558E-5</v>
      </c>
      <c r="AU564" s="13">
        <f t="shared" si="874"/>
        <v>2.5366187388652142E-5</v>
      </c>
      <c r="AV564" s="13">
        <f t="shared" si="875"/>
        <v>5.7475685069222136E-6</v>
      </c>
      <c r="AW564" s="13">
        <f t="shared" si="876"/>
        <v>1.7058743730148606E-8</v>
      </c>
      <c r="AX564" s="13">
        <f t="shared" si="877"/>
        <v>1.623060080463691E-4</v>
      </c>
      <c r="AY564" s="13">
        <f t="shared" si="878"/>
        <v>1.0555822703245324E-4</v>
      </c>
      <c r="AZ564" s="13">
        <f t="shared" si="879"/>
        <v>3.4325714212167768E-5</v>
      </c>
      <c r="BA564" s="13">
        <f t="shared" si="880"/>
        <v>7.4414200219130881E-6</v>
      </c>
      <c r="BB564" s="13">
        <f t="shared" si="881"/>
        <v>1.209910701353296E-6</v>
      </c>
      <c r="BC564" s="13">
        <f t="shared" si="882"/>
        <v>1.5737683409225224E-7</v>
      </c>
      <c r="BD564" s="13">
        <f t="shared" si="883"/>
        <v>2.2158779359932568E-5</v>
      </c>
      <c r="BE564" s="13">
        <f t="shared" si="884"/>
        <v>2.0083286534098847E-5</v>
      </c>
      <c r="BF564" s="13">
        <f t="shared" si="885"/>
        <v>9.101096939031563E-6</v>
      </c>
      <c r="BG564" s="13">
        <f t="shared" si="886"/>
        <v>2.7495488301683097E-6</v>
      </c>
      <c r="BH564" s="13">
        <f t="shared" si="887"/>
        <v>6.230033714719755E-7</v>
      </c>
      <c r="BI564" s="13">
        <f t="shared" si="888"/>
        <v>1.1293000411029309E-7</v>
      </c>
      <c r="BJ564" s="14">
        <f t="shared" si="889"/>
        <v>0.39637692579770761</v>
      </c>
      <c r="BK564" s="14">
        <f t="shared" si="890"/>
        <v>0.35476783509784887</v>
      </c>
      <c r="BL564" s="14">
        <f t="shared" si="891"/>
        <v>0.23924372794567308</v>
      </c>
      <c r="BM564" s="14">
        <f t="shared" si="892"/>
        <v>0.20546404559755826</v>
      </c>
      <c r="BN564" s="14">
        <f t="shared" si="893"/>
        <v>0.79448507603277285</v>
      </c>
    </row>
    <row r="565" spans="1:66" x14ac:dyDescent="0.25">
      <c r="A565" t="s">
        <v>345</v>
      </c>
      <c r="B565" t="s">
        <v>201</v>
      </c>
      <c r="C565" t="s">
        <v>212</v>
      </c>
      <c r="D565" s="11">
        <v>44430</v>
      </c>
      <c r="E565" s="10">
        <f>VLOOKUP(A565,home!$A$2:$E$405,3,FALSE)</f>
        <v>1.3976999999999999</v>
      </c>
      <c r="F565" s="10">
        <f>VLOOKUP(B565,home!$B$2:$E$405,3,FALSE)</f>
        <v>1.2264999999999999</v>
      </c>
      <c r="G565" s="10">
        <f>VLOOKUP(C565,away!$B$2:$E$405,4,FALSE)</f>
        <v>0.85860000000000003</v>
      </c>
      <c r="H565" s="10">
        <f>VLOOKUP(A565,away!$A$2:$E$405,3,FALSE)</f>
        <v>1.0585</v>
      </c>
      <c r="I565" s="10">
        <f>VLOOKUP(C565,away!$B$2:$E$405,3,FALSE)</f>
        <v>0.70850000000000002</v>
      </c>
      <c r="J565" s="10">
        <f>VLOOKUP(B565,home!$B$2:$E$405,4,FALSE)</f>
        <v>0.8548</v>
      </c>
      <c r="K565" s="12">
        <f t="shared" si="838"/>
        <v>1.4718799923299999</v>
      </c>
      <c r="L565" s="12">
        <f t="shared" si="839"/>
        <v>0.64105490930000009</v>
      </c>
      <c r="M565" s="13">
        <f t="shared" si="840"/>
        <v>0.12088266656819081</v>
      </c>
      <c r="N565" s="13">
        <f t="shared" si="841"/>
        <v>0.17792477834121861</v>
      </c>
      <c r="O565" s="13">
        <f t="shared" si="842"/>
        <v>7.7492426852813726E-2</v>
      </c>
      <c r="P565" s="13">
        <f t="shared" si="843"/>
        <v>0.11405955264175253</v>
      </c>
      <c r="Q565" s="13">
        <f t="shared" si="844"/>
        <v>0.13094196069009492</v>
      </c>
      <c r="R565" s="13">
        <f t="shared" si="845"/>
        <v>2.483845033378369E-2</v>
      </c>
      <c r="S565" s="13">
        <f t="shared" si="846"/>
        <v>2.6905390818579258E-2</v>
      </c>
      <c r="T565" s="13">
        <f t="shared" si="847"/>
        <v>8.3940986733752984E-2</v>
      </c>
      <c r="U565" s="13">
        <f t="shared" si="848"/>
        <v>3.6559218086778617E-2</v>
      </c>
      <c r="V565" s="13">
        <f t="shared" si="849"/>
        <v>2.8207489015231002E-3</v>
      </c>
      <c r="W565" s="13">
        <f t="shared" si="850"/>
        <v>6.4243617365404015E-2</v>
      </c>
      <c r="X565" s="13">
        <f t="shared" si="851"/>
        <v>4.1183686303282986E-2</v>
      </c>
      <c r="Y565" s="13">
        <f t="shared" si="852"/>
        <v>1.3200502143895362E-2</v>
      </c>
      <c r="Z565" s="13">
        <f t="shared" si="853"/>
        <v>5.3076035086254214E-3</v>
      </c>
      <c r="AA565" s="13">
        <f t="shared" si="854"/>
        <v>7.8121554115662649E-3</v>
      </c>
      <c r="AB565" s="13">
        <f t="shared" si="855"/>
        <v>5.7492776236284619E-3</v>
      </c>
      <c r="AC565" s="13">
        <f t="shared" si="856"/>
        <v>1.6634589089378844E-4</v>
      </c>
      <c r="AD565" s="13">
        <f t="shared" si="857"/>
        <v>2.363972375876058E-2</v>
      </c>
      <c r="AE565" s="13">
        <f t="shared" si="858"/>
        <v>1.5154360970049323E-2</v>
      </c>
      <c r="AF565" s="13">
        <f t="shared" si="859"/>
        <v>4.8573887485772139E-3</v>
      </c>
      <c r="AG565" s="13">
        <f t="shared" si="860"/>
        <v>1.0379509678846691E-3</v>
      </c>
      <c r="AH565" s="13">
        <f t="shared" si="861"/>
        <v>8.506163214555577E-4</v>
      </c>
      <c r="AI565" s="13">
        <f t="shared" si="862"/>
        <v>1.2520051446997789E-3</v>
      </c>
      <c r="AJ565" s="13">
        <f t="shared" si="863"/>
        <v>9.214006613889157E-4</v>
      </c>
      <c r="AK565" s="13">
        <f t="shared" si="864"/>
        <v>4.5206373280599134E-4</v>
      </c>
      <c r="AL565" s="13">
        <f t="shared" si="865"/>
        <v>6.2782658383652656E-6</v>
      </c>
      <c r="AM565" s="13">
        <f t="shared" si="866"/>
        <v>6.9589672849455671E-3</v>
      </c>
      <c r="AN565" s="13">
        <f t="shared" si="867"/>
        <v>4.461080141672449E-3</v>
      </c>
      <c r="AO565" s="13">
        <f t="shared" si="868"/>
        <v>1.4298986627999312E-3</v>
      </c>
      <c r="AP565" s="13">
        <f t="shared" si="869"/>
        <v>3.0554785252980048E-4</v>
      </c>
      <c r="AQ565" s="13">
        <f t="shared" si="870"/>
        <v>4.8968237722575257E-5</v>
      </c>
      <c r="AR565" s="13">
        <f t="shared" si="871"/>
        <v>1.0905835375995847E-4</v>
      </c>
      <c r="AS565" s="13">
        <f t="shared" si="872"/>
        <v>1.6052080889573009E-4</v>
      </c>
      <c r="AT565" s="13">
        <f t="shared" si="873"/>
        <v>1.1813368348312631E-4</v>
      </c>
      <c r="AU565" s="13">
        <f t="shared" si="874"/>
        <v>5.7959535046352864E-5</v>
      </c>
      <c r="AV565" s="13">
        <f t="shared" si="875"/>
        <v>2.1327369999869055E-5</v>
      </c>
      <c r="AW565" s="13">
        <f t="shared" si="876"/>
        <v>1.6455263172399047E-7</v>
      </c>
      <c r="AX565" s="13">
        <f t="shared" si="877"/>
        <v>1.7071274523317343E-3</v>
      </c>
      <c r="AY565" s="13">
        <f t="shared" si="878"/>
        <v>1.0943624341180603E-3</v>
      </c>
      <c r="AZ565" s="13">
        <f t="shared" si="879"/>
        <v>3.5077320547244014E-4</v>
      </c>
      <c r="BA565" s="13">
        <f t="shared" si="880"/>
        <v>7.4954961806335152E-5</v>
      </c>
      <c r="BB565" s="13">
        <f t="shared" si="881"/>
        <v>1.2012561560586285E-5</v>
      </c>
      <c r="BC565" s="13">
        <f t="shared" si="882"/>
        <v>1.5401423123364619E-6</v>
      </c>
      <c r="BD565" s="13">
        <f t="shared" si="883"/>
        <v>1.1652065512999581E-5</v>
      </c>
      <c r="BE565" s="13">
        <f t="shared" si="884"/>
        <v>1.715044209790248E-5</v>
      </c>
      <c r="BF565" s="13">
        <f t="shared" si="885"/>
        <v>1.2621696291758405E-5</v>
      </c>
      <c r="BG565" s="13">
        <f t="shared" si="886"/>
        <v>6.1925407470349834E-6</v>
      </c>
      <c r="BH565" s="13">
        <f t="shared" si="887"/>
        <v>2.2786692068122663E-6</v>
      </c>
      <c r="BI565" s="13">
        <f t="shared" si="888"/>
        <v>6.7078552292908894E-7</v>
      </c>
      <c r="BJ565" s="14">
        <f t="shared" si="889"/>
        <v>0.57257018896019252</v>
      </c>
      <c r="BK565" s="14">
        <f t="shared" si="890"/>
        <v>0.26593534552089593</v>
      </c>
      <c r="BL565" s="14">
        <f t="shared" si="891"/>
        <v>0.15644518011948552</v>
      </c>
      <c r="BM565" s="14">
        <f t="shared" si="892"/>
        <v>0.35302428479985853</v>
      </c>
      <c r="BN565" s="14">
        <f t="shared" si="893"/>
        <v>0.64613983542785436</v>
      </c>
    </row>
    <row r="566" spans="1:66" x14ac:dyDescent="0.25">
      <c r="A566" t="s">
        <v>345</v>
      </c>
      <c r="B566" t="s">
        <v>198</v>
      </c>
      <c r="C566" t="s">
        <v>203</v>
      </c>
      <c r="D566" s="11">
        <v>44430</v>
      </c>
      <c r="E566" s="10">
        <f>VLOOKUP(A566,home!$A$2:$E$405,3,FALSE)</f>
        <v>1.3976999999999999</v>
      </c>
      <c r="F566" s="10">
        <f>VLOOKUP(B566,home!$B$2:$E$405,3,FALSE)</f>
        <v>0.79959999999999998</v>
      </c>
      <c r="G566" s="10">
        <f>VLOOKUP(C566,away!$B$2:$E$405,4,FALSE)</f>
        <v>0.6179</v>
      </c>
      <c r="H566" s="10">
        <f>VLOOKUP(A566,away!$A$2:$E$405,3,FALSE)</f>
        <v>1.0585</v>
      </c>
      <c r="I566" s="10">
        <f>VLOOKUP(C566,away!$B$2:$E$405,3,FALSE)</f>
        <v>1.0736000000000001</v>
      </c>
      <c r="J566" s="10">
        <f>VLOOKUP(B566,home!$B$2:$E$405,4,FALSE)</f>
        <v>1.8339000000000001</v>
      </c>
      <c r="K566" s="12">
        <f t="shared" si="838"/>
        <v>0.69056560846799997</v>
      </c>
      <c r="L566" s="12">
        <f t="shared" si="839"/>
        <v>2.08405422984</v>
      </c>
      <c r="M566" s="13">
        <f t="shared" si="840"/>
        <v>6.2373184078262041E-2</v>
      </c>
      <c r="N566" s="13">
        <f t="shared" si="841"/>
        <v>4.3072775815091592E-2</v>
      </c>
      <c r="O566" s="13">
        <f t="shared" si="842"/>
        <v>0.12998909810689097</v>
      </c>
      <c r="P566" s="13">
        <f t="shared" si="843"/>
        <v>8.9766000628391698E-2</v>
      </c>
      <c r="Q566" s="13">
        <f t="shared" si="844"/>
        <v>1.4872288819577239E-2</v>
      </c>
      <c r="R566" s="13">
        <f t="shared" si="845"/>
        <v>0.13545216487137643</v>
      </c>
      <c r="S566" s="13">
        <f t="shared" si="846"/>
        <v>3.2297272409188761E-2</v>
      </c>
      <c r="T566" s="13">
        <f t="shared" si="847"/>
        <v>3.0994656421842084E-2</v>
      </c>
      <c r="U566" s="13">
        <f t="shared" si="848"/>
        <v>9.3538606652709924E-2</v>
      </c>
      <c r="V566" s="13">
        <f t="shared" si="849"/>
        <v>5.1646072270431715E-3</v>
      </c>
      <c r="W566" s="13">
        <f t="shared" si="850"/>
        <v>3.4234303926677302E-3</v>
      </c>
      <c r="X566" s="13">
        <f t="shared" si="851"/>
        <v>7.1346145904019956E-3</v>
      </c>
      <c r="Y566" s="13">
        <f t="shared" si="852"/>
        <v>7.4344618577027299E-3</v>
      </c>
      <c r="Z566" s="13">
        <f t="shared" si="853"/>
        <v>9.4096552380392356E-2</v>
      </c>
      <c r="AA566" s="13">
        <f t="shared" si="854"/>
        <v>6.4979842949306671E-2</v>
      </c>
      <c r="AB566" s="13">
        <f t="shared" si="855"/>
        <v>2.2436422392221517E-2</v>
      </c>
      <c r="AC566" s="13">
        <f t="shared" si="856"/>
        <v>4.6454873039514965E-4</v>
      </c>
      <c r="AD566" s="13">
        <f t="shared" si="857"/>
        <v>5.9102582304010852E-4</v>
      </c>
      <c r="AE566" s="13">
        <f t="shared" si="858"/>
        <v>1.2317298664514056E-3</v>
      </c>
      <c r="AF566" s="13">
        <f t="shared" si="859"/>
        <v>1.2834959190991552E-3</v>
      </c>
      <c r="AG566" s="13">
        <f t="shared" si="860"/>
        <v>8.9162503306032417E-4</v>
      </c>
      <c r="AH566" s="13">
        <f t="shared" si="861"/>
        <v>4.9025579500429455E-2</v>
      </c>
      <c r="AI566" s="13">
        <f t="shared" si="862"/>
        <v>3.3855379138210372E-2</v>
      </c>
      <c r="AJ566" s="13">
        <f t="shared" si="863"/>
        <v>1.1689680247246538E-2</v>
      </c>
      <c r="AK566" s="13">
        <f t="shared" si="864"/>
        <v>2.6908303842453894E-3</v>
      </c>
      <c r="AL566" s="13">
        <f t="shared" si="865"/>
        <v>2.6742698639367904E-5</v>
      </c>
      <c r="AM566" s="13">
        <f t="shared" si="866"/>
        <v>8.1628421421598625E-5</v>
      </c>
      <c r="AN566" s="13">
        <f t="shared" si="867"/>
        <v>1.701180569388447E-4</v>
      </c>
      <c r="AO566" s="13">
        <f t="shared" si="868"/>
        <v>1.7726762806778064E-4</v>
      </c>
      <c r="AP566" s="13">
        <f t="shared" si="869"/>
        <v>1.2314511669612069E-4</v>
      </c>
      <c r="AQ566" s="13">
        <f t="shared" si="870"/>
        <v>6.4160275333672686E-5</v>
      </c>
      <c r="AR566" s="13">
        <f t="shared" si="871"/>
        <v>2.0434393265645428E-2</v>
      </c>
      <c r="AS566" s="13">
        <f t="shared" si="872"/>
        <v>1.4111289219164836E-2</v>
      </c>
      <c r="AT566" s="13">
        <f t="shared" si="873"/>
        <v>4.8723855129502464E-3</v>
      </c>
      <c r="AU566" s="13">
        <f t="shared" si="874"/>
        <v>1.1215672888137186E-3</v>
      </c>
      <c r="AV566" s="13">
        <f t="shared" si="875"/>
        <v>1.9362894930936256E-4</v>
      </c>
      <c r="AW566" s="13">
        <f t="shared" si="876"/>
        <v>1.0690959666320183E-6</v>
      </c>
      <c r="AX566" s="13">
        <f t="shared" si="877"/>
        <v>9.3949634178814288E-6</v>
      </c>
      <c r="AY566" s="13">
        <f t="shared" si="878"/>
        <v>1.9579613250227855E-5</v>
      </c>
      <c r="AZ566" s="13">
        <f t="shared" si="879"/>
        <v>2.040248790638434E-5</v>
      </c>
      <c r="BA566" s="13">
        <f t="shared" si="880"/>
        <v>1.4173297073519906E-5</v>
      </c>
      <c r="BB566" s="13">
        <f t="shared" si="881"/>
        <v>7.3844799292120146E-6</v>
      </c>
      <c r="BC566" s="13">
        <f t="shared" si="882"/>
        <v>3.0779313263285748E-6</v>
      </c>
      <c r="BD566" s="13">
        <f t="shared" si="883"/>
        <v>7.0977306199137297E-3</v>
      </c>
      <c r="BE566" s="13">
        <f t="shared" si="884"/>
        <v>4.9014486642826793E-3</v>
      </c>
      <c r="BF566" s="13">
        <f t="shared" si="885"/>
        <v>1.6923859396125169E-3</v>
      </c>
      <c r="BG566" s="13">
        <f t="shared" si="886"/>
        <v>3.8956784205040196E-4</v>
      </c>
      <c r="BH566" s="13">
        <f t="shared" si="887"/>
        <v>6.725553847127536E-5</v>
      </c>
      <c r="BI566" s="13">
        <f t="shared" si="888"/>
        <v>9.2888723694518516E-6</v>
      </c>
      <c r="BJ566" s="14">
        <f t="shared" si="889"/>
        <v>0.11162043681029592</v>
      </c>
      <c r="BK566" s="14">
        <f t="shared" si="890"/>
        <v>0.19011193538517041</v>
      </c>
      <c r="BL566" s="14">
        <f t="shared" si="891"/>
        <v>0.598548545955221</v>
      </c>
      <c r="BM566" s="14">
        <f t="shared" si="892"/>
        <v>0.51883344769420636</v>
      </c>
      <c r="BN566" s="14">
        <f t="shared" si="893"/>
        <v>0.47552551231958995</v>
      </c>
    </row>
    <row r="567" spans="1:66" x14ac:dyDescent="0.25">
      <c r="A567" t="s">
        <v>345</v>
      </c>
      <c r="B567" t="s">
        <v>207</v>
      </c>
      <c r="C567" t="s">
        <v>204</v>
      </c>
      <c r="D567" s="11">
        <v>44430</v>
      </c>
      <c r="E567" s="10">
        <f>VLOOKUP(A567,home!$A$2:$E$405,3,FALSE)</f>
        <v>1.3976999999999999</v>
      </c>
      <c r="F567" s="10">
        <f>VLOOKUP(B567,home!$B$2:$E$405,3,FALSE)</f>
        <v>0.97909999999999997</v>
      </c>
      <c r="G567" s="10">
        <f>VLOOKUP(C567,away!$B$2:$E$405,4,FALSE)</f>
        <v>0.89429999999999998</v>
      </c>
      <c r="H567" s="10">
        <f>VLOOKUP(A567,away!$A$2:$E$405,3,FALSE)</f>
        <v>1.0585</v>
      </c>
      <c r="I567" s="10">
        <f>VLOOKUP(C567,away!$B$2:$E$405,3,FALSE)</f>
        <v>1.1809000000000001</v>
      </c>
      <c r="J567" s="10">
        <f>VLOOKUP(B567,home!$B$2:$E$405,4,FALSE)</f>
        <v>0.89500000000000002</v>
      </c>
      <c r="K567" s="12">
        <f t="shared" si="838"/>
        <v>1.2238388810009999</v>
      </c>
      <c r="L567" s="12">
        <f t="shared" si="839"/>
        <v>1.1187344717500001</v>
      </c>
      <c r="M567" s="13">
        <f t="shared" si="840"/>
        <v>9.6080071912006931E-2</v>
      </c>
      <c r="N567" s="13">
        <f t="shared" si="841"/>
        <v>0.11758652769528617</v>
      </c>
      <c r="O567" s="13">
        <f t="shared" si="842"/>
        <v>0.10748808849618108</v>
      </c>
      <c r="P567" s="13">
        <f t="shared" si="843"/>
        <v>0.13154810194610272</v>
      </c>
      <c r="Q567" s="13">
        <f t="shared" si="844"/>
        <v>7.195348223769607E-2</v>
      </c>
      <c r="R567" s="13">
        <f t="shared" si="845"/>
        <v>6.0125314951596218E-2</v>
      </c>
      <c r="S567" s="13">
        <f t="shared" si="846"/>
        <v>4.5027295414262911E-2</v>
      </c>
      <c r="T567" s="13">
        <f t="shared" si="847"/>
        <v>8.0496840941761919E-2</v>
      </c>
      <c r="U567" s="13">
        <f t="shared" si="848"/>
        <v>7.3583698170194209E-2</v>
      </c>
      <c r="V567" s="13">
        <f t="shared" si="849"/>
        <v>6.8499061131907174E-3</v>
      </c>
      <c r="W567" s="13">
        <f t="shared" si="850"/>
        <v>2.9353156395302431E-2</v>
      </c>
      <c r="X567" s="13">
        <f t="shared" si="851"/>
        <v>3.2838387914093797E-2</v>
      </c>
      <c r="Y567" s="13">
        <f t="shared" si="852"/>
        <v>1.8368718278097662E-2</v>
      </c>
      <c r="Z567" s="13">
        <f t="shared" si="853"/>
        <v>2.242142082039212E-2</v>
      </c>
      <c r="AA567" s="13">
        <f t="shared" si="854"/>
        <v>2.7440206567281213E-2</v>
      </c>
      <c r="AB567" s="13">
        <f t="shared" si="855"/>
        <v>1.6791195849868868E-2</v>
      </c>
      <c r="AC567" s="13">
        <f t="shared" si="856"/>
        <v>5.8615962821906308E-4</v>
      </c>
      <c r="AD567" s="13">
        <f t="shared" si="857"/>
        <v>8.9808835191685678E-3</v>
      </c>
      <c r="AE567" s="13">
        <f t="shared" si="858"/>
        <v>1.0047223979665329E-2</v>
      </c>
      <c r="AF567" s="13">
        <f t="shared" si="859"/>
        <v>5.6200879057224139E-3</v>
      </c>
      <c r="AG567" s="13">
        <f t="shared" si="860"/>
        <v>2.0957953581323091E-3</v>
      </c>
      <c r="AH567" s="13">
        <f t="shared" si="861"/>
        <v>6.2709040943464602E-3</v>
      </c>
      <c r="AI567" s="13">
        <f t="shared" si="862"/>
        <v>7.6745762496895614E-3</v>
      </c>
      <c r="AJ567" s="13">
        <f t="shared" si="863"/>
        <v>4.6962224047884631E-3</v>
      </c>
      <c r="AK567" s="13">
        <f t="shared" si="864"/>
        <v>1.9158065242693794E-3</v>
      </c>
      <c r="AL567" s="13">
        <f t="shared" si="865"/>
        <v>3.2101635644181811E-5</v>
      </c>
      <c r="AM567" s="13">
        <f t="shared" si="866"/>
        <v>2.1982308872999148E-3</v>
      </c>
      <c r="AN567" s="13">
        <f t="shared" si="867"/>
        <v>2.4592366704880042E-3</v>
      </c>
      <c r="AO567" s="13">
        <f t="shared" si="868"/>
        <v>1.3756164187333133E-3</v>
      </c>
      <c r="AP567" s="13">
        <f t="shared" si="869"/>
        <v>5.1298316918074662E-4</v>
      </c>
      <c r="AQ567" s="13">
        <f t="shared" si="870"/>
        <v>1.4347298869751593E-4</v>
      </c>
      <c r="AR567" s="13">
        <f t="shared" si="871"/>
        <v>1.4030953158767185E-3</v>
      </c>
      <c r="AS567" s="13">
        <f t="shared" si="872"/>
        <v>1.7171626013203077E-3</v>
      </c>
      <c r="AT567" s="13">
        <f t="shared" si="873"/>
        <v>1.050765178248306E-3</v>
      </c>
      <c r="AU567" s="13">
        <f t="shared" si="874"/>
        <v>4.2865575998074105E-4</v>
      </c>
      <c r="AV567" s="13">
        <f t="shared" si="875"/>
        <v>1.3115139640736584E-4</v>
      </c>
      <c r="AW567" s="13">
        <f t="shared" si="876"/>
        <v>1.2208882868681521E-6</v>
      </c>
      <c r="AX567" s="13">
        <f t="shared" si="877"/>
        <v>4.4838007154916087E-4</v>
      </c>
      <c r="AY567" s="13">
        <f t="shared" si="878"/>
        <v>5.0161824248777769E-4</v>
      </c>
      <c r="AZ567" s="13">
        <f t="shared" si="879"/>
        <v>2.805888097648638E-4</v>
      </c>
      <c r="BA567" s="13">
        <f t="shared" si="880"/>
        <v>1.0463479129041869E-4</v>
      </c>
      <c r="BB567" s="13">
        <f t="shared" si="881"/>
        <v>2.926463699023953E-5</v>
      </c>
      <c r="BC567" s="13">
        <f t="shared" si="882"/>
        <v>6.547871640846219E-6</v>
      </c>
      <c r="BD567" s="13">
        <f t="shared" si="883"/>
        <v>2.6161518283704047E-4</v>
      </c>
      <c r="BE567" s="13">
        <f t="shared" si="884"/>
        <v>3.201748326161556E-4</v>
      </c>
      <c r="BF567" s="13">
        <f t="shared" si="885"/>
        <v>1.9592120443681922E-4</v>
      </c>
      <c r="BG567" s="13">
        <f t="shared" si="886"/>
        <v>7.9925329200775002E-5</v>
      </c>
      <c r="BH567" s="13">
        <f t="shared" si="887"/>
        <v>2.4453931363178256E-5</v>
      </c>
      <c r="BI567" s="13">
        <f t="shared" si="888"/>
        <v>5.9855343991174611E-6</v>
      </c>
      <c r="BJ567" s="14">
        <f t="shared" si="889"/>
        <v>0.38540167878304954</v>
      </c>
      <c r="BK567" s="14">
        <f t="shared" si="890"/>
        <v>0.28062525489191426</v>
      </c>
      <c r="BL567" s="14">
        <f t="shared" si="891"/>
        <v>0.31160491957490194</v>
      </c>
      <c r="BM567" s="14">
        <f t="shared" si="892"/>
        <v>0.41477128947718772</v>
      </c>
      <c r="BN567" s="14">
        <f t="shared" si="893"/>
        <v>0.58478158723886919</v>
      </c>
    </row>
    <row r="568" spans="1:66" x14ac:dyDescent="0.25">
      <c r="A568" t="s">
        <v>345</v>
      </c>
      <c r="B568" t="s">
        <v>215</v>
      </c>
      <c r="C568" t="s">
        <v>210</v>
      </c>
      <c r="D568" s="11">
        <v>44430</v>
      </c>
      <c r="E568" s="10">
        <f>VLOOKUP(A568,home!$A$2:$E$405,3,FALSE)</f>
        <v>1.3976999999999999</v>
      </c>
      <c r="F568" s="10">
        <f>VLOOKUP(B568,home!$B$2:$E$405,3,FALSE)</f>
        <v>1.0731999999999999</v>
      </c>
      <c r="G568" s="10">
        <f>VLOOKUP(C568,away!$B$2:$E$405,4,FALSE)</f>
        <v>0.98799999999999999</v>
      </c>
      <c r="H568" s="10">
        <f>VLOOKUP(A568,away!$A$2:$E$405,3,FALSE)</f>
        <v>1.0585</v>
      </c>
      <c r="I568" s="10">
        <f>VLOOKUP(C568,away!$B$2:$E$405,3,FALSE)</f>
        <v>1.2146999999999999</v>
      </c>
      <c r="J568" s="10">
        <f>VLOOKUP(B568,home!$B$2:$E$405,4,FALSE)</f>
        <v>0.6613</v>
      </c>
      <c r="K568" s="12">
        <f t="shared" si="838"/>
        <v>1.4820115003199998</v>
      </c>
      <c r="L568" s="12">
        <f t="shared" si="839"/>
        <v>0.85027305493499994</v>
      </c>
      <c r="M568" s="13">
        <f t="shared" si="840"/>
        <v>9.7073723288616215E-2</v>
      </c>
      <c r="N568" s="13">
        <f t="shared" si="841"/>
        <v>0.14386437429261065</v>
      </c>
      <c r="O568" s="13">
        <f t="shared" si="842"/>
        <v>8.2539171254526561E-2</v>
      </c>
      <c r="P568" s="13">
        <f t="shared" si="843"/>
        <v>0.12232400102609031</v>
      </c>
      <c r="Q568" s="13">
        <f t="shared" si="844"/>
        <v>0.10660432859399498</v>
      </c>
      <c r="R568" s="13">
        <f t="shared" si="845"/>
        <v>3.5090416647194714E-2</v>
      </c>
      <c r="S568" s="13">
        <f t="shared" si="846"/>
        <v>3.8535560191049319E-2</v>
      </c>
      <c r="T568" s="13">
        <f t="shared" si="847"/>
        <v>9.0642788142910671E-2</v>
      </c>
      <c r="U568" s="13">
        <f t="shared" si="848"/>
        <v>5.2004401022162937E-2</v>
      </c>
      <c r="V568" s="13">
        <f t="shared" si="849"/>
        <v>5.3954684527482526E-3</v>
      </c>
      <c r="W568" s="13">
        <f t="shared" si="850"/>
        <v>5.2662946986730887E-2</v>
      </c>
      <c r="X568" s="13">
        <f t="shared" si="851"/>
        <v>4.4777884816287618E-2</v>
      </c>
      <c r="Y568" s="13">
        <f t="shared" si="852"/>
        <v>1.9036714458136209E-2</v>
      </c>
      <c r="Z568" s="13">
        <f t="shared" si="853"/>
        <v>9.9454785871840763E-3</v>
      </c>
      <c r="AA568" s="13">
        <f t="shared" si="854"/>
        <v>1.4739313642393106E-2</v>
      </c>
      <c r="AB568" s="13">
        <f t="shared" si="855"/>
        <v>1.0921916162425025E-2</v>
      </c>
      <c r="AC568" s="13">
        <f t="shared" si="856"/>
        <v>4.2493173370662115E-4</v>
      </c>
      <c r="AD568" s="13">
        <f t="shared" si="857"/>
        <v>1.951177326876944E-2</v>
      </c>
      <c r="AE568" s="13">
        <f t="shared" si="858"/>
        <v>1.6590335064435659E-2</v>
      </c>
      <c r="AF568" s="13">
        <f t="shared" si="859"/>
        <v>7.0531574388164788E-3</v>
      </c>
      <c r="AG568" s="13">
        <f t="shared" si="860"/>
        <v>1.9990365741466691E-3</v>
      </c>
      <c r="AH568" s="13">
        <f t="shared" si="861"/>
        <v>2.1140931152789076E-3</v>
      </c>
      <c r="AI568" s="13">
        <f t="shared" si="862"/>
        <v>3.1331103095906762E-3</v>
      </c>
      <c r="AJ568" s="13">
        <f t="shared" si="863"/>
        <v>2.3216527552922688E-3</v>
      </c>
      <c r="AK568" s="13">
        <f t="shared" si="864"/>
        <v>1.1469053610309182E-3</v>
      </c>
      <c r="AL568" s="13">
        <f t="shared" si="865"/>
        <v>2.1418504645342113E-5</v>
      </c>
      <c r="AM568" s="13">
        <f t="shared" si="866"/>
        <v>5.7833344751905278E-3</v>
      </c>
      <c r="AN568" s="13">
        <f t="shared" si="867"/>
        <v>4.9174134719311546E-3</v>
      </c>
      <c r="AO568" s="13">
        <f t="shared" si="868"/>
        <v>2.0905720875787136E-3</v>
      </c>
      <c r="AP568" s="13">
        <f t="shared" si="869"/>
        <v>5.9251903848913105E-4</v>
      </c>
      <c r="AQ568" s="13">
        <f t="shared" si="870"/>
        <v>1.2595074324082555E-4</v>
      </c>
      <c r="AR568" s="13">
        <f t="shared" si="871"/>
        <v>3.5951128230904964E-4</v>
      </c>
      <c r="AS568" s="13">
        <f t="shared" si="872"/>
        <v>5.3279985487680176E-4</v>
      </c>
      <c r="AT568" s="13">
        <f t="shared" si="873"/>
        <v>3.9480775614812361E-4</v>
      </c>
      <c r="AU568" s="13">
        <f t="shared" si="874"/>
        <v>1.9503654500901765E-4</v>
      </c>
      <c r="AV568" s="13">
        <f t="shared" si="875"/>
        <v>7.2261600671510949E-5</v>
      </c>
      <c r="AW568" s="13">
        <f t="shared" si="876"/>
        <v>7.4971575309956901E-7</v>
      </c>
      <c r="AX568" s="13">
        <f t="shared" si="877"/>
        <v>1.428494700404915E-3</v>
      </c>
      <c r="AY568" s="13">
        <f t="shared" si="878"/>
        <v>1.2146105528717446E-3</v>
      </c>
      <c r="AZ568" s="13">
        <f t="shared" si="879"/>
        <v>5.1637531267327368E-4</v>
      </c>
      <c r="BA568" s="13">
        <f t="shared" si="880"/>
        <v>1.4635333819990675E-4</v>
      </c>
      <c r="BB568" s="13">
        <f t="shared" si="881"/>
        <v>3.1110074992792479E-5</v>
      </c>
      <c r="BC568" s="13">
        <f t="shared" si="882"/>
        <v>5.2904117006757229E-6</v>
      </c>
      <c r="BD568" s="13">
        <f t="shared" si="883"/>
        <v>5.0947126048752455E-5</v>
      </c>
      <c r="BE568" s="13">
        <f t="shared" si="884"/>
        <v>7.5504226712503779E-5</v>
      </c>
      <c r="BF568" s="13">
        <f t="shared" si="885"/>
        <v>5.5949066155349573E-5</v>
      </c>
      <c r="BG568" s="13">
        <f t="shared" si="886"/>
        <v>2.7639053158130832E-5</v>
      </c>
      <c r="BH568" s="13">
        <f t="shared" si="887"/>
        <v>1.024034865957644E-5</v>
      </c>
      <c r="BI568" s="13">
        <f t="shared" si="888"/>
        <v>3.0352628961557533E-6</v>
      </c>
      <c r="BJ568" s="14">
        <f t="shared" si="889"/>
        <v>0.51959536384411298</v>
      </c>
      <c r="BK568" s="14">
        <f t="shared" si="890"/>
        <v>0.2649897137497278</v>
      </c>
      <c r="BL568" s="14">
        <f t="shared" si="891"/>
        <v>0.20578871239254012</v>
      </c>
      <c r="BM568" s="14">
        <f t="shared" si="892"/>
        <v>0.41160939263341279</v>
      </c>
      <c r="BN568" s="14">
        <f t="shared" si="893"/>
        <v>0.5874960151030334</v>
      </c>
    </row>
    <row r="569" spans="1:66" x14ac:dyDescent="0.25">
      <c r="A569" t="s">
        <v>345</v>
      </c>
      <c r="B569" t="s">
        <v>200</v>
      </c>
      <c r="C569" t="s">
        <v>202</v>
      </c>
      <c r="D569" s="11">
        <v>44430</v>
      </c>
      <c r="E569" s="10">
        <f>VLOOKUP(A569,home!$A$2:$E$405,3,FALSE)</f>
        <v>1.3976999999999999</v>
      </c>
      <c r="F569" s="10">
        <f>VLOOKUP(B569,home!$B$2:$E$405,3,FALSE)</f>
        <v>1.4309000000000001</v>
      </c>
      <c r="G569" s="10">
        <f>VLOOKUP(C569,away!$B$2:$E$405,4,FALSE)</f>
        <v>1.2625999999999999</v>
      </c>
      <c r="H569" s="10">
        <f>VLOOKUP(A569,away!$A$2:$E$405,3,FALSE)</f>
        <v>1.0585</v>
      </c>
      <c r="I569" s="10">
        <f>VLOOKUP(C569,away!$B$2:$E$405,3,FALSE)</f>
        <v>0.61129999999999995</v>
      </c>
      <c r="J569" s="10">
        <f>VLOOKUP(B569,home!$B$2:$E$405,4,FALSE)</f>
        <v>0.89500000000000002</v>
      </c>
      <c r="K569" s="12">
        <f t="shared" si="838"/>
        <v>2.5251607710180002</v>
      </c>
      <c r="L569" s="12">
        <f t="shared" si="839"/>
        <v>0.57911963974999991</v>
      </c>
      <c r="M569" s="13">
        <f t="shared" si="840"/>
        <v>4.4856785408197888E-2</v>
      </c>
      <c r="N569" s="13">
        <f t="shared" si="841"/>
        <v>0.11327059482675395</v>
      </c>
      <c r="O569" s="13">
        <f t="shared" si="842"/>
        <v>2.5977445405938611E-2</v>
      </c>
      <c r="P569" s="13">
        <f t="shared" si="843"/>
        <v>6.5597226070337938E-2</v>
      </c>
      <c r="Q569" s="13">
        <f t="shared" si="844"/>
        <v>0.14301323128319679</v>
      </c>
      <c r="R569" s="13">
        <f t="shared" si="845"/>
        <v>7.5220244125562292E-3</v>
      </c>
      <c r="S569" s="13">
        <f t="shared" si="846"/>
        <v>2.3981857086757621E-2</v>
      </c>
      <c r="T569" s="13">
        <f t="shared" si="847"/>
        <v>8.282177098020832E-2</v>
      </c>
      <c r="U569" s="13">
        <f t="shared" si="848"/>
        <v>1.8994320965226703E-2</v>
      </c>
      <c r="V569" s="13">
        <f t="shared" si="849"/>
        <v>3.8967058943279939E-3</v>
      </c>
      <c r="W569" s="13">
        <f t="shared" si="850"/>
        <v>0.1203771337909509</v>
      </c>
      <c r="X569" s="13">
        <f t="shared" si="851"/>
        <v>6.9712762355153016E-2</v>
      </c>
      <c r="Y569" s="13">
        <f t="shared" si="852"/>
        <v>2.0186014910546786E-2</v>
      </c>
      <c r="Z569" s="13">
        <f t="shared" si="853"/>
        <v>1.4520506893300894E-3</v>
      </c>
      <c r="AA569" s="13">
        <f t="shared" si="854"/>
        <v>3.6666614382259866E-3</v>
      </c>
      <c r="AB569" s="13">
        <f t="shared" si="855"/>
        <v>4.6294548122063524E-3</v>
      </c>
      <c r="AC569" s="13">
        <f t="shared" si="856"/>
        <v>3.5615166015822087E-4</v>
      </c>
      <c r="AD569" s="13">
        <f t="shared" si="857"/>
        <v>7.5992903994123617E-2</v>
      </c>
      <c r="AE569" s="13">
        <f t="shared" si="858"/>
        <v>4.4008983184633199E-2</v>
      </c>
      <c r="AF569" s="13">
        <f t="shared" si="859"/>
        <v>1.274323324382429E-2</v>
      </c>
      <c r="AG569" s="13">
        <f t="shared" si="860"/>
        <v>2.4599522151379154E-3</v>
      </c>
      <c r="AH569" s="13">
        <f t="shared" si="861"/>
        <v>2.1022776802589506E-4</v>
      </c>
      <c r="AI569" s="13">
        <f t="shared" si="862"/>
        <v>5.3085891279766237E-4</v>
      </c>
      <c r="AJ569" s="13">
        <f t="shared" si="863"/>
        <v>6.7025205077096142E-4</v>
      </c>
      <c r="AK569" s="13">
        <f t="shared" si="864"/>
        <v>5.641647284337322E-4</v>
      </c>
      <c r="AL569" s="13">
        <f t="shared" si="865"/>
        <v>2.0833022923176603E-5</v>
      </c>
      <c r="AM569" s="13">
        <f t="shared" si="866"/>
        <v>3.8378860008339628E-2</v>
      </c>
      <c r="AN569" s="13">
        <f t="shared" si="867"/>
        <v>2.2225951582045322E-2</v>
      </c>
      <c r="AO569" s="13">
        <f t="shared" si="868"/>
        <v>6.4357425366475133E-3</v>
      </c>
      <c r="AP569" s="13">
        <f t="shared" si="869"/>
        <v>1.2423549664490195E-3</v>
      </c>
      <c r="AQ569" s="13">
        <f t="shared" si="870"/>
        <v>1.7986804015289484E-4</v>
      </c>
      <c r="AR569" s="13">
        <f t="shared" si="871"/>
        <v>2.4349405856920588E-5</v>
      </c>
      <c r="AS569" s="13">
        <f t="shared" si="872"/>
        <v>6.1486164467491791E-5</v>
      </c>
      <c r="AT569" s="13">
        <f t="shared" si="873"/>
        <v>7.7631225236835587E-5</v>
      </c>
      <c r="AU569" s="13">
        <f t="shared" si="874"/>
        <v>6.5343774858039915E-5</v>
      </c>
      <c r="AV569" s="13">
        <f t="shared" si="875"/>
        <v>4.1250884225438671E-5</v>
      </c>
      <c r="AW569" s="13">
        <f t="shared" si="876"/>
        <v>8.4626643933091012E-7</v>
      </c>
      <c r="AX569" s="13">
        <f t="shared" si="877"/>
        <v>1.6152131954908472E-2</v>
      </c>
      <c r="AY569" s="13">
        <f t="shared" si="878"/>
        <v>9.3540168389210556E-3</v>
      </c>
      <c r="AZ569" s="13">
        <f t="shared" si="879"/>
        <v>2.7085474309856972E-3</v>
      </c>
      <c r="BA569" s="13">
        <f t="shared" si="880"/>
        <v>5.2285767082607486E-4</v>
      </c>
      <c r="BB569" s="13">
        <f t="shared" si="881"/>
        <v>7.5699286492330125E-5</v>
      </c>
      <c r="BC569" s="13">
        <f t="shared" si="882"/>
        <v>8.7677887045540534E-6</v>
      </c>
      <c r="BD569" s="13">
        <f t="shared" si="883"/>
        <v>2.3502031913310643E-6</v>
      </c>
      <c r="BE569" s="13">
        <f t="shared" si="884"/>
        <v>5.9346409026705141E-6</v>
      </c>
      <c r="BF569" s="13">
        <f t="shared" si="885"/>
        <v>7.4929611987512193E-6</v>
      </c>
      <c r="BG569" s="13">
        <f t="shared" si="886"/>
        <v>6.3069772259488622E-6</v>
      </c>
      <c r="BH569" s="13">
        <f t="shared" si="887"/>
        <v>3.9815328686674985E-6</v>
      </c>
      <c r="BI569" s="13">
        <f t="shared" si="888"/>
        <v>2.0108021216955867E-6</v>
      </c>
      <c r="BJ569" s="14">
        <f t="shared" si="889"/>
        <v>0.78187137888900127</v>
      </c>
      <c r="BK569" s="14">
        <f t="shared" si="890"/>
        <v>0.14806357598162392</v>
      </c>
      <c r="BL569" s="14">
        <f t="shared" si="891"/>
        <v>6.3063549066335933E-2</v>
      </c>
      <c r="BM569" s="14">
        <f t="shared" si="892"/>
        <v>0.58486007664682782</v>
      </c>
      <c r="BN569" s="14">
        <f t="shared" si="893"/>
        <v>0.40023730740698138</v>
      </c>
    </row>
    <row r="570" spans="1:66" x14ac:dyDescent="0.25">
      <c r="A570" t="s">
        <v>346</v>
      </c>
      <c r="B570" t="s">
        <v>216</v>
      </c>
      <c r="C570" t="s">
        <v>219</v>
      </c>
      <c r="D570" s="11">
        <v>44430</v>
      </c>
      <c r="E570" s="10">
        <f>VLOOKUP(A570,home!$A$2:$E$405,3,FALSE)</f>
        <v>1.8515999999999999</v>
      </c>
      <c r="F570" s="10">
        <f>VLOOKUP(B570,home!$B$2:$E$405,3,FALSE)</f>
        <v>1.5002</v>
      </c>
      <c r="G570" s="10">
        <f>VLOOKUP(C570,away!$B$2:$E$405,4,FALSE)</f>
        <v>0.87760000000000005</v>
      </c>
      <c r="H570" s="10">
        <f>VLOOKUP(A570,away!$A$2:$E$405,3,FALSE)</f>
        <v>1.1953</v>
      </c>
      <c r="I570" s="10">
        <f>VLOOKUP(C570,away!$B$2:$E$405,3,FALSE)</f>
        <v>0.52290000000000003</v>
      </c>
      <c r="J570" s="10">
        <f>VLOOKUP(B570,home!$B$2:$E$405,4,FALSE)</f>
        <v>0.83660000000000001</v>
      </c>
      <c r="K570" s="12">
        <f t="shared" si="838"/>
        <v>2.437771232832</v>
      </c>
      <c r="L570" s="12">
        <f t="shared" si="839"/>
        <v>0.52289371474200008</v>
      </c>
      <c r="M570" s="13">
        <f t="shared" si="840"/>
        <v>5.1784471762929538E-2</v>
      </c>
      <c r="N570" s="13">
        <f t="shared" si="841"/>
        <v>0.12623869557107062</v>
      </c>
      <c r="O570" s="13">
        <f t="shared" si="842"/>
        <v>2.7077774806070435E-2</v>
      </c>
      <c r="P570" s="13">
        <f t="shared" si="843"/>
        <v>6.600942047134159E-2</v>
      </c>
      <c r="Q570" s="13">
        <f t="shared" si="844"/>
        <v>0.15387053026669623</v>
      </c>
      <c r="R570" s="13">
        <f t="shared" si="845"/>
        <v>7.0793991276467544E-3</v>
      </c>
      <c r="S570" s="13">
        <f t="shared" si="846"/>
        <v>2.1035473775371939E-2</v>
      </c>
      <c r="T570" s="13">
        <f t="shared" si="847"/>
        <v>8.0457933160474143E-2</v>
      </c>
      <c r="U570" s="13">
        <f t="shared" si="848"/>
        <v>1.7257955539113214E-2</v>
      </c>
      <c r="V570" s="13">
        <f t="shared" si="849"/>
        <v>2.9793131801474095E-3</v>
      </c>
      <c r="W570" s="13">
        <f t="shared" si="850"/>
        <v>0.12503371742158589</v>
      </c>
      <c r="X570" s="13">
        <f t="shared" si="851"/>
        <v>6.5379344970574571E-2</v>
      </c>
      <c r="Y570" s="13">
        <f t="shared" si="852"/>
        <v>1.7093224279531218E-2</v>
      </c>
      <c r="Z570" s="13">
        <f t="shared" si="853"/>
        <v>1.2339244359988288E-3</v>
      </c>
      <c r="AA570" s="13">
        <f t="shared" si="854"/>
        <v>3.0080254935663953E-3</v>
      </c>
      <c r="AB570" s="13">
        <f t="shared" si="855"/>
        <v>3.6664390079207197E-3</v>
      </c>
      <c r="AC570" s="13">
        <f t="shared" si="856"/>
        <v>2.3735727348500168E-4</v>
      </c>
      <c r="AD570" s="13">
        <f t="shared" si="857"/>
        <v>7.6200899866096836E-2</v>
      </c>
      <c r="AE570" s="13">
        <f t="shared" si="858"/>
        <v>3.9844971597666548E-2</v>
      </c>
      <c r="AF570" s="13">
        <f t="shared" si="859"/>
        <v>1.0417342606246674E-2</v>
      </c>
      <c r="AG570" s="13">
        <f t="shared" si="860"/>
        <v>1.8157209910401441E-3</v>
      </c>
      <c r="AH570" s="13">
        <f t="shared" si="861"/>
        <v>1.6130283301258873E-4</v>
      </c>
      <c r="AI570" s="13">
        <f t="shared" si="862"/>
        <v>3.9321940609239261E-4</v>
      </c>
      <c r="AJ570" s="13">
        <f t="shared" si="863"/>
        <v>4.7928947818165956E-4</v>
      </c>
      <c r="AK570" s="13">
        <f t="shared" si="864"/>
        <v>3.8946603403677008E-4</v>
      </c>
      <c r="AL570" s="13">
        <f t="shared" si="865"/>
        <v>1.2102327615992925E-5</v>
      </c>
      <c r="AM570" s="13">
        <f t="shared" si="866"/>
        <v>3.7152072321896525E-2</v>
      </c>
      <c r="AN570" s="13">
        <f t="shared" si="867"/>
        <v>1.942658510675992E-2</v>
      </c>
      <c r="AO570" s="13">
        <f t="shared" si="868"/>
        <v>5.0790196256126534E-3</v>
      </c>
      <c r="AP570" s="13">
        <f t="shared" si="869"/>
        <v>8.8526247976137445E-4</v>
      </c>
      <c r="AQ570" s="13">
        <f t="shared" si="870"/>
        <v>1.1572454664103492E-4</v>
      </c>
      <c r="AR570" s="13">
        <f t="shared" si="871"/>
        <v>1.6868847510472217E-5</v>
      </c>
      <c r="AS570" s="13">
        <f t="shared" si="872"/>
        <v>4.1122391192058866E-5</v>
      </c>
      <c r="AT570" s="13">
        <f t="shared" si="873"/>
        <v>5.0123491136632578E-5</v>
      </c>
      <c r="AU570" s="13">
        <f t="shared" si="874"/>
        <v>4.0729868260664208E-5</v>
      </c>
      <c r="AV570" s="13">
        <f t="shared" si="875"/>
        <v>2.4822525290721084E-5</v>
      </c>
      <c r="AW570" s="13">
        <f t="shared" si="876"/>
        <v>4.2852165539295235E-7</v>
      </c>
      <c r="AX570" s="13">
        <f t="shared" si="877"/>
        <v>1.5094708857735558E-2</v>
      </c>
      <c r="AY570" s="13">
        <f t="shared" si="878"/>
        <v>7.8929283875703183E-3</v>
      </c>
      <c r="AZ570" s="13">
        <f t="shared" si="879"/>
        <v>2.0635813223846143E-3</v>
      </c>
      <c r="BA570" s="13">
        <f t="shared" si="880"/>
        <v>3.5967790111129998E-4</v>
      </c>
      <c r="BB570" s="13">
        <f t="shared" si="881"/>
        <v>4.7018328455673348E-5</v>
      </c>
      <c r="BC570" s="13">
        <f t="shared" si="882"/>
        <v>4.9171176854293072E-6</v>
      </c>
      <c r="BD570" s="13">
        <f t="shared" si="883"/>
        <v>1.4701023896945253E-6</v>
      </c>
      <c r="BE570" s="13">
        <f t="shared" si="884"/>
        <v>3.583773314914892E-6</v>
      </c>
      <c r="BF570" s="13">
        <f t="shared" si="885"/>
        <v>4.3682097460452514E-6</v>
      </c>
      <c r="BG570" s="13">
        <f t="shared" si="886"/>
        <v>3.5495653526284967E-6</v>
      </c>
      <c r="BH570" s="13">
        <f t="shared" si="887"/>
        <v>2.163257076423731E-6</v>
      </c>
      <c r="BI570" s="13">
        <f t="shared" si="888"/>
        <v>1.0547051740252051E-6</v>
      </c>
      <c r="BJ570" s="14">
        <f t="shared" si="889"/>
        <v>0.78447387672659707</v>
      </c>
      <c r="BK570" s="14">
        <f t="shared" si="890"/>
        <v>0.14995106717846182</v>
      </c>
      <c r="BL570" s="14">
        <f t="shared" si="891"/>
        <v>5.9702728462085214E-2</v>
      </c>
      <c r="BM570" s="14">
        <f t="shared" si="892"/>
        <v>0.55540880493147282</v>
      </c>
      <c r="BN570" s="14">
        <f t="shared" si="893"/>
        <v>0.43206029200575519</v>
      </c>
    </row>
    <row r="571" spans="1:66" x14ac:dyDescent="0.25">
      <c r="A571" t="s">
        <v>346</v>
      </c>
      <c r="B571" t="s">
        <v>218</v>
      </c>
      <c r="C571" t="s">
        <v>220</v>
      </c>
      <c r="D571" s="11">
        <v>44430</v>
      </c>
      <c r="E571" s="10">
        <f>VLOOKUP(A571,home!$A$2:$E$405,3,FALSE)</f>
        <v>1.8515999999999999</v>
      </c>
      <c r="F571" s="10">
        <f>VLOOKUP(B571,home!$B$2:$E$405,3,FALSE)</f>
        <v>1.0801000000000001</v>
      </c>
      <c r="G571" s="10">
        <f>VLOOKUP(C571,away!$B$2:$E$405,4,FALSE)</f>
        <v>0.74260000000000004</v>
      </c>
      <c r="H571" s="10">
        <f>VLOOKUP(A571,away!$A$2:$E$405,3,FALSE)</f>
        <v>1.1953</v>
      </c>
      <c r="I571" s="10">
        <f>VLOOKUP(C571,away!$B$2:$E$405,3,FALSE)</f>
        <v>1.3594999999999999</v>
      </c>
      <c r="J571" s="10">
        <f>VLOOKUP(B571,home!$B$2:$E$405,4,FALSE)</f>
        <v>0.73199999999999998</v>
      </c>
      <c r="K571" s="12">
        <f t="shared" si="838"/>
        <v>1.485135512616</v>
      </c>
      <c r="L571" s="12">
        <f t="shared" si="839"/>
        <v>1.1895075762</v>
      </c>
      <c r="M571" s="13">
        <f t="shared" si="840"/>
        <v>6.8931426401761392E-2</v>
      </c>
      <c r="N571" s="13">
        <f t="shared" si="841"/>
        <v>0.10237250928453198</v>
      </c>
      <c r="O571" s="13">
        <f t="shared" si="842"/>
        <v>8.1994453943167886E-2</v>
      </c>
      <c r="P571" s="13">
        <f t="shared" si="843"/>
        <v>0.12177287538855563</v>
      </c>
      <c r="Q571" s="13">
        <f t="shared" si="844"/>
        <v>7.6018524527034823E-2</v>
      </c>
      <c r="R571" s="13">
        <f t="shared" si="845"/>
        <v>4.8766512085890092E-2</v>
      </c>
      <c r="S571" s="13">
        <f t="shared" si="846"/>
        <v>5.3780379844344084E-2</v>
      </c>
      <c r="T571" s="13">
        <f t="shared" si="847"/>
        <v>9.0424610856453452E-2</v>
      </c>
      <c r="U571" s="13">
        <f t="shared" si="848"/>
        <v>7.2424878925172728E-2</v>
      </c>
      <c r="V571" s="13">
        <f t="shared" si="849"/>
        <v>1.0556371156723879E-2</v>
      </c>
      <c r="W571" s="13">
        <f t="shared" si="850"/>
        <v>3.7632603463923268E-2</v>
      </c>
      <c r="X571" s="13">
        <f t="shared" si="851"/>
        <v>4.4764266932467094E-2</v>
      </c>
      <c r="Y571" s="13">
        <f t="shared" si="852"/>
        <v>2.6623717329604373E-2</v>
      </c>
      <c r="Z571" s="13">
        <f t="shared" si="853"/>
        <v>1.9336045197005044E-2</v>
      </c>
      <c r="AA571" s="13">
        <f t="shared" si="854"/>
        <v>2.8716647395620229E-2</v>
      </c>
      <c r="AB571" s="13">
        <f t="shared" si="855"/>
        <v>2.1324056425253687E-2</v>
      </c>
      <c r="AC571" s="13">
        <f t="shared" si="856"/>
        <v>1.1655420978912109E-3</v>
      </c>
      <c r="AD571" s="13">
        <f t="shared" si="857"/>
        <v>1.3972378959117094E-2</v>
      </c>
      <c r="AE571" s="13">
        <f t="shared" si="858"/>
        <v>1.6620250629407255E-2</v>
      </c>
      <c r="AF571" s="13">
        <f t="shared" si="859"/>
        <v>9.8849570210113747E-3</v>
      </c>
      <c r="AG571" s="13">
        <f t="shared" si="860"/>
        <v>3.9194104223014715E-3</v>
      </c>
      <c r="AH571" s="13">
        <f t="shared" si="861"/>
        <v>5.7500930638957823E-3</v>
      </c>
      <c r="AI571" s="13">
        <f t="shared" si="862"/>
        <v>8.5396674100385681E-3</v>
      </c>
      <c r="AJ571" s="13">
        <f t="shared" si="863"/>
        <v>6.3412816682888902E-3</v>
      </c>
      <c r="AK571" s="13">
        <f t="shared" si="864"/>
        <v>3.1392208670255541E-3</v>
      </c>
      <c r="AL571" s="13">
        <f t="shared" si="865"/>
        <v>8.2360931758113364E-5</v>
      </c>
      <c r="AM571" s="13">
        <f t="shared" si="866"/>
        <v>4.1501752375826739E-3</v>
      </c>
      <c r="AN571" s="13">
        <f t="shared" si="867"/>
        <v>4.9366648876622262E-3</v>
      </c>
      <c r="AO571" s="13">
        <f t="shared" si="868"/>
        <v>2.9361001425173704E-3</v>
      </c>
      <c r="AP571" s="13">
        <f t="shared" si="869"/>
        <v>1.1641711213354372E-3</v>
      </c>
      <c r="AQ571" s="13">
        <f t="shared" si="870"/>
        <v>3.4619759220543814E-4</v>
      </c>
      <c r="AR571" s="13">
        <f t="shared" si="871"/>
        <v>1.3679558526718211E-3</v>
      </c>
      <c r="AS571" s="13">
        <f t="shared" si="872"/>
        <v>2.031599816493822E-3</v>
      </c>
      <c r="AT571" s="13">
        <f t="shared" si="873"/>
        <v>1.5086005174495623E-3</v>
      </c>
      <c r="AU571" s="13">
        <f t="shared" si="874"/>
        <v>7.4682540093840607E-4</v>
      </c>
      <c r="AV571" s="13">
        <f t="shared" si="875"/>
        <v>2.7728423116432752E-4</v>
      </c>
      <c r="AW571" s="13">
        <f t="shared" si="876"/>
        <v>4.0415880613368626E-6</v>
      </c>
      <c r="AX571" s="13">
        <f t="shared" si="877"/>
        <v>1.0272621048189289E-3</v>
      </c>
      <c r="AY571" s="13">
        <f t="shared" si="878"/>
        <v>1.2219360564252742E-3</v>
      </c>
      <c r="AZ571" s="13">
        <f t="shared" si="879"/>
        <v>7.2675109837490738E-4</v>
      </c>
      <c r="BA571" s="13">
        <f t="shared" si="880"/>
        <v>2.8815864584287462E-4</v>
      </c>
      <c r="BB571" s="13">
        <f t="shared" si="881"/>
        <v>8.569172309440803E-5</v>
      </c>
      <c r="BC571" s="13">
        <f t="shared" si="882"/>
        <v>2.0386190767686178E-5</v>
      </c>
      <c r="BD571" s="13">
        <f t="shared" si="883"/>
        <v>2.7119897511004338E-4</v>
      </c>
      <c r="BE571" s="13">
        <f t="shared" si="884"/>
        <v>4.0276722892098807E-4</v>
      </c>
      <c r="BF571" s="13">
        <f t="shared" si="885"/>
        <v>2.990819574942488E-4</v>
      </c>
      <c r="BG571" s="13">
        <f t="shared" si="886"/>
        <v>1.4805907875247259E-4</v>
      </c>
      <c r="BH571" s="13">
        <f t="shared" si="887"/>
        <v>5.4971948955126561E-5</v>
      </c>
      <c r="BI571" s="13">
        <f t="shared" si="888"/>
        <v>1.6328158718194488E-5</v>
      </c>
      <c r="BJ571" s="14">
        <f t="shared" si="889"/>
        <v>0.43913672422647931</v>
      </c>
      <c r="BK571" s="14">
        <f t="shared" si="890"/>
        <v>0.25751089187745962</v>
      </c>
      <c r="BL571" s="14">
        <f t="shared" si="891"/>
        <v>0.28412148495102246</v>
      </c>
      <c r="BM571" s="14">
        <f t="shared" si="892"/>
        <v>0.49903095015266069</v>
      </c>
      <c r="BN571" s="14">
        <f t="shared" si="893"/>
        <v>0.49985630163094186</v>
      </c>
    </row>
    <row r="572" spans="1:66" x14ac:dyDescent="0.25">
      <c r="A572" t="s">
        <v>346</v>
      </c>
      <c r="B572" t="s">
        <v>225</v>
      </c>
      <c r="C572" t="s">
        <v>229</v>
      </c>
      <c r="D572" s="11">
        <v>44430</v>
      </c>
      <c r="E572" s="10">
        <f>VLOOKUP(A572,home!$A$2:$E$405,3,FALSE)</f>
        <v>1.8515999999999999</v>
      </c>
      <c r="F572" s="10">
        <f>VLOOKUP(B572,home!$B$2:$E$405,3,FALSE)</f>
        <v>0.66010000000000002</v>
      </c>
      <c r="G572" s="10">
        <f>VLOOKUP(C572,away!$B$2:$E$405,4,FALSE)</f>
        <v>0.84009999999999996</v>
      </c>
      <c r="H572" s="10">
        <f>VLOOKUP(A572,away!$A$2:$E$405,3,FALSE)</f>
        <v>1.1953</v>
      </c>
      <c r="I572" s="10">
        <f>VLOOKUP(C572,away!$B$2:$E$405,3,FALSE)</f>
        <v>0.92959999999999998</v>
      </c>
      <c r="J572" s="10">
        <f>VLOOKUP(B572,home!$B$2:$E$405,4,FALSE)</f>
        <v>1.0225</v>
      </c>
      <c r="K572" s="12">
        <f t="shared" si="838"/>
        <v>1.026804798516</v>
      </c>
      <c r="L572" s="12">
        <f t="shared" si="839"/>
        <v>1.1361517748000001</v>
      </c>
      <c r="M572" s="13">
        <f t="shared" si="840"/>
        <v>0.1149846574133794</v>
      </c>
      <c r="N572" s="13">
        <f t="shared" si="841"/>
        <v>0.11806679798777632</v>
      </c>
      <c r="O572" s="13">
        <f t="shared" si="842"/>
        <v>0.13064002259498098</v>
      </c>
      <c r="P572" s="13">
        <f t="shared" si="843"/>
        <v>0.13414180207876514</v>
      </c>
      <c r="Q572" s="13">
        <f t="shared" si="844"/>
        <v>6.0615777359633964E-2</v>
      </c>
      <c r="R572" s="13">
        <f t="shared" si="845"/>
        <v>7.4213446765599891E-2</v>
      </c>
      <c r="S572" s="13">
        <f t="shared" si="846"/>
        <v>3.9122660948252848E-2</v>
      </c>
      <c r="T572" s="13">
        <f t="shared" si="847"/>
        <v>6.8868723028029794E-2</v>
      </c>
      <c r="U572" s="13">
        <f t="shared" si="848"/>
        <v>7.6202723253329691E-2</v>
      </c>
      <c r="V572" s="13">
        <f t="shared" si="849"/>
        <v>5.07119274264781E-3</v>
      </c>
      <c r="W572" s="13">
        <f t="shared" si="850"/>
        <v>2.074685701954989E-2</v>
      </c>
      <c r="X572" s="13">
        <f t="shared" si="851"/>
        <v>2.3571578424283448E-2</v>
      </c>
      <c r="Y572" s="13">
        <f t="shared" si="852"/>
        <v>1.3390445330793517E-2</v>
      </c>
      <c r="Z572" s="13">
        <f t="shared" si="853"/>
        <v>2.8105913085587214E-2</v>
      </c>
      <c r="AA572" s="13">
        <f t="shared" si="854"/>
        <v>2.8859286422954589E-2</v>
      </c>
      <c r="AB572" s="13">
        <f t="shared" si="855"/>
        <v>1.481642689041871E-2</v>
      </c>
      <c r="AC572" s="13">
        <f t="shared" si="856"/>
        <v>3.6975527240448746E-4</v>
      </c>
      <c r="AD572" s="13">
        <f t="shared" si="857"/>
        <v>5.3257430854497965E-3</v>
      </c>
      <c r="AE572" s="13">
        <f t="shared" si="858"/>
        <v>6.0508524586626138E-3</v>
      </c>
      <c r="AF572" s="13">
        <f t="shared" si="859"/>
        <v>3.4373433799812373E-3</v>
      </c>
      <c r="AG572" s="13">
        <f t="shared" si="860"/>
        <v>1.3017812605875714E-3</v>
      </c>
      <c r="AH572" s="13">
        <f t="shared" si="861"/>
        <v>7.9831457586411123E-3</v>
      </c>
      <c r="AI572" s="13">
        <f t="shared" si="862"/>
        <v>8.1971323722253471E-3</v>
      </c>
      <c r="AJ572" s="13">
        <f t="shared" si="863"/>
        <v>4.2084274269359144E-3</v>
      </c>
      <c r="AK572" s="13">
        <f t="shared" si="864"/>
        <v>1.4404111587280467E-3</v>
      </c>
      <c r="AL572" s="13">
        <f t="shared" si="865"/>
        <v>1.7254350166091423E-5</v>
      </c>
      <c r="AM572" s="13">
        <f t="shared" si="866"/>
        <v>1.0936997111606521E-3</v>
      </c>
      <c r="AN572" s="13">
        <f t="shared" si="867"/>
        <v>1.2426088679334223E-3</v>
      </c>
      <c r="AO572" s="13">
        <f t="shared" si="868"/>
        <v>7.0589613534238847E-4</v>
      </c>
      <c r="AP572" s="13">
        <f t="shared" si="869"/>
        <v>2.6733504899790524E-4</v>
      </c>
      <c r="AQ572" s="13">
        <f t="shared" si="870"/>
        <v>7.5933297596303726E-5</v>
      </c>
      <c r="AR572" s="13">
        <f t="shared" si="871"/>
        <v>1.8140130444334397E-3</v>
      </c>
      <c r="AS572" s="13">
        <f t="shared" si="872"/>
        <v>1.8626372985948738E-3</v>
      </c>
      <c r="AT572" s="13">
        <f t="shared" si="873"/>
        <v>9.5628245804604795E-4</v>
      </c>
      <c r="AU572" s="13">
        <f t="shared" si="874"/>
        <v>3.273051388861192E-4</v>
      </c>
      <c r="AV572" s="13">
        <f t="shared" si="875"/>
        <v>8.4019621796803252E-5</v>
      </c>
      <c r="AW572" s="13">
        <f t="shared" si="876"/>
        <v>5.5913972375960228E-7</v>
      </c>
      <c r="AX572" s="13">
        <f t="shared" si="877"/>
        <v>1.8716935192588673E-4</v>
      </c>
      <c r="AY572" s="13">
        <f t="shared" si="878"/>
        <v>2.12652791378762E-4</v>
      </c>
      <c r="AZ572" s="13">
        <f t="shared" si="879"/>
        <v>1.2080292317057734E-4</v>
      </c>
      <c r="BA572" s="13">
        <f t="shared" si="880"/>
        <v>4.5750151853759833E-5</v>
      </c>
      <c r="BB572" s="13">
        <f t="shared" si="881"/>
        <v>1.2994779056504681E-5</v>
      </c>
      <c r="BC572" s="13">
        <f t="shared" si="882"/>
        <v>2.9528082576363349E-6</v>
      </c>
      <c r="BD572" s="13">
        <f t="shared" si="883"/>
        <v>3.4349902332390031E-4</v>
      </c>
      <c r="BE572" s="13">
        <f t="shared" si="884"/>
        <v>3.5270644543454021E-4</v>
      </c>
      <c r="BF572" s="13">
        <f t="shared" si="885"/>
        <v>1.810803353198538E-4</v>
      </c>
      <c r="BG572" s="13">
        <f t="shared" si="886"/>
        <v>6.1978052407770732E-5</v>
      </c>
      <c r="BH572" s="13">
        <f t="shared" si="887"/>
        <v>1.5909840403743778E-5</v>
      </c>
      <c r="BI572" s="13">
        <f t="shared" si="888"/>
        <v>3.2672600940375709E-6</v>
      </c>
      <c r="BJ572" s="14">
        <f t="shared" si="889"/>
        <v>0.32534369520142192</v>
      </c>
      <c r="BK572" s="14">
        <f t="shared" si="890"/>
        <v>0.29391997559699462</v>
      </c>
      <c r="BL572" s="14">
        <f t="shared" si="891"/>
        <v>0.35256372116255547</v>
      </c>
      <c r="BM572" s="14">
        <f t="shared" si="892"/>
        <v>0.36705870719476846</v>
      </c>
      <c r="BN572" s="14">
        <f t="shared" si="893"/>
        <v>0.6326625042001357</v>
      </c>
    </row>
    <row r="573" spans="1:66" x14ac:dyDescent="0.25">
      <c r="A573" t="s">
        <v>346</v>
      </c>
      <c r="B573" t="s">
        <v>230</v>
      </c>
      <c r="C573" t="s">
        <v>231</v>
      </c>
      <c r="D573" s="11">
        <v>44430</v>
      </c>
      <c r="E573" s="10">
        <f>VLOOKUP(A573,home!$A$2:$E$405,3,FALSE)</f>
        <v>1.8515999999999999</v>
      </c>
      <c r="F573" s="10">
        <f>VLOOKUP(B573,home!$B$2:$E$405,3,FALSE)</f>
        <v>0.94510000000000005</v>
      </c>
      <c r="G573" s="10">
        <f>VLOOKUP(C573,away!$B$2:$E$405,4,FALSE)</f>
        <v>1.3502000000000001</v>
      </c>
      <c r="H573" s="10">
        <f>VLOOKUP(A573,away!$A$2:$E$405,3,FALSE)</f>
        <v>1.1953</v>
      </c>
      <c r="I573" s="10">
        <f>VLOOKUP(C573,away!$B$2:$E$405,3,FALSE)</f>
        <v>1.2548999999999999</v>
      </c>
      <c r="J573" s="10">
        <f>VLOOKUP(B573,home!$B$2:$E$405,4,FALSE)</f>
        <v>1.0458000000000001</v>
      </c>
      <c r="K573" s="12">
        <f t="shared" si="838"/>
        <v>2.3627786554320003</v>
      </c>
      <c r="L573" s="12">
        <f t="shared" si="839"/>
        <v>1.568681144226</v>
      </c>
      <c r="M573" s="13">
        <f t="shared" si="840"/>
        <v>1.9615017646890248E-2</v>
      </c>
      <c r="N573" s="13">
        <f t="shared" si="841"/>
        <v>4.6345945021994288E-2</v>
      </c>
      <c r="O573" s="13">
        <f t="shared" si="842"/>
        <v>3.0769708326336975E-2</v>
      </c>
      <c r="P573" s="13">
        <f t="shared" si="843"/>
        <v>7.2702010067337286E-2</v>
      </c>
      <c r="Q573" s="13">
        <f t="shared" si="844"/>
        <v>5.4752604831896555E-2</v>
      </c>
      <c r="R573" s="13">
        <f t="shared" si="845"/>
        <v>2.4133930632429291E-2</v>
      </c>
      <c r="S573" s="13">
        <f t="shared" si="846"/>
        <v>6.7366524504111139E-2</v>
      </c>
      <c r="T573" s="13">
        <f t="shared" si="847"/>
        <v>8.5889378797053509E-2</v>
      </c>
      <c r="U573" s="13">
        <f t="shared" si="848"/>
        <v>5.7023136169980428E-2</v>
      </c>
      <c r="V573" s="13">
        <f t="shared" si="849"/>
        <v>2.7743378573315217E-2</v>
      </c>
      <c r="W573" s="13">
        <f t="shared" si="850"/>
        <v>4.3122762008702728E-2</v>
      </c>
      <c r="X573" s="13">
        <f t="shared" si="851"/>
        <v>6.7645863649997279E-2</v>
      </c>
      <c r="Y573" s="13">
        <f t="shared" si="852"/>
        <v>5.3057395396316868E-2</v>
      </c>
      <c r="Z573" s="13">
        <f t="shared" si="853"/>
        <v>1.2619480639716697E-2</v>
      </c>
      <c r="AA573" s="13">
        <f t="shared" si="854"/>
        <v>2.9817039498159968E-2</v>
      </c>
      <c r="AB573" s="13">
        <f t="shared" si="855"/>
        <v>3.5225532247212643E-2</v>
      </c>
      <c r="AC573" s="13">
        <f t="shared" si="856"/>
        <v>6.4268339718358816E-3</v>
      </c>
      <c r="AD573" s="13">
        <f t="shared" si="857"/>
        <v>2.5472385409359196E-2</v>
      </c>
      <c r="AE573" s="13">
        <f t="shared" si="858"/>
        <v>3.9958050690119248E-2</v>
      </c>
      <c r="AF573" s="13">
        <f t="shared" si="859"/>
        <v>3.1340720338808394E-2</v>
      </c>
      <c r="AG573" s="13">
        <f t="shared" si="860"/>
        <v>1.6387865680649673E-2</v>
      </c>
      <c r="AH573" s="13">
        <f t="shared" si="861"/>
        <v>4.9489853323621599E-3</v>
      </c>
      <c r="AI573" s="13">
        <f t="shared" si="862"/>
        <v>1.1693356909351355E-2</v>
      </c>
      <c r="AJ573" s="13">
        <f t="shared" si="863"/>
        <v>1.3814407057881848E-2</v>
      </c>
      <c r="AK573" s="13">
        <f t="shared" si="864"/>
        <v>1.0880128711270802E-2</v>
      </c>
      <c r="AL573" s="13">
        <f t="shared" si="865"/>
        <v>9.5282860618908359E-4</v>
      </c>
      <c r="AM573" s="13">
        <f t="shared" si="866"/>
        <v>1.2037121709634276E-2</v>
      </c>
      <c r="AN573" s="13">
        <f t="shared" si="867"/>
        <v>1.8882405856656723E-2</v>
      </c>
      <c r="AO573" s="13">
        <f t="shared" si="868"/>
        <v>1.481023701248E-2</v>
      </c>
      <c r="AP573" s="13">
        <f t="shared" si="869"/>
        <v>7.7441798476651268E-3</v>
      </c>
      <c r="AQ573" s="13">
        <f t="shared" si="870"/>
        <v>3.0370372261318153E-3</v>
      </c>
      <c r="AR573" s="13">
        <f t="shared" si="871"/>
        <v>1.5526759947855143E-3</v>
      </c>
      <c r="AS573" s="13">
        <f t="shared" si="872"/>
        <v>3.6686296992808603E-3</v>
      </c>
      <c r="AT573" s="13">
        <f t="shared" si="873"/>
        <v>4.334079974072369E-3</v>
      </c>
      <c r="AU573" s="13">
        <f t="shared" si="874"/>
        <v>3.41349055122449E-3</v>
      </c>
      <c r="AV573" s="13">
        <f t="shared" si="875"/>
        <v>2.0163306537380097E-3</v>
      </c>
      <c r="AW573" s="13">
        <f t="shared" si="876"/>
        <v>9.8100224598104288E-5</v>
      </c>
      <c r="AX573" s="13">
        <f t="shared" si="877"/>
        <v>4.7401757080601688E-3</v>
      </c>
      <c r="AY573" s="13">
        <f t="shared" si="878"/>
        <v>7.4358242535521157E-3</v>
      </c>
      <c r="AZ573" s="13">
        <f t="shared" si="879"/>
        <v>5.8322186491627896E-3</v>
      </c>
      <c r="BA573" s="13">
        <f t="shared" si="880"/>
        <v>3.0496304746483001E-3</v>
      </c>
      <c r="BB573" s="13">
        <f t="shared" si="881"/>
        <v>1.1959744556094437E-3</v>
      </c>
      <c r="BC573" s="13">
        <f t="shared" si="882"/>
        <v>3.7522051549809826E-4</v>
      </c>
      <c r="BD573" s="13">
        <f t="shared" si="883"/>
        <v>4.0594225935206349E-4</v>
      </c>
      <c r="BE573" s="13">
        <f t="shared" si="884"/>
        <v>9.5915170573489673E-4</v>
      </c>
      <c r="BF573" s="13">
        <f t="shared" si="885"/>
        <v>1.1331315888158048E-3</v>
      </c>
      <c r="BG573" s="13">
        <f t="shared" si="886"/>
        <v>8.9244637728324455E-4</v>
      </c>
      <c r="BH573" s="13">
        <f t="shared" si="887"/>
        <v>5.2716331284061602E-4</v>
      </c>
      <c r="BI573" s="13">
        <f t="shared" si="888"/>
        <v>2.491140447013258E-4</v>
      </c>
      <c r="BJ573" s="14">
        <f t="shared" si="889"/>
        <v>0.54311299753399678</v>
      </c>
      <c r="BK573" s="14">
        <f t="shared" si="890"/>
        <v>0.20224241762323097</v>
      </c>
      <c r="BL573" s="14">
        <f t="shared" si="891"/>
        <v>0.23745838104681469</v>
      </c>
      <c r="BM573" s="14">
        <f t="shared" si="892"/>
        <v>0.73977633628792028</v>
      </c>
      <c r="BN573" s="14">
        <f t="shared" si="893"/>
        <v>0.24831921652688468</v>
      </c>
    </row>
    <row r="574" spans="1:66" x14ac:dyDescent="0.25">
      <c r="A574" t="s">
        <v>346</v>
      </c>
      <c r="B574" t="s">
        <v>224</v>
      </c>
      <c r="C574" t="s">
        <v>223</v>
      </c>
      <c r="D574" s="11">
        <v>44430</v>
      </c>
      <c r="E574" s="10">
        <f>VLOOKUP(A574,home!$A$2:$E$405,3,FALSE)</f>
        <v>1.8515999999999999</v>
      </c>
      <c r="F574" s="10">
        <f>VLOOKUP(B574,home!$B$2:$E$405,3,FALSE)</f>
        <v>1.3502000000000001</v>
      </c>
      <c r="G574" s="10">
        <f>VLOOKUP(C574,away!$B$2:$E$405,4,FALSE)</f>
        <v>1.2602</v>
      </c>
      <c r="H574" s="10">
        <f>VLOOKUP(A574,away!$A$2:$E$405,3,FALSE)</f>
        <v>1.1953</v>
      </c>
      <c r="I574" s="10">
        <f>VLOOKUP(C574,away!$B$2:$E$405,3,FALSE)</f>
        <v>0.74370000000000003</v>
      </c>
      <c r="J574" s="10">
        <f>VLOOKUP(B574,home!$B$2:$E$405,4,FALSE)</f>
        <v>0.83660000000000001</v>
      </c>
      <c r="K574" s="12">
        <f t="shared" si="838"/>
        <v>3.150538209264</v>
      </c>
      <c r="L574" s="12">
        <f t="shared" si="839"/>
        <v>0.743691060726</v>
      </c>
      <c r="M574" s="13">
        <f t="shared" si="840"/>
        <v>2.0359059742139821E-2</v>
      </c>
      <c r="N574" s="13">
        <f t="shared" si="841"/>
        <v>6.4141995622299983E-2</v>
      </c>
      <c r="O574" s="13">
        <f t="shared" si="842"/>
        <v>1.5140850735015967E-2</v>
      </c>
      <c r="P574" s="13">
        <f t="shared" si="843"/>
        <v>4.7701828761430726E-2</v>
      </c>
      <c r="Q574" s="13">
        <f t="shared" si="844"/>
        <v>0.10104090401325018</v>
      </c>
      <c r="R574" s="13">
        <f t="shared" si="845"/>
        <v>5.6300576717090295E-3</v>
      </c>
      <c r="S574" s="13">
        <f t="shared" si="846"/>
        <v>2.7941669409160281E-2</v>
      </c>
      <c r="T574" s="13">
        <f t="shared" si="847"/>
        <v>7.5143217082327976E-2</v>
      </c>
      <c r="U574" s="13">
        <f t="shared" si="848"/>
        <v>1.7737711815079212E-2</v>
      </c>
      <c r="V574" s="13">
        <f t="shared" si="849"/>
        <v>7.2742320800550176E-3</v>
      </c>
      <c r="W574" s="13">
        <f t="shared" si="850"/>
        <v>0.10611107626410697</v>
      </c>
      <c r="X574" s="13">
        <f t="shared" si="851"/>
        <v>7.89138588616312E-2</v>
      </c>
      <c r="Y574" s="13">
        <f t="shared" si="852"/>
        <v>2.9343765701394173E-2</v>
      </c>
      <c r="Z574" s="13">
        <f t="shared" si="853"/>
        <v>1.395674520607281E-3</v>
      </c>
      <c r="AA574" s="13">
        <f t="shared" si="854"/>
        <v>4.3971259048694545E-3</v>
      </c>
      <c r="AB574" s="13">
        <f t="shared" si="855"/>
        <v>6.9266565871178801E-3</v>
      </c>
      <c r="AC574" s="13">
        <f t="shared" si="856"/>
        <v>1.0652326821835954E-3</v>
      </c>
      <c r="AD574" s="13">
        <f t="shared" si="857"/>
        <v>8.357675004904884E-2</v>
      </c>
      <c r="AE574" s="13">
        <f t="shared" si="858"/>
        <v>6.2155281896008913E-2</v>
      </c>
      <c r="AF574" s="13">
        <f t="shared" si="859"/>
        <v>2.3112163761483201E-2</v>
      </c>
      <c r="AG574" s="13">
        <f t="shared" si="860"/>
        <v>5.7294365278168207E-3</v>
      </c>
      <c r="AH574" s="13">
        <f t="shared" si="861"/>
        <v>2.5948766616467006E-4</v>
      </c>
      <c r="AI574" s="13">
        <f t="shared" si="862"/>
        <v>8.1752580708453423E-4</v>
      </c>
      <c r="AJ574" s="13">
        <f t="shared" si="863"/>
        <v>1.2878231461396076E-3</v>
      </c>
      <c r="AK574" s="13">
        <f t="shared" si="864"/>
        <v>1.3524453428958032E-3</v>
      </c>
      <c r="AL574" s="13">
        <f t="shared" si="865"/>
        <v>9.9834761801746637E-5</v>
      </c>
      <c r="AM574" s="13">
        <f t="shared" si="866"/>
        <v>5.2662348887127071E-2</v>
      </c>
      <c r="AN574" s="13">
        <f t="shared" si="867"/>
        <v>3.9164518104190214E-2</v>
      </c>
      <c r="AO574" s="13">
        <f t="shared" si="868"/>
        <v>1.4563151005863922E-2</v>
      </c>
      <c r="AP574" s="13">
        <f t="shared" si="869"/>
        <v>3.6101617396879521E-3</v>
      </c>
      <c r="AQ574" s="13">
        <f t="shared" si="870"/>
        <v>6.7121125339523861E-4</v>
      </c>
      <c r="AR574" s="13">
        <f t="shared" si="871"/>
        <v>3.8595731539063543E-5</v>
      </c>
      <c r="AS574" s="13">
        <f t="shared" si="872"/>
        <v>1.2159732692831535E-4</v>
      </c>
      <c r="AT574" s="13">
        <f t="shared" si="873"/>
        <v>1.9154851231601195E-4</v>
      </c>
      <c r="AU574" s="13">
        <f t="shared" si="874"/>
        <v>2.0116030232642383E-4</v>
      </c>
      <c r="AV574" s="13">
        <f t="shared" si="875"/>
        <v>1.5844080466662408E-4</v>
      </c>
      <c r="AW574" s="13">
        <f t="shared" si="876"/>
        <v>6.4976542414895427E-6</v>
      </c>
      <c r="AX574" s="13">
        <f t="shared" si="877"/>
        <v>2.7652457059747528E-2</v>
      </c>
      <c r="AY574" s="13">
        <f t="shared" si="878"/>
        <v>2.0564885122443807E-2</v>
      </c>
      <c r="AZ574" s="13">
        <f t="shared" si="879"/>
        <v>7.6469606152092841E-3</v>
      </c>
      <c r="BA574" s="13">
        <f t="shared" si="880"/>
        <v>1.8956587504183129E-3</v>
      </c>
      <c r="BB574" s="13">
        <f t="shared" si="881"/>
        <v>3.524461167182797E-4</v>
      </c>
      <c r="BC574" s="13">
        <f t="shared" si="882"/>
        <v>5.2422205278195423E-5</v>
      </c>
      <c r="BD574" s="13">
        <f t="shared" si="883"/>
        <v>4.7838834212970146E-6</v>
      </c>
      <c r="BE574" s="13">
        <f t="shared" si="884"/>
        <v>1.5071807507460835E-5</v>
      </c>
      <c r="BF574" s="13">
        <f t="shared" si="885"/>
        <v>2.3742152717463689E-5</v>
      </c>
      <c r="BG574" s="13">
        <f t="shared" si="886"/>
        <v>2.4933519768850153E-5</v>
      </c>
      <c r="BH574" s="13">
        <f t="shared" si="887"/>
        <v>1.9638501680800432E-5</v>
      </c>
      <c r="BI574" s="13">
        <f t="shared" si="888"/>
        <v>1.2374369983611411E-5</v>
      </c>
      <c r="BJ574" s="14">
        <f t="shared" si="889"/>
        <v>0.79810467063944801</v>
      </c>
      <c r="BK574" s="14">
        <f t="shared" si="890"/>
        <v>0.12500674255921498</v>
      </c>
      <c r="BL574" s="14">
        <f t="shared" si="891"/>
        <v>5.4361571588932067E-2</v>
      </c>
      <c r="BM574" s="14">
        <f t="shared" si="892"/>
        <v>0.70429557529415454</v>
      </c>
      <c r="BN574" s="14">
        <f t="shared" si="893"/>
        <v>0.25401469654584569</v>
      </c>
    </row>
    <row r="575" spans="1:66" x14ac:dyDescent="0.25">
      <c r="A575" t="s">
        <v>347</v>
      </c>
      <c r="B575" t="s">
        <v>238</v>
      </c>
      <c r="C575" t="s">
        <v>241</v>
      </c>
      <c r="D575" s="11">
        <v>44430</v>
      </c>
      <c r="E575" s="10">
        <f>VLOOKUP(A575,home!$A$2:$E$405,3,FALSE)</f>
        <v>1.3042</v>
      </c>
      <c r="F575" s="10">
        <f>VLOOKUP(B575,home!$B$2:$E$405,3,FALSE)</f>
        <v>0.92010000000000003</v>
      </c>
      <c r="G575" s="10">
        <f>VLOOKUP(C575,away!$B$2:$E$405,4,FALSE)</f>
        <v>0.97119999999999995</v>
      </c>
      <c r="H575" s="10">
        <f>VLOOKUP(A575,away!$A$2:$E$405,3,FALSE)</f>
        <v>1.1499999999999999</v>
      </c>
      <c r="I575" s="10">
        <f>VLOOKUP(C575,away!$B$2:$E$405,3,FALSE)</f>
        <v>0.86960000000000004</v>
      </c>
      <c r="J575" s="10">
        <f>VLOOKUP(B575,home!$B$2:$E$405,4,FALSE)</f>
        <v>0.86960000000000004</v>
      </c>
      <c r="K575" s="12">
        <f t="shared" si="838"/>
        <v>1.1654345807040001</v>
      </c>
      <c r="L575" s="12">
        <f t="shared" si="839"/>
        <v>0.86963478400000005</v>
      </c>
      <c r="M575" s="13">
        <f t="shared" si="840"/>
        <v>0.13067141820541242</v>
      </c>
      <c r="N575" s="13">
        <f t="shared" si="841"/>
        <v>0.15228898948622185</v>
      </c>
      <c r="O575" s="13">
        <f t="shared" si="842"/>
        <v>0.11363641054603749</v>
      </c>
      <c r="P575" s="13">
        <f t="shared" si="843"/>
        <v>0.13243580247742881</v>
      </c>
      <c r="Q575" s="13">
        <f t="shared" si="844"/>
        <v>8.8741427303855439E-2</v>
      </c>
      <c r="R575" s="13">
        <f t="shared" si="845"/>
        <v>4.9411087669869312E-2</v>
      </c>
      <c r="S575" s="13">
        <f t="shared" si="846"/>
        <v>3.3556002564901495E-2</v>
      </c>
      <c r="T575" s="13">
        <f t="shared" si="847"/>
        <v>7.7172631965240018E-2</v>
      </c>
      <c r="U575" s="13">
        <f t="shared" si="848"/>
        <v>5.7585390240662726E-2</v>
      </c>
      <c r="V575" s="13">
        <f t="shared" si="849"/>
        <v>3.7787878674359811E-3</v>
      </c>
      <c r="W575" s="13">
        <f t="shared" si="850"/>
        <v>3.4474109373647747E-2</v>
      </c>
      <c r="X575" s="13">
        <f t="shared" si="851"/>
        <v>2.9979884658744533E-2</v>
      </c>
      <c r="Y575" s="13">
        <f t="shared" si="852"/>
        <v>1.3035775259776106E-2</v>
      </c>
      <c r="Z575" s="13">
        <f t="shared" si="853"/>
        <v>1.4323200184330627E-2</v>
      </c>
      <c r="AA575" s="13">
        <f t="shared" si="854"/>
        <v>1.669275280116482E-2</v>
      </c>
      <c r="AB575" s="13">
        <f t="shared" si="855"/>
        <v>9.7271556808105238E-3</v>
      </c>
      <c r="AC575" s="13">
        <f t="shared" si="856"/>
        <v>2.3936317257093549E-4</v>
      </c>
      <c r="AD575" s="13">
        <f t="shared" si="857"/>
        <v>1.0044329800755257E-2</v>
      </c>
      <c r="AE575" s="13">
        <f t="shared" si="858"/>
        <v>8.7348985767045605E-3</v>
      </c>
      <c r="AF575" s="13">
        <f t="shared" si="859"/>
        <v>3.7980858185071883E-3</v>
      </c>
      <c r="AG575" s="13">
        <f t="shared" si="860"/>
        <v>1.1009825134636543E-3</v>
      </c>
      <c r="AH575" s="13">
        <f t="shared" si="861"/>
        <v>3.1139882746222805E-3</v>
      </c>
      <c r="AI575" s="13">
        <f t="shared" si="862"/>
        <v>3.6291496191515902E-3</v>
      </c>
      <c r="AJ575" s="13">
        <f t="shared" si="863"/>
        <v>2.1147682323540075E-3</v>
      </c>
      <c r="AK575" s="13">
        <f t="shared" si="864"/>
        <v>8.2154134271987739E-4</v>
      </c>
      <c r="AL575" s="13">
        <f t="shared" si="865"/>
        <v>9.703806472244158E-6</v>
      </c>
      <c r="AM575" s="13">
        <f t="shared" si="866"/>
        <v>2.3412018579591766E-3</v>
      </c>
      <c r="AN575" s="13">
        <f t="shared" si="867"/>
        <v>2.0359905720467269E-3</v>
      </c>
      <c r="AO575" s="13">
        <f t="shared" si="868"/>
        <v>8.8528411067394577E-4</v>
      </c>
      <c r="AP575" s="13">
        <f t="shared" si="869"/>
        <v>2.5662461878818974E-4</v>
      </c>
      <c r="AQ575" s="13">
        <f t="shared" si="870"/>
        <v>5.5792423732237426E-5</v>
      </c>
      <c r="AR575" s="13">
        <f t="shared" si="871"/>
        <v>5.4160650411593609E-4</v>
      </c>
      <c r="AS575" s="13">
        <f t="shared" si="872"/>
        <v>6.3120694903091531E-4</v>
      </c>
      <c r="AT575" s="13">
        <f t="shared" si="873"/>
        <v>3.6781520299064801E-4</v>
      </c>
      <c r="AU575" s="13">
        <f t="shared" si="874"/>
        <v>1.4288818562465416E-4</v>
      </c>
      <c r="AV575" s="13">
        <f t="shared" si="875"/>
        <v>4.1631708175256062E-5</v>
      </c>
      <c r="AW575" s="13">
        <f t="shared" si="876"/>
        <v>2.7318976757095275E-7</v>
      </c>
      <c r="AX575" s="13">
        <f t="shared" si="877"/>
        <v>4.5475293427901293E-4</v>
      </c>
      <c r="AY575" s="13">
        <f t="shared" si="878"/>
        <v>3.9546896977509557E-4</v>
      </c>
      <c r="AZ575" s="13">
        <f t="shared" si="879"/>
        <v>1.7195678605453387E-4</v>
      </c>
      <c r="BA575" s="13">
        <f t="shared" si="880"/>
        <v>4.9846534165956276E-5</v>
      </c>
      <c r="BB575" s="13">
        <f t="shared" si="881"/>
        <v>1.083706999314E-5</v>
      </c>
      <c r="BC575" s="13">
        <f t="shared" si="882"/>
        <v>1.8848586045354378E-6</v>
      </c>
      <c r="BD575" s="13">
        <f t="shared" si="883"/>
        <v>7.8499975869976185E-5</v>
      </c>
      <c r="BE575" s="13">
        <f t="shared" si="884"/>
        <v>9.148658646329981E-5</v>
      </c>
      <c r="BF575" s="13">
        <f t="shared" si="885"/>
        <v>5.3310815767448041E-5</v>
      </c>
      <c r="BG575" s="13">
        <f t="shared" si="886"/>
        <v>2.0710089406974666E-5</v>
      </c>
      <c r="BH575" s="13">
        <f t="shared" si="887"/>
        <v>6.0340635910899711E-6</v>
      </c>
      <c r="BI575" s="13">
        <f t="shared" si="888"/>
        <v>1.406461274244641E-6</v>
      </c>
      <c r="BJ575" s="14">
        <f t="shared" si="889"/>
        <v>0.42603075549298891</v>
      </c>
      <c r="BK575" s="14">
        <f t="shared" si="890"/>
        <v>0.30108654706399696</v>
      </c>
      <c r="BL575" s="14">
        <f t="shared" si="891"/>
        <v>0.25870884094970303</v>
      </c>
      <c r="BM575" s="14">
        <f t="shared" si="892"/>
        <v>0.33256901222218671</v>
      </c>
      <c r="BN575" s="14">
        <f t="shared" si="893"/>
        <v>0.66718513568882543</v>
      </c>
    </row>
    <row r="576" spans="1:66" x14ac:dyDescent="0.25">
      <c r="A576" t="s">
        <v>347</v>
      </c>
      <c r="B576" t="s">
        <v>235</v>
      </c>
      <c r="C576" t="s">
        <v>236</v>
      </c>
      <c r="D576" s="11">
        <v>44430</v>
      </c>
      <c r="E576" s="10">
        <f>VLOOKUP(A576,home!$A$2:$E$405,3,FALSE)</f>
        <v>1.3042</v>
      </c>
      <c r="F576" s="10">
        <f>VLOOKUP(B576,home!$B$2:$E$405,3,FALSE)</f>
        <v>0.97119999999999995</v>
      </c>
      <c r="G576" s="10">
        <f>VLOOKUP(C576,away!$B$2:$E$405,4,FALSE)</f>
        <v>0.97119999999999995</v>
      </c>
      <c r="H576" s="10">
        <f>VLOOKUP(A576,away!$A$2:$E$405,3,FALSE)</f>
        <v>1.1499999999999999</v>
      </c>
      <c r="I576" s="10">
        <f>VLOOKUP(C576,away!$B$2:$E$405,3,FALSE)</f>
        <v>0.98550000000000004</v>
      </c>
      <c r="J576" s="10">
        <f>VLOOKUP(B576,home!$B$2:$E$405,4,FALSE)</f>
        <v>0.98550000000000004</v>
      </c>
      <c r="K576" s="12">
        <f t="shared" si="838"/>
        <v>1.2301598356479999</v>
      </c>
      <c r="L576" s="12">
        <f t="shared" si="839"/>
        <v>1.1168917875</v>
      </c>
      <c r="M576" s="13">
        <f t="shared" si="840"/>
        <v>9.5650761372044507E-2</v>
      </c>
      <c r="N576" s="13">
        <f t="shared" si="841"/>
        <v>0.11766572488904031</v>
      </c>
      <c r="O576" s="13">
        <f t="shared" si="842"/>
        <v>0.10683154984455874</v>
      </c>
      <c r="P576" s="13">
        <f t="shared" si="843"/>
        <v>0.13141988179880348</v>
      </c>
      <c r="Q576" s="13">
        <f t="shared" si="844"/>
        <v>7.2373824395452313E-2</v>
      </c>
      <c r="R576" s="13">
        <f t="shared" si="845"/>
        <v>5.9659640333642287E-2</v>
      </c>
      <c r="S576" s="13">
        <f t="shared" si="846"/>
        <v>4.5141264649303854E-2</v>
      </c>
      <c r="T576" s="13">
        <f t="shared" si="847"/>
        <v>8.0833730097247841E-2</v>
      </c>
      <c r="U576" s="13">
        <f t="shared" si="848"/>
        <v>7.3390893347652184E-2</v>
      </c>
      <c r="V576" s="13">
        <f t="shared" si="849"/>
        <v>6.8913427920988101E-3</v>
      </c>
      <c r="W576" s="13">
        <f t="shared" si="850"/>
        <v>2.9677123974508942E-2</v>
      </c>
      <c r="X576" s="13">
        <f t="shared" si="851"/>
        <v>3.31461360437484E-2</v>
      </c>
      <c r="Y576" s="13">
        <f t="shared" si="852"/>
        <v>1.8510323567310166E-2</v>
      </c>
      <c r="Z576" s="13">
        <f t="shared" si="853"/>
        <v>2.2211120777949612E-2</v>
      </c>
      <c r="AA576" s="13">
        <f t="shared" si="854"/>
        <v>2.7323228685760367E-2</v>
      </c>
      <c r="AB576" s="13">
        <f t="shared" si="855"/>
        <v>1.6805969254723847E-2</v>
      </c>
      <c r="AC576" s="13">
        <f t="shared" si="856"/>
        <v>5.9177486029750217E-4</v>
      </c>
      <c r="AD576" s="13">
        <f t="shared" si="857"/>
        <v>9.126901487746808E-3</v>
      </c>
      <c r="AE576" s="13">
        <f t="shared" si="858"/>
        <v>1.0193761316985944E-2</v>
      </c>
      <c r="AF576" s="13">
        <f t="shared" si="859"/>
        <v>5.6926641493383924E-3</v>
      </c>
      <c r="AG576" s="13">
        <f t="shared" si="860"/>
        <v>2.119363279130575E-3</v>
      </c>
      <c r="AH576" s="13">
        <f t="shared" si="861"/>
        <v>6.2018545970156319E-3</v>
      </c>
      <c r="AI576" s="13">
        <f t="shared" si="862"/>
        <v>7.6292724317775411E-3</v>
      </c>
      <c r="AJ576" s="13">
        <f t="shared" si="863"/>
        <v>4.6926122603946395E-3</v>
      </c>
      <c r="AK576" s="13">
        <f t="shared" si="864"/>
        <v>1.9242210423356199E-3</v>
      </c>
      <c r="AL576" s="13">
        <f t="shared" si="865"/>
        <v>3.2522891015703275E-5</v>
      </c>
      <c r="AM576" s="13">
        <f t="shared" si="866"/>
        <v>2.2455095268284204E-3</v>
      </c>
      <c r="AN576" s="13">
        <f t="shared" si="867"/>
        <v>2.507991149267674E-3</v>
      </c>
      <c r="AO576" s="13">
        <f t="shared" si="868"/>
        <v>1.4005773588698762E-3</v>
      </c>
      <c r="AP576" s="13">
        <f t="shared" si="869"/>
        <v>5.2143111662673501E-4</v>
      </c>
      <c r="AQ576" s="13">
        <f t="shared" si="870"/>
        <v>1.4559553297683873E-4</v>
      </c>
      <c r="AR576" s="13">
        <f t="shared" si="871"/>
        <v>1.3853600933351742E-3</v>
      </c>
      <c r="AS576" s="13">
        <f t="shared" si="872"/>
        <v>1.7042143447304956E-3</v>
      </c>
      <c r="AT576" s="13">
        <f t="shared" si="873"/>
        <v>1.0482280191113154E-3</v>
      </c>
      <c r="AU576" s="13">
        <f t="shared" si="874"/>
        <v>4.298293359038681E-4</v>
      </c>
      <c r="AV576" s="13">
        <f t="shared" si="875"/>
        <v>1.321896963030478E-4</v>
      </c>
      <c r="AW576" s="13">
        <f t="shared" si="876"/>
        <v>1.2412500642177844E-6</v>
      </c>
      <c r="AX576" s="13">
        <f t="shared" si="877"/>
        <v>4.6038927174487737E-4</v>
      </c>
      <c r="AY576" s="13">
        <f t="shared" si="878"/>
        <v>5.1420499666495942E-4</v>
      </c>
      <c r="AZ576" s="13">
        <f t="shared" si="879"/>
        <v>2.8715566893327903E-4</v>
      </c>
      <c r="BA576" s="13">
        <f t="shared" si="880"/>
        <v>1.0690726945521609E-4</v>
      </c>
      <c r="BB576" s="13">
        <f t="shared" si="881"/>
        <v>2.9850962819645108E-5</v>
      </c>
      <c r="BC576" s="13">
        <f t="shared" si="882"/>
        <v>6.668059044445883E-6</v>
      </c>
      <c r="BD576" s="13">
        <f t="shared" si="883"/>
        <v>2.5788288516271501E-4</v>
      </c>
      <c r="BE576" s="13">
        <f t="shared" si="884"/>
        <v>3.1723716762819751E-4</v>
      </c>
      <c r="BF576" s="13">
        <f t="shared" si="885"/>
        <v>1.9512621099547026E-4</v>
      </c>
      <c r="BG576" s="13">
        <f t="shared" si="886"/>
        <v>8.0012142549601564E-5</v>
      </c>
      <c r="BH576" s="13">
        <f t="shared" si="887"/>
        <v>2.4606931032165546E-5</v>
      </c>
      <c r="BI576" s="13">
        <f t="shared" si="888"/>
        <v>6.0540916468660884E-6</v>
      </c>
      <c r="BJ576" s="14">
        <f t="shared" si="889"/>
        <v>0.38756583411374163</v>
      </c>
      <c r="BK576" s="14">
        <f t="shared" si="890"/>
        <v>0.28024175336022877</v>
      </c>
      <c r="BL576" s="14">
        <f t="shared" si="891"/>
        <v>0.31003998271625982</v>
      </c>
      <c r="BM576" s="14">
        <f t="shared" si="892"/>
        <v>0.41594434458803747</v>
      </c>
      <c r="BN576" s="14">
        <f t="shared" si="893"/>
        <v>0.58360138263354155</v>
      </c>
    </row>
    <row r="577" spans="1:66" x14ac:dyDescent="0.25">
      <c r="A577" t="s">
        <v>348</v>
      </c>
      <c r="B577" t="s">
        <v>260</v>
      </c>
      <c r="C577" t="s">
        <v>254</v>
      </c>
      <c r="D577" s="11">
        <v>44430</v>
      </c>
      <c r="E577" s="10">
        <f>VLOOKUP(A577,home!$A$2:$E$405,3,FALSE)</f>
        <v>1.1457999999999999</v>
      </c>
      <c r="F577" s="10">
        <f>VLOOKUP(B577,home!$B$2:$E$405,3,FALSE)</f>
        <v>0.87280000000000002</v>
      </c>
      <c r="G577" s="10">
        <f>VLOOKUP(C577,away!$B$2:$E$405,4,FALSE)</f>
        <v>2.3273000000000001</v>
      </c>
      <c r="H577" s="10">
        <f>VLOOKUP(A577,away!$A$2:$E$405,3,FALSE)</f>
        <v>0.77080000000000004</v>
      </c>
      <c r="I577" s="10">
        <f>VLOOKUP(C577,away!$B$2:$E$405,3,FALSE)</f>
        <v>0.8649</v>
      </c>
      <c r="J577" s="10">
        <f>VLOOKUP(B577,home!$B$2:$E$405,4,FALSE)</f>
        <v>0.32429999999999998</v>
      </c>
      <c r="K577" s="12">
        <f t="shared" si="838"/>
        <v>2.3274262327519999</v>
      </c>
      <c r="L577" s="12">
        <f t="shared" si="839"/>
        <v>0.21619943355599999</v>
      </c>
      <c r="M577" s="13">
        <f t="shared" si="840"/>
        <v>7.8580974283613478E-2</v>
      </c>
      <c r="N577" s="13">
        <f t="shared" si="841"/>
        <v>0.18289142094289232</v>
      </c>
      <c r="O577" s="13">
        <f t="shared" si="842"/>
        <v>1.6989162128395838E-2</v>
      </c>
      <c r="P577" s="13">
        <f t="shared" si="843"/>
        <v>3.9541021610105268E-2</v>
      </c>
      <c r="Q577" s="13">
        <f t="shared" si="844"/>
        <v>0.21283314542388809</v>
      </c>
      <c r="R577" s="13">
        <f t="shared" si="845"/>
        <v>1.8365236143751131E-3</v>
      </c>
      <c r="S577" s="13">
        <f t="shared" si="846"/>
        <v>4.9741442003756369E-3</v>
      </c>
      <c r="T577" s="13">
        <f t="shared" si="847"/>
        <v>4.6014405482586382E-2</v>
      </c>
      <c r="U577" s="13">
        <f t="shared" si="848"/>
        <v>4.2743732371651562E-3</v>
      </c>
      <c r="V577" s="13">
        <f t="shared" si="849"/>
        <v>2.7810342574352792E-4</v>
      </c>
      <c r="W577" s="13">
        <f t="shared" si="850"/>
        <v>0.1651178152862261</v>
      </c>
      <c r="X577" s="13">
        <f t="shared" si="851"/>
        <v>3.569837813488632E-2</v>
      </c>
      <c r="Y577" s="13">
        <f t="shared" si="852"/>
        <v>3.8589845658151584E-3</v>
      </c>
      <c r="Z577" s="13">
        <f t="shared" si="853"/>
        <v>1.3235178838003907E-4</v>
      </c>
      <c r="AA577" s="13">
        <f t="shared" si="854"/>
        <v>3.0803902422734428E-4</v>
      </c>
      <c r="AB577" s="13">
        <f t="shared" si="855"/>
        <v>3.5846905284902506E-4</v>
      </c>
      <c r="AC577" s="13">
        <f t="shared" si="856"/>
        <v>8.7461482148025567E-6</v>
      </c>
      <c r="AD577" s="13">
        <f t="shared" si="857"/>
        <v>9.6074883697965477E-2</v>
      </c>
      <c r="AE577" s="13">
        <f t="shared" si="858"/>
        <v>2.0771335434458714E-2</v>
      </c>
      <c r="AF577" s="13">
        <f t="shared" si="859"/>
        <v>2.2453754775658219E-3</v>
      </c>
      <c r="AG577" s="13">
        <f t="shared" si="860"/>
        <v>1.6181630212342121E-4</v>
      </c>
      <c r="AH577" s="13">
        <f t="shared" si="861"/>
        <v>7.1535954194720074E-6</v>
      </c>
      <c r="AI577" s="13">
        <f t="shared" si="862"/>
        <v>1.6649465637773696E-5</v>
      </c>
      <c r="AJ577" s="13">
        <f t="shared" si="863"/>
        <v>1.9375201543328762E-5</v>
      </c>
      <c r="AK577" s="13">
        <f t="shared" si="864"/>
        <v>1.5031450778933462E-5</v>
      </c>
      <c r="AL577" s="13">
        <f t="shared" si="865"/>
        <v>1.7603835468800388E-7</v>
      </c>
      <c r="AM577" s="13">
        <f t="shared" si="866"/>
        <v>4.4721440925448441E-2</v>
      </c>
      <c r="AN577" s="13">
        <f t="shared" si="867"/>
        <v>9.6687501958900683E-3</v>
      </c>
      <c r="AO577" s="13">
        <f t="shared" si="868"/>
        <v>1.0451891577729481E-3</v>
      </c>
      <c r="AP577" s="13">
        <f t="shared" si="869"/>
        <v>7.5323101289794705E-5</v>
      </c>
      <c r="AQ577" s="13">
        <f t="shared" si="870"/>
        <v>4.0712029581337067E-6</v>
      </c>
      <c r="AR577" s="13">
        <f t="shared" si="871"/>
        <v>3.0932065551572899E-7</v>
      </c>
      <c r="AS577" s="13">
        <f t="shared" si="872"/>
        <v>7.1992100797935226E-7</v>
      </c>
      <c r="AT577" s="13">
        <f t="shared" si="873"/>
        <v>8.3778151974020338E-7</v>
      </c>
      <c r="AU577" s="13">
        <f t="shared" si="874"/>
        <v>6.4995822878606215E-7</v>
      </c>
      <c r="AV577" s="13">
        <f t="shared" si="875"/>
        <v>3.7818245796742686E-7</v>
      </c>
      <c r="AW577" s="13">
        <f t="shared" si="876"/>
        <v>2.4605674629060313E-9</v>
      </c>
      <c r="AX577" s="13">
        <f t="shared" si="877"/>
        <v>1.7347642462726281E-2</v>
      </c>
      <c r="AY577" s="13">
        <f t="shared" si="878"/>
        <v>3.7505504739734343E-3</v>
      </c>
      <c r="AZ577" s="13">
        <f t="shared" si="879"/>
        <v>4.0543344399812182E-4</v>
      </c>
      <c r="BA577" s="13">
        <f t="shared" si="880"/>
        <v>2.9218160312350726E-5</v>
      </c>
      <c r="BB577" s="13">
        <f t="shared" si="881"/>
        <v>1.5792374272696567E-6</v>
      </c>
      <c r="BC577" s="13">
        <f t="shared" si="882"/>
        <v>6.8286047445226939E-8</v>
      </c>
      <c r="BD577" s="13">
        <f t="shared" si="883"/>
        <v>1.114582508494519E-8</v>
      </c>
      <c r="BE577" s="13">
        <f t="shared" si="884"/>
        <v>2.5941085688366723E-8</v>
      </c>
      <c r="BF577" s="13">
        <f t="shared" si="885"/>
        <v>3.0187981668586097E-8</v>
      </c>
      <c r="BG577" s="13">
        <f t="shared" si="886"/>
        <v>2.3420100149767922E-8</v>
      </c>
      <c r="BH577" s="13">
        <f t="shared" si="887"/>
        <v>1.3627138865562228E-8</v>
      </c>
      <c r="BI577" s="13">
        <f t="shared" si="888"/>
        <v>6.3432320946127684E-9</v>
      </c>
      <c r="BJ577" s="14">
        <f t="shared" si="889"/>
        <v>0.8427168273962522</v>
      </c>
      <c r="BK577" s="14">
        <f t="shared" si="890"/>
        <v>0.12713371618038083</v>
      </c>
      <c r="BL577" s="14">
        <f t="shared" si="891"/>
        <v>2.3827782599625535E-2</v>
      </c>
      <c r="BM577" s="14">
        <f t="shared" si="892"/>
        <v>0.45738788194796237</v>
      </c>
      <c r="BN577" s="14">
        <f t="shared" si="893"/>
        <v>0.53267224800327018</v>
      </c>
    </row>
    <row r="578" spans="1:66" x14ac:dyDescent="0.25">
      <c r="A578" t="s">
        <v>348</v>
      </c>
      <c r="B578" t="s">
        <v>252</v>
      </c>
      <c r="C578" t="s">
        <v>324</v>
      </c>
      <c r="D578" s="11">
        <v>44430</v>
      </c>
      <c r="E578" s="10">
        <f>VLOOKUP(A578,home!$A$2:$E$405,3,FALSE)</f>
        <v>1.1457999999999999</v>
      </c>
      <c r="F578" s="10">
        <f>VLOOKUP(B578,home!$B$2:$E$405,3,FALSE)</f>
        <v>0.58179999999999998</v>
      </c>
      <c r="G578" s="10">
        <f>VLOOKUP(C578,away!$B$2:$E$405,4,FALSE)</f>
        <v>0</v>
      </c>
      <c r="H578" s="10">
        <f>VLOOKUP(A578,away!$A$2:$E$405,3,FALSE)</f>
        <v>0.77080000000000004</v>
      </c>
      <c r="I578" s="10">
        <f>VLOOKUP(C578,away!$B$2:$E$405,3,FALSE)</f>
        <v>2.1623000000000001</v>
      </c>
      <c r="J578" s="10">
        <f>VLOOKUP(B578,home!$B$2:$E$405,4,FALSE)</f>
        <v>1.2974000000000001</v>
      </c>
      <c r="K578" s="12">
        <f t="shared" si="838"/>
        <v>0</v>
      </c>
      <c r="L578" s="12">
        <f t="shared" si="839"/>
        <v>2.1623776698160002</v>
      </c>
      <c r="M578" s="13">
        <f t="shared" si="840"/>
        <v>0.11505124170508252</v>
      </c>
      <c r="N578" s="13">
        <f t="shared" si="841"/>
        <v>0</v>
      </c>
      <c r="O578" s="13">
        <f t="shared" si="842"/>
        <v>0.24878423594767374</v>
      </c>
      <c r="P578" s="13">
        <f t="shared" si="843"/>
        <v>0</v>
      </c>
      <c r="Q578" s="13">
        <f t="shared" si="844"/>
        <v>0</v>
      </c>
      <c r="R578" s="13">
        <f t="shared" si="845"/>
        <v>0.26898273820774243</v>
      </c>
      <c r="S578" s="13">
        <f t="shared" si="846"/>
        <v>0</v>
      </c>
      <c r="T578" s="13">
        <f t="shared" si="847"/>
        <v>0</v>
      </c>
      <c r="U578" s="13">
        <f t="shared" si="848"/>
        <v>0</v>
      </c>
      <c r="V578" s="13">
        <f t="shared" si="849"/>
        <v>0</v>
      </c>
      <c r="W578" s="13">
        <f t="shared" si="850"/>
        <v>0</v>
      </c>
      <c r="X578" s="13">
        <f t="shared" si="851"/>
        <v>0</v>
      </c>
      <c r="Y578" s="13">
        <f t="shared" si="852"/>
        <v>0</v>
      </c>
      <c r="Z578" s="13">
        <f t="shared" si="853"/>
        <v>0.19388075555546178</v>
      </c>
      <c r="AA578" s="13">
        <f t="shared" si="854"/>
        <v>0</v>
      </c>
      <c r="AB578" s="13">
        <f t="shared" si="855"/>
        <v>0</v>
      </c>
      <c r="AC578" s="13">
        <f t="shared" si="856"/>
        <v>0</v>
      </c>
      <c r="AD578" s="13">
        <f t="shared" si="857"/>
        <v>0</v>
      </c>
      <c r="AE578" s="13">
        <f t="shared" si="858"/>
        <v>0</v>
      </c>
      <c r="AF578" s="13">
        <f t="shared" si="859"/>
        <v>0</v>
      </c>
      <c r="AG578" s="13">
        <f t="shared" si="860"/>
        <v>0</v>
      </c>
      <c r="AH578" s="13">
        <f t="shared" si="861"/>
        <v>0.10481085410504626</v>
      </c>
      <c r="AI578" s="13">
        <f t="shared" si="862"/>
        <v>0</v>
      </c>
      <c r="AJ578" s="13">
        <f t="shared" si="863"/>
        <v>0</v>
      </c>
      <c r="AK578" s="13">
        <f t="shared" si="864"/>
        <v>0</v>
      </c>
      <c r="AL578" s="13">
        <f t="shared" si="865"/>
        <v>0</v>
      </c>
      <c r="AM578" s="13">
        <f t="shared" si="866"/>
        <v>0</v>
      </c>
      <c r="AN578" s="13">
        <f t="shared" si="867"/>
        <v>0</v>
      </c>
      <c r="AO578" s="13">
        <f t="shared" si="868"/>
        <v>0</v>
      </c>
      <c r="AP578" s="13">
        <f t="shared" si="869"/>
        <v>0</v>
      </c>
      <c r="AQ578" s="13">
        <f t="shared" si="870"/>
        <v>0</v>
      </c>
      <c r="AR578" s="13">
        <f t="shared" si="871"/>
        <v>4.5328130094218926E-2</v>
      </c>
      <c r="AS578" s="13">
        <f t="shared" si="872"/>
        <v>0</v>
      </c>
      <c r="AT578" s="13">
        <f t="shared" si="873"/>
        <v>0</v>
      </c>
      <c r="AU578" s="13">
        <f t="shared" si="874"/>
        <v>0</v>
      </c>
      <c r="AV578" s="13">
        <f t="shared" si="875"/>
        <v>0</v>
      </c>
      <c r="AW578" s="13">
        <f t="shared" si="876"/>
        <v>0</v>
      </c>
      <c r="AX578" s="13">
        <f t="shared" si="877"/>
        <v>0</v>
      </c>
      <c r="AY578" s="13">
        <f t="shared" si="878"/>
        <v>0</v>
      </c>
      <c r="AZ578" s="13">
        <f t="shared" si="879"/>
        <v>0</v>
      </c>
      <c r="BA578" s="13">
        <f t="shared" si="880"/>
        <v>0</v>
      </c>
      <c r="BB578" s="13">
        <f t="shared" si="881"/>
        <v>0</v>
      </c>
      <c r="BC578" s="13">
        <f t="shared" si="882"/>
        <v>0</v>
      </c>
      <c r="BD578" s="13">
        <f t="shared" si="883"/>
        <v>1.6336089388375597E-2</v>
      </c>
      <c r="BE578" s="13">
        <f t="shared" si="884"/>
        <v>0</v>
      </c>
      <c r="BF578" s="13">
        <f t="shared" si="885"/>
        <v>0</v>
      </c>
      <c r="BG578" s="13">
        <f t="shared" si="886"/>
        <v>0</v>
      </c>
      <c r="BH578" s="13">
        <f t="shared" si="887"/>
        <v>0</v>
      </c>
      <c r="BI578" s="13">
        <f t="shared" si="888"/>
        <v>0</v>
      </c>
      <c r="BJ578" s="14">
        <f t="shared" si="889"/>
        <v>0</v>
      </c>
      <c r="BK578" s="14">
        <f t="shared" si="890"/>
        <v>0.11505124170508252</v>
      </c>
      <c r="BL578" s="14">
        <f t="shared" si="891"/>
        <v>0.68424204774305686</v>
      </c>
      <c r="BM578" s="14">
        <f t="shared" si="892"/>
        <v>0.36035582914310255</v>
      </c>
      <c r="BN578" s="14">
        <f t="shared" si="893"/>
        <v>0.63281821586049869</v>
      </c>
    </row>
    <row r="579" spans="1:66" x14ac:dyDescent="0.25">
      <c r="A579" t="s">
        <v>349</v>
      </c>
      <c r="B579" t="s">
        <v>268</v>
      </c>
      <c r="C579" t="s">
        <v>267</v>
      </c>
      <c r="D579" s="11">
        <v>44430</v>
      </c>
      <c r="E579" s="10">
        <f>VLOOKUP(A579,home!$A$2:$E$405,3,FALSE)</f>
        <v>1.2749999999999999</v>
      </c>
      <c r="F579" s="10">
        <f>VLOOKUP(B579,home!$B$2:$E$405,3,FALSE)</f>
        <v>1.5686</v>
      </c>
      <c r="G579" s="10">
        <f>VLOOKUP(C579,away!$B$2:$E$405,4,FALSE)</f>
        <v>1.3071999999999999</v>
      </c>
      <c r="H579" s="10">
        <f>VLOOKUP(A579,away!$A$2:$E$405,3,FALSE)</f>
        <v>1.35</v>
      </c>
      <c r="I579" s="10">
        <f>VLOOKUP(C579,away!$B$2:$E$405,3,FALSE)</f>
        <v>1.4815</v>
      </c>
      <c r="J579" s="10">
        <f>VLOOKUP(B579,home!$B$2:$E$405,4,FALSE)</f>
        <v>0.74070000000000003</v>
      </c>
      <c r="K579" s="12">
        <f t="shared" si="838"/>
        <v>2.6143542479999997</v>
      </c>
      <c r="L579" s="12">
        <f t="shared" si="839"/>
        <v>1.4814185175000003</v>
      </c>
      <c r="M579" s="13">
        <f t="shared" si="840"/>
        <v>1.6642880268650708E-2</v>
      </c>
      <c r="N579" s="13">
        <f t="shared" si="841"/>
        <v>4.3510384729302354E-2</v>
      </c>
      <c r="O579" s="13">
        <f t="shared" si="842"/>
        <v>2.465507101451454E-2</v>
      </c>
      <c r="P579" s="13">
        <f t="shared" si="843"/>
        <v>6.4457089641537749E-2</v>
      </c>
      <c r="Q579" s="13">
        <f t="shared" si="844"/>
        <v>5.6875779574582966E-2</v>
      </c>
      <c r="R579" s="13">
        <f t="shared" si="845"/>
        <v>1.826223937558968E-2</v>
      </c>
      <c r="S579" s="13">
        <f t="shared" si="846"/>
        <v>6.2409816359780705E-2</v>
      </c>
      <c r="T579" s="13">
        <f t="shared" si="847"/>
        <v>8.4256833059035502E-2</v>
      </c>
      <c r="U579" s="13">
        <f t="shared" si="848"/>
        <v>4.7743963089565744E-2</v>
      </c>
      <c r="V579" s="13">
        <f t="shared" si="849"/>
        <v>2.6856696962429181E-2</v>
      </c>
      <c r="W579" s="13">
        <f t="shared" si="850"/>
        <v>4.9564478646374199E-2</v>
      </c>
      <c r="X579" s="13">
        <f t="shared" si="851"/>
        <v>7.3425736476972092E-2</v>
      </c>
      <c r="Y579" s="13">
        <f t="shared" si="852"/>
        <v>5.4387122839030848E-2</v>
      </c>
      <c r="Z579" s="13">
        <f t="shared" si="853"/>
        <v>9.0180065273387372E-3</v>
      </c>
      <c r="AA579" s="13">
        <f t="shared" si="854"/>
        <v>2.3576263673239756E-2</v>
      </c>
      <c r="AB579" s="13">
        <f t="shared" si="855"/>
        <v>3.0818352543051215E-2</v>
      </c>
      <c r="AC579" s="13">
        <f t="shared" si="856"/>
        <v>6.5009199716308235E-3</v>
      </c>
      <c r="AD579" s="13">
        <f t="shared" si="857"/>
        <v>3.2394776324763418E-2</v>
      </c>
      <c r="AE579" s="13">
        <f t="shared" si="858"/>
        <v>4.7990221517775128E-2</v>
      </c>
      <c r="AF579" s="13">
        <f t="shared" si="859"/>
        <v>3.5546801407679525E-2</v>
      </c>
      <c r="AG579" s="13">
        <f t="shared" si="860"/>
        <v>1.7553229947743852E-2</v>
      </c>
      <c r="AH579" s="13">
        <f t="shared" si="861"/>
        <v>3.3398604651338681E-3</v>
      </c>
      <c r="AI579" s="13">
        <f t="shared" si="862"/>
        <v>8.731578394749983E-3</v>
      </c>
      <c r="AJ579" s="13">
        <f t="shared" si="863"/>
        <v>1.141371953402982E-2</v>
      </c>
      <c r="AK579" s="13">
        <f t="shared" si="864"/>
        <v>9.946502049757144E-3</v>
      </c>
      <c r="AL579" s="13">
        <f t="shared" si="865"/>
        <v>1.0071102467838473E-3</v>
      </c>
      <c r="AM579" s="13">
        <f t="shared" si="866"/>
        <v>1.6938284219531009E-2</v>
      </c>
      <c r="AN579" s="13">
        <f t="shared" si="867"/>
        <v>2.5092687897491275E-2</v>
      </c>
      <c r="AO579" s="13">
        <f t="shared" si="868"/>
        <v>1.8586386252595868E-2</v>
      </c>
      <c r="AP579" s="13">
        <f t="shared" si="869"/>
        <v>9.1780722560009902E-3</v>
      </c>
      <c r="AQ579" s="13">
        <f t="shared" si="870"/>
        <v>3.3991415487482162E-3</v>
      </c>
      <c r="AR579" s="13">
        <f t="shared" si="871"/>
        <v>9.8954622778309512E-4</v>
      </c>
      <c r="AS579" s="13">
        <f t="shared" si="872"/>
        <v>2.5870243841971102E-3</v>
      </c>
      <c r="AT579" s="13">
        <f t="shared" si="873"/>
        <v>3.3816990942526493E-3</v>
      </c>
      <c r="AU579" s="13">
        <f t="shared" si="874"/>
        <v>2.9469864641723884E-3</v>
      </c>
      <c r="AV579" s="13">
        <f t="shared" si="875"/>
        <v>1.9261166453518957E-3</v>
      </c>
      <c r="AW579" s="13">
        <f t="shared" si="876"/>
        <v>1.0834695679004445E-4</v>
      </c>
      <c r="AX579" s="13">
        <f t="shared" si="877"/>
        <v>7.3804458838603801E-3</v>
      </c>
      <c r="AY579" s="13">
        <f t="shared" si="878"/>
        <v>1.0933529199757423E-2</v>
      </c>
      <c r="AZ579" s="13">
        <f t="shared" si="879"/>
        <v>8.0985663090738045E-3</v>
      </c>
      <c r="BA579" s="13">
        <f t="shared" si="880"/>
        <v>3.9991220318211906E-3</v>
      </c>
      <c r="BB579" s="13">
        <f t="shared" si="881"/>
        <v>1.4810933579205337E-3</v>
      </c>
      <c r="BC579" s="13">
        <f t="shared" si="882"/>
        <v>4.3882382531394682E-4</v>
      </c>
      <c r="BD579" s="13">
        <f t="shared" si="883"/>
        <v>2.4432201762669193E-4</v>
      </c>
      <c r="BE579" s="13">
        <f t="shared" si="884"/>
        <v>6.3874430466227285E-4</v>
      </c>
      <c r="BF579" s="13">
        <f t="shared" si="885"/>
        <v>8.3495194313980953E-4</v>
      </c>
      <c r="BG579" s="13">
        <f t="shared" si="886"/>
        <v>7.2762005314113841E-4</v>
      </c>
      <c r="BH579" s="13">
        <f t="shared" si="887"/>
        <v>4.7556414421488021E-4</v>
      </c>
      <c r="BI579" s="13">
        <f t="shared" si="888"/>
        <v>2.4865862812493126E-4</v>
      </c>
      <c r="BJ579" s="14">
        <f t="shared" si="889"/>
        <v>0.60103151730537441</v>
      </c>
      <c r="BK579" s="14">
        <f t="shared" si="890"/>
        <v>0.18880804265057044</v>
      </c>
      <c r="BL579" s="14">
        <f t="shared" si="891"/>
        <v>0.19348878404629857</v>
      </c>
      <c r="BM579" s="14">
        <f t="shared" si="892"/>
        <v>0.75711772368243691</v>
      </c>
      <c r="BN579" s="14">
        <f t="shared" si="893"/>
        <v>0.22440344460417799</v>
      </c>
    </row>
    <row r="580" spans="1:66" x14ac:dyDescent="0.25">
      <c r="A580" t="s">
        <v>349</v>
      </c>
      <c r="B580" t="s">
        <v>328</v>
      </c>
      <c r="C580" t="s">
        <v>265</v>
      </c>
      <c r="D580" s="11">
        <v>44430</v>
      </c>
      <c r="E580" s="10">
        <f>VLOOKUP(A580,home!$A$2:$E$405,3,FALSE)</f>
        <v>1.2749999999999999</v>
      </c>
      <c r="F580" s="10">
        <f>VLOOKUP(B580,home!$B$2:$E$405,3,FALSE)</f>
        <v>0.7843</v>
      </c>
      <c r="G580" s="10">
        <f>VLOOKUP(C580,away!$B$2:$E$405,4,FALSE)</f>
        <v>0.7843</v>
      </c>
      <c r="H580" s="10">
        <f>VLOOKUP(A580,away!$A$2:$E$405,3,FALSE)</f>
        <v>1.35</v>
      </c>
      <c r="I580" s="10">
        <f>VLOOKUP(C580,away!$B$2:$E$405,3,FALSE)</f>
        <v>1.1111</v>
      </c>
      <c r="J580" s="10">
        <f>VLOOKUP(B580,home!$B$2:$E$405,4,FALSE)</f>
        <v>0.98770000000000002</v>
      </c>
      <c r="K580" s="12">
        <f t="shared" si="838"/>
        <v>0.7842862747499999</v>
      </c>
      <c r="L580" s="12">
        <f t="shared" si="839"/>
        <v>1.4815351845000002</v>
      </c>
      <c r="M580" s="13">
        <f t="shared" si="840"/>
        <v>0.1037447774209147</v>
      </c>
      <c r="N580" s="13">
        <f t="shared" si="841"/>
        <v>8.1365605008217087E-2</v>
      </c>
      <c r="O580" s="13">
        <f t="shared" si="842"/>
        <v>0.15370153795720634</v>
      </c>
      <c r="P580" s="13">
        <f t="shared" si="843"/>
        <v>0.12054600662780307</v>
      </c>
      <c r="Q580" s="13">
        <f t="shared" si="844"/>
        <v>3.1906963622337255E-2</v>
      </c>
      <c r="R580" s="13">
        <f t="shared" si="845"/>
        <v>0.11385711819768175</v>
      </c>
      <c r="S580" s="13">
        <f t="shared" si="846"/>
        <v>3.5017039110686009E-2</v>
      </c>
      <c r="T580" s="13">
        <f t="shared" si="847"/>
        <v>4.7271289237054231E-2</v>
      </c>
      <c r="U580" s="13">
        <f t="shared" si="848"/>
        <v>8.9296575085030236E-2</v>
      </c>
      <c r="V580" s="13">
        <f t="shared" si="849"/>
        <v>4.5208853813716214E-3</v>
      </c>
      <c r="W580" s="13">
        <f t="shared" si="850"/>
        <v>8.3413978793155513E-3</v>
      </c>
      <c r="X580" s="13">
        <f t="shared" si="851"/>
        <v>1.2358074446119676E-2</v>
      </c>
      <c r="Y580" s="13">
        <f t="shared" si="852"/>
        <v>9.154461052298328E-3</v>
      </c>
      <c r="Z580" s="13">
        <f t="shared" si="853"/>
        <v>5.6227775538546902E-2</v>
      </c>
      <c r="AA580" s="13">
        <f t="shared" si="854"/>
        <v>4.4098672614606114E-2</v>
      </c>
      <c r="AB580" s="13">
        <f t="shared" si="855"/>
        <v>1.7292991833164632E-2</v>
      </c>
      <c r="AC580" s="13">
        <f t="shared" si="856"/>
        <v>3.2831452621904221E-4</v>
      </c>
      <c r="AD580" s="13">
        <f t="shared" si="857"/>
        <v>1.6355109672439854E-3</v>
      </c>
      <c r="AE580" s="13">
        <f t="shared" si="858"/>
        <v>2.423067042607592E-3</v>
      </c>
      <c r="AF580" s="13">
        <f t="shared" si="859"/>
        <v>1.7949295390127544E-3</v>
      </c>
      <c r="AG580" s="13">
        <f t="shared" si="860"/>
        <v>8.8641708858192014E-4</v>
      </c>
      <c r="AH580" s="13">
        <f t="shared" si="861"/>
        <v>2.082585695163143E-2</v>
      </c>
      <c r="AI580" s="13">
        <f t="shared" si="862"/>
        <v>1.6333433767071404E-2</v>
      </c>
      <c r="AJ580" s="13">
        <f t="shared" si="863"/>
        <v>6.4050439615261434E-3</v>
      </c>
      <c r="AK580" s="13">
        <f t="shared" si="864"/>
        <v>1.6744626893984405E-3</v>
      </c>
      <c r="AL580" s="13">
        <f t="shared" si="865"/>
        <v>1.5259372486012406E-5</v>
      </c>
      <c r="AM580" s="13">
        <f t="shared" si="866"/>
        <v>2.5654176076251093E-4</v>
      </c>
      <c r="AN580" s="13">
        <f t="shared" si="867"/>
        <v>3.8007564486324159E-4</v>
      </c>
      <c r="AO580" s="13">
        <f t="shared" si="868"/>
        <v>2.8154772031820964E-4</v>
      </c>
      <c r="AP580" s="13">
        <f t="shared" si="869"/>
        <v>1.39040951255731E-4</v>
      </c>
      <c r="AQ580" s="13">
        <f t="shared" si="870"/>
        <v>5.1498515342928766E-5</v>
      </c>
      <c r="AR580" s="13">
        <f t="shared" si="871"/>
        <v>6.170847964241174E-3</v>
      </c>
      <c r="AS580" s="13">
        <f t="shared" si="872"/>
        <v>4.8397113619233307E-3</v>
      </c>
      <c r="AT580" s="13">
        <f t="shared" si="873"/>
        <v>1.8978595974540487E-3</v>
      </c>
      <c r="AU580" s="13">
        <f t="shared" si="874"/>
        <v>4.9615507789525684E-4</v>
      </c>
      <c r="AV580" s="13">
        <f t="shared" si="875"/>
        <v>9.7281904435191731E-5</v>
      </c>
      <c r="AW580" s="13">
        <f t="shared" si="876"/>
        <v>4.9251647021653526E-7</v>
      </c>
      <c r="AX580" s="13">
        <f t="shared" si="877"/>
        <v>3.3533696977705888E-5</v>
      </c>
      <c r="AY580" s="13">
        <f t="shared" si="878"/>
        <v>4.9681351938832597E-5</v>
      </c>
      <c r="AZ580" s="13">
        <f t="shared" si="879"/>
        <v>3.6802335455453899E-5</v>
      </c>
      <c r="BA580" s="13">
        <f t="shared" si="880"/>
        <v>1.817465161634226E-5</v>
      </c>
      <c r="BB580" s="13">
        <f t="shared" si="881"/>
        <v>6.7315964589102171E-6</v>
      </c>
      <c r="BC580" s="13">
        <f t="shared" si="882"/>
        <v>1.9946194003462188E-6</v>
      </c>
      <c r="BD580" s="13">
        <f t="shared" si="883"/>
        <v>1.523721396203915E-3</v>
      </c>
      <c r="BE580" s="13">
        <f t="shared" si="884"/>
        <v>1.195033777585637E-3</v>
      </c>
      <c r="BF580" s="13">
        <f t="shared" si="885"/>
        <v>4.6862429481152958E-4</v>
      </c>
      <c r="BG580" s="13">
        <f t="shared" si="886"/>
        <v>1.2251186747836009E-4</v>
      </c>
      <c r="BH580" s="13">
        <f t="shared" si="887"/>
        <v>2.4021094039317168E-5</v>
      </c>
      <c r="BI580" s="13">
        <f t="shared" si="888"/>
        <v>3.7678828719030995E-6</v>
      </c>
      <c r="BJ580" s="14">
        <f t="shared" si="889"/>
        <v>0.1983933387271786</v>
      </c>
      <c r="BK580" s="14">
        <f t="shared" si="890"/>
        <v>0.26422196379141932</v>
      </c>
      <c r="BL580" s="14">
        <f t="shared" si="891"/>
        <v>0.48032522927625615</v>
      </c>
      <c r="BM580" s="14">
        <f t="shared" si="892"/>
        <v>0.39399710966377216</v>
      </c>
      <c r="BN580" s="14">
        <f t="shared" si="893"/>
        <v>0.60512200883416023</v>
      </c>
    </row>
    <row r="581" spans="1:66" x14ac:dyDescent="0.25">
      <c r="A581" t="s">
        <v>349</v>
      </c>
      <c r="B581" t="s">
        <v>266</v>
      </c>
      <c r="C581" t="s">
        <v>269</v>
      </c>
      <c r="D581" s="11">
        <v>44430</v>
      </c>
      <c r="E581" s="10">
        <f>VLOOKUP(A581,home!$A$2:$E$405,3,FALSE)</f>
        <v>1.2749999999999999</v>
      </c>
      <c r="F581" s="10">
        <f>VLOOKUP(B581,home!$B$2:$E$405,3,FALSE)</f>
        <v>0.7843</v>
      </c>
      <c r="G581" s="10">
        <f>VLOOKUP(C581,away!$B$2:$E$405,4,FALSE)</f>
        <v>0.39219999999999999</v>
      </c>
      <c r="H581" s="10">
        <f>VLOOKUP(A581,away!$A$2:$E$405,3,FALSE)</f>
        <v>1.35</v>
      </c>
      <c r="I581" s="10">
        <f>VLOOKUP(C581,away!$B$2:$E$405,3,FALSE)</f>
        <v>1.4815</v>
      </c>
      <c r="J581" s="10">
        <f>VLOOKUP(B581,home!$B$2:$E$405,4,FALSE)</f>
        <v>1.2345999999999999</v>
      </c>
      <c r="K581" s="12">
        <f t="shared" si="838"/>
        <v>0.39219313649999993</v>
      </c>
      <c r="L581" s="12">
        <f t="shared" si="839"/>
        <v>2.4692308650000001</v>
      </c>
      <c r="M581" s="13">
        <f t="shared" si="840"/>
        <v>5.7187267501625942E-2</v>
      </c>
      <c r="N581" s="13">
        <f t="shared" si="841"/>
        <v>2.242845380932719E-2</v>
      </c>
      <c r="O581" s="13">
        <f t="shared" si="842"/>
        <v>0.14120856600002621</v>
      </c>
      <c r="P581" s="13">
        <f t="shared" si="843"/>
        <v>5.5381030400217524E-2</v>
      </c>
      <c r="Q581" s="13">
        <f t="shared" si="844"/>
        <v>4.398142823162701E-3</v>
      </c>
      <c r="R581" s="13">
        <f t="shared" si="845"/>
        <v>0.17433827478482719</v>
      </c>
      <c r="S581" s="13">
        <f t="shared" si="846"/>
        <v>1.3407960644835041E-2</v>
      </c>
      <c r="T581" s="13">
        <f t="shared" si="847"/>
        <v>1.0860030007631577E-2</v>
      </c>
      <c r="U581" s="13">
        <f t="shared" si="848"/>
        <v>6.8374274799860218E-2</v>
      </c>
      <c r="V581" s="13">
        <f t="shared" si="849"/>
        <v>1.4427195044487793E-3</v>
      </c>
      <c r="W581" s="13">
        <f t="shared" si="850"/>
        <v>5.7497380953038153E-4</v>
      </c>
      <c r="X581" s="13">
        <f t="shared" si="851"/>
        <v>1.4197430770590492E-3</v>
      </c>
      <c r="Y581" s="13">
        <f t="shared" si="852"/>
        <v>1.7528367131221395E-3</v>
      </c>
      <c r="Z581" s="13">
        <f t="shared" si="853"/>
        <v>0.14349381634984887</v>
      </c>
      <c r="AA581" s="13">
        <f t="shared" si="854"/>
        <v>5.6277289902602196E-2</v>
      </c>
      <c r="AB581" s="13">
        <f t="shared" si="855"/>
        <v>1.1035783420310665E-2</v>
      </c>
      <c r="AC581" s="13">
        <f t="shared" si="856"/>
        <v>8.7321986415718434E-5</v>
      </c>
      <c r="AD581" s="13">
        <f t="shared" si="857"/>
        <v>5.6375195441268456E-5</v>
      </c>
      <c r="AE581" s="13">
        <f t="shared" si="858"/>
        <v>1.3920337260398737E-4</v>
      </c>
      <c r="AF581" s="13">
        <f t="shared" si="859"/>
        <v>1.7186263207293056E-4</v>
      </c>
      <c r="AG581" s="13">
        <f t="shared" si="860"/>
        <v>1.4145617188487304E-4</v>
      </c>
      <c r="AH581" s="13">
        <f t="shared" si="861"/>
        <v>8.8579840066922128E-2</v>
      </c>
      <c r="AI581" s="13">
        <f t="shared" si="862"/>
        <v>3.4740405306514545E-2</v>
      </c>
      <c r="AJ581" s="13">
        <f t="shared" si="863"/>
        <v>6.8124742602215906E-3</v>
      </c>
      <c r="AK581" s="13">
        <f t="shared" si="864"/>
        <v>8.9060188248060777E-4</v>
      </c>
      <c r="AL581" s="13">
        <f t="shared" si="865"/>
        <v>3.3825582480637254E-6</v>
      </c>
      <c r="AM581" s="13">
        <f t="shared" si="866"/>
        <v>4.4219929441823188E-6</v>
      </c>
      <c r="AN581" s="13">
        <f t="shared" si="867"/>
        <v>1.0918921462587204E-5</v>
      </c>
      <c r="AO581" s="13">
        <f t="shared" si="868"/>
        <v>1.3480668943965636E-5</v>
      </c>
      <c r="AP581" s="13">
        <f t="shared" si="869"/>
        <v>1.1095627945762303E-5</v>
      </c>
      <c r="AQ581" s="13">
        <f t="shared" si="870"/>
        <v>6.8494167475582065E-6</v>
      </c>
      <c r="AR581" s="13">
        <f t="shared" si="871"/>
        <v>4.3744815022001532E-2</v>
      </c>
      <c r="AS581" s="13">
        <f t="shared" si="872"/>
        <v>1.7156416209091092E-2</v>
      </c>
      <c r="AT581" s="13">
        <f t="shared" si="873"/>
        <v>3.3643143420714369E-3</v>
      </c>
      <c r="AU581" s="13">
        <f t="shared" si="874"/>
        <v>4.3982033132964363E-4</v>
      </c>
      <c r="AV581" s="13">
        <f t="shared" si="875"/>
        <v>4.3123628810160517E-5</v>
      </c>
      <c r="AW581" s="13">
        <f t="shared" si="876"/>
        <v>9.0992263638831494E-8</v>
      </c>
      <c r="AX581" s="13">
        <f t="shared" si="877"/>
        <v>2.8904588039328851E-7</v>
      </c>
      <c r="AY581" s="13">
        <f t="shared" si="878"/>
        <v>7.1372100926820633E-7</v>
      </c>
      <c r="AZ581" s="13">
        <f t="shared" si="879"/>
        <v>8.8117097254200333E-7</v>
      </c>
      <c r="BA581" s="13">
        <f t="shared" si="880"/>
        <v>7.2527152091426078E-7</v>
      </c>
      <c r="BB581" s="13">
        <f t="shared" si="881"/>
        <v>4.4771570623674648E-7</v>
      </c>
      <c r="BC581" s="13">
        <f t="shared" si="882"/>
        <v>2.2110268811700937E-7</v>
      </c>
      <c r="BD581" s="13">
        <f t="shared" si="883"/>
        <v>1.8002674572673665E-2</v>
      </c>
      <c r="BE581" s="13">
        <f t="shared" si="884"/>
        <v>7.0605254060456795E-3</v>
      </c>
      <c r="BF581" s="13">
        <f t="shared" si="885"/>
        <v>1.3845448021674953E-3</v>
      </c>
      <c r="BG581" s="13">
        <f t="shared" si="886"/>
        <v>1.8100298952894735E-4</v>
      </c>
      <c r="BH581" s="13">
        <f t="shared" si="887"/>
        <v>1.7747032544808619E-5</v>
      </c>
      <c r="BI581" s="13">
        <f t="shared" si="888"/>
        <v>1.392052871463215E-6</v>
      </c>
      <c r="BJ581" s="14">
        <f t="shared" si="889"/>
        <v>4.1993122267657619E-2</v>
      </c>
      <c r="BK581" s="14">
        <f t="shared" si="890"/>
        <v>0.12751039631680033</v>
      </c>
      <c r="BL581" s="14">
        <f t="shared" si="891"/>
        <v>0.67365388681290117</v>
      </c>
      <c r="BM581" s="14">
        <f t="shared" si="892"/>
        <v>0.53170886369927584</v>
      </c>
      <c r="BN581" s="14">
        <f t="shared" si="893"/>
        <v>0.45494173531918669</v>
      </c>
    </row>
    <row r="582" spans="1:66" x14ac:dyDescent="0.25">
      <c r="A582" t="s">
        <v>350</v>
      </c>
      <c r="B582" t="s">
        <v>278</v>
      </c>
      <c r="C582" t="s">
        <v>282</v>
      </c>
      <c r="D582" s="11">
        <v>44430</v>
      </c>
      <c r="E582" s="10">
        <f>VLOOKUP(A582,home!$A$2:$E$405,3,FALSE)</f>
        <v>1.4531000000000001</v>
      </c>
      <c r="F582" s="10">
        <f>VLOOKUP(B582,home!$B$2:$E$405,3,FALSE)</f>
        <v>1.2234</v>
      </c>
      <c r="G582" s="10">
        <f>VLOOKUP(C582,away!$B$2:$E$405,4,FALSE)</f>
        <v>0.94630000000000003</v>
      </c>
      <c r="H582" s="10">
        <f>VLOOKUP(A582,away!$A$2:$E$405,3,FALSE)</f>
        <v>1.0703</v>
      </c>
      <c r="I582" s="10">
        <f>VLOOKUP(C582,away!$B$2:$E$405,3,FALSE)</f>
        <v>1.2847</v>
      </c>
      <c r="J582" s="10">
        <f>VLOOKUP(B582,home!$B$2:$E$405,4,FALSE)</f>
        <v>1.0381</v>
      </c>
      <c r="K582" s="12">
        <f t="shared" si="838"/>
        <v>1.6822588396020002</v>
      </c>
      <c r="L582" s="12">
        <f t="shared" si="839"/>
        <v>1.4274024590209999</v>
      </c>
      <c r="M582" s="13">
        <f t="shared" si="840"/>
        <v>4.4616064303832727E-2</v>
      </c>
      <c r="N582" s="13">
        <f t="shared" si="841"/>
        <v>7.505576856337387E-2</v>
      </c>
      <c r="O582" s="13">
        <f t="shared" si="842"/>
        <v>6.3685079899129887E-2</v>
      </c>
      <c r="P582" s="13">
        <f t="shared" si="843"/>
        <v>0.10713478861107092</v>
      </c>
      <c r="Q582" s="13">
        <f t="shared" si="844"/>
        <v>6.3131615064428812E-2</v>
      </c>
      <c r="R582" s="13">
        <f t="shared" si="845"/>
        <v>4.5452119825483438E-2</v>
      </c>
      <c r="S582" s="13">
        <f t="shared" si="846"/>
        <v>6.4314631455249488E-2</v>
      </c>
      <c r="T582" s="13">
        <f t="shared" si="847"/>
        <v>9.0114222584932888E-2</v>
      </c>
      <c r="U582" s="13">
        <f t="shared" si="848"/>
        <v>7.6462230355068841E-2</v>
      </c>
      <c r="V582" s="13">
        <f t="shared" si="849"/>
        <v>1.7159575326038828E-2</v>
      </c>
      <c r="W582" s="13">
        <f t="shared" si="850"/>
        <v>3.5401239166828732E-2</v>
      </c>
      <c r="X582" s="13">
        <f t="shared" si="851"/>
        <v>5.053181583912187E-2</v>
      </c>
      <c r="Y582" s="13">
        <f t="shared" si="852"/>
        <v>3.6064619093779442E-2</v>
      </c>
      <c r="Z582" s="13">
        <f t="shared" si="853"/>
        <v>2.1626155868870733E-2</v>
      </c>
      <c r="AA582" s="13">
        <f t="shared" si="854"/>
        <v>3.6380791877018467E-2</v>
      </c>
      <c r="AB582" s="13">
        <f t="shared" si="855"/>
        <v>3.0600954363417487E-2</v>
      </c>
      <c r="AC582" s="13">
        <f t="shared" si="856"/>
        <v>2.5752880491256599E-3</v>
      </c>
      <c r="AD582" s="13">
        <f t="shared" si="857"/>
        <v>1.4888511880315545E-2</v>
      </c>
      <c r="AE582" s="13">
        <f t="shared" si="858"/>
        <v>2.1251898469125778E-2</v>
      </c>
      <c r="AF582" s="13">
        <f t="shared" si="859"/>
        <v>1.5167506066847383E-2</v>
      </c>
      <c r="AG582" s="13">
        <f t="shared" si="860"/>
        <v>7.2167118190112961E-3</v>
      </c>
      <c r="AH582" s="13">
        <f t="shared" si="861"/>
        <v>7.7173070165993804E-3</v>
      </c>
      <c r="AI582" s="13">
        <f t="shared" si="862"/>
        <v>1.2982507946596847E-2</v>
      </c>
      <c r="AJ582" s="13">
        <f t="shared" si="863"/>
        <v>1.0919969376682883E-2</v>
      </c>
      <c r="AK582" s="13">
        <f t="shared" si="864"/>
        <v>6.1234050040359757E-3</v>
      </c>
      <c r="AL582" s="13">
        <f t="shared" si="865"/>
        <v>2.473574888872424E-4</v>
      </c>
      <c r="AM582" s="13">
        <f t="shared" si="866"/>
        <v>5.0092661438360447E-3</v>
      </c>
      <c r="AN582" s="13">
        <f t="shared" si="867"/>
        <v>7.1502388116022123E-3</v>
      </c>
      <c r="AO582" s="13">
        <f t="shared" si="868"/>
        <v>5.1031342311341956E-3</v>
      </c>
      <c r="AP582" s="13">
        <f t="shared" si="869"/>
        <v>2.4280754500783969E-3</v>
      </c>
      <c r="AQ582" s="13">
        <f t="shared" si="870"/>
        <v>8.6646021703260651E-4</v>
      </c>
      <c r="AR582" s="13">
        <f t="shared" si="871"/>
        <v>2.2031406025027948E-3</v>
      </c>
      <c r="AS582" s="13">
        <f t="shared" si="872"/>
        <v>3.7062527534464031E-3</v>
      </c>
      <c r="AT582" s="13">
        <f t="shared" si="873"/>
        <v>3.1174382281422327E-3</v>
      </c>
      <c r="AU582" s="13">
        <f t="shared" si="874"/>
        <v>1.7481126720684899E-3</v>
      </c>
      <c r="AV582" s="13">
        <f t="shared" si="875"/>
        <v>7.351944988018722E-4</v>
      </c>
      <c r="AW582" s="13">
        <f t="shared" si="876"/>
        <v>1.649915954961907E-5</v>
      </c>
      <c r="AX582" s="13">
        <f t="shared" si="877"/>
        <v>1.4044803750645357E-3</v>
      </c>
      <c r="AY582" s="13">
        <f t="shared" si="878"/>
        <v>2.0047587410138546E-3</v>
      </c>
      <c r="AZ582" s="13">
        <f t="shared" si="879"/>
        <v>1.4307987783335101E-3</v>
      </c>
      <c r="BA582" s="13">
        <f t="shared" si="880"/>
        <v>6.8077523151916495E-4</v>
      </c>
      <c r="BB582" s="13">
        <f t="shared" si="881"/>
        <v>2.4293505987776172E-4</v>
      </c>
      <c r="BC582" s="13">
        <f t="shared" si="882"/>
        <v>6.935322037038619E-5</v>
      </c>
      <c r="BD582" s="13">
        <f t="shared" si="883"/>
        <v>5.2412805226358203E-4</v>
      </c>
      <c r="BE582" s="13">
        <f t="shared" si="884"/>
        <v>8.8171904900378995E-4</v>
      </c>
      <c r="BF582" s="13">
        <f t="shared" si="885"/>
        <v>7.4163983211604761E-4</v>
      </c>
      <c r="BG582" s="13">
        <f t="shared" si="886"/>
        <v>4.1587672112605495E-4</v>
      </c>
      <c r="BH582" s="13">
        <f t="shared" si="887"/>
        <v>1.7490307257475042E-4</v>
      </c>
      <c r="BI582" s="13">
        <f t="shared" si="888"/>
        <v>5.8846447982484827E-5</v>
      </c>
      <c r="BJ582" s="14">
        <f t="shared" si="889"/>
        <v>0.4352141848076283</v>
      </c>
      <c r="BK582" s="14">
        <f t="shared" si="890"/>
        <v>0.2380524639752187</v>
      </c>
      <c r="BL582" s="14">
        <f t="shared" si="891"/>
        <v>0.30463161759406171</v>
      </c>
      <c r="BM582" s="14">
        <f t="shared" si="892"/>
        <v>0.59846072639699555</v>
      </c>
      <c r="BN582" s="14">
        <f t="shared" si="893"/>
        <v>0.39907543626731967</v>
      </c>
    </row>
    <row r="583" spans="1:66" x14ac:dyDescent="0.25">
      <c r="A583" t="s">
        <v>350</v>
      </c>
      <c r="B583" t="s">
        <v>281</v>
      </c>
      <c r="C583" t="s">
        <v>286</v>
      </c>
      <c r="D583" s="11">
        <v>44430</v>
      </c>
      <c r="E583" s="10">
        <f>VLOOKUP(A583,home!$A$2:$E$405,3,FALSE)</f>
        <v>1.4531000000000001</v>
      </c>
      <c r="F583" s="10">
        <f>VLOOKUP(B583,home!$B$2:$E$405,3,FALSE)</f>
        <v>0.5161</v>
      </c>
      <c r="G583" s="10">
        <f>VLOOKUP(C583,away!$B$2:$E$405,4,FALSE)</f>
        <v>0.76459999999999995</v>
      </c>
      <c r="H583" s="10">
        <f>VLOOKUP(A583,away!$A$2:$E$405,3,FALSE)</f>
        <v>1.0703</v>
      </c>
      <c r="I583" s="10">
        <f>VLOOKUP(C583,away!$B$2:$E$405,3,FALSE)</f>
        <v>1.1418999999999999</v>
      </c>
      <c r="J583" s="10">
        <f>VLOOKUP(B583,home!$B$2:$E$405,4,FALSE)</f>
        <v>0.4672</v>
      </c>
      <c r="K583" s="12">
        <f t="shared" si="838"/>
        <v>0.57340787818600003</v>
      </c>
      <c r="L583" s="12">
        <f t="shared" si="839"/>
        <v>0.57100042630399994</v>
      </c>
      <c r="M583" s="13">
        <f t="shared" si="840"/>
        <v>0.31841226517040472</v>
      </c>
      <c r="N583" s="13">
        <f t="shared" si="841"/>
        <v>0.18258010135975977</v>
      </c>
      <c r="O583" s="13">
        <f t="shared" si="842"/>
        <v>0.18181353915272339</v>
      </c>
      <c r="P583" s="13">
        <f t="shared" si="843"/>
        <v>0.10425331571105034</v>
      </c>
      <c r="Q583" s="13">
        <f t="shared" si="844"/>
        <v>5.2346434259842332E-2</v>
      </c>
      <c r="R583" s="13">
        <f t="shared" si="845"/>
        <v>5.1907804182022003E-2</v>
      </c>
      <c r="S583" s="13">
        <f t="shared" si="846"/>
        <v>8.5335546284086312E-3</v>
      </c>
      <c r="T583" s="13">
        <f t="shared" si="847"/>
        <v>2.988983627786428E-2</v>
      </c>
      <c r="U583" s="13">
        <f t="shared" si="848"/>
        <v>2.9764343857307616E-2</v>
      </c>
      <c r="V583" s="13">
        <f t="shared" si="849"/>
        <v>3.1044706017522607E-4</v>
      </c>
      <c r="W583" s="13">
        <f t="shared" si="850"/>
        <v>1.000528593317971E-2</v>
      </c>
      <c r="X583" s="13">
        <f t="shared" si="851"/>
        <v>5.7130225331390285E-3</v>
      </c>
      <c r="Y583" s="13">
        <f t="shared" si="852"/>
        <v>1.6310691509533711E-3</v>
      </c>
      <c r="Z583" s="13">
        <f t="shared" si="853"/>
        <v>9.8797927721463747E-3</v>
      </c>
      <c r="AA583" s="13">
        <f t="shared" si="854"/>
        <v>5.665151010393831E-3</v>
      </c>
      <c r="AB583" s="13">
        <f t="shared" si="855"/>
        <v>1.6242211102366004E-3</v>
      </c>
      <c r="AC583" s="13">
        <f t="shared" si="856"/>
        <v>6.3528361883874108E-6</v>
      </c>
      <c r="AD583" s="13">
        <f t="shared" si="857"/>
        <v>1.4342774443972027E-3</v>
      </c>
      <c r="AE583" s="13">
        <f t="shared" si="858"/>
        <v>8.1897303218901433E-4</v>
      </c>
      <c r="AF583" s="13">
        <f t="shared" si="859"/>
        <v>2.3381697525570329E-4</v>
      </c>
      <c r="AG583" s="13">
        <f t="shared" si="860"/>
        <v>4.4503197516039471E-5</v>
      </c>
      <c r="AH583" s="13">
        <f t="shared" si="861"/>
        <v>1.4103414711726888E-3</v>
      </c>
      <c r="AI583" s="13">
        <f t="shared" si="862"/>
        <v>8.0870091050285321E-4</v>
      </c>
      <c r="AJ583" s="13">
        <f t="shared" si="863"/>
        <v>2.3185773658926368E-4</v>
      </c>
      <c r="AK583" s="13">
        <f t="shared" si="864"/>
        <v>4.4316350926219392E-5</v>
      </c>
      <c r="AL583" s="13">
        <f t="shared" si="865"/>
        <v>8.3200844848623286E-8</v>
      </c>
      <c r="AM583" s="13">
        <f t="shared" si="866"/>
        <v>1.6448519722436772E-4</v>
      </c>
      <c r="AN583" s="13">
        <f t="shared" si="867"/>
        <v>9.3921117735811481E-5</v>
      </c>
      <c r="AO583" s="13">
        <f t="shared" si="868"/>
        <v>2.6814499133048259E-5</v>
      </c>
      <c r="AP583" s="13">
        <f t="shared" si="869"/>
        <v>5.1036968120329316E-6</v>
      </c>
      <c r="AQ583" s="13">
        <f t="shared" si="870"/>
        <v>7.2855326384929217E-7</v>
      </c>
      <c r="AR583" s="13">
        <f t="shared" si="871"/>
        <v>1.6106111625476319E-4</v>
      </c>
      <c r="AS583" s="13">
        <f t="shared" si="872"/>
        <v>9.2353712929912427E-5</v>
      </c>
      <c r="AT583" s="13">
        <f t="shared" si="873"/>
        <v>2.6478173286870021E-5</v>
      </c>
      <c r="AU583" s="13">
        <f t="shared" si="874"/>
        <v>5.0609310542217883E-6</v>
      </c>
      <c r="AV583" s="13">
        <f t="shared" si="875"/>
        <v>7.2549443436173803E-7</v>
      </c>
      <c r="AW583" s="13">
        <f t="shared" si="876"/>
        <v>7.5670276959857495E-10</v>
      </c>
      <c r="AX583" s="13">
        <f t="shared" si="877"/>
        <v>1.5719517988905071E-5</v>
      </c>
      <c r="AY583" s="13">
        <f t="shared" si="878"/>
        <v>8.9758514729581925E-6</v>
      </c>
      <c r="AZ583" s="13">
        <f t="shared" si="879"/>
        <v>2.562607508750256E-6</v>
      </c>
      <c r="BA583" s="13">
        <f t="shared" si="880"/>
        <v>4.8774999331540933E-7</v>
      </c>
      <c r="BB583" s="13">
        <f t="shared" si="881"/>
        <v>6.9626363528217936E-8</v>
      </c>
      <c r="BC583" s="13">
        <f t="shared" si="882"/>
        <v>7.9513366513219439E-9</v>
      </c>
      <c r="BD583" s="13">
        <f t="shared" si="883"/>
        <v>1.5327661007077979E-5</v>
      </c>
      <c r="BE583" s="13">
        <f t="shared" si="884"/>
        <v>8.789001575622872E-6</v>
      </c>
      <c r="BF583" s="13">
        <f t="shared" si="885"/>
        <v>2.5198413724256609E-6</v>
      </c>
      <c r="BG583" s="13">
        <f t="shared" si="886"/>
        <v>4.8163229824263209E-7</v>
      </c>
      <c r="BH583" s="13">
        <f t="shared" si="887"/>
        <v>6.9042938550288618E-8</v>
      </c>
      <c r="BI583" s="13">
        <f t="shared" si="888"/>
        <v>7.917952979569476E-9</v>
      </c>
      <c r="BJ583" s="14">
        <f t="shared" si="889"/>
        <v>0.28501619653292976</v>
      </c>
      <c r="BK583" s="14">
        <f t="shared" si="890"/>
        <v>0.43152499445854514</v>
      </c>
      <c r="BL583" s="14">
        <f t="shared" si="891"/>
        <v>0.27358315030697949</v>
      </c>
      <c r="BM583" s="14">
        <f t="shared" si="892"/>
        <v>0.10868169914002788</v>
      </c>
      <c r="BN583" s="14">
        <f t="shared" si="893"/>
        <v>0.89131345983580257</v>
      </c>
    </row>
    <row r="584" spans="1:66" x14ac:dyDescent="0.25">
      <c r="A584" t="s">
        <v>350</v>
      </c>
      <c r="B584" t="s">
        <v>275</v>
      </c>
      <c r="C584" t="s">
        <v>280</v>
      </c>
      <c r="D584" s="11">
        <v>44430</v>
      </c>
      <c r="E584" s="10">
        <f>VLOOKUP(A584,home!$A$2:$E$405,3,FALSE)</f>
        <v>1.4531000000000001</v>
      </c>
      <c r="F584" s="10">
        <f>VLOOKUP(B584,home!$B$2:$E$405,3,FALSE)</f>
        <v>1.147</v>
      </c>
      <c r="G584" s="10">
        <f>VLOOKUP(C584,away!$B$2:$E$405,4,FALSE)</f>
        <v>0.99399999999999999</v>
      </c>
      <c r="H584" s="10">
        <f>VLOOKUP(A584,away!$A$2:$E$405,3,FALSE)</f>
        <v>1.0703</v>
      </c>
      <c r="I584" s="10">
        <f>VLOOKUP(C584,away!$B$2:$E$405,3,FALSE)</f>
        <v>0.93430000000000002</v>
      </c>
      <c r="J584" s="10">
        <f>VLOOKUP(B584,home!$B$2:$E$405,4,FALSE)</f>
        <v>0.51910000000000001</v>
      </c>
      <c r="K584" s="12">
        <f t="shared" si="838"/>
        <v>1.6567054658</v>
      </c>
      <c r="L584" s="12">
        <f t="shared" si="839"/>
        <v>0.519090287639</v>
      </c>
      <c r="M584" s="13">
        <f t="shared" si="840"/>
        <v>0.11351778555192106</v>
      </c>
      <c r="N584" s="13">
        <f t="shared" si="841"/>
        <v>0.18806553578937985</v>
      </c>
      <c r="O584" s="13">
        <f t="shared" si="842"/>
        <v>5.8925979954289019E-2</v>
      </c>
      <c r="P584" s="13">
        <f t="shared" si="843"/>
        <v>9.7622993067891836E-2</v>
      </c>
      <c r="Q584" s="13">
        <f t="shared" si="844"/>
        <v>0.15578460053543564</v>
      </c>
      <c r="R584" s="13">
        <f t="shared" si="845"/>
        <v>1.5293951941940918E-2</v>
      </c>
      <c r="S584" s="13">
        <f t="shared" si="846"/>
        <v>2.0988448482318865E-2</v>
      </c>
      <c r="T584" s="13">
        <f t="shared" si="847"/>
        <v>8.0866273101665997E-2</v>
      </c>
      <c r="U584" s="13">
        <f t="shared" si="848"/>
        <v>2.5337573775896037E-2</v>
      </c>
      <c r="V584" s="13">
        <f t="shared" si="849"/>
        <v>2.0055155534862211E-3</v>
      </c>
      <c r="W584" s="13">
        <f t="shared" si="850"/>
        <v>8.6029733064841962E-2</v>
      </c>
      <c r="X584" s="13">
        <f t="shared" si="851"/>
        <v>4.4657198882135207E-2</v>
      </c>
      <c r="Y584" s="13">
        <f t="shared" si="852"/>
        <v>1.1590559106439796E-2</v>
      </c>
      <c r="Z584" s="13">
        <f t="shared" si="853"/>
        <v>2.6463139708930508E-3</v>
      </c>
      <c r="AA584" s="13">
        <f t="shared" si="854"/>
        <v>4.3841628198014182E-3</v>
      </c>
      <c r="AB584" s="13">
        <f t="shared" si="855"/>
        <v>3.631633253261077E-3</v>
      </c>
      <c r="AC584" s="13">
        <f t="shared" si="856"/>
        <v>1.0779391860471184E-4</v>
      </c>
      <c r="AD584" s="13">
        <f t="shared" si="857"/>
        <v>3.5631482247459656E-2</v>
      </c>
      <c r="AE584" s="13">
        <f t="shared" si="858"/>
        <v>1.8495956368837753E-2</v>
      </c>
      <c r="AF584" s="13">
        <f t="shared" si="859"/>
        <v>4.800535655829192E-3</v>
      </c>
      <c r="AG584" s="13">
        <f t="shared" si="860"/>
        <v>8.3063714480188344E-4</v>
      </c>
      <c r="AH584" s="13">
        <f t="shared" si="861"/>
        <v>3.434189700834945E-4</v>
      </c>
      <c r="AI584" s="13">
        <f t="shared" si="862"/>
        <v>5.6894408479673197E-4</v>
      </c>
      <c r="AJ584" s="13">
        <f t="shared" si="863"/>
        <v>4.7128638750866243E-4</v>
      </c>
      <c r="AK584" s="13">
        <f t="shared" si="864"/>
        <v>2.6026091138091275E-4</v>
      </c>
      <c r="AL584" s="13">
        <f t="shared" si="865"/>
        <v>3.7080233436708721E-6</v>
      </c>
      <c r="AM584" s="13">
        <f t="shared" si="866"/>
        <v>1.1806174278784411E-2</v>
      </c>
      <c r="AN584" s="13">
        <f t="shared" si="867"/>
        <v>6.1284704022903629E-3</v>
      </c>
      <c r="AO584" s="13">
        <f t="shared" si="868"/>
        <v>1.5906147319560014E-3</v>
      </c>
      <c r="AP584" s="13">
        <f t="shared" si="869"/>
        <v>2.7522421957795718E-4</v>
      </c>
      <c r="AQ584" s="13">
        <f t="shared" si="870"/>
        <v>3.5716554826485273E-5</v>
      </c>
      <c r="AR584" s="13">
        <f t="shared" si="871"/>
        <v>3.5653090392266072E-5</v>
      </c>
      <c r="AS584" s="13">
        <f t="shared" si="872"/>
        <v>5.9066669725528663E-5</v>
      </c>
      <c r="AT584" s="13">
        <f t="shared" si="873"/>
        <v>4.892803729044338E-5</v>
      </c>
      <c r="AU584" s="13">
        <f t="shared" si="874"/>
        <v>2.7019782269981265E-5</v>
      </c>
      <c r="AV584" s="13">
        <f t="shared" si="875"/>
        <v>1.119095524285097E-5</v>
      </c>
      <c r="AW584" s="13">
        <f t="shared" si="876"/>
        <v>8.8578468469055656E-8</v>
      </c>
      <c r="AX584" s="13">
        <f t="shared" si="877"/>
        <v>3.2598922429749218E-3</v>
      </c>
      <c r="AY584" s="13">
        <f t="shared" si="878"/>
        <v>1.6921784020779971E-3</v>
      </c>
      <c r="AZ584" s="13">
        <f t="shared" si="879"/>
        <v>4.3919668673558549E-4</v>
      </c>
      <c r="BA584" s="13">
        <f t="shared" si="880"/>
        <v>7.5994244815890262E-5</v>
      </c>
      <c r="BB584" s="13">
        <f t="shared" si="881"/>
        <v>9.8619686000972667E-6</v>
      </c>
      <c r="BC584" s="13">
        <f t="shared" si="882"/>
        <v>1.0238504234622556E-6</v>
      </c>
      <c r="BD584" s="13">
        <f t="shared" si="883"/>
        <v>3.0845288244901087E-6</v>
      </c>
      <c r="BE584" s="13">
        <f t="shared" si="884"/>
        <v>5.1101557629504117E-6</v>
      </c>
      <c r="BF584" s="13">
        <f t="shared" si="885"/>
        <v>4.2330114917846594E-6</v>
      </c>
      <c r="BG584" s="13">
        <f t="shared" si="886"/>
        <v>2.3376177584112867E-6</v>
      </c>
      <c r="BH584" s="13">
        <f t="shared" si="887"/>
        <v>9.6818602932778029E-7</v>
      </c>
      <c r="BI584" s="13">
        <f t="shared" si="888"/>
        <v>3.2079981733970641E-7</v>
      </c>
      <c r="BJ584" s="14">
        <f t="shared" si="889"/>
        <v>0.65206685947989007</v>
      </c>
      <c r="BK584" s="14">
        <f t="shared" si="890"/>
        <v>0.23593842299964438</v>
      </c>
      <c r="BL584" s="14">
        <f t="shared" si="891"/>
        <v>0.10941512493356363</v>
      </c>
      <c r="BM584" s="14">
        <f t="shared" si="892"/>
        <v>0.36916378471952321</v>
      </c>
      <c r="BN584" s="14">
        <f t="shared" si="893"/>
        <v>0.62921084684085826</v>
      </c>
    </row>
    <row r="585" spans="1:66" x14ac:dyDescent="0.25">
      <c r="A585" t="s">
        <v>350</v>
      </c>
      <c r="B585" t="s">
        <v>287</v>
      </c>
      <c r="C585" t="s">
        <v>289</v>
      </c>
      <c r="D585" s="11">
        <v>44430</v>
      </c>
      <c r="E585" s="10">
        <f>VLOOKUP(A585,home!$A$2:$E$405,3,FALSE)</f>
        <v>1.4531000000000001</v>
      </c>
      <c r="F585" s="10">
        <f>VLOOKUP(B585,home!$B$2:$E$405,3,FALSE)</f>
        <v>0.5161</v>
      </c>
      <c r="G585" s="10">
        <f>VLOOKUP(C585,away!$B$2:$E$405,4,FALSE)</f>
        <v>1.5293000000000001</v>
      </c>
      <c r="H585" s="10">
        <f>VLOOKUP(A585,away!$A$2:$E$405,3,FALSE)</f>
        <v>1.0703</v>
      </c>
      <c r="I585" s="10">
        <f>VLOOKUP(C585,away!$B$2:$E$405,3,FALSE)</f>
        <v>0.93430000000000002</v>
      </c>
      <c r="J585" s="10">
        <f>VLOOKUP(B585,home!$B$2:$E$405,4,FALSE)</f>
        <v>1.2847</v>
      </c>
      <c r="K585" s="12">
        <f t="shared" si="838"/>
        <v>1.1468907508630002</v>
      </c>
      <c r="L585" s="12">
        <f t="shared" si="839"/>
        <v>1.284675963263</v>
      </c>
      <c r="M585" s="13">
        <f t="shared" si="840"/>
        <v>8.7899012024056339E-2</v>
      </c>
      <c r="N585" s="13">
        <f t="shared" si="841"/>
        <v>0.10081056390038586</v>
      </c>
      <c r="O585" s="13">
        <f t="shared" si="842"/>
        <v>0.11292174794187058</v>
      </c>
      <c r="P585" s="13">
        <f t="shared" si="843"/>
        <v>0.12950890828581438</v>
      </c>
      <c r="Q585" s="13">
        <f t="shared" si="844"/>
        <v>5.7809351663318E-2</v>
      </c>
      <c r="R585" s="13">
        <f t="shared" si="845"/>
        <v>7.2533927655282174E-2</v>
      </c>
      <c r="S585" s="13">
        <f t="shared" si="846"/>
        <v>4.7704055310636352E-2</v>
      </c>
      <c r="T585" s="13">
        <f t="shared" si="847"/>
        <v>7.4266284533682558E-2</v>
      </c>
      <c r="U585" s="13">
        <f t="shared" si="848"/>
        <v>8.3188490751609084E-2</v>
      </c>
      <c r="V585" s="13">
        <f t="shared" si="849"/>
        <v>7.8095936863896449E-3</v>
      </c>
      <c r="W585" s="13">
        <f t="shared" si="850"/>
        <v>2.2100336912015333E-2</v>
      </c>
      <c r="X585" s="13">
        <f t="shared" si="851"/>
        <v>2.8391771610880127E-2</v>
      </c>
      <c r="Y585" s="13">
        <f t="shared" si="852"/>
        <v>1.8237113271475269E-2</v>
      </c>
      <c r="Z585" s="13">
        <f t="shared" si="853"/>
        <v>3.1060864459932794E-2</v>
      </c>
      <c r="AA585" s="13">
        <f t="shared" si="854"/>
        <v>3.5623418162906192E-2</v>
      </c>
      <c r="AB585" s="13">
        <f t="shared" si="855"/>
        <v>2.0428084402581065E-2</v>
      </c>
      <c r="AC585" s="13">
        <f t="shared" si="856"/>
        <v>7.1915765119984177E-4</v>
      </c>
      <c r="AD585" s="13">
        <f t="shared" si="857"/>
        <v>6.3366679988366374E-3</v>
      </c>
      <c r="AE585" s="13">
        <f t="shared" si="858"/>
        <v>8.1405650652832829E-3</v>
      </c>
      <c r="AF585" s="13">
        <f t="shared" si="859"/>
        <v>5.2289941333739662E-3</v>
      </c>
      <c r="AG585" s="13">
        <f t="shared" si="860"/>
        <v>2.2391876917295921E-3</v>
      </c>
      <c r="AH585" s="13">
        <f t="shared" si="861"/>
        <v>9.9757864924614106E-3</v>
      </c>
      <c r="AI585" s="13">
        <f t="shared" si="862"/>
        <v>1.1441137260788041E-2</v>
      </c>
      <c r="AJ585" s="13">
        <f t="shared" si="863"/>
        <v>6.5608672518759235E-3</v>
      </c>
      <c r="AK585" s="13">
        <f t="shared" si="864"/>
        <v>2.508199322938815E-3</v>
      </c>
      <c r="AL585" s="13">
        <f t="shared" si="865"/>
        <v>4.2383785732104506E-5</v>
      </c>
      <c r="AM585" s="13">
        <f t="shared" si="866"/>
        <v>1.4534931838310592E-3</v>
      </c>
      <c r="AN585" s="13">
        <f t="shared" si="867"/>
        <v>1.8672677560343705E-3</v>
      </c>
      <c r="AO585" s="13">
        <f t="shared" si="868"/>
        <v>1.1994170015766981E-3</v>
      </c>
      <c r="AP585" s="13">
        <f t="shared" si="869"/>
        <v>5.1362073061818792E-4</v>
      </c>
      <c r="AQ585" s="13">
        <f t="shared" si="870"/>
        <v>1.6495905171469162E-4</v>
      </c>
      <c r="AR585" s="13">
        <f t="shared" si="871"/>
        <v>2.5631306243017781E-3</v>
      </c>
      <c r="AS585" s="13">
        <f t="shared" si="872"/>
        <v>2.9396308062654163E-3</v>
      </c>
      <c r="AT585" s="13">
        <f t="shared" si="873"/>
        <v>1.6857176913288752E-3</v>
      </c>
      <c r="AU585" s="13">
        <f t="shared" si="874"/>
        <v>6.4444467625040548E-4</v>
      </c>
      <c r="AV585" s="13">
        <f t="shared" si="875"/>
        <v>1.8477690965862273E-4</v>
      </c>
      <c r="AW585" s="13">
        <f t="shared" si="876"/>
        <v>1.7346541258565327E-6</v>
      </c>
      <c r="AX585" s="13">
        <f t="shared" si="877"/>
        <v>2.7783298149637587E-4</v>
      </c>
      <c r="AY585" s="13">
        <f t="shared" si="878"/>
        <v>3.569253531300879E-4</v>
      </c>
      <c r="AZ585" s="13">
        <f t="shared" si="879"/>
        <v>2.2926671092269113E-4</v>
      </c>
      <c r="BA585" s="13">
        <f t="shared" si="880"/>
        <v>9.8177810899582676E-5</v>
      </c>
      <c r="BB585" s="13">
        <f t="shared" si="881"/>
        <v>3.1531668447118505E-5</v>
      </c>
      <c r="BC585" s="13">
        <f t="shared" si="882"/>
        <v>8.1015953071183056E-6</v>
      </c>
      <c r="BD585" s="13">
        <f t="shared" si="883"/>
        <v>5.4879871729062953E-4</v>
      </c>
      <c r="BE585" s="13">
        <f t="shared" si="884"/>
        <v>6.2941217294610143E-4</v>
      </c>
      <c r="BF585" s="13">
        <f t="shared" si="885"/>
        <v>3.6093349981623345E-4</v>
      </c>
      <c r="BG585" s="13">
        <f t="shared" si="886"/>
        <v>1.3798376420528347E-4</v>
      </c>
      <c r="BH585" s="13">
        <f t="shared" si="887"/>
        <v>3.9563075734075194E-5</v>
      </c>
      <c r="BI585" s="13">
        <f t="shared" si="888"/>
        <v>9.0749051270206479E-6</v>
      </c>
      <c r="BJ585" s="14">
        <f t="shared" si="889"/>
        <v>0.32976143062495861</v>
      </c>
      <c r="BK585" s="14">
        <f t="shared" si="890"/>
        <v>0.27404003609695882</v>
      </c>
      <c r="BL585" s="14">
        <f t="shared" si="891"/>
        <v>0.36492512608523781</v>
      </c>
      <c r="BM585" s="14">
        <f t="shared" si="892"/>
        <v>0.43794875509735626</v>
      </c>
      <c r="BN585" s="14">
        <f t="shared" si="893"/>
        <v>0.56148351147072739</v>
      </c>
    </row>
    <row r="586" spans="1:66" x14ac:dyDescent="0.25">
      <c r="A586" t="s">
        <v>358</v>
      </c>
      <c r="B586" t="s">
        <v>331</v>
      </c>
      <c r="C586" t="s">
        <v>336</v>
      </c>
      <c r="D586" s="11">
        <v>44430</v>
      </c>
      <c r="E586" s="10">
        <f>VLOOKUP(A586,home!$A$2:$E$405,3,FALSE)</f>
        <v>1.9474</v>
      </c>
      <c r="F586" s="10">
        <f>VLOOKUP(B586,home!$B$2:$E$405,3,FALSE)</f>
        <v>0.77029999999999998</v>
      </c>
      <c r="G586" s="10">
        <f>VLOOKUP(C586,away!$B$2:$E$405,4,FALSE)</f>
        <v>0.51349999999999996</v>
      </c>
      <c r="H586" s="10">
        <f>VLOOKUP(A586,away!$A$2:$E$405,3,FALSE)</f>
        <v>1.5263</v>
      </c>
      <c r="I586" s="10">
        <f>VLOOKUP(C586,away!$B$2:$E$405,3,FALSE)</f>
        <v>1.3104</v>
      </c>
      <c r="J586" s="10">
        <f>VLOOKUP(B586,home!$B$2:$E$405,4,FALSE)</f>
        <v>1.3104</v>
      </c>
      <c r="K586" s="12">
        <f t="shared" si="838"/>
        <v>0.77029221996999986</v>
      </c>
      <c r="L586" s="12">
        <f t="shared" si="839"/>
        <v>2.6208832366079999</v>
      </c>
      <c r="M586" s="13">
        <f t="shared" si="840"/>
        <v>3.3669077092061822E-2</v>
      </c>
      <c r="N586" s="13">
        <f t="shared" si="841"/>
        <v>2.5935028137585373E-2</v>
      </c>
      <c r="O586" s="13">
        <f t="shared" si="842"/>
        <v>8.8242719742647246E-2</v>
      </c>
      <c r="P586" s="13">
        <f t="shared" si="843"/>
        <v>6.7972680486754283E-2</v>
      </c>
      <c r="Q586" s="13">
        <f t="shared" si="844"/>
        <v>9.9887751995425232E-3</v>
      </c>
      <c r="R586" s="13">
        <f t="shared" si="845"/>
        <v>0.11563693246310103</v>
      </c>
      <c r="S586" s="13">
        <f t="shared" si="846"/>
        <v>3.4306592960070444E-2</v>
      </c>
      <c r="T586" s="13">
        <f t="shared" si="847"/>
        <v>2.6179413474726725E-2</v>
      </c>
      <c r="U586" s="13">
        <f t="shared" si="848"/>
        <v>8.9074229417523035E-2</v>
      </c>
      <c r="V586" s="13">
        <f t="shared" si="849"/>
        <v>7.6955252028369642E-3</v>
      </c>
      <c r="W586" s="13">
        <f t="shared" si="850"/>
        <v>2.5647586077456293E-3</v>
      </c>
      <c r="X586" s="13">
        <f t="shared" si="851"/>
        <v>6.7219328409865919E-3</v>
      </c>
      <c r="Y586" s="13">
        <f t="shared" si="852"/>
        <v>8.8087005502732758E-3</v>
      </c>
      <c r="Z586" s="13">
        <f t="shared" si="853"/>
        <v>0.10102363260843764</v>
      </c>
      <c r="AA586" s="13">
        <f t="shared" si="854"/>
        <v>7.7817718231387098E-2</v>
      </c>
      <c r="AB586" s="13">
        <f t="shared" si="855"/>
        <v>2.9971191464727546E-2</v>
      </c>
      <c r="AC586" s="13">
        <f t="shared" si="856"/>
        <v>9.7100500104280044E-4</v>
      </c>
      <c r="AD586" s="13">
        <f t="shared" si="857"/>
        <v>4.9390340041188666E-4</v>
      </c>
      <c r="AE586" s="13">
        <f t="shared" si="858"/>
        <v>1.2944631426432024E-3</v>
      </c>
      <c r="AF586" s="13">
        <f t="shared" si="859"/>
        <v>1.6963183754802403E-3</v>
      </c>
      <c r="AG586" s="13">
        <f t="shared" si="860"/>
        <v>1.4819507980820921E-3</v>
      </c>
      <c r="AH586" s="13">
        <f t="shared" si="861"/>
        <v>6.6192786301174866E-2</v>
      </c>
      <c r="AI586" s="13">
        <f t="shared" si="862"/>
        <v>5.0987788305931786E-2</v>
      </c>
      <c r="AJ586" s="13">
        <f t="shared" si="863"/>
        <v>1.9637748322768298E-2</v>
      </c>
      <c r="AK586" s="13">
        <f t="shared" si="864"/>
        <v>5.0422682502524437E-3</v>
      </c>
      <c r="AL586" s="13">
        <f t="shared" si="865"/>
        <v>7.8412381196494543E-5</v>
      </c>
      <c r="AM586" s="13">
        <f t="shared" si="866"/>
        <v>7.6089989350800824E-5</v>
      </c>
      <c r="AN586" s="13">
        <f t="shared" si="867"/>
        <v>1.9942297756319507E-4</v>
      </c>
      <c r="AO586" s="13">
        <f t="shared" si="868"/>
        <v>2.613321694449157E-4</v>
      </c>
      <c r="AP586" s="13">
        <f t="shared" si="869"/>
        <v>2.2830703402819364E-4</v>
      </c>
      <c r="AQ586" s="13">
        <f t="shared" si="870"/>
        <v>1.4959151957104621E-4</v>
      </c>
      <c r="AR586" s="13">
        <f t="shared" si="871"/>
        <v>3.4696712800224988E-2</v>
      </c>
      <c r="AS586" s="13">
        <f t="shared" si="872"/>
        <v>2.6726607928546815E-2</v>
      </c>
      <c r="AT586" s="13">
        <f t="shared" si="873"/>
        <v>1.0293649076774063E-2</v>
      </c>
      <c r="AU586" s="13">
        <f t="shared" si="874"/>
        <v>2.6430392663134772E-3</v>
      </c>
      <c r="AV586" s="13">
        <f t="shared" si="875"/>
        <v>5.0897814597912201E-4</v>
      </c>
      <c r="AW586" s="13">
        <f t="shared" si="876"/>
        <v>4.3972922086318111E-6</v>
      </c>
      <c r="AX586" s="13">
        <f t="shared" si="877"/>
        <v>9.7685878024203295E-6</v>
      </c>
      <c r="AY586" s="13">
        <f t="shared" si="878"/>
        <v>2.5602328016696819E-5</v>
      </c>
      <c r="AZ586" s="13">
        <f t="shared" si="879"/>
        <v>3.3550356158550029E-5</v>
      </c>
      <c r="BA586" s="13">
        <f t="shared" si="880"/>
        <v>2.9310522012723912E-5</v>
      </c>
      <c r="BB586" s="13">
        <f t="shared" si="881"/>
        <v>1.9204863949844467E-5</v>
      </c>
      <c r="BC586" s="13">
        <f t="shared" si="882"/>
        <v>1.0066741197496936E-5</v>
      </c>
      <c r="BD586" s="13">
        <f t="shared" si="883"/>
        <v>1.5156005490585314E-2</v>
      </c>
      <c r="BE586" s="13">
        <f t="shared" si="884"/>
        <v>1.1674553115220469E-2</v>
      </c>
      <c r="BF586" s="13">
        <f t="shared" si="885"/>
        <v>4.4964087181404259E-3</v>
      </c>
      <c r="BG586" s="13">
        <f t="shared" si="886"/>
        <v>1.1545162177962834E-3</v>
      </c>
      <c r="BH586" s="13">
        <f t="shared" si="887"/>
        <v>2.2232871509941674E-4</v>
      </c>
      <c r="BI586" s="13">
        <f t="shared" si="888"/>
        <v>3.4251615903401482E-5</v>
      </c>
      <c r="BJ586" s="14">
        <f t="shared" si="889"/>
        <v>8.6207491616573456E-2</v>
      </c>
      <c r="BK586" s="14">
        <f t="shared" si="890"/>
        <v>0.1447188954519795</v>
      </c>
      <c r="BL586" s="14">
        <f t="shared" si="891"/>
        <v>0.65021043359009723</v>
      </c>
      <c r="BM586" s="14">
        <f t="shared" si="892"/>
        <v>0.64069403510958756</v>
      </c>
      <c r="BN586" s="14">
        <f t="shared" si="893"/>
        <v>0.34144521312169229</v>
      </c>
    </row>
    <row r="587" spans="1:66" x14ac:dyDescent="0.25">
      <c r="A587" t="s">
        <v>358</v>
      </c>
      <c r="B587" t="s">
        <v>338</v>
      </c>
      <c r="C587" t="s">
        <v>329</v>
      </c>
      <c r="D587" s="11">
        <v>44430</v>
      </c>
      <c r="E587" s="10">
        <f>VLOOKUP(A587,home!$A$2:$E$405,3,FALSE)</f>
        <v>1.9474</v>
      </c>
      <c r="F587" s="10">
        <f>VLOOKUP(B587,home!$B$2:$E$405,3,FALSE)</f>
        <v>1.0269999999999999</v>
      </c>
      <c r="G587" s="10">
        <f>VLOOKUP(C587,away!$B$2:$E$405,4,FALSE)</f>
        <v>1.5405</v>
      </c>
      <c r="H587" s="10">
        <f>VLOOKUP(A587,away!$A$2:$E$405,3,FALSE)</f>
        <v>1.5263</v>
      </c>
      <c r="I587" s="10">
        <f>VLOOKUP(C587,away!$B$2:$E$405,3,FALSE)</f>
        <v>0.98280000000000001</v>
      </c>
      <c r="J587" s="10">
        <f>VLOOKUP(B587,home!$B$2:$E$405,4,FALSE)</f>
        <v>0.98280000000000001</v>
      </c>
      <c r="K587" s="12">
        <f t="shared" si="838"/>
        <v>3.0809688818999996</v>
      </c>
      <c r="L587" s="12">
        <f t="shared" si="839"/>
        <v>1.4742468205920001</v>
      </c>
      <c r="M587" s="13">
        <f t="shared" si="840"/>
        <v>1.0512232472800271E-2</v>
      </c>
      <c r="N587" s="13">
        <f t="shared" si="841"/>
        <v>3.2387861127996319E-2</v>
      </c>
      <c r="O587" s="13">
        <f t="shared" si="842"/>
        <v>1.5497625300349779E-2</v>
      </c>
      <c r="P587" s="13">
        <f t="shared" si="843"/>
        <v>4.7747701293723806E-2</v>
      </c>
      <c r="Q587" s="13">
        <f t="shared" si="844"/>
        <v>4.9892996143327657E-2</v>
      </c>
      <c r="R587" s="13">
        <f t="shared" si="845"/>
        <v>1.1423662412883404E-2</v>
      </c>
      <c r="S587" s="13">
        <f t="shared" si="846"/>
        <v>5.4218810912278217E-2</v>
      </c>
      <c r="T587" s="13">
        <f t="shared" si="847"/>
        <v>7.3554590934109723E-2</v>
      </c>
      <c r="U587" s="13">
        <f t="shared" si="848"/>
        <v>3.5195948411424434E-2</v>
      </c>
      <c r="V587" s="13">
        <f t="shared" si="849"/>
        <v>2.7363080684428762E-2</v>
      </c>
      <c r="W587" s="13">
        <f t="shared" si="850"/>
        <v>5.1239589514116397E-2</v>
      </c>
      <c r="X587" s="13">
        <f t="shared" si="851"/>
        <v>7.5539801929625283E-2</v>
      </c>
      <c r="Y587" s="13">
        <f t="shared" si="852"/>
        <v>5.5682156411449767E-2</v>
      </c>
      <c r="Z587" s="13">
        <f t="shared" si="853"/>
        <v>5.6137659972365656E-3</v>
      </c>
      <c r="AA587" s="13">
        <f t="shared" si="854"/>
        <v>1.7295838347754177E-2</v>
      </c>
      <c r="AB587" s="13">
        <f t="shared" si="855"/>
        <v>2.6643969867901671E-2</v>
      </c>
      <c r="AC587" s="13">
        <f t="shared" si="856"/>
        <v>7.7678802194057952E-3</v>
      </c>
      <c r="AD587" s="13">
        <f t="shared" si="857"/>
        <v>3.9466895203580536E-2</v>
      </c>
      <c r="AE587" s="13">
        <f t="shared" si="858"/>
        <v>5.8183944772516268E-2</v>
      </c>
      <c r="AF587" s="13">
        <f t="shared" si="859"/>
        <v>4.2888747795191327E-2</v>
      </c>
      <c r="AG587" s="13">
        <f t="shared" si="860"/>
        <v>2.1076200025410993E-2</v>
      </c>
      <c r="AH587" s="13">
        <f t="shared" si="861"/>
        <v>2.0690191682433711E-3</v>
      </c>
      <c r="AI587" s="13">
        <f t="shared" si="862"/>
        <v>6.3745836734124461E-3</v>
      </c>
      <c r="AJ587" s="13">
        <f t="shared" si="863"/>
        <v>9.8199469664257705E-3</v>
      </c>
      <c r="AK587" s="13">
        <f t="shared" si="864"/>
        <v>1.0084983675155366E-2</v>
      </c>
      <c r="AL587" s="13">
        <f t="shared" si="865"/>
        <v>1.4113022152479585E-3</v>
      </c>
      <c r="AM587" s="13">
        <f t="shared" si="866"/>
        <v>2.4319255197487996E-2</v>
      </c>
      <c r="AN587" s="13">
        <f t="shared" si="867"/>
        <v>3.5852584654062152E-2</v>
      </c>
      <c r="AO587" s="13">
        <f t="shared" si="868"/>
        <v>2.6427779468128337E-2</v>
      </c>
      <c r="AP587" s="13">
        <f t="shared" si="869"/>
        <v>1.2987023285398249E-2</v>
      </c>
      <c r="AQ587" s="13">
        <f t="shared" si="870"/>
        <v>4.7865194468631588E-3</v>
      </c>
      <c r="AR587" s="13">
        <f t="shared" si="871"/>
        <v>6.1004898610533896E-4</v>
      </c>
      <c r="AS587" s="13">
        <f t="shared" si="872"/>
        <v>1.8795419426251947E-3</v>
      </c>
      <c r="AT587" s="13">
        <f t="shared" si="873"/>
        <v>2.8954051187270505E-3</v>
      </c>
      <c r="AU587" s="13">
        <f t="shared" si="874"/>
        <v>2.9735510237640051E-3</v>
      </c>
      <c r="AV587" s="13">
        <f t="shared" si="875"/>
        <v>2.2903545432396968E-3</v>
      </c>
      <c r="AW587" s="13">
        <f t="shared" si="876"/>
        <v>1.7806355274197717E-4</v>
      </c>
      <c r="AX587" s="13">
        <f t="shared" si="877"/>
        <v>1.2487811415740889E-2</v>
      </c>
      <c r="AY587" s="13">
        <f t="shared" si="878"/>
        <v>1.8410116275808491E-2</v>
      </c>
      <c r="AZ587" s="13">
        <f t="shared" si="879"/>
        <v>1.3570527693169852E-2</v>
      </c>
      <c r="BA587" s="13">
        <f t="shared" si="880"/>
        <v>6.668769101803783E-3</v>
      </c>
      <c r="BB587" s="13">
        <f t="shared" si="881"/>
        <v>2.4578529113990981E-3</v>
      </c>
      <c r="BC587" s="13">
        <f t="shared" si="882"/>
        <v>7.2469636802258239E-4</v>
      </c>
      <c r="BD587" s="13">
        <f t="shared" si="883"/>
        <v>1.4989379636186166E-4</v>
      </c>
      <c r="BE587" s="13">
        <f t="shared" si="884"/>
        <v>4.618181221807511E-4</v>
      </c>
      <c r="BF587" s="13">
        <f t="shared" si="885"/>
        <v>7.114236317681933E-4</v>
      </c>
      <c r="BG587" s="13">
        <f t="shared" si="886"/>
        <v>7.3062469044202921E-4</v>
      </c>
      <c r="BH587" s="13">
        <f t="shared" si="887"/>
        <v>5.6275798389992799E-4</v>
      </c>
      <c r="BI587" s="13">
        <f t="shared" si="888"/>
        <v>3.4676796728729182E-4</v>
      </c>
      <c r="BJ587" s="14">
        <f t="shared" si="889"/>
        <v>0.65860571967520876</v>
      </c>
      <c r="BK587" s="14">
        <f t="shared" si="890"/>
        <v>0.16743112407369332</v>
      </c>
      <c r="BL587" s="14">
        <f t="shared" si="891"/>
        <v>0.1480177656299517</v>
      </c>
      <c r="BM587" s="14">
        <f t="shared" si="892"/>
        <v>0.79397424390194282</v>
      </c>
      <c r="BN587" s="14">
        <f t="shared" si="893"/>
        <v>0.16746207875108124</v>
      </c>
    </row>
    <row r="588" spans="1:66" x14ac:dyDescent="0.25">
      <c r="A588" t="s">
        <v>291</v>
      </c>
      <c r="B588" t="s">
        <v>298</v>
      </c>
      <c r="C588" t="s">
        <v>292</v>
      </c>
      <c r="D588" s="11">
        <v>44430</v>
      </c>
      <c r="E588" s="10">
        <f>VLOOKUP(A588,home!$A$2:$E$405,3,FALSE)</f>
        <v>1.5636000000000001</v>
      </c>
      <c r="F588" s="10">
        <f>VLOOKUP(B588,home!$B$2:$E$405,3,FALSE)</f>
        <v>1.0659000000000001</v>
      </c>
      <c r="G588" s="10">
        <f>VLOOKUP(C588,away!$B$2:$E$405,4,FALSE)</f>
        <v>1.0125999999999999</v>
      </c>
      <c r="H588" s="10">
        <f>VLOOKUP(A588,away!$A$2:$E$405,3,FALSE)</f>
        <v>1.0982000000000001</v>
      </c>
      <c r="I588" s="10">
        <f>VLOOKUP(C588,away!$B$2:$E$405,3,FALSE)</f>
        <v>1.1382000000000001</v>
      </c>
      <c r="J588" s="10">
        <f>VLOOKUP(B588,home!$B$2:$E$405,4,FALSE)</f>
        <v>0.70820000000000005</v>
      </c>
      <c r="K588" s="12">
        <f t="shared" si="838"/>
        <v>1.6876409196240001</v>
      </c>
      <c r="L588" s="12">
        <f t="shared" si="839"/>
        <v>0.88522963216800021</v>
      </c>
      <c r="M588" s="13">
        <f t="shared" si="840"/>
        <v>7.6316161204370486E-2</v>
      </c>
      <c r="N588" s="13">
        <f t="shared" si="841"/>
        <v>0.12879427647711725</v>
      </c>
      <c r="O588" s="13">
        <f t="shared" si="842"/>
        <v>6.7557327311418683E-2</v>
      </c>
      <c r="P588" s="13">
        <f t="shared" si="843"/>
        <v>0.1140125099911822</v>
      </c>
      <c r="Q588" s="13">
        <f t="shared" si="844"/>
        <v>0.10867924559807496</v>
      </c>
      <c r="R588" s="13">
        <f t="shared" si="845"/>
        <v>2.9901874003070178E-2</v>
      </c>
      <c r="S588" s="13">
        <f t="shared" si="846"/>
        <v>4.2582240214098344E-2</v>
      </c>
      <c r="T588" s="13">
        <f t="shared" si="847"/>
        <v>9.6206088605079648E-2</v>
      </c>
      <c r="U588" s="13">
        <f t="shared" si="848"/>
        <v>5.0463626141022337E-2</v>
      </c>
      <c r="V588" s="13">
        <f t="shared" si="849"/>
        <v>7.0684141271141069E-3</v>
      </c>
      <c r="W588" s="13">
        <f t="shared" si="850"/>
        <v>6.1137180661725916E-2</v>
      </c>
      <c r="X588" s="13">
        <f t="shared" si="851"/>
        <v>5.4120443948968207E-2</v>
      </c>
      <c r="Y588" s="13">
        <f t="shared" si="852"/>
        <v>2.3954510344856999E-2</v>
      </c>
      <c r="Z588" s="13">
        <f t="shared" si="853"/>
        <v>8.8233416416239017E-3</v>
      </c>
      <c r="AA588" s="13">
        <f t="shared" si="854"/>
        <v>1.4890632402226897E-2</v>
      </c>
      <c r="AB588" s="13">
        <f t="shared" si="855"/>
        <v>1.2565020280538569E-2</v>
      </c>
      <c r="AC588" s="13">
        <f t="shared" si="856"/>
        <v>6.5999097010665262E-4</v>
      </c>
      <c r="AD588" s="13">
        <f t="shared" si="857"/>
        <v>2.5794401948793445E-2</v>
      </c>
      <c r="AE588" s="13">
        <f t="shared" si="858"/>
        <v>2.2833968949123967E-2</v>
      </c>
      <c r="AF588" s="13">
        <f t="shared" si="859"/>
        <v>1.0106652966884273E-2</v>
      </c>
      <c r="AG588" s="13">
        <f t="shared" si="860"/>
        <v>2.9822362294415314E-3</v>
      </c>
      <c r="AH588" s="13">
        <f t="shared" si="861"/>
        <v>1.9526708689768309E-3</v>
      </c>
      <c r="AI588" s="13">
        <f t="shared" si="862"/>
        <v>3.2954072610430546E-3</v>
      </c>
      <c r="AJ588" s="13">
        <f t="shared" si="863"/>
        <v>2.7807320702811548E-3</v>
      </c>
      <c r="AK588" s="13">
        <f t="shared" si="864"/>
        <v>1.5642924094390789E-3</v>
      </c>
      <c r="AL588" s="13">
        <f t="shared" si="865"/>
        <v>3.9439733805198496E-5</v>
      </c>
      <c r="AM588" s="13">
        <f t="shared" si="866"/>
        <v>8.7063376452025647E-3</v>
      </c>
      <c r="AN588" s="13">
        <f t="shared" si="867"/>
        <v>7.7071080711930791E-3</v>
      </c>
      <c r="AO588" s="13">
        <f t="shared" si="868"/>
        <v>3.411280221470637E-3</v>
      </c>
      <c r="AP588" s="13">
        <f t="shared" si="869"/>
        <v>1.0065887785581423E-3</v>
      </c>
      <c r="AQ588" s="13">
        <f t="shared" si="870"/>
        <v>2.2276555354686518E-4</v>
      </c>
      <c r="AR588" s="13">
        <f t="shared" si="871"/>
        <v>3.4571242301790594E-4</v>
      </c>
      <c r="AS588" s="13">
        <f t="shared" si="872"/>
        <v>5.8343843150738021E-4</v>
      </c>
      <c r="AT588" s="13">
        <f t="shared" si="873"/>
        <v>4.9231728554654977E-4</v>
      </c>
      <c r="AU588" s="13">
        <f t="shared" si="874"/>
        <v>2.7695159884219019E-4</v>
      </c>
      <c r="AV588" s="13">
        <f t="shared" si="875"/>
        <v>1.1684871274034276E-4</v>
      </c>
      <c r="AW588" s="13">
        <f t="shared" si="876"/>
        <v>1.6366939021798254E-6</v>
      </c>
      <c r="AX588" s="13">
        <f t="shared" si="877"/>
        <v>2.4488619450177885E-3</v>
      </c>
      <c r="AY588" s="13">
        <f t="shared" si="878"/>
        <v>2.1678051588183101E-3</v>
      </c>
      <c r="AZ588" s="13">
        <f t="shared" si="879"/>
        <v>9.5950268167631293E-4</v>
      </c>
      <c r="BA588" s="13">
        <f t="shared" si="880"/>
        <v>2.8312673532151085E-4</v>
      </c>
      <c r="BB588" s="13">
        <f t="shared" si="881"/>
        <v>6.265804394139693E-5</v>
      </c>
      <c r="BC588" s="13">
        <f t="shared" si="882"/>
        <v>1.1093351438121843E-5</v>
      </c>
      <c r="BD588" s="13">
        <f t="shared" si="883"/>
        <v>5.1005813510674816E-5</v>
      </c>
      <c r="BE588" s="13">
        <f t="shared" si="884"/>
        <v>8.60794980193255E-5</v>
      </c>
      <c r="BF588" s="13">
        <f t="shared" si="885"/>
        <v>7.2635641599053412E-5</v>
      </c>
      <c r="BG588" s="13">
        <f t="shared" si="886"/>
        <v>4.0860960328568584E-5</v>
      </c>
      <c r="BH588" s="13">
        <f t="shared" si="887"/>
        <v>1.723965716640632E-5</v>
      </c>
      <c r="BI588" s="13">
        <f t="shared" si="888"/>
        <v>5.8188701748632832E-6</v>
      </c>
      <c r="BJ588" s="14">
        <f t="shared" si="889"/>
        <v>0.56159613391625096</v>
      </c>
      <c r="BK588" s="14">
        <f t="shared" si="890"/>
        <v>0.24284656139949531</v>
      </c>
      <c r="BL588" s="14">
        <f t="shared" si="891"/>
        <v>0.18706049164047006</v>
      </c>
      <c r="BM588" s="14">
        <f t="shared" si="892"/>
        <v>0.4728989655476904</v>
      </c>
      <c r="BN588" s="14">
        <f t="shared" si="893"/>
        <v>0.5252613945852338</v>
      </c>
    </row>
    <row r="589" spans="1:66" x14ac:dyDescent="0.25">
      <c r="A589" t="s">
        <v>291</v>
      </c>
      <c r="B589" t="s">
        <v>302</v>
      </c>
      <c r="C589" t="s">
        <v>317</v>
      </c>
      <c r="D589" s="11">
        <v>44430</v>
      </c>
      <c r="E589" s="10">
        <f>VLOOKUP(A589,home!$A$2:$E$405,3,FALSE)</f>
        <v>1.5636000000000001</v>
      </c>
      <c r="F589" s="10">
        <f>VLOOKUP(B589,home!$B$2:$E$405,3,FALSE)</f>
        <v>0.87209999999999999</v>
      </c>
      <c r="G589" s="10">
        <f>VLOOKUP(C589,away!$B$2:$E$405,4,FALSE)</f>
        <v>1.5989</v>
      </c>
      <c r="H589" s="10">
        <f>VLOOKUP(A589,away!$A$2:$E$405,3,FALSE)</f>
        <v>1.0982000000000001</v>
      </c>
      <c r="I589" s="10">
        <f>VLOOKUP(C589,away!$B$2:$E$405,3,FALSE)</f>
        <v>0.98650000000000004</v>
      </c>
      <c r="J589" s="10">
        <f>VLOOKUP(B589,home!$B$2:$E$405,4,FALSE)</f>
        <v>1.8211999999999999</v>
      </c>
      <c r="K589" s="12">
        <f t="shared" si="838"/>
        <v>2.1802849188840003</v>
      </c>
      <c r="L589" s="12">
        <f t="shared" si="839"/>
        <v>1.9730412751599999</v>
      </c>
      <c r="M589" s="13">
        <f t="shared" si="840"/>
        <v>1.571206808536605E-2</v>
      </c>
      <c r="N589" s="13">
        <f t="shared" si="841"/>
        <v>3.4256785091002204E-2</v>
      </c>
      <c r="O589" s="13">
        <f t="shared" si="842"/>
        <v>3.1000558850551373E-2</v>
      </c>
      <c r="P589" s="13">
        <f t="shared" si="843"/>
        <v>6.7590050938833066E-2</v>
      </c>
      <c r="Q589" s="13">
        <f t="shared" si="844"/>
        <v>3.7344775951681196E-2</v>
      </c>
      <c r="R589" s="13">
        <f t="shared" si="845"/>
        <v>3.0582691082582252E-2</v>
      </c>
      <c r="S589" s="13">
        <f t="shared" si="846"/>
        <v>7.2689587409708878E-2</v>
      </c>
      <c r="T589" s="13">
        <f t="shared" si="847"/>
        <v>7.3682784364269574E-2</v>
      </c>
      <c r="U589" s="13">
        <f t="shared" si="848"/>
        <v>6.6678980146242281E-2</v>
      </c>
      <c r="V589" s="13">
        <f t="shared" si="849"/>
        <v>3.4743943947709521E-2</v>
      </c>
      <c r="W589" s="13">
        <f t="shared" si="850"/>
        <v>2.7140750602184138E-2</v>
      </c>
      <c r="X589" s="13">
        <f t="shared" si="851"/>
        <v>5.3549821176932931E-2</v>
      </c>
      <c r="Y589" s="13">
        <f t="shared" si="852"/>
        <v>5.282800372976286E-2</v>
      </c>
      <c r="Z589" s="13">
        <f t="shared" si="853"/>
        <v>2.0113637270467482E-2</v>
      </c>
      <c r="AA589" s="13">
        <f t="shared" si="854"/>
        <v>4.3853460004703394E-2</v>
      </c>
      <c r="AB589" s="13">
        <f t="shared" si="855"/>
        <v>4.780651874456876E-2</v>
      </c>
      <c r="AC589" s="13">
        <f t="shared" si="856"/>
        <v>9.3413265542238444E-3</v>
      </c>
      <c r="AD589" s="13">
        <f t="shared" si="857"/>
        <v>1.4793642306283477E-2</v>
      </c>
      <c r="AE589" s="13">
        <f t="shared" si="858"/>
        <v>2.9188466880250476E-2</v>
      </c>
      <c r="AF589" s="13">
        <f t="shared" si="859"/>
        <v>2.8795024956687412E-2</v>
      </c>
      <c r="AG589" s="13">
        <f t="shared" si="860"/>
        <v>1.8937924252935518E-2</v>
      </c>
      <c r="AH589" s="13">
        <f t="shared" si="861"/>
        <v>9.9212591320572124E-3</v>
      </c>
      <c r="AI589" s="13">
        <f t="shared" si="862"/>
        <v>2.1631171661964505E-2</v>
      </c>
      <c r="AJ589" s="13">
        <f t="shared" si="863"/>
        <v>2.3581058676186092E-2</v>
      </c>
      <c r="AK589" s="13">
        <f t="shared" si="864"/>
        <v>1.7137808867669083E-2</v>
      </c>
      <c r="AL589" s="13">
        <f t="shared" si="865"/>
        <v>1.6073778046425907E-3</v>
      </c>
      <c r="AM589" s="13">
        <f t="shared" si="866"/>
        <v>6.4508710431508418E-3</v>
      </c>
      <c r="AN589" s="13">
        <f t="shared" si="867"/>
        <v>1.2727834828871057E-2</v>
      </c>
      <c r="AO589" s="13">
        <f t="shared" si="868"/>
        <v>1.2556271730390806E-2</v>
      </c>
      <c r="AP589" s="13">
        <f t="shared" si="869"/>
        <v>8.2580141287285792E-3</v>
      </c>
      <c r="AQ589" s="13">
        <f t="shared" si="870"/>
        <v>4.0733506817089817E-3</v>
      </c>
      <c r="AR589" s="13">
        <f t="shared" si="871"/>
        <v>3.9150107538213959E-3</v>
      </c>
      <c r="AS589" s="13">
        <f t="shared" si="872"/>
        <v>8.5358389038254715E-3</v>
      </c>
      <c r="AT589" s="13">
        <f t="shared" si="873"/>
        <v>9.3052804160170081E-3</v>
      </c>
      <c r="AU589" s="13">
        <f t="shared" si="874"/>
        <v>6.7627208523428402E-3</v>
      </c>
      <c r="AV589" s="13">
        <f t="shared" si="875"/>
        <v>3.6861645712463606E-3</v>
      </c>
      <c r="AW589" s="13">
        <f t="shared" si="876"/>
        <v>1.9207236668066161E-4</v>
      </c>
      <c r="AX589" s="13">
        <f t="shared" si="877"/>
        <v>2.3441228081745443E-3</v>
      </c>
      <c r="AY589" s="13">
        <f t="shared" si="878"/>
        <v>4.625051054572343E-3</v>
      </c>
      <c r="AZ589" s="13">
        <f t="shared" si="879"/>
        <v>4.5627083151967597E-3</v>
      </c>
      <c r="BA589" s="13">
        <f t="shared" si="880"/>
        <v>3.0008039441329834E-3</v>
      </c>
      <c r="BB589" s="13">
        <f t="shared" si="881"/>
        <v>1.4801775101093242E-3</v>
      </c>
      <c r="BC589" s="13">
        <f t="shared" si="882"/>
        <v>5.8409026440185165E-4</v>
      </c>
      <c r="BD589" s="13">
        <f t="shared" si="883"/>
        <v>1.287412968330812E-3</v>
      </c>
      <c r="BE589" s="13">
        <f t="shared" si="884"/>
        <v>2.8069270792273541E-3</v>
      </c>
      <c r="BF589" s="13">
        <f t="shared" si="885"/>
        <v>3.0599503896232587E-3</v>
      </c>
      <c r="BG589" s="13">
        <f t="shared" si="886"/>
        <v>2.2238545623429373E-3</v>
      </c>
      <c r="BH589" s="13">
        <f t="shared" si="887"/>
        <v>1.212159141016921E-3</v>
      </c>
      <c r="BI589" s="13">
        <f t="shared" si="888"/>
        <v>5.2857045888931589E-4</v>
      </c>
      <c r="BJ589" s="14">
        <f t="shared" si="889"/>
        <v>0.43118127562142783</v>
      </c>
      <c r="BK589" s="14">
        <f t="shared" si="890"/>
        <v>0.2063094057950563</v>
      </c>
      <c r="BL589" s="14">
        <f t="shared" si="891"/>
        <v>0.33551739726320862</v>
      </c>
      <c r="BM589" s="14">
        <f t="shared" si="892"/>
        <v>0.7722018072622524</v>
      </c>
      <c r="BN589" s="14">
        <f t="shared" si="893"/>
        <v>0.21648693000001612</v>
      </c>
    </row>
    <row r="590" spans="1:66" x14ac:dyDescent="0.25">
      <c r="A590" t="s">
        <v>291</v>
      </c>
      <c r="B590" t="s">
        <v>307</v>
      </c>
      <c r="C590" t="s">
        <v>299</v>
      </c>
      <c r="D590" s="11">
        <v>44430</v>
      </c>
      <c r="E590" s="10">
        <f>VLOOKUP(A590,home!$A$2:$E$405,3,FALSE)</f>
        <v>1.5636000000000001</v>
      </c>
      <c r="F590" s="10">
        <f>VLOOKUP(B590,home!$B$2:$E$405,3,FALSE)</f>
        <v>1.3371999999999999</v>
      </c>
      <c r="G590" s="10">
        <f>VLOOKUP(C590,away!$B$2:$E$405,4,FALSE)</f>
        <v>1.3954</v>
      </c>
      <c r="H590" s="10">
        <f>VLOOKUP(A590,away!$A$2:$E$405,3,FALSE)</f>
        <v>1.0982000000000001</v>
      </c>
      <c r="I590" s="10">
        <f>VLOOKUP(C590,away!$B$2:$E$405,3,FALSE)</f>
        <v>1.0761000000000001</v>
      </c>
      <c r="J590" s="10">
        <f>VLOOKUP(B590,home!$B$2:$E$405,4,FALSE)</f>
        <v>0.99339999999999995</v>
      </c>
      <c r="K590" s="12">
        <f t="shared" si="838"/>
        <v>2.9175663967680001</v>
      </c>
      <c r="L590" s="12">
        <f t="shared" si="839"/>
        <v>1.1739733180680001</v>
      </c>
      <c r="M590" s="13">
        <f t="shared" si="840"/>
        <v>1.6713479744180193E-2</v>
      </c>
      <c r="N590" s="13">
        <f t="shared" si="841"/>
        <v>4.8762686874682763E-2</v>
      </c>
      <c r="O590" s="13">
        <f t="shared" si="842"/>
        <v>1.9621179271737534E-2</v>
      </c>
      <c r="P590" s="13">
        <f t="shared" si="843"/>
        <v>5.7246093308182248E-2</v>
      </c>
      <c r="Q590" s="13">
        <f t="shared" si="844"/>
        <v>7.1134188320847239E-2</v>
      </c>
      <c r="R590" s="13">
        <f t="shared" si="845"/>
        <v>1.151737046702439E-2</v>
      </c>
      <c r="S590" s="13">
        <f t="shared" si="846"/>
        <v>4.9019044047219351E-2</v>
      </c>
      <c r="T590" s="13">
        <f t="shared" si="847"/>
        <v>8.3509639091099028E-2</v>
      </c>
      <c r="U590" s="13">
        <f t="shared" si="848"/>
        <v>3.3602693053718533E-2</v>
      </c>
      <c r="V590" s="13">
        <f t="shared" si="849"/>
        <v>1.8655259855162018E-2</v>
      </c>
      <c r="W590" s="13">
        <f t="shared" si="850"/>
        <v>6.9179572502090211E-2</v>
      </c>
      <c r="X590" s="13">
        <f t="shared" si="851"/>
        <v>8.1214972272804622E-2</v>
      </c>
      <c r="Y590" s="13">
        <f t="shared" si="852"/>
        <v>4.7672105237952546E-2</v>
      </c>
      <c r="Z590" s="13">
        <f t="shared" si="853"/>
        <v>4.507028540863673E-3</v>
      </c>
      <c r="AA590" s="13">
        <f t="shared" si="854"/>
        <v>1.3149555020098165E-2</v>
      </c>
      <c r="AB590" s="13">
        <f t="shared" si="855"/>
        <v>1.9182349929545189E-2</v>
      </c>
      <c r="AC590" s="13">
        <f t="shared" si="856"/>
        <v>3.9935607467112685E-3</v>
      </c>
      <c r="AD590" s="13">
        <f t="shared" si="857"/>
        <v>5.0458999018718496E-2</v>
      </c>
      <c r="AE590" s="13">
        <f t="shared" si="858"/>
        <v>5.9237518504394918E-2</v>
      </c>
      <c r="AF590" s="13">
        <f t="shared" si="859"/>
        <v>3.4771633076359533E-2</v>
      </c>
      <c r="AG590" s="13">
        <f t="shared" si="860"/>
        <v>1.3606989819098945E-2</v>
      </c>
      <c r="AH590" s="13">
        <f t="shared" si="861"/>
        <v>1.322782812686225E-3</v>
      </c>
      <c r="AI590" s="13">
        <f t="shared" si="862"/>
        <v>3.8593066845155895E-3</v>
      </c>
      <c r="AJ590" s="13">
        <f t="shared" si="863"/>
        <v>5.6298917487824039E-3</v>
      </c>
      <c r="AK590" s="13">
        <f t="shared" si="864"/>
        <v>5.4751943278963239E-3</v>
      </c>
      <c r="AL590" s="13">
        <f t="shared" si="865"/>
        <v>5.4714100148470527E-4</v>
      </c>
      <c r="AM590" s="13">
        <f t="shared" si="866"/>
        <v>2.9443495990312499E-2</v>
      </c>
      <c r="AN590" s="13">
        <f t="shared" si="867"/>
        <v>3.4565878683269019E-2</v>
      </c>
      <c r="AO590" s="13">
        <f t="shared" si="868"/>
        <v>2.0289709644866646E-2</v>
      </c>
      <c r="AP590" s="13">
        <f t="shared" si="869"/>
        <v>7.9398592514734693E-3</v>
      </c>
      <c r="AQ590" s="13">
        <f t="shared" si="870"/>
        <v>2.3302957276113024E-3</v>
      </c>
      <c r="AR590" s="13">
        <f t="shared" si="871"/>
        <v>3.1058234553851398E-4</v>
      </c>
      <c r="AS590" s="13">
        <f t="shared" si="872"/>
        <v>9.0614461477255622E-4</v>
      </c>
      <c r="AT590" s="13">
        <f t="shared" si="873"/>
        <v>1.3218685393363474E-3</v>
      </c>
      <c r="AU590" s="13">
        <f t="shared" si="874"/>
        <v>1.2855464104375089E-3</v>
      </c>
      <c r="AV590" s="13">
        <f t="shared" si="875"/>
        <v>9.3766675214454996E-4</v>
      </c>
      <c r="AW590" s="13">
        <f t="shared" si="876"/>
        <v>5.2056592282167102E-5</v>
      </c>
      <c r="AX590" s="13">
        <f t="shared" si="877"/>
        <v>1.4317225750784849E-2</v>
      </c>
      <c r="AY590" s="13">
        <f t="shared" si="878"/>
        <v>1.6808041020177501E-2</v>
      </c>
      <c r="AZ590" s="13">
        <f t="shared" si="879"/>
        <v>9.8660958433404201E-3</v>
      </c>
      <c r="BA590" s="13">
        <f t="shared" si="880"/>
        <v>3.8608444245277532E-3</v>
      </c>
      <c r="BB590" s="13">
        <f t="shared" si="881"/>
        <v>1.1331320849017952E-3</v>
      </c>
      <c r="BC590" s="13">
        <f t="shared" si="882"/>
        <v>2.6605336670429441E-4</v>
      </c>
      <c r="BD590" s="13">
        <f t="shared" si="883"/>
        <v>6.0769231120865177E-5</v>
      </c>
      <c r="BE590" s="13">
        <f t="shared" si="884"/>
        <v>1.7729826667566443E-4</v>
      </c>
      <c r="BF590" s="13">
        <f t="shared" si="885"/>
        <v>2.586397325290652E-4</v>
      </c>
      <c r="BG590" s="13">
        <f t="shared" si="886"/>
        <v>2.51532864165288E-4</v>
      </c>
      <c r="BH590" s="13">
        <f t="shared" si="887"/>
        <v>1.8346595804286355E-4</v>
      </c>
      <c r="BI590" s="13">
        <f t="shared" si="888"/>
        <v>1.0705482282734124E-4</v>
      </c>
      <c r="BJ590" s="14">
        <f t="shared" si="889"/>
        <v>0.70036893650601784</v>
      </c>
      <c r="BK590" s="14">
        <f t="shared" si="890"/>
        <v>0.16298261972311728</v>
      </c>
      <c r="BL590" s="14">
        <f t="shared" si="891"/>
        <v>0.11916089285359491</v>
      </c>
      <c r="BM590" s="14">
        <f t="shared" si="892"/>
        <v>0.74526849520904404</v>
      </c>
      <c r="BN590" s="14">
        <f t="shared" si="893"/>
        <v>0.2249949979866544</v>
      </c>
    </row>
    <row r="591" spans="1:66" x14ac:dyDescent="0.25">
      <c r="A591" t="s">
        <v>291</v>
      </c>
      <c r="B591" t="s">
        <v>309</v>
      </c>
      <c r="C591" t="s">
        <v>308</v>
      </c>
      <c r="D591" s="11">
        <v>44430</v>
      </c>
      <c r="E591" s="10">
        <f>VLOOKUP(A591,home!$A$2:$E$405,3,FALSE)</f>
        <v>1.5636000000000001</v>
      </c>
      <c r="F591" s="10">
        <f>VLOOKUP(B591,home!$B$2:$E$405,3,FALSE)</f>
        <v>0.92379999999999995</v>
      </c>
      <c r="G591" s="10">
        <f>VLOOKUP(C591,away!$B$2:$E$405,4,FALSE)</f>
        <v>0.78169999999999995</v>
      </c>
      <c r="H591" s="10">
        <f>VLOOKUP(A591,away!$A$2:$E$405,3,FALSE)</f>
        <v>1.0982000000000001</v>
      </c>
      <c r="I591" s="10">
        <f>VLOOKUP(C591,away!$B$2:$E$405,3,FALSE)</f>
        <v>1.0118</v>
      </c>
      <c r="J591" s="10">
        <f>VLOOKUP(B591,home!$B$2:$E$405,4,FALSE)</f>
        <v>0.70820000000000005</v>
      </c>
      <c r="K591" s="12">
        <f t="shared" si="838"/>
        <v>1.129129441656</v>
      </c>
      <c r="L591" s="12">
        <f t="shared" si="839"/>
        <v>0.78692263383200012</v>
      </c>
      <c r="M591" s="13">
        <f t="shared" si="840"/>
        <v>0.14718689937075091</v>
      </c>
      <c r="N591" s="13">
        <f t="shared" si="841"/>
        <v>0.16619306150557386</v>
      </c>
      <c r="O591" s="13">
        <f t="shared" si="842"/>
        <v>0.11582470251839688</v>
      </c>
      <c r="P591" s="13">
        <f t="shared" si="843"/>
        <v>0.13078108168456978</v>
      </c>
      <c r="Q591" s="13">
        <f t="shared" si="844"/>
        <v>9.3826739372444956E-2</v>
      </c>
      <c r="R591" s="13">
        <f t="shared" si="845"/>
        <v>4.5572539984292379E-2</v>
      </c>
      <c r="S591" s="13">
        <f t="shared" si="846"/>
        <v>2.9050974304960744E-2</v>
      </c>
      <c r="T591" s="13">
        <f t="shared" si="847"/>
        <v>7.383438487083302E-2</v>
      </c>
      <c r="U591" s="13">
        <f t="shared" si="848"/>
        <v>5.1457296627309787E-2</v>
      </c>
      <c r="V591" s="13">
        <f t="shared" si="849"/>
        <v>2.8680978325563095E-3</v>
      </c>
      <c r="W591" s="13">
        <f t="shared" si="850"/>
        <v>3.5314177946670598E-2</v>
      </c>
      <c r="X591" s="13">
        <f t="shared" si="851"/>
        <v>2.7789525921405961E-2</v>
      </c>
      <c r="Y591" s="13">
        <f t="shared" si="852"/>
        <v>1.0934103465507708E-2</v>
      </c>
      <c r="Z591" s="13">
        <f t="shared" si="853"/>
        <v>1.1954021064951168E-2</v>
      </c>
      <c r="AA591" s="13">
        <f t="shared" si="854"/>
        <v>1.3497637130612377E-2</v>
      </c>
      <c r="AB591" s="13">
        <f t="shared" si="855"/>
        <v>7.6202897384818249E-3</v>
      </c>
      <c r="AC591" s="13">
        <f t="shared" si="856"/>
        <v>1.5927578240763552E-4</v>
      </c>
      <c r="AD591" s="13">
        <f t="shared" si="857"/>
        <v>9.9685695068662053E-3</v>
      </c>
      <c r="AE591" s="13">
        <f t="shared" si="858"/>
        <v>7.8444929718805168E-3</v>
      </c>
      <c r="AF591" s="13">
        <f t="shared" si="859"/>
        <v>3.0865045352544145E-3</v>
      </c>
      <c r="AG591" s="13">
        <f t="shared" si="860"/>
        <v>8.0961342607227267E-4</v>
      </c>
      <c r="AH591" s="13">
        <f t="shared" si="861"/>
        <v>2.3517224353286456E-3</v>
      </c>
      <c r="AI591" s="13">
        <f t="shared" si="862"/>
        <v>2.6553990403325222E-3</v>
      </c>
      <c r="AJ591" s="13">
        <f t="shared" si="863"/>
        <v>1.4991446178922699E-3</v>
      </c>
      <c r="AK591" s="13">
        <f t="shared" si="864"/>
        <v>5.6424277512076538E-4</v>
      </c>
      <c r="AL591" s="13">
        <f t="shared" si="865"/>
        <v>5.6609003106878754E-6</v>
      </c>
      <c r="AM591" s="13">
        <f t="shared" si="866"/>
        <v>2.2511610642793707E-3</v>
      </c>
      <c r="AN591" s="13">
        <f t="shared" si="867"/>
        <v>1.7714895938827709E-3</v>
      </c>
      <c r="AO591" s="13">
        <f t="shared" si="868"/>
        <v>6.970126285121051E-4</v>
      </c>
      <c r="AP591" s="13">
        <f t="shared" si="869"/>
        <v>1.8283167114763711E-4</v>
      </c>
      <c r="AQ591" s="13">
        <f t="shared" si="870"/>
        <v>3.5968595051851169E-5</v>
      </c>
      <c r="AR591" s="13">
        <f t="shared" si="871"/>
        <v>3.7012472257012477E-4</v>
      </c>
      <c r="AS591" s="13">
        <f t="shared" si="872"/>
        <v>4.1791872133868689E-4</v>
      </c>
      <c r="AT591" s="13">
        <f t="shared" si="873"/>
        <v>2.3594216624137055E-4</v>
      </c>
      <c r="AU591" s="13">
        <f t="shared" si="874"/>
        <v>8.8803082143741946E-5</v>
      </c>
      <c r="AV591" s="13">
        <f t="shared" si="875"/>
        <v>2.5067543639573824E-5</v>
      </c>
      <c r="AW591" s="13">
        <f t="shared" si="876"/>
        <v>1.3972006361098845E-7</v>
      </c>
      <c r="AX591" s="13">
        <f t="shared" si="877"/>
        <v>4.2364203926458215E-4</v>
      </c>
      <c r="AY591" s="13">
        <f t="shared" si="878"/>
        <v>3.3337350934004457E-4</v>
      </c>
      <c r="AZ591" s="13">
        <f t="shared" si="879"/>
        <v>1.3116958000984236E-4</v>
      </c>
      <c r="BA591" s="13">
        <f t="shared" si="880"/>
        <v>3.4406770459994153E-5</v>
      </c>
      <c r="BB591" s="13">
        <f t="shared" si="881"/>
        <v>6.7688666080079127E-6</v>
      </c>
      <c r="BC591" s="13">
        <f t="shared" si="882"/>
        <v>1.065314867846213E-6</v>
      </c>
      <c r="BD591" s="13">
        <f t="shared" si="883"/>
        <v>4.8543253588536799E-5</v>
      </c>
      <c r="BE591" s="13">
        <f t="shared" si="884"/>
        <v>5.4811616820590177E-5</v>
      </c>
      <c r="BF591" s="13">
        <f t="shared" si="885"/>
        <v>3.0944705148447812E-5</v>
      </c>
      <c r="BG591" s="13">
        <f t="shared" si="886"/>
        <v>1.1646859215492141E-5</v>
      </c>
      <c r="BH591" s="13">
        <f t="shared" si="887"/>
        <v>3.287702910758671E-6</v>
      </c>
      <c r="BI591" s="13">
        <f t="shared" si="888"/>
        <v>7.4244843039114807E-7</v>
      </c>
      <c r="BJ591" s="14">
        <f t="shared" si="889"/>
        <v>0.43547006315593356</v>
      </c>
      <c r="BK591" s="14">
        <f t="shared" si="890"/>
        <v>0.31038536338489614</v>
      </c>
      <c r="BL591" s="14">
        <f t="shared" si="891"/>
        <v>0.24233080768981516</v>
      </c>
      <c r="BM591" s="14">
        <f t="shared" si="892"/>
        <v>0.30042199707029088</v>
      </c>
      <c r="BN591" s="14">
        <f t="shared" si="893"/>
        <v>0.69938502443602868</v>
      </c>
    </row>
    <row r="592" spans="1:66" x14ac:dyDescent="0.25">
      <c r="A592" t="s">
        <v>291</v>
      </c>
      <c r="B592" t="s">
        <v>310</v>
      </c>
      <c r="C592" t="s">
        <v>294</v>
      </c>
      <c r="D592" s="11">
        <v>44430</v>
      </c>
      <c r="E592" s="10">
        <f>VLOOKUP(A592,home!$A$2:$E$405,3,FALSE)</f>
        <v>1.5636000000000001</v>
      </c>
      <c r="F592" s="10">
        <f>VLOOKUP(B592,home!$B$2:$E$405,3,FALSE)</f>
        <v>1.1512</v>
      </c>
      <c r="G592" s="10">
        <f>VLOOKUP(C592,away!$B$2:$E$405,4,FALSE)</f>
        <v>1.4390000000000001</v>
      </c>
      <c r="H592" s="10">
        <f>VLOOKUP(A592,away!$A$2:$E$405,3,FALSE)</f>
        <v>1.0982000000000001</v>
      </c>
      <c r="I592" s="10">
        <f>VLOOKUP(C592,away!$B$2:$E$405,3,FALSE)</f>
        <v>0.56910000000000005</v>
      </c>
      <c r="J592" s="10">
        <f>VLOOKUP(B592,home!$B$2:$E$405,4,FALSE)</f>
        <v>0.63739999999999997</v>
      </c>
      <c r="K592" s="12">
        <f t="shared" si="838"/>
        <v>2.5902234844800001</v>
      </c>
      <c r="L592" s="12">
        <f t="shared" si="839"/>
        <v>0.39836583418800009</v>
      </c>
      <c r="M592" s="13">
        <f t="shared" si="840"/>
        <v>5.0358426331896994E-2</v>
      </c>
      <c r="N592" s="13">
        <f t="shared" si="841"/>
        <v>0.13043957852633561</v>
      </c>
      <c r="O592" s="13">
        <f t="shared" si="842"/>
        <v>2.0061076514101096E-2</v>
      </c>
      <c r="P592" s="13">
        <f t="shared" si="843"/>
        <v>5.1962671510774827E-2</v>
      </c>
      <c r="Q592" s="13">
        <f t="shared" si="844"/>
        <v>0.16893382980229385</v>
      </c>
      <c r="R592" s="13">
        <f t="shared" si="845"/>
        <v>3.99582374012459E-3</v>
      </c>
      <c r="S592" s="13">
        <f t="shared" si="846"/>
        <v>1.3404505597241217E-2</v>
      </c>
      <c r="T592" s="13">
        <f t="shared" si="847"/>
        <v>6.7297466031764411E-2</v>
      </c>
      <c r="U592" s="13">
        <f t="shared" si="848"/>
        <v>1.0350076491513422E-2</v>
      </c>
      <c r="V592" s="13">
        <f t="shared" si="849"/>
        <v>1.5368363060326911E-3</v>
      </c>
      <c r="W592" s="13">
        <f t="shared" si="850"/>
        <v>0.14585879109234962</v>
      </c>
      <c r="X592" s="13">
        <f t="shared" si="851"/>
        <v>5.8105158987157089E-2</v>
      </c>
      <c r="Y592" s="13">
        <f t="shared" si="852"/>
        <v>1.1573555065272603E-2</v>
      </c>
      <c r="Z592" s="13">
        <f t="shared" si="853"/>
        <v>5.3059988583431549E-4</v>
      </c>
      <c r="AA592" s="13">
        <f t="shared" si="854"/>
        <v>1.3743722851504508E-3</v>
      </c>
      <c r="AB592" s="13">
        <f t="shared" si="855"/>
        <v>1.7799656847075709E-3</v>
      </c>
      <c r="AC592" s="13">
        <f t="shared" si="856"/>
        <v>9.911216199684352E-5</v>
      </c>
      <c r="AD592" s="13">
        <f t="shared" si="857"/>
        <v>9.4451716526316579E-2</v>
      </c>
      <c r="AE592" s="13">
        <f t="shared" si="858"/>
        <v>3.7626336844494616E-2</v>
      </c>
      <c r="AF592" s="13">
        <f t="shared" si="859"/>
        <v>7.4945235322478902E-3</v>
      </c>
      <c r="AG592" s="13">
        <f t="shared" si="860"/>
        <v>9.951873729218423E-4</v>
      </c>
      <c r="AH592" s="13">
        <f t="shared" si="861"/>
        <v>5.284321653511118E-5</v>
      </c>
      <c r="AI592" s="13">
        <f t="shared" si="862"/>
        <v>1.3687574046470684E-4</v>
      </c>
      <c r="AJ592" s="13">
        <f t="shared" si="863"/>
        <v>1.7726937870363656E-4</v>
      </c>
      <c r="AK592" s="13">
        <f t="shared" si="864"/>
        <v>1.5305576926577942E-4</v>
      </c>
      <c r="AL592" s="13">
        <f t="shared" si="865"/>
        <v>4.090781298543151E-6</v>
      </c>
      <c r="AM592" s="13">
        <f t="shared" si="866"/>
        <v>4.8930210859182574E-2</v>
      </c>
      <c r="AN592" s="13">
        <f t="shared" si="867"/>
        <v>1.9492124265913006E-2</v>
      </c>
      <c r="AO592" s="13">
        <f t="shared" si="868"/>
        <v>3.8824981716432966E-3</v>
      </c>
      <c r="AP592" s="13">
        <f t="shared" si="869"/>
        <v>5.1555154096002227E-4</v>
      </c>
      <c r="AQ592" s="13">
        <f t="shared" si="870"/>
        <v>5.1344529920362042E-5</v>
      </c>
      <c r="AR592" s="13">
        <f t="shared" si="871"/>
        <v>4.2101864072373364E-6</v>
      </c>
      <c r="AS592" s="13">
        <f t="shared" si="872"/>
        <v>1.0905323706064627E-5</v>
      </c>
      <c r="AT592" s="13">
        <f t="shared" si="873"/>
        <v>1.4123612784652534E-5</v>
      </c>
      <c r="AU592" s="13">
        <f t="shared" si="874"/>
        <v>1.2194437840169655E-5</v>
      </c>
      <c r="AV592" s="13">
        <f t="shared" si="875"/>
        <v>7.8965798184097532E-6</v>
      </c>
      <c r="AW592" s="13">
        <f t="shared" si="876"/>
        <v>1.1725276202903313E-7</v>
      </c>
      <c r="AX592" s="13">
        <f t="shared" si="877"/>
        <v>2.112336354466883E-2</v>
      </c>
      <c r="AY592" s="13">
        <f t="shared" si="878"/>
        <v>8.4148263393283886E-3</v>
      </c>
      <c r="AZ592" s="13">
        <f t="shared" si="879"/>
        <v>1.6760896571068544E-3</v>
      </c>
      <c r="BA592" s="13">
        <f t="shared" si="880"/>
        <v>2.2256561814241701E-4</v>
      </c>
      <c r="BB592" s="13">
        <f t="shared" si="881"/>
        <v>2.216563453321796E-5</v>
      </c>
      <c r="BC592" s="13">
        <f t="shared" si="882"/>
        <v>1.7660062982263428E-6</v>
      </c>
      <c r="BD592" s="13">
        <f t="shared" si="883"/>
        <v>2.7953240336768001E-7</v>
      </c>
      <c r="BE592" s="13">
        <f t="shared" si="884"/>
        <v>7.2405139587610095E-7</v>
      </c>
      <c r="BF592" s="13">
        <f t="shared" si="885"/>
        <v>9.3772746478440125E-7</v>
      </c>
      <c r="BG592" s="13">
        <f t="shared" si="886"/>
        <v>8.0964123377548282E-7</v>
      </c>
      <c r="BH592" s="13">
        <f t="shared" si="887"/>
        <v>5.2428793443215448E-7</v>
      </c>
      <c r="BI592" s="13">
        <f t="shared" si="888"/>
        <v>2.716045840791353E-7</v>
      </c>
      <c r="BJ592" s="14">
        <f t="shared" si="889"/>
        <v>0.82710864994885114</v>
      </c>
      <c r="BK592" s="14">
        <f t="shared" si="890"/>
        <v>0.12578046902856949</v>
      </c>
      <c r="BL592" s="14">
        <f t="shared" si="891"/>
        <v>3.813423580613922E-2</v>
      </c>
      <c r="BM592" s="14">
        <f t="shared" si="892"/>
        <v>0.55738783915730072</v>
      </c>
      <c r="BN592" s="14">
        <f t="shared" si="893"/>
        <v>0.42575140642552695</v>
      </c>
    </row>
    <row r="593" spans="1:66" x14ac:dyDescent="0.25">
      <c r="A593" t="s">
        <v>291</v>
      </c>
      <c r="B593" t="s">
        <v>311</v>
      </c>
      <c r="C593" t="s">
        <v>295</v>
      </c>
      <c r="D593" s="11">
        <v>44430</v>
      </c>
      <c r="E593" s="10">
        <f>VLOOKUP(A593,home!$A$2:$E$405,3,FALSE)</f>
        <v>1.5636000000000001</v>
      </c>
      <c r="F593" s="10">
        <f>VLOOKUP(B593,home!$B$2:$E$405,3,FALSE)</f>
        <v>0.87209999999999999</v>
      </c>
      <c r="G593" s="10">
        <f>VLOOKUP(C593,away!$B$2:$E$405,4,FALSE)</f>
        <v>0.74609999999999999</v>
      </c>
      <c r="H593" s="10">
        <f>VLOOKUP(A593,away!$A$2:$E$405,3,FALSE)</f>
        <v>1.0982000000000001</v>
      </c>
      <c r="I593" s="10">
        <f>VLOOKUP(C593,away!$B$2:$E$405,3,FALSE)</f>
        <v>0.75880000000000003</v>
      </c>
      <c r="J593" s="10">
        <f>VLOOKUP(B593,home!$B$2:$E$405,4,FALSE)</f>
        <v>0.66220000000000001</v>
      </c>
      <c r="K593" s="12">
        <f t="shared" si="838"/>
        <v>1.0173935693160001</v>
      </c>
      <c r="L593" s="12">
        <f t="shared" si="839"/>
        <v>0.5518206367520001</v>
      </c>
      <c r="M593" s="13">
        <f t="shared" si="840"/>
        <v>0.20820872724677403</v>
      </c>
      <c r="N593" s="13">
        <f t="shared" si="841"/>
        <v>0.21183022017633693</v>
      </c>
      <c r="O593" s="13">
        <f t="shared" si="842"/>
        <v>0.11489387244663837</v>
      </c>
      <c r="P593" s="13">
        <f t="shared" si="843"/>
        <v>0.11689228698102264</v>
      </c>
      <c r="Q593" s="13">
        <f t="shared" si="844"/>
        <v>0.10775735189709879</v>
      </c>
      <c r="R593" s="13">
        <f t="shared" si="845"/>
        <v>3.1700404926203525E-2</v>
      </c>
      <c r="S593" s="13">
        <f t="shared" si="846"/>
        <v>1.6406380914402153E-2</v>
      </c>
      <c r="T593" s="13">
        <f t="shared" si="847"/>
        <v>5.9462730538566405E-2</v>
      </c>
      <c r="U593" s="13">
        <f t="shared" si="848"/>
        <v>3.2251788116632714E-2</v>
      </c>
      <c r="V593" s="13">
        <f t="shared" si="849"/>
        <v>1.023427794217115E-3</v>
      </c>
      <c r="W593" s="13">
        <f t="shared" si="850"/>
        <v>3.6543878955543202E-2</v>
      </c>
      <c r="X593" s="13">
        <f t="shared" si="851"/>
        <v>2.0165666554635871E-2</v>
      </c>
      <c r="Y593" s="13">
        <f t="shared" si="852"/>
        <v>5.5639154793538379E-3</v>
      </c>
      <c r="Z593" s="13">
        <f t="shared" si="853"/>
        <v>5.8309792105579574E-3</v>
      </c>
      <c r="AA593" s="13">
        <f t="shared" si="854"/>
        <v>5.9324007516369523E-3</v>
      </c>
      <c r="AB593" s="13">
        <f t="shared" si="855"/>
        <v>3.0177931876604201E-3</v>
      </c>
      <c r="AC593" s="13">
        <f t="shared" si="856"/>
        <v>3.5910723162252649E-5</v>
      </c>
      <c r="AD593" s="13">
        <f t="shared" si="857"/>
        <v>9.2948768618079901E-3</v>
      </c>
      <c r="AE593" s="13">
        <f t="shared" si="858"/>
        <v>5.1291048684143177E-3</v>
      </c>
      <c r="AF593" s="13">
        <f t="shared" si="859"/>
        <v>1.415172957228086E-3</v>
      </c>
      <c r="AG593" s="13">
        <f t="shared" si="860"/>
        <v>2.6030721412393786E-4</v>
      </c>
      <c r="AH593" s="13">
        <f t="shared" si="861"/>
        <v>8.0441366521444161E-4</v>
      </c>
      <c r="AI593" s="13">
        <f t="shared" si="862"/>
        <v>8.1840529005908669E-4</v>
      </c>
      <c r="AJ593" s="13">
        <f t="shared" si="863"/>
        <v>4.1632013960015525E-4</v>
      </c>
      <c r="AK593" s="13">
        <f t="shared" si="864"/>
        <v>1.4118714426864581E-4</v>
      </c>
      <c r="AL593" s="13">
        <f t="shared" si="865"/>
        <v>8.0643815714850377E-7</v>
      </c>
      <c r="AM593" s="13">
        <f t="shared" si="866"/>
        <v>1.8913095893575073E-3</v>
      </c>
      <c r="AN593" s="13">
        <f t="shared" si="867"/>
        <v>1.0436636618944236E-3</v>
      </c>
      <c r="AO593" s="13">
        <f t="shared" si="868"/>
        <v>2.879575732307524E-4</v>
      </c>
      <c r="AP593" s="13">
        <f t="shared" si="869"/>
        <v>5.2966977139251512E-5</v>
      </c>
      <c r="AQ593" s="13">
        <f t="shared" si="870"/>
        <v>7.3070677629525991E-6</v>
      </c>
      <c r="AR593" s="13">
        <f t="shared" si="871"/>
        <v>8.8778412190128745E-5</v>
      </c>
      <c r="AS593" s="13">
        <f t="shared" si="872"/>
        <v>9.0322585656322165E-5</v>
      </c>
      <c r="AT593" s="13">
        <f t="shared" si="873"/>
        <v>4.5946808905367876E-5</v>
      </c>
      <c r="AU593" s="13">
        <f t="shared" si="874"/>
        <v>1.558199597030414E-5</v>
      </c>
      <c r="AV593" s="13">
        <f t="shared" si="875"/>
        <v>3.9632556243238137E-6</v>
      </c>
      <c r="AW593" s="13">
        <f t="shared" si="876"/>
        <v>1.257637544576482E-8</v>
      </c>
      <c r="AX593" s="13">
        <f t="shared" si="877"/>
        <v>3.2070103563300198E-4</v>
      </c>
      <c r="AY593" s="13">
        <f t="shared" si="878"/>
        <v>1.7696944969002905E-4</v>
      </c>
      <c r="AZ593" s="13">
        <f t="shared" si="879"/>
        <v>4.8827697206801426E-5</v>
      </c>
      <c r="BA593" s="13">
        <f t="shared" si="880"/>
        <v>8.9813769879303418E-6</v>
      </c>
      <c r="BB593" s="13">
        <f t="shared" si="881"/>
        <v>1.2390272920973703E-6</v>
      </c>
      <c r="BC593" s="13">
        <f t="shared" si="882"/>
        <v>1.3674416585565554E-7</v>
      </c>
      <c r="BD593" s="13">
        <f t="shared" si="883"/>
        <v>8.1649599907647247E-6</v>
      </c>
      <c r="BE593" s="13">
        <f t="shared" si="884"/>
        <v>8.3069777883264564E-6</v>
      </c>
      <c r="BF593" s="13">
        <f t="shared" si="885"/>
        <v>4.2257328911470932E-6</v>
      </c>
      <c r="BG593" s="13">
        <f t="shared" si="886"/>
        <v>1.4330778230333875E-6</v>
      </c>
      <c r="BH593" s="13">
        <f t="shared" si="887"/>
        <v>3.6450104037088526E-7</v>
      </c>
      <c r="BI593" s="13">
        <f t="shared" si="888"/>
        <v>7.4168202896466105E-8</v>
      </c>
      <c r="BJ593" s="14">
        <f t="shared" si="889"/>
        <v>0.46126328570347003</v>
      </c>
      <c r="BK593" s="14">
        <f t="shared" si="890"/>
        <v>0.34274450954742541</v>
      </c>
      <c r="BL593" s="14">
        <f t="shared" si="891"/>
        <v>0.19024374814399728</v>
      </c>
      <c r="BM593" s="14">
        <f t="shared" si="892"/>
        <v>0.20862270205806166</v>
      </c>
      <c r="BN593" s="14">
        <f t="shared" si="893"/>
        <v>0.7912828636740743</v>
      </c>
    </row>
    <row r="594" spans="1:66" x14ac:dyDescent="0.25">
      <c r="A594" t="s">
        <v>291</v>
      </c>
      <c r="B594" t="s">
        <v>301</v>
      </c>
      <c r="C594" t="s">
        <v>300</v>
      </c>
      <c r="D594" s="11">
        <v>44430</v>
      </c>
      <c r="E594" s="10">
        <f>VLOOKUP(A594,home!$A$2:$E$405,3,FALSE)</f>
        <v>1.5636000000000001</v>
      </c>
      <c r="F594" s="10">
        <f>VLOOKUP(B594,home!$B$2:$E$405,3,FALSE)</f>
        <v>0.85270000000000001</v>
      </c>
      <c r="G594" s="10">
        <f>VLOOKUP(C594,away!$B$2:$E$405,4,FALSE)</f>
        <v>1.2151000000000001</v>
      </c>
      <c r="H594" s="10">
        <f>VLOOKUP(A594,away!$A$2:$E$405,3,FALSE)</f>
        <v>1.0982000000000001</v>
      </c>
      <c r="I594" s="10">
        <f>VLOOKUP(C594,away!$B$2:$E$405,3,FALSE)</f>
        <v>0.63739999999999997</v>
      </c>
      <c r="J594" s="10">
        <f>VLOOKUP(B594,home!$B$2:$E$405,4,FALSE)</f>
        <v>1.1129</v>
      </c>
      <c r="K594" s="12">
        <f t="shared" si="838"/>
        <v>1.6200706179720001</v>
      </c>
      <c r="L594" s="12">
        <f t="shared" si="839"/>
        <v>0.77902185357200004</v>
      </c>
      <c r="M594" s="13">
        <f t="shared" si="840"/>
        <v>9.0800319782807851E-2</v>
      </c>
      <c r="N594" s="13">
        <f t="shared" si="841"/>
        <v>0.14710293018258874</v>
      </c>
      <c r="O594" s="13">
        <f t="shared" si="842"/>
        <v>7.0735433422133315E-2</v>
      </c>
      <c r="P594" s="13">
        <f t="shared" si="843"/>
        <v>0.1145963973367128</v>
      </c>
      <c r="Q594" s="13">
        <f t="shared" si="844"/>
        <v>0.11915856750319929</v>
      </c>
      <c r="R594" s="13">
        <f t="shared" si="845"/>
        <v>2.7552224228864549E-2</v>
      </c>
      <c r="S594" s="13">
        <f t="shared" si="846"/>
        <v>3.615718070697873E-2</v>
      </c>
      <c r="T594" s="13">
        <f t="shared" si="847"/>
        <v>9.2827128125326605E-2</v>
      </c>
      <c r="U594" s="13">
        <f t="shared" si="848"/>
        <v>4.4636548932959701E-2</v>
      </c>
      <c r="V594" s="13">
        <f t="shared" si="849"/>
        <v>5.0703231207204881E-3</v>
      </c>
      <c r="W594" s="13">
        <f t="shared" si="850"/>
        <v>6.4348431363855457E-2</v>
      </c>
      <c r="X594" s="13">
        <f t="shared" si="851"/>
        <v>5.0128834275521297E-2</v>
      </c>
      <c r="Y594" s="13">
        <f t="shared" si="852"/>
        <v>1.9525728697360103E-2</v>
      </c>
      <c r="Z594" s="13">
        <f t="shared" si="853"/>
        <v>7.1545949296004776E-3</v>
      </c>
      <c r="AA594" s="13">
        <f t="shared" si="854"/>
        <v>1.1590949028937184E-2</v>
      </c>
      <c r="AB594" s="13">
        <f t="shared" si="855"/>
        <v>9.3890779780961119E-3</v>
      </c>
      <c r="AC594" s="13">
        <f t="shared" si="856"/>
        <v>3.9994405055334754E-4</v>
      </c>
      <c r="AD594" s="13">
        <f t="shared" si="857"/>
        <v>2.606225074129255E-2</v>
      </c>
      <c r="AE594" s="13">
        <f t="shared" si="858"/>
        <v>2.0303062880739957E-2</v>
      </c>
      <c r="AF594" s="13">
        <f t="shared" si="859"/>
        <v>7.9082648392714543E-3</v>
      </c>
      <c r="AG594" s="13">
        <f t="shared" si="860"/>
        <v>2.0535703778758415E-3</v>
      </c>
      <c r="AH594" s="13">
        <f t="shared" si="861"/>
        <v>1.393396450903549E-3</v>
      </c>
      <c r="AI594" s="13">
        <f t="shared" si="862"/>
        <v>2.2574006492953043E-3</v>
      </c>
      <c r="AJ594" s="13">
        <f t="shared" si="863"/>
        <v>1.8285742324571194E-3</v>
      </c>
      <c r="AK594" s="13">
        <f t="shared" si="864"/>
        <v>9.8747312892816025E-4</v>
      </c>
      <c r="AL594" s="13">
        <f t="shared" si="865"/>
        <v>2.0190302166025465E-5</v>
      </c>
      <c r="AM594" s="13">
        <f t="shared" si="866"/>
        <v>8.4445373328374054E-3</v>
      </c>
      <c r="AN594" s="13">
        <f t="shared" si="867"/>
        <v>6.5784791255849486E-3</v>
      </c>
      <c r="AO594" s="13">
        <f t="shared" si="868"/>
        <v>2.5623895010489484E-3</v>
      </c>
      <c r="AP594" s="13">
        <f t="shared" si="869"/>
        <v>6.6538580622686142E-4</v>
      </c>
      <c r="AQ594" s="13">
        <f t="shared" si="870"/>
        <v>1.2958752102683728E-4</v>
      </c>
      <c r="AR594" s="13">
        <f t="shared" si="871"/>
        <v>2.1709725718870585E-4</v>
      </c>
      <c r="AS594" s="13">
        <f t="shared" si="872"/>
        <v>3.517128876137329E-4</v>
      </c>
      <c r="AT594" s="13">
        <f t="shared" si="873"/>
        <v>2.8489985759254854E-4</v>
      </c>
      <c r="AU594" s="13">
        <f t="shared" si="874"/>
        <v>1.5385262945003162E-4</v>
      </c>
      <c r="AV594" s="13">
        <f t="shared" si="875"/>
        <v>6.2313031117432508E-5</v>
      </c>
      <c r="AW594" s="13">
        <f t="shared" si="876"/>
        <v>7.0782175134421539E-7</v>
      </c>
      <c r="AX594" s="13">
        <f t="shared" si="877"/>
        <v>2.2801244692162537E-3</v>
      </c>
      <c r="AY594" s="13">
        <f t="shared" si="878"/>
        <v>1.7762667903837188E-3</v>
      </c>
      <c r="AZ594" s="13">
        <f t="shared" si="879"/>
        <v>6.9187532374155591E-4</v>
      </c>
      <c r="BA594" s="13">
        <f t="shared" si="880"/>
        <v>1.7966199904729152E-4</v>
      </c>
      <c r="BB594" s="13">
        <f t="shared" si="881"/>
        <v>3.4990155878567977E-5</v>
      </c>
      <c r="BC594" s="13">
        <f t="shared" si="882"/>
        <v>5.4516192178590483E-6</v>
      </c>
      <c r="BD594" s="13">
        <f t="shared" si="883"/>
        <v>2.81872512834238E-5</v>
      </c>
      <c r="BE594" s="13">
        <f t="shared" si="884"/>
        <v>4.5665337605668448E-5</v>
      </c>
      <c r="BF594" s="13">
        <f t="shared" si="885"/>
        <v>3.6990535857357656E-5</v>
      </c>
      <c r="BG594" s="13">
        <f t="shared" si="886"/>
        <v>1.9975760095181614E-5</v>
      </c>
      <c r="BH594" s="13">
        <f t="shared" si="887"/>
        <v>8.0905355004653297E-6</v>
      </c>
      <c r="BI594" s="13">
        <f t="shared" si="888"/>
        <v>2.6214477695926532E-6</v>
      </c>
      <c r="BJ594" s="14">
        <f t="shared" si="889"/>
        <v>0.57276751863124153</v>
      </c>
      <c r="BK594" s="14">
        <f t="shared" si="890"/>
        <v>0.24882062209032296</v>
      </c>
      <c r="BL594" s="14">
        <f t="shared" si="891"/>
        <v>0.17158248458364911</v>
      </c>
      <c r="BM594" s="14">
        <f t="shared" si="892"/>
        <v>0.4286037888098751</v>
      </c>
      <c r="BN594" s="14">
        <f t="shared" si="893"/>
        <v>0.56994587245630646</v>
      </c>
    </row>
    <row r="595" spans="1:66" x14ac:dyDescent="0.25">
      <c r="A595" t="s">
        <v>291</v>
      </c>
      <c r="B595" t="s">
        <v>293</v>
      </c>
      <c r="C595" t="s">
        <v>312</v>
      </c>
      <c r="D595" s="11">
        <v>44430</v>
      </c>
      <c r="E595" s="10">
        <f>VLOOKUP(A595,home!$A$2:$E$405,3,FALSE)</f>
        <v>1.5636000000000001</v>
      </c>
      <c r="F595" s="10">
        <f>VLOOKUP(B595,home!$B$2:$E$405,3,FALSE)</f>
        <v>0.78169999999999995</v>
      </c>
      <c r="G595" s="10">
        <f>VLOOKUP(C595,away!$B$2:$E$405,4,FALSE)</f>
        <v>1.5348999999999999</v>
      </c>
      <c r="H595" s="10">
        <f>VLOOKUP(A595,away!$A$2:$E$405,3,FALSE)</f>
        <v>1.0982000000000001</v>
      </c>
      <c r="I595" s="10">
        <f>VLOOKUP(C595,away!$B$2:$E$405,3,FALSE)</f>
        <v>0.91059999999999997</v>
      </c>
      <c r="J595" s="10">
        <f>VLOOKUP(B595,home!$B$2:$E$405,4,FALSE)</f>
        <v>1.0118</v>
      </c>
      <c r="K595" s="12">
        <f t="shared" si="838"/>
        <v>1.8760562675879999</v>
      </c>
      <c r="L595" s="12">
        <f t="shared" si="839"/>
        <v>1.0118211668560002</v>
      </c>
      <c r="M595" s="13">
        <f t="shared" si="840"/>
        <v>5.5694302048054888E-2</v>
      </c>
      <c r="N595" s="13">
        <f t="shared" si="841"/>
        <v>0.10448564442619254</v>
      </c>
      <c r="O595" s="13">
        <f t="shared" si="842"/>
        <v>5.6352673685493411E-2</v>
      </c>
      <c r="P595" s="13">
        <f t="shared" si="843"/>
        <v>0.10572078666301125</v>
      </c>
      <c r="Q595" s="13">
        <f t="shared" si="844"/>
        <v>9.8010474049364874E-2</v>
      </c>
      <c r="R595" s="13">
        <f t="shared" si="845"/>
        <v>2.8509414021955677E-2</v>
      </c>
      <c r="S595" s="13">
        <f t="shared" si="846"/>
        <v>5.0170683183183434E-2</v>
      </c>
      <c r="T595" s="13">
        <f t="shared" si="847"/>
        <v>9.9169072216738083E-2</v>
      </c>
      <c r="U595" s="13">
        <f t="shared" si="848"/>
        <v>5.3485264861151148E-2</v>
      </c>
      <c r="V595" s="13">
        <f t="shared" si="849"/>
        <v>1.0581740957131634E-2</v>
      </c>
      <c r="W595" s="13">
        <f t="shared" si="850"/>
        <v>6.1291054709860647E-2</v>
      </c>
      <c r="X595" s="13">
        <f t="shared" si="851"/>
        <v>6.2015586494366136E-2</v>
      </c>
      <c r="Y595" s="13">
        <f t="shared" si="852"/>
        <v>3.1374341544994369E-2</v>
      </c>
      <c r="Z595" s="13">
        <f t="shared" si="853"/>
        <v>9.6154761873586715E-3</v>
      </c>
      <c r="AA595" s="13">
        <f t="shared" si="854"/>
        <v>1.8039174367137398E-2</v>
      </c>
      <c r="AB595" s="13">
        <f t="shared" si="855"/>
        <v>1.6921253066790463E-2</v>
      </c>
      <c r="AC595" s="13">
        <f t="shared" si="856"/>
        <v>1.2554134098032394E-3</v>
      </c>
      <c r="AD595" s="13">
        <f t="shared" si="857"/>
        <v>2.8746366833878271E-2</v>
      </c>
      <c r="AE595" s="13">
        <f t="shared" si="858"/>
        <v>2.908618243272533E-2</v>
      </c>
      <c r="AF595" s="13">
        <f t="shared" si="859"/>
        <v>1.4715007524233319E-2</v>
      </c>
      <c r="AG595" s="13">
        <f t="shared" si="860"/>
        <v>4.9629853611548608E-3</v>
      </c>
      <c r="AH595" s="13">
        <f t="shared" si="861"/>
        <v>2.4322855839423335E-3</v>
      </c>
      <c r="AI595" s="13">
        <f t="shared" si="862"/>
        <v>4.5631046143189526E-3</v>
      </c>
      <c r="AJ595" s="13">
        <f t="shared" si="863"/>
        <v>4.2803205056763981E-3</v>
      </c>
      <c r="AK595" s="13">
        <f t="shared" si="864"/>
        <v>2.6767073706532138E-3</v>
      </c>
      <c r="AL595" s="13">
        <f t="shared" si="865"/>
        <v>9.5322708708818282E-5</v>
      </c>
      <c r="AM595" s="13">
        <f t="shared" si="866"/>
        <v>1.0785960333816234E-2</v>
      </c>
      <c r="AN595" s="13">
        <f t="shared" si="867"/>
        <v>1.0913462970624474E-2</v>
      </c>
      <c r="AO595" s="13">
        <f t="shared" si="868"/>
        <v>5.5212364186885019E-3</v>
      </c>
      <c r="AP595" s="13">
        <f t="shared" si="869"/>
        <v>1.862167958548415E-3</v>
      </c>
      <c r="AQ595" s="13">
        <f t="shared" si="870"/>
        <v>4.7104523917507819E-4</v>
      </c>
      <c r="AR595" s="13">
        <f t="shared" si="871"/>
        <v>4.9220760753431207E-4</v>
      </c>
      <c r="AS595" s="13">
        <f t="shared" si="872"/>
        <v>9.2340916706924042E-4</v>
      </c>
      <c r="AT595" s="13">
        <f t="shared" si="873"/>
        <v>8.6618377771423185E-4</v>
      </c>
      <c r="AU595" s="13">
        <f t="shared" si="874"/>
        <v>5.4166983502127841E-4</v>
      </c>
      <c r="AV595" s="13">
        <f t="shared" si="875"/>
        <v>2.540507722387568E-4</v>
      </c>
      <c r="AW595" s="13">
        <f t="shared" si="876"/>
        <v>5.0262431508353764E-6</v>
      </c>
      <c r="AX595" s="13">
        <f t="shared" si="877"/>
        <v>3.3725114143685797E-3</v>
      </c>
      <c r="AY595" s="13">
        <f t="shared" si="878"/>
        <v>3.4123784345215951E-3</v>
      </c>
      <c r="AZ595" s="13">
        <f t="shared" si="879"/>
        <v>1.7263583646859458E-3</v>
      </c>
      <c r="BA595" s="13">
        <f t="shared" si="880"/>
        <v>5.822553116560502E-4</v>
      </c>
      <c r="BB595" s="13">
        <f t="shared" si="881"/>
        <v>1.4728456221198215E-4</v>
      </c>
      <c r="BC595" s="13">
        <f t="shared" si="882"/>
        <v>2.9805127519440594E-5</v>
      </c>
      <c r="BD595" s="13">
        <f t="shared" si="883"/>
        <v>8.3004345965127945E-5</v>
      </c>
      <c r="BE595" s="13">
        <f t="shared" si="884"/>
        <v>1.5572082348492097E-4</v>
      </c>
      <c r="BF595" s="13">
        <f t="shared" si="885"/>
        <v>1.4607051344642534E-4</v>
      </c>
      <c r="BG595" s="13">
        <f t="shared" si="886"/>
        <v>9.1345500753654471E-5</v>
      </c>
      <c r="BH595" s="13">
        <f t="shared" si="887"/>
        <v>4.2842324801214462E-5</v>
      </c>
      <c r="BI595" s="13">
        <f t="shared" si="888"/>
        <v>1.6074922392271848E-5</v>
      </c>
      <c r="BJ595" s="14">
        <f t="shared" si="889"/>
        <v>0.5726811817293247</v>
      </c>
      <c r="BK595" s="14">
        <f t="shared" si="890"/>
        <v>0.22693062740441486</v>
      </c>
      <c r="BL595" s="14">
        <f t="shared" si="891"/>
        <v>0.19087277766754035</v>
      </c>
      <c r="BM595" s="14">
        <f t="shared" si="892"/>
        <v>0.54791941590319504</v>
      </c>
      <c r="BN595" s="14">
        <f t="shared" si="893"/>
        <v>0.44877329489407264</v>
      </c>
    </row>
    <row r="596" spans="1:66" x14ac:dyDescent="0.25">
      <c r="A596" t="s">
        <v>291</v>
      </c>
      <c r="B596" t="s">
        <v>296</v>
      </c>
      <c r="C596" t="s">
        <v>313</v>
      </c>
      <c r="D596" s="11">
        <v>44430</v>
      </c>
      <c r="E596" s="10">
        <f>VLOOKUP(A596,home!$A$2:$E$405,3,FALSE)</f>
        <v>1.5636000000000001</v>
      </c>
      <c r="F596" s="10">
        <f>VLOOKUP(B596,home!$B$2:$E$405,3,FALSE)</f>
        <v>1.1512</v>
      </c>
      <c r="G596" s="10">
        <f>VLOOKUP(C596,away!$B$2:$E$405,4,FALSE)</f>
        <v>0.92379999999999995</v>
      </c>
      <c r="H596" s="10">
        <f>VLOOKUP(A596,away!$A$2:$E$405,3,FALSE)</f>
        <v>1.0982000000000001</v>
      </c>
      <c r="I596" s="10">
        <f>VLOOKUP(C596,away!$B$2:$E$405,3,FALSE)</f>
        <v>1.3152999999999999</v>
      </c>
      <c r="J596" s="10">
        <f>VLOOKUP(B596,home!$B$2:$E$405,4,FALSE)</f>
        <v>0.81950000000000001</v>
      </c>
      <c r="K596" s="12">
        <f t="shared" si="838"/>
        <v>1.6628550764159999</v>
      </c>
      <c r="L596" s="12">
        <f t="shared" si="839"/>
        <v>1.18373698597</v>
      </c>
      <c r="M596" s="13">
        <f t="shared" si="840"/>
        <v>5.804178699670131E-2</v>
      </c>
      <c r="N596" s="13">
        <f t="shared" si="841"/>
        <v>9.6515080151720944E-2</v>
      </c>
      <c r="O596" s="13">
        <f t="shared" si="842"/>
        <v>6.8706209999787937E-2</v>
      </c>
      <c r="P596" s="13">
        <f t="shared" si="843"/>
        <v>0.11424847007945112</v>
      </c>
      <c r="Q596" s="13">
        <f t="shared" si="844"/>
        <v>8.0245295490493168E-2</v>
      </c>
      <c r="R596" s="13">
        <f t="shared" si="845"/>
        <v>4.0665040971285447E-2</v>
      </c>
      <c r="S596" s="13">
        <f t="shared" si="846"/>
        <v>5.6221188177050234E-2</v>
      </c>
      <c r="T596" s="13">
        <f t="shared" si="847"/>
        <v>9.4989324222188407E-2</v>
      </c>
      <c r="U596" s="13">
        <f t="shared" si="848"/>
        <v>6.7620069811766631E-2</v>
      </c>
      <c r="V596" s="13">
        <f t="shared" si="849"/>
        <v>1.2296092690066672E-2</v>
      </c>
      <c r="W596" s="13">
        <f t="shared" si="850"/>
        <v>4.4478765654956169E-2</v>
      </c>
      <c r="X596" s="13">
        <f t="shared" si="851"/>
        <v>5.2651159996063762E-2</v>
      </c>
      <c r="Y596" s="13">
        <f t="shared" si="852"/>
        <v>3.1162562720782393E-2</v>
      </c>
      <c r="Z596" s="13">
        <f t="shared" si="853"/>
        <v>1.6045571011231989E-2</v>
      </c>
      <c r="AA596" s="13">
        <f t="shared" si="854"/>
        <v>2.6681459210020523E-2</v>
      </c>
      <c r="AB596" s="13">
        <f t="shared" si="855"/>
        <v>2.2183699946784537E-2</v>
      </c>
      <c r="AC596" s="13">
        <f t="shared" si="856"/>
        <v>1.5127137818343268E-3</v>
      </c>
      <c r="AD596" s="13">
        <f t="shared" si="857"/>
        <v>1.849043531551537E-2</v>
      </c>
      <c r="AE596" s="13">
        <f t="shared" si="858"/>
        <v>2.1887812169661406E-2</v>
      </c>
      <c r="AF596" s="13">
        <f t="shared" si="859"/>
        <v>1.2954706403596247E-2</v>
      </c>
      <c r="AG596" s="13">
        <f t="shared" si="860"/>
        <v>5.1116550374397576E-3</v>
      </c>
      <c r="AH596" s="13">
        <f t="shared" si="861"/>
        <v>4.7484339667508415E-3</v>
      </c>
      <c r="AI596" s="13">
        <f t="shared" si="862"/>
        <v>7.8959575266378014E-3</v>
      </c>
      <c r="AJ596" s="13">
        <f t="shared" si="863"/>
        <v>6.5649165281673966E-3</v>
      </c>
      <c r="AK596" s="13">
        <f t="shared" si="864"/>
        <v>3.6388349250368189E-3</v>
      </c>
      <c r="AL596" s="13">
        <f t="shared" si="865"/>
        <v>1.1910400708544306E-4</v>
      </c>
      <c r="AM596" s="13">
        <f t="shared" si="866"/>
        <v>6.149382845909282E-3</v>
      </c>
      <c r="AN596" s="13">
        <f t="shared" si="867"/>
        <v>7.2792519155922735E-3</v>
      </c>
      <c r="AO596" s="13">
        <f t="shared" si="868"/>
        <v>4.308359861339775E-3</v>
      </c>
      <c r="AP596" s="13">
        <f t="shared" si="869"/>
        <v>1.6999883055788232E-3</v>
      </c>
      <c r="AQ596" s="13">
        <f t="shared" si="870"/>
        <v>5.0308475825753109E-4</v>
      </c>
      <c r="AR596" s="13">
        <f t="shared" si="871"/>
        <v>1.1241793823758414E-3</v>
      </c>
      <c r="AS596" s="13">
        <f t="shared" si="872"/>
        <v>1.8693473927858713E-3</v>
      </c>
      <c r="AT596" s="13">
        <f t="shared" si="873"/>
        <v>1.5542269008395006E-3</v>
      </c>
      <c r="AU596" s="13">
        <f t="shared" si="874"/>
        <v>8.6148469732109012E-4</v>
      </c>
      <c r="AV596" s="13">
        <f t="shared" si="875"/>
        <v>3.5813105054876887E-4</v>
      </c>
      <c r="AW596" s="13">
        <f t="shared" si="876"/>
        <v>6.5122863744401829E-6</v>
      </c>
      <c r="AX596" s="13">
        <f t="shared" si="877"/>
        <v>1.7042554136909537E-3</v>
      </c>
      <c r="AY596" s="13">
        <f t="shared" si="878"/>
        <v>2.0173901667255847E-3</v>
      </c>
      <c r="AZ596" s="13">
        <f t="shared" si="879"/>
        <v>1.1940296777426301E-3</v>
      </c>
      <c r="BA596" s="13">
        <f t="shared" si="880"/>
        <v>4.7113903062993026E-4</v>
      </c>
      <c r="BB596" s="13">
        <f t="shared" si="881"/>
        <v>1.3942617402267534E-4</v>
      </c>
      <c r="BC596" s="13">
        <f t="shared" si="882"/>
        <v>3.3008783800586053E-5</v>
      </c>
      <c r="BD596" s="13">
        <f t="shared" si="883"/>
        <v>2.2178878563053247E-4</v>
      </c>
      <c r="BE596" s="13">
        <f t="shared" si="884"/>
        <v>3.6880260807787093E-4</v>
      </c>
      <c r="BF596" s="13">
        <f t="shared" si="885"/>
        <v>3.0663264451887413E-4</v>
      </c>
      <c r="BG596" s="13">
        <f t="shared" si="886"/>
        <v>1.6996188317769086E-4</v>
      </c>
      <c r="BH596" s="13">
        <f t="shared" si="887"/>
        <v>7.0655495059811579E-5</v>
      </c>
      <c r="BI596" s="13">
        <f t="shared" si="888"/>
        <v>2.3497969727378654E-5</v>
      </c>
      <c r="BJ596" s="14">
        <f t="shared" si="889"/>
        <v>0.48398611409570763</v>
      </c>
      <c r="BK596" s="14">
        <f t="shared" si="890"/>
        <v>0.2444567458989147</v>
      </c>
      <c r="BL596" s="14">
        <f t="shared" si="891"/>
        <v>0.25563333169630115</v>
      </c>
      <c r="BM596" s="14">
        <f t="shared" si="892"/>
        <v>0.53968900113236429</v>
      </c>
      <c r="BN596" s="14">
        <f t="shared" si="893"/>
        <v>0.45842188368943992</v>
      </c>
    </row>
    <row r="597" spans="1:66" x14ac:dyDescent="0.25">
      <c r="A597" t="s">
        <v>291</v>
      </c>
      <c r="B597" t="s">
        <v>318</v>
      </c>
      <c r="C597" t="s">
        <v>303</v>
      </c>
      <c r="D597" s="11">
        <v>44430</v>
      </c>
      <c r="E597" s="10">
        <f>VLOOKUP(A597,home!$A$2:$E$405,3,FALSE)</f>
        <v>1.5636000000000001</v>
      </c>
      <c r="F597" s="10">
        <f>VLOOKUP(B597,home!$B$2:$E$405,3,FALSE)</f>
        <v>0.71060000000000001</v>
      </c>
      <c r="G597" s="10">
        <f>VLOOKUP(C597,away!$B$2:$E$405,4,FALSE)</f>
        <v>0.89539999999999997</v>
      </c>
      <c r="H597" s="10">
        <f>VLOOKUP(A597,away!$A$2:$E$405,3,FALSE)</f>
        <v>1.0982000000000001</v>
      </c>
      <c r="I597" s="10">
        <f>VLOOKUP(C597,away!$B$2:$E$405,3,FALSE)</f>
        <v>0.81950000000000001</v>
      </c>
      <c r="J597" s="10">
        <f>VLOOKUP(B597,home!$B$2:$E$405,4,FALSE)</f>
        <v>1.1129</v>
      </c>
      <c r="K597" s="12">
        <f t="shared" si="838"/>
        <v>0.99487371086400012</v>
      </c>
      <c r="L597" s="12">
        <f t="shared" si="839"/>
        <v>1.0015820662100001</v>
      </c>
      <c r="M597" s="13">
        <f t="shared" si="840"/>
        <v>0.13581579266342611</v>
      </c>
      <c r="N597" s="13">
        <f t="shared" si="841"/>
        <v>0.13511956164099836</v>
      </c>
      <c r="O597" s="13">
        <f t="shared" si="842"/>
        <v>0.13603066223978327</v>
      </c>
      <c r="P597" s="13">
        <f t="shared" si="843"/>
        <v>0.13533332973378059</v>
      </c>
      <c r="Q597" s="13">
        <f t="shared" si="844"/>
        <v>6.7213449850048512E-2</v>
      </c>
      <c r="R597" s="13">
        <f t="shared" si="845"/>
        <v>6.8122935877018384E-2</v>
      </c>
      <c r="S597" s="13">
        <f t="shared" si="846"/>
        <v>3.3713145168286954E-2</v>
      </c>
      <c r="T597" s="13">
        <f t="shared" si="847"/>
        <v>6.7319785977913799E-2</v>
      </c>
      <c r="U597" s="13">
        <f t="shared" si="848"/>
        <v>6.7773718010919609E-2</v>
      </c>
      <c r="V597" s="13">
        <f t="shared" si="849"/>
        <v>3.7325983164803954E-3</v>
      </c>
      <c r="W597" s="13">
        <f t="shared" si="850"/>
        <v>2.2289631424096384E-2</v>
      </c>
      <c r="X597" s="13">
        <f t="shared" si="851"/>
        <v>2.23248950968058E-2</v>
      </c>
      <c r="Y597" s="13">
        <f t="shared" si="852"/>
        <v>1.1180107279490127E-2</v>
      </c>
      <c r="Z597" s="13">
        <f t="shared" si="853"/>
        <v>2.2743570290665142E-2</v>
      </c>
      <c r="AA597" s="13">
        <f t="shared" si="854"/>
        <v>2.2626980173370257E-2</v>
      </c>
      <c r="AB597" s="13">
        <f t="shared" si="855"/>
        <v>1.1255493865363512E-2</v>
      </c>
      <c r="AC597" s="13">
        <f t="shared" si="856"/>
        <v>2.324586802562737E-4</v>
      </c>
      <c r="AD597" s="13">
        <f t="shared" si="857"/>
        <v>5.5438420821703992E-3</v>
      </c>
      <c r="AE597" s="13">
        <f t="shared" si="858"/>
        <v>5.5526128074021765E-3</v>
      </c>
      <c r="AF597" s="13">
        <f t="shared" si="859"/>
        <v>2.7806987042509907E-3</v>
      </c>
      <c r="AG597" s="13">
        <f t="shared" si="860"/>
        <v>9.2836598457039256E-4</v>
      </c>
      <c r="AH597" s="13">
        <f t="shared" si="861"/>
        <v>5.6948880311791916E-3</v>
      </c>
      <c r="AI597" s="13">
        <f t="shared" si="862"/>
        <v>5.6656943885342211E-3</v>
      </c>
      <c r="AJ597" s="13">
        <f t="shared" si="863"/>
        <v>2.8183252004711913E-3</v>
      </c>
      <c r="AK597" s="13">
        <f t="shared" si="864"/>
        <v>9.3462588353810045E-4</v>
      </c>
      <c r="AL597" s="13">
        <f t="shared" si="865"/>
        <v>9.265316384100742E-6</v>
      </c>
      <c r="AM597" s="13">
        <f t="shared" si="866"/>
        <v>1.103084548946574E-3</v>
      </c>
      <c r="AN597" s="13">
        <f t="shared" si="867"/>
        <v>1.1048297017382355E-3</v>
      </c>
      <c r="AO597" s="13">
        <f t="shared" si="868"/>
        <v>5.532888077385801E-4</v>
      </c>
      <c r="AP597" s="13">
        <f t="shared" si="869"/>
        <v>1.8472138242189154E-4</v>
      </c>
      <c r="AQ597" s="13">
        <f t="shared" si="870"/>
        <v>4.6253405969821425E-5</v>
      </c>
      <c r="AR597" s="13">
        <f t="shared" si="871"/>
        <v>1.140779544220611E-3</v>
      </c>
      <c r="AS597" s="13">
        <f t="shared" si="872"/>
        <v>1.1349315784365021E-3</v>
      </c>
      <c r="AT597" s="13">
        <f t="shared" si="873"/>
        <v>5.6455679550792984E-4</v>
      </c>
      <c r="AU597" s="13">
        <f t="shared" si="874"/>
        <v>1.8722090471348757E-4</v>
      </c>
      <c r="AV597" s="13">
        <f t="shared" si="875"/>
        <v>4.6565289055905688E-5</v>
      </c>
      <c r="AW597" s="13">
        <f t="shared" si="876"/>
        <v>2.5645563595683568E-7</v>
      </c>
      <c r="AX597" s="13">
        <f t="shared" si="877"/>
        <v>1.8290496976786991E-4</v>
      </c>
      <c r="AY597" s="13">
        <f t="shared" si="878"/>
        <v>1.8319433754018072E-4</v>
      </c>
      <c r="AZ597" s="13">
        <f t="shared" si="879"/>
        <v>9.1742081555733199E-5</v>
      </c>
      <c r="BA597" s="13">
        <f t="shared" si="880"/>
        <v>3.0629074534332537E-5</v>
      </c>
      <c r="BB597" s="13">
        <f t="shared" si="881"/>
        <v>7.6693829395492202E-6</v>
      </c>
      <c r="BC597" s="13">
        <f t="shared" si="882"/>
        <v>1.5363032822298867E-6</v>
      </c>
      <c r="BD597" s="13">
        <f t="shared" si="883"/>
        <v>1.9043072216509688E-4</v>
      </c>
      <c r="BE597" s="13">
        <f t="shared" si="884"/>
        <v>1.8945451922290133E-4</v>
      </c>
      <c r="BF597" s="13">
        <f t="shared" si="885"/>
        <v>9.4241660289621435E-5</v>
      </c>
      <c r="BG597" s="13">
        <f t="shared" si="886"/>
        <v>3.1252850096773389E-5</v>
      </c>
      <c r="BH597" s="13">
        <f t="shared" si="887"/>
        <v>7.7731597377133164E-6</v>
      </c>
      <c r="BI597" s="13">
        <f t="shared" si="888"/>
        <v>1.5466624546794972E-6</v>
      </c>
      <c r="BJ597" s="14">
        <f t="shared" si="889"/>
        <v>0.34374280484418196</v>
      </c>
      <c r="BK597" s="14">
        <f t="shared" si="890"/>
        <v>0.30901978421615456</v>
      </c>
      <c r="BL597" s="14">
        <f t="shared" si="891"/>
        <v>0.3245120773560789</v>
      </c>
      <c r="BM597" s="14">
        <f t="shared" si="892"/>
        <v>0.32219956682012113</v>
      </c>
      <c r="BN597" s="14">
        <f t="shared" si="893"/>
        <v>0.67763573200505522</v>
      </c>
    </row>
    <row r="598" spans="1:66" x14ac:dyDescent="0.25">
      <c r="A598" t="s">
        <v>339</v>
      </c>
      <c r="B598" t="s">
        <v>81</v>
      </c>
      <c r="C598" t="s">
        <v>90</v>
      </c>
      <c r="D598" s="11">
        <v>44431</v>
      </c>
      <c r="E598" s="10">
        <f>VLOOKUP(A598,home!$A$2:$E$405,3,FALSE)</f>
        <v>1.3068</v>
      </c>
      <c r="F598" s="10">
        <f>VLOOKUP(B598,home!$B$2:$E$405,3,FALSE)</f>
        <v>1.2754000000000001</v>
      </c>
      <c r="G598" s="10">
        <f>VLOOKUP(C598,away!$B$2:$E$405,4,FALSE)</f>
        <v>0.57389999999999997</v>
      </c>
      <c r="H598" s="10">
        <f>VLOOKUP(A598,away!$A$2:$E$405,3,FALSE)</f>
        <v>1.1419999999999999</v>
      </c>
      <c r="I598" s="10">
        <f>VLOOKUP(C598,away!$B$2:$E$405,3,FALSE)</f>
        <v>1.6418999999999999</v>
      </c>
      <c r="J598" s="10">
        <f>VLOOKUP(B598,home!$B$2:$E$405,4,FALSE)</f>
        <v>1.6053999999999999</v>
      </c>
      <c r="K598" s="12">
        <f t="shared" si="838"/>
        <v>0.95651495200799996</v>
      </c>
      <c r="L598" s="12">
        <f t="shared" si="839"/>
        <v>3.0102049489199993</v>
      </c>
      <c r="M598" s="13">
        <f t="shared" si="840"/>
        <v>1.8935441506868909E-2</v>
      </c>
      <c r="N598" s="13">
        <f t="shared" si="841"/>
        <v>1.8112032924193004E-2</v>
      </c>
      <c r="O598" s="13">
        <f t="shared" si="842"/>
        <v>5.6999559733961959E-2</v>
      </c>
      <c r="P598" s="13">
        <f t="shared" si="843"/>
        <v>5.4520931143407746E-2</v>
      </c>
      <c r="Q598" s="13">
        <f t="shared" si="844"/>
        <v>8.6622151516258933E-3</v>
      </c>
      <c r="R598" s="13">
        <f t="shared" si="845"/>
        <v>8.5790178398716721E-2</v>
      </c>
      <c r="S598" s="13">
        <f t="shared" si="846"/>
        <v>3.9245611617583769E-2</v>
      </c>
      <c r="T598" s="13">
        <f t="shared" si="847"/>
        <v>2.6075042918034065E-2</v>
      </c>
      <c r="U598" s="13">
        <f t="shared" si="848"/>
        <v>8.205958837380628E-2</v>
      </c>
      <c r="V598" s="13">
        <f t="shared" si="849"/>
        <v>1.2555569629147076E-2</v>
      </c>
      <c r="W598" s="13">
        <f t="shared" si="850"/>
        <v>2.7618461033468039E-3</v>
      </c>
      <c r="X598" s="13">
        <f t="shared" si="851"/>
        <v>8.313722808449964E-3</v>
      </c>
      <c r="Y598" s="13">
        <f t="shared" si="852"/>
        <v>1.2513004770972582E-2</v>
      </c>
      <c r="Z598" s="13">
        <f t="shared" si="853"/>
        <v>8.6082006528182223E-2</v>
      </c>
      <c r="AA598" s="13">
        <f t="shared" si="854"/>
        <v>8.2338726343056556E-2</v>
      </c>
      <c r="AB598" s="13">
        <f t="shared" si="855"/>
        <v>3.9379111438214293E-2</v>
      </c>
      <c r="AC598" s="13">
        <f t="shared" si="856"/>
        <v>2.2594579685687195E-3</v>
      </c>
      <c r="AD598" s="13">
        <f t="shared" si="857"/>
        <v>6.6043677324906236E-4</v>
      </c>
      <c r="AE598" s="13">
        <f t="shared" si="858"/>
        <v>1.9880500432830832E-3</v>
      </c>
      <c r="AF598" s="13">
        <f t="shared" si="859"/>
        <v>2.9922190394956784E-3</v>
      </c>
      <c r="AG598" s="13">
        <f t="shared" si="860"/>
        <v>3.0023975203141789E-3</v>
      </c>
      <c r="AH598" s="13">
        <f t="shared" si="861"/>
        <v>6.4781120516024471E-2</v>
      </c>
      <c r="AI598" s="13">
        <f t="shared" si="862"/>
        <v>6.1964110381409601E-2</v>
      </c>
      <c r="AJ598" s="13">
        <f t="shared" si="863"/>
        <v>2.963479903384621E-2</v>
      </c>
      <c r="AK598" s="13">
        <f t="shared" si="864"/>
        <v>9.4487094585420442E-3</v>
      </c>
      <c r="AL598" s="13">
        <f t="shared" si="865"/>
        <v>2.6022683924443438E-4</v>
      </c>
      <c r="AM598" s="13">
        <f t="shared" si="866"/>
        <v>1.2634352969372907E-4</v>
      </c>
      <c r="AN598" s="13">
        <f t="shared" si="867"/>
        <v>3.8031991834808416E-4</v>
      </c>
      <c r="AO598" s="13">
        <f t="shared" si="868"/>
        <v>5.7242045019212666E-4</v>
      </c>
      <c r="AP598" s="13">
        <f t="shared" si="869"/>
        <v>5.7436762401045117E-4</v>
      </c>
      <c r="AQ598" s="13">
        <f t="shared" si="870"/>
        <v>4.3224106607392046E-4</v>
      </c>
      <c r="AR598" s="13">
        <f t="shared" si="871"/>
        <v>3.9000889914783954E-2</v>
      </c>
      <c r="AS598" s="13">
        <f t="shared" si="872"/>
        <v>3.7304934345108863E-2</v>
      </c>
      <c r="AT598" s="13">
        <f t="shared" si="873"/>
        <v>1.7841363742386696E-2</v>
      </c>
      <c r="AU598" s="13">
        <f t="shared" si="874"/>
        <v>5.688510394602094E-3</v>
      </c>
      <c r="AV598" s="13">
        <f t="shared" si="875"/>
        <v>1.3602863117724575E-3</v>
      </c>
      <c r="AW598" s="13">
        <f t="shared" si="876"/>
        <v>2.0813130849784379E-5</v>
      </c>
      <c r="AX598" s="13">
        <f t="shared" si="877"/>
        <v>2.0141579206919761E-5</v>
      </c>
      <c r="AY598" s="13">
        <f t="shared" si="878"/>
        <v>6.0630281407734016E-5</v>
      </c>
      <c r="AZ598" s="13">
        <f t="shared" si="879"/>
        <v>9.1254786573986599E-5</v>
      </c>
      <c r="BA598" s="13">
        <f t="shared" si="880"/>
        <v>9.1565203385884247E-5</v>
      </c>
      <c r="BB598" s="13">
        <f t="shared" si="881"/>
        <v>6.8907507095263779E-5</v>
      </c>
      <c r="BC598" s="13">
        <f t="shared" si="882"/>
        <v>4.1485143775180597E-5</v>
      </c>
      <c r="BD598" s="13">
        <f t="shared" si="883"/>
        <v>1.9566778638961117E-2</v>
      </c>
      <c r="BE598" s="13">
        <f t="shared" si="884"/>
        <v>1.8715916330797049E-2</v>
      </c>
      <c r="BF598" s="13">
        <f t="shared" si="885"/>
        <v>8.9510269054690408E-3</v>
      </c>
      <c r="BG598" s="13">
        <f t="shared" si="886"/>
        <v>2.8539303569690123E-3</v>
      </c>
      <c r="BH598" s="13">
        <f t="shared" si="887"/>
        <v>6.8245676460759719E-4</v>
      </c>
      <c r="BI598" s="13">
        <f t="shared" si="888"/>
        <v>1.3055601988923418E-4</v>
      </c>
      <c r="BJ598" s="14">
        <f t="shared" si="889"/>
        <v>8.7540645142727594E-2</v>
      </c>
      <c r="BK598" s="14">
        <f t="shared" si="890"/>
        <v>0.1278378689862284</v>
      </c>
      <c r="BL598" s="14">
        <f t="shared" si="891"/>
        <v>0.66449255340292501</v>
      </c>
      <c r="BM598" s="14">
        <f t="shared" si="892"/>
        <v>0.72289289805073131</v>
      </c>
      <c r="BN598" s="14">
        <f t="shared" si="893"/>
        <v>0.24302035885877421</v>
      </c>
    </row>
    <row r="599" spans="1:66" x14ac:dyDescent="0.25">
      <c r="A599" t="s">
        <v>340</v>
      </c>
      <c r="B599" t="s">
        <v>129</v>
      </c>
      <c r="C599" t="s">
        <v>128</v>
      </c>
      <c r="D599" s="11">
        <v>44431</v>
      </c>
      <c r="E599" s="10">
        <f>VLOOKUP(A599,home!$A$2:$E$405,3,FALSE)</f>
        <v>1.1801999999999999</v>
      </c>
      <c r="F599" s="10">
        <f>VLOOKUP(B599,home!$B$2:$E$405,3,FALSE)</f>
        <v>0.1883</v>
      </c>
      <c r="G599" s="10">
        <f>VLOOKUP(C599,away!$B$2:$E$405,4,FALSE)</f>
        <v>1.1861999999999999</v>
      </c>
      <c r="H599" s="10">
        <f>VLOOKUP(A599,away!$A$2:$E$405,3,FALSE)</f>
        <v>1.0640000000000001</v>
      </c>
      <c r="I599" s="10">
        <f>VLOOKUP(C599,away!$B$2:$E$405,3,FALSE)</f>
        <v>0.75190000000000001</v>
      </c>
      <c r="J599" s="10">
        <f>VLOOKUP(B599,home!$B$2:$E$405,4,FALSE)</f>
        <v>0.83540000000000003</v>
      </c>
      <c r="K599" s="12">
        <f t="shared" si="838"/>
        <v>0.26361119509199993</v>
      </c>
      <c r="L599" s="12">
        <f t="shared" si="839"/>
        <v>0.66833804464000013</v>
      </c>
      <c r="M599" s="13">
        <f t="shared" si="840"/>
        <v>0.39378537967657073</v>
      </c>
      <c r="N599" s="13">
        <f t="shared" si="841"/>
        <v>0.10380623454629775</v>
      </c>
      <c r="O599" s="13">
        <f t="shared" si="842"/>
        <v>0.26318175066085936</v>
      </c>
      <c r="P599" s="13">
        <f t="shared" si="843"/>
        <v>6.9377655818113879E-2</v>
      </c>
      <c r="Q599" s="13">
        <f t="shared" si="844"/>
        <v>1.3682242773374997E-2</v>
      </c>
      <c r="R599" s="13">
        <f t="shared" si="845"/>
        <v>8.7947188310805391E-2</v>
      </c>
      <c r="S599" s="13">
        <f t="shared" si="846"/>
        <v>3.0557629709170265E-3</v>
      </c>
      <c r="T599" s="13">
        <f t="shared" si="847"/>
        <v>9.1443633814472184E-3</v>
      </c>
      <c r="U599" s="13">
        <f t="shared" si="848"/>
        <v>2.3183863415592577E-2</v>
      </c>
      <c r="V599" s="13">
        <f t="shared" si="849"/>
        <v>5.9818729975913594E-5</v>
      </c>
      <c r="W599" s="13">
        <f t="shared" si="850"/>
        <v>1.2022641230094208E-3</v>
      </c>
      <c r="X599" s="13">
        <f t="shared" si="851"/>
        <v>8.03518853112941E-4</v>
      </c>
      <c r="Y599" s="13">
        <f t="shared" si="852"/>
        <v>2.685111095604392E-4</v>
      </c>
      <c r="Z599" s="13">
        <f t="shared" si="853"/>
        <v>1.9592817289076518E-2</v>
      </c>
      <c r="AA599" s="13">
        <f t="shared" si="854"/>
        <v>5.1648859807926599E-3</v>
      </c>
      <c r="AB599" s="13">
        <f t="shared" si="855"/>
        <v>6.8076088295533448E-4</v>
      </c>
      <c r="AC599" s="13">
        <f t="shared" si="856"/>
        <v>6.5868418971557351E-7</v>
      </c>
      <c r="AD599" s="13">
        <f t="shared" si="857"/>
        <v>7.9232570570687149E-5</v>
      </c>
      <c r="AE599" s="13">
        <f t="shared" si="858"/>
        <v>5.2954141287013876E-5</v>
      </c>
      <c r="AF599" s="13">
        <f t="shared" si="859"/>
        <v>1.7695633621676576E-5</v>
      </c>
      <c r="AG599" s="13">
        <f t="shared" si="860"/>
        <v>3.942221724459056E-6</v>
      </c>
      <c r="AH599" s="13">
        <f t="shared" si="861"/>
        <v>3.2736562989925467E-3</v>
      </c>
      <c r="AI599" s="13">
        <f t="shared" si="862"/>
        <v>8.6297244929787868E-4</v>
      </c>
      <c r="AJ599" s="13">
        <f t="shared" si="863"/>
        <v>1.1374459934544202E-4</v>
      </c>
      <c r="AK599" s="13">
        <f t="shared" si="864"/>
        <v>9.9947832562375612E-6</v>
      </c>
      <c r="AL599" s="13">
        <f t="shared" si="865"/>
        <v>4.6419158623363425E-9</v>
      </c>
      <c r="AM599" s="13">
        <f t="shared" si="866"/>
        <v>4.1773185236700151E-6</v>
      </c>
      <c r="AN599" s="13">
        <f t="shared" si="867"/>
        <v>2.7918608939480702E-6</v>
      </c>
      <c r="AO599" s="13">
        <f t="shared" si="868"/>
        <v>9.3295342538406796E-7</v>
      </c>
      <c r="AP599" s="13">
        <f t="shared" si="869"/>
        <v>2.0784275602045942E-7</v>
      </c>
      <c r="AQ599" s="13">
        <f t="shared" si="870"/>
        <v>3.4727305287825612E-8</v>
      </c>
      <c r="AR599" s="13">
        <f t="shared" si="871"/>
        <v>4.3758180993841976E-4</v>
      </c>
      <c r="AS599" s="13">
        <f t="shared" si="872"/>
        <v>1.1535146386838721E-4</v>
      </c>
      <c r="AT599" s="13">
        <f t="shared" si="873"/>
        <v>1.5203968622978597E-5</v>
      </c>
      <c r="AU599" s="13">
        <f t="shared" si="874"/>
        <v>1.3359787796148856E-6</v>
      </c>
      <c r="AV599" s="13">
        <f t="shared" si="875"/>
        <v>8.804474067795788E-8</v>
      </c>
      <c r="AW599" s="13">
        <f t="shared" si="876"/>
        <v>2.2717199778152162E-11</v>
      </c>
      <c r="AX599" s="13">
        <f t="shared" si="877"/>
        <v>1.8353132138410009E-7</v>
      </c>
      <c r="AY599" s="13">
        <f t="shared" si="878"/>
        <v>1.2266096446404493E-7</v>
      </c>
      <c r="AZ599" s="13">
        <f t="shared" si="879"/>
        <v>4.0989494571778159E-8</v>
      </c>
      <c r="BA599" s="13">
        <f t="shared" si="880"/>
        <v>9.1316128842947049E-9</v>
      </c>
      <c r="BB599" s="13">
        <f t="shared" si="881"/>
        <v>1.5257510748747383E-9</v>
      </c>
      <c r="BC599" s="13">
        <f t="shared" si="882"/>
        <v>2.0394349799783228E-10</v>
      </c>
      <c r="BD599" s="13">
        <f t="shared" si="883"/>
        <v>4.8742095204045929E-5</v>
      </c>
      <c r="BE599" s="13">
        <f t="shared" si="884"/>
        <v>1.2848961968026586E-5</v>
      </c>
      <c r="BF599" s="13">
        <f t="shared" si="885"/>
        <v>1.6935651100415714E-6</v>
      </c>
      <c r="BG599" s="13">
        <f t="shared" si="886"/>
        <v>1.4881424087472433E-7</v>
      </c>
      <c r="BH599" s="13">
        <f t="shared" si="887"/>
        <v>9.8072749709237062E-9</v>
      </c>
      <c r="BI599" s="13">
        <f t="shared" si="888"/>
        <v>5.1706149513621174E-10</v>
      </c>
      <c r="BJ599" s="14">
        <f t="shared" si="889"/>
        <v>0.12906946209999878</v>
      </c>
      <c r="BK599" s="14">
        <f t="shared" si="890"/>
        <v>0.46627940318264754</v>
      </c>
      <c r="BL599" s="14">
        <f t="shared" si="891"/>
        <v>0.385051822408707</v>
      </c>
      <c r="BM599" s="14">
        <f t="shared" si="892"/>
        <v>6.8212930556160539E-2</v>
      </c>
      <c r="BN599" s="14">
        <f t="shared" si="893"/>
        <v>0.93178045178602209</v>
      </c>
    </row>
    <row r="600" spans="1:66" x14ac:dyDescent="0.25">
      <c r="A600" t="s">
        <v>342</v>
      </c>
      <c r="B600" t="s">
        <v>151</v>
      </c>
      <c r="C600" t="s">
        <v>155</v>
      </c>
      <c r="D600" s="11">
        <v>44431</v>
      </c>
      <c r="E600" s="10">
        <f>VLOOKUP(A600,home!$A$2:$E$405,3,FALSE)</f>
        <v>1.25</v>
      </c>
      <c r="F600" s="10">
        <f>VLOOKUP(B600,home!$B$2:$E$405,3,FALSE)</f>
        <v>1.4</v>
      </c>
      <c r="G600" s="10">
        <f>VLOOKUP(C600,away!$B$2:$E$405,4,FALSE)</f>
        <v>2.1333000000000002</v>
      </c>
      <c r="H600" s="10">
        <f>VLOOKUP(A600,away!$A$2:$E$405,3,FALSE)</f>
        <v>1.1389</v>
      </c>
      <c r="I600" s="10">
        <f>VLOOKUP(C600,away!$B$2:$E$405,3,FALSE)</f>
        <v>0.58540000000000003</v>
      </c>
      <c r="J600" s="10">
        <f>VLOOKUP(B600,home!$B$2:$E$405,4,FALSE)</f>
        <v>0.878</v>
      </c>
      <c r="K600" s="12">
        <f t="shared" si="838"/>
        <v>3.7332750000000003</v>
      </c>
      <c r="L600" s="12">
        <f t="shared" si="839"/>
        <v>0.5853731886800001</v>
      </c>
      <c r="M600" s="13">
        <f t="shared" si="840"/>
        <v>1.3317874633111402E-2</v>
      </c>
      <c r="N600" s="13">
        <f t="shared" si="841"/>
        <v>4.9719288420928973E-2</v>
      </c>
      <c r="O600" s="13">
        <f t="shared" si="842"/>
        <v>7.795926740424907E-3</v>
      </c>
      <c r="P600" s="13">
        <f t="shared" si="843"/>
        <v>2.9104338401859792E-2</v>
      </c>
      <c r="Q600" s="13">
        <f t="shared" si="844"/>
        <v>9.280788823982182E-2</v>
      </c>
      <c r="R600" s="13">
        <f t="shared" si="845"/>
        <v>2.2817632473791033E-3</v>
      </c>
      <c r="S600" s="13">
        <f t="shared" si="846"/>
        <v>1.5900857628288002E-2</v>
      </c>
      <c r="T600" s="13">
        <f t="shared" si="847"/>
        <v>5.4327249473601569E-2</v>
      </c>
      <c r="U600" s="13">
        <f t="shared" si="848"/>
        <v>8.5184496873592207E-3</v>
      </c>
      <c r="V600" s="13">
        <f t="shared" si="849"/>
        <v>3.8610093080209086E-3</v>
      </c>
      <c r="W600" s="13">
        <f t="shared" si="850"/>
        <v>0.11549245632284029</v>
      </c>
      <c r="X600" s="13">
        <f t="shared" si="851"/>
        <v>6.7606187426186654E-2</v>
      </c>
      <c r="Y600" s="13">
        <f t="shared" si="852"/>
        <v>1.9787424754082301E-2</v>
      </c>
      <c r="Z600" s="13">
        <f t="shared" si="853"/>
        <v>4.4522767597704596E-4</v>
      </c>
      <c r="AA600" s="13">
        <f t="shared" si="854"/>
        <v>1.6621573520332062E-3</v>
      </c>
      <c r="AB600" s="13">
        <f t="shared" si="855"/>
        <v>3.1026452442058849E-3</v>
      </c>
      <c r="AC600" s="13">
        <f t="shared" si="856"/>
        <v>5.273557369750427E-4</v>
      </c>
      <c r="AD600" s="13">
        <f t="shared" si="857"/>
        <v>0.10779127496966291</v>
      </c>
      <c r="AE600" s="13">
        <f t="shared" si="858"/>
        <v>6.3098122340874252E-2</v>
      </c>
      <c r="AF600" s="13">
        <f t="shared" si="859"/>
        <v>1.8467974537199155E-2</v>
      </c>
      <c r="AG600" s="13">
        <f t="shared" si="860"/>
        <v>3.6035523811004402E-3</v>
      </c>
      <c r="AH600" s="13">
        <f t="shared" si="861"/>
        <v>6.5156086093817294E-5</v>
      </c>
      <c r="AI600" s="13">
        <f t="shared" si="862"/>
        <v>2.4324558731189576E-4</v>
      </c>
      <c r="AJ600" s="13">
        <f t="shared" si="863"/>
        <v>4.5405133498590893E-4</v>
      </c>
      <c r="AK600" s="13">
        <f t="shared" si="864"/>
        <v>5.6503283253983984E-4</v>
      </c>
      <c r="AL600" s="13">
        <f t="shared" si="865"/>
        <v>4.6098466158929557E-5</v>
      </c>
      <c r="AM600" s="13">
        <f t="shared" si="866"/>
        <v>8.0482894412473652E-2</v>
      </c>
      <c r="AN600" s="13">
        <f t="shared" si="867"/>
        <v>4.7112528536425453E-2</v>
      </c>
      <c r="AO600" s="13">
        <f t="shared" si="868"/>
        <v>1.378920552807243E-2</v>
      </c>
      <c r="AP600" s="13">
        <f t="shared" si="869"/>
        <v>2.6906104031105484E-3</v>
      </c>
      <c r="AQ600" s="13">
        <f t="shared" si="870"/>
        <v>3.9375279779110041E-4</v>
      </c>
      <c r="AR600" s="13">
        <f t="shared" si="871"/>
        <v>7.6281251757292897E-6</v>
      </c>
      <c r="AS600" s="13">
        <f t="shared" si="872"/>
        <v>2.8477889015420764E-5</v>
      </c>
      <c r="AT600" s="13">
        <f t="shared" si="873"/>
        <v>5.3157895557022487E-5</v>
      </c>
      <c r="AU600" s="13">
        <f t="shared" si="874"/>
        <v>6.6151014178547724E-5</v>
      </c>
      <c r="AV600" s="13">
        <f t="shared" si="875"/>
        <v>6.1739981864354442E-5</v>
      </c>
      <c r="AW600" s="13">
        <f t="shared" si="876"/>
        <v>2.7983806138932954E-6</v>
      </c>
      <c r="AX600" s="13">
        <f t="shared" si="877"/>
        <v>5.007746293962128E-2</v>
      </c>
      <c r="AY600" s="13">
        <f t="shared" si="878"/>
        <v>2.9314004161970632E-2</v>
      </c>
      <c r="AZ600" s="13">
        <f t="shared" si="879"/>
        <v>8.5798160446357713E-3</v>
      </c>
      <c r="BA600" s="13">
        <f t="shared" si="880"/>
        <v>1.6741314254454227E-3</v>
      </c>
      <c r="BB600" s="13">
        <f t="shared" si="881"/>
        <v>2.4499791269559515E-4</v>
      </c>
      <c r="BC600" s="13">
        <f t="shared" si="882"/>
        <v>2.8683041874912967E-5</v>
      </c>
      <c r="BD600" s="13">
        <f t="shared" si="883"/>
        <v>7.4421665962780672E-7</v>
      </c>
      <c r="BE600" s="13">
        <f t="shared" si="884"/>
        <v>2.7783654499719998E-6</v>
      </c>
      <c r="BF600" s="13">
        <f t="shared" si="885"/>
        <v>5.1862011376221099E-6</v>
      </c>
      <c r="BG600" s="13">
        <f t="shared" si="886"/>
        <v>6.4538383506853957E-6</v>
      </c>
      <c r="BH600" s="13">
        <f t="shared" si="887"/>
        <v>6.0234883421637555E-6</v>
      </c>
      <c r="BI600" s="13">
        <f t="shared" si="888"/>
        <v>4.4974676881182782E-6</v>
      </c>
      <c r="BJ600" s="14">
        <f t="shared" si="889"/>
        <v>0.82708950607041509</v>
      </c>
      <c r="BK600" s="14">
        <f t="shared" si="890"/>
        <v>9.2071538336384706E-2</v>
      </c>
      <c r="BL600" s="14">
        <f t="shared" si="891"/>
        <v>2.4931266595753041E-2</v>
      </c>
      <c r="BM600" s="14">
        <f t="shared" si="892"/>
        <v>0.72019925321364697</v>
      </c>
      <c r="BN600" s="14">
        <f t="shared" si="893"/>
        <v>0.19502707968352601</v>
      </c>
    </row>
    <row r="601" spans="1:66" x14ac:dyDescent="0.25">
      <c r="A601" t="s">
        <v>352</v>
      </c>
      <c r="B601" t="s">
        <v>165</v>
      </c>
      <c r="C601" t="s">
        <v>159</v>
      </c>
      <c r="D601" s="11">
        <v>44431</v>
      </c>
      <c r="E601" s="10">
        <f>VLOOKUP(A601,home!$A$2:$E$405,3,FALSE)</f>
        <v>1.2061999999999999</v>
      </c>
      <c r="F601" s="10">
        <f>VLOOKUP(B601,home!$B$2:$E$405,3,FALSE)</f>
        <v>1.1607000000000001</v>
      </c>
      <c r="G601" s="10">
        <f>VLOOKUP(C601,away!$B$2:$E$405,4,FALSE)</f>
        <v>0.27629999999999999</v>
      </c>
      <c r="H601" s="10">
        <f>VLOOKUP(A601,away!$A$2:$E$405,3,FALSE)</f>
        <v>1.1546000000000001</v>
      </c>
      <c r="I601" s="10">
        <f>VLOOKUP(C601,away!$B$2:$E$405,3,FALSE)</f>
        <v>1.1548</v>
      </c>
      <c r="J601" s="10">
        <f>VLOOKUP(B601,home!$B$2:$E$405,4,FALSE)</f>
        <v>0.95269999999999999</v>
      </c>
      <c r="K601" s="12">
        <f t="shared" si="838"/>
        <v>0.386830040742</v>
      </c>
      <c r="L601" s="12">
        <f t="shared" si="839"/>
        <v>1.2702654726160001</v>
      </c>
      <c r="M601" s="13">
        <f t="shared" si="840"/>
        <v>0.19069203901666221</v>
      </c>
      <c r="N601" s="13">
        <f t="shared" si="841"/>
        <v>7.3765409221990499E-2</v>
      </c>
      <c r="O601" s="13">
        <f t="shared" si="842"/>
        <v>0.24222951306560911</v>
      </c>
      <c r="P601" s="13">
        <f t="shared" si="843"/>
        <v>9.3701652408084396E-2</v>
      </c>
      <c r="Q601" s="13">
        <f t="shared" si="844"/>
        <v>1.4267338127346442E-2</v>
      </c>
      <c r="R601" s="13">
        <f t="shared" si="845"/>
        <v>0.15384789344791483</v>
      </c>
      <c r="S601" s="13">
        <f t="shared" si="846"/>
        <v>1.1510705571770481E-2</v>
      </c>
      <c r="T601" s="13">
        <f t="shared" si="847"/>
        <v>1.8123307009306002E-2</v>
      </c>
      <c r="U601" s="13">
        <f t="shared" si="848"/>
        <v>5.951298689052776E-2</v>
      </c>
      <c r="V601" s="13">
        <f t="shared" si="849"/>
        <v>6.2845490912391718E-4</v>
      </c>
      <c r="W601" s="13">
        <f t="shared" si="850"/>
        <v>1.8396783296937716E-3</v>
      </c>
      <c r="X601" s="13">
        <f t="shared" si="851"/>
        <v>2.3368798629298721E-3</v>
      </c>
      <c r="Y601" s="13">
        <f t="shared" si="852"/>
        <v>1.4842289017657142E-3</v>
      </c>
      <c r="Z601" s="13">
        <f t="shared" si="853"/>
        <v>6.5142555693863832E-2</v>
      </c>
      <c r="AA601" s="13">
        <f t="shared" si="854"/>
        <v>2.5199097473095351E-2</v>
      </c>
      <c r="AB601" s="13">
        <f t="shared" si="855"/>
        <v>4.8738839510895516E-3</v>
      </c>
      <c r="AC601" s="13">
        <f t="shared" si="856"/>
        <v>1.9300511885730233E-5</v>
      </c>
      <c r="AD601" s="13">
        <f t="shared" si="857"/>
        <v>1.7791071080690399E-4</v>
      </c>
      <c r="AE601" s="13">
        <f t="shared" si="858"/>
        <v>2.2599383314658036E-4</v>
      </c>
      <c r="AF601" s="13">
        <f t="shared" si="859"/>
        <v>1.4353608163512123E-4</v>
      </c>
      <c r="AG601" s="13">
        <f t="shared" si="860"/>
        <v>6.0776309525228672E-5</v>
      </c>
      <c r="AH601" s="13">
        <f t="shared" si="861"/>
        <v>2.0687084823970022E-2</v>
      </c>
      <c r="AI601" s="13">
        <f t="shared" si="862"/>
        <v>8.0023858652895317E-3</v>
      </c>
      <c r="AJ601" s="13">
        <f t="shared" si="863"/>
        <v>1.5477816251515772E-3</v>
      </c>
      <c r="AK601" s="13">
        <f t="shared" si="864"/>
        <v>1.9957614303903456E-4</v>
      </c>
      <c r="AL601" s="13">
        <f t="shared" si="865"/>
        <v>3.7935298512525181E-7</v>
      </c>
      <c r="AM601" s="13">
        <f t="shared" si="866"/>
        <v>1.3764241501974569E-5</v>
      </c>
      <c r="AN601" s="13">
        <f t="shared" si="867"/>
        <v>1.7484240736706486E-5</v>
      </c>
      <c r="AO601" s="13">
        <f t="shared" si="868"/>
        <v>1.1104813661372198E-5</v>
      </c>
      <c r="AP601" s="13">
        <f t="shared" si="869"/>
        <v>4.702020457958522E-6</v>
      </c>
      <c r="AQ601" s="13">
        <f t="shared" si="870"/>
        <v>1.4932035598196963E-6</v>
      </c>
      <c r="AR601" s="13">
        <f t="shared" si="871"/>
        <v>5.2556179161935088E-3</v>
      </c>
      <c r="AS601" s="13">
        <f t="shared" si="872"/>
        <v>2.0330308926455203E-3</v>
      </c>
      <c r="AT601" s="13">
        <f t="shared" si="873"/>
        <v>3.9321871151590552E-4</v>
      </c>
      <c r="AU601" s="13">
        <f t="shared" si="874"/>
        <v>5.0702936732071505E-5</v>
      </c>
      <c r="AV601" s="13">
        <f t="shared" si="875"/>
        <v>4.9033547704515655E-6</v>
      </c>
      <c r="AW601" s="13">
        <f t="shared" si="876"/>
        <v>5.177924244223959E-9</v>
      </c>
      <c r="AX601" s="13">
        <f t="shared" si="877"/>
        <v>8.8740368349859185E-7</v>
      </c>
      <c r="AY601" s="13">
        <f t="shared" si="878"/>
        <v>1.1272382594205179E-6</v>
      </c>
      <c r="AZ601" s="13">
        <f t="shared" si="879"/>
        <v>7.1594592017682101E-7</v>
      </c>
      <c r="BA601" s="13">
        <f t="shared" si="880"/>
        <v>3.0314712755363547E-7</v>
      </c>
      <c r="BB601" s="13">
        <f t="shared" si="881"/>
        <v>9.6269332313525447E-8</v>
      </c>
      <c r="BC601" s="13">
        <f t="shared" si="882"/>
        <v>2.4457521781933419E-8</v>
      </c>
      <c r="BD601" s="13">
        <f t="shared" si="883"/>
        <v>1.1126716627004435E-3</v>
      </c>
      <c r="BE601" s="13">
        <f t="shared" si="884"/>
        <v>4.3041482461488148E-4</v>
      </c>
      <c r="BF601" s="13">
        <f t="shared" si="885"/>
        <v>8.3248692070867682E-5</v>
      </c>
      <c r="BG601" s="13">
        <f t="shared" si="886"/>
        <v>1.0734364981830655E-5</v>
      </c>
      <c r="BH601" s="13">
        <f t="shared" si="887"/>
        <v>1.0380937108152621E-6</v>
      </c>
      <c r="BI601" s="13">
        <f t="shared" si="888"/>
        <v>8.0313166489736364E-8</v>
      </c>
      <c r="BJ601" s="14">
        <f t="shared" si="889"/>
        <v>0.11247676136990868</v>
      </c>
      <c r="BK601" s="14">
        <f t="shared" si="890"/>
        <v>0.29655365900877129</v>
      </c>
      <c r="BL601" s="14">
        <f t="shared" si="891"/>
        <v>0.5254758650487894</v>
      </c>
      <c r="BM601" s="14">
        <f t="shared" si="892"/>
        <v>0.2311438737733908</v>
      </c>
      <c r="BN601" s="14">
        <f t="shared" si="893"/>
        <v>0.76850384528760751</v>
      </c>
    </row>
    <row r="602" spans="1:66" x14ac:dyDescent="0.25">
      <c r="A602" t="s">
        <v>345</v>
      </c>
      <c r="B602" t="s">
        <v>208</v>
      </c>
      <c r="C602" t="s">
        <v>205</v>
      </c>
      <c r="D602" s="11">
        <v>44431</v>
      </c>
      <c r="E602" s="10">
        <f>VLOOKUP(A602,home!$A$2:$E$405,3,FALSE)</f>
        <v>1.3976999999999999</v>
      </c>
      <c r="F602" s="10">
        <f>VLOOKUP(B602,home!$B$2:$E$405,3,FALSE)</f>
        <v>0.6734</v>
      </c>
      <c r="G602" s="10">
        <f>VLOOKUP(C602,away!$B$2:$E$405,4,FALSE)</f>
        <v>1.2625999999999999</v>
      </c>
      <c r="H602" s="10">
        <f>VLOOKUP(A602,away!$A$2:$E$405,3,FALSE)</f>
        <v>1.0585</v>
      </c>
      <c r="I602" s="10">
        <f>VLOOKUP(C602,away!$B$2:$E$405,3,FALSE)</f>
        <v>0.83360000000000001</v>
      </c>
      <c r="J602" s="10">
        <f>VLOOKUP(B602,home!$B$2:$E$405,4,FALSE)</f>
        <v>1.2782</v>
      </c>
      <c r="K602" s="12">
        <f t="shared" si="838"/>
        <v>1.1883732358679999</v>
      </c>
      <c r="L602" s="12">
        <f t="shared" si="839"/>
        <v>1.1278397099199999</v>
      </c>
      <c r="M602" s="13">
        <f t="shared" si="840"/>
        <v>9.864645860013907E-2</v>
      </c>
      <c r="N602" s="13">
        <f t="shared" si="841"/>
        <v>0.11722881121356594</v>
      </c>
      <c r="O602" s="13">
        <f t="shared" si="842"/>
        <v>0.11125739325221612</v>
      </c>
      <c r="P602" s="13">
        <f t="shared" si="843"/>
        <v>0.13221530843337465</v>
      </c>
      <c r="Q602" s="13">
        <f t="shared" si="844"/>
        <v>6.965579085941212E-2</v>
      </c>
      <c r="R602" s="13">
        <f t="shared" si="845"/>
        <v>6.2740253066017396E-2</v>
      </c>
      <c r="S602" s="13">
        <f t="shared" si="846"/>
        <v>4.4301863524038733E-2</v>
      </c>
      <c r="T602" s="13">
        <f t="shared" si="847"/>
        <v>7.8560566957127542E-2</v>
      </c>
      <c r="U602" s="13">
        <f t="shared" si="848"/>
        <v>7.4558837555240287E-2</v>
      </c>
      <c r="V602" s="13">
        <f t="shared" si="849"/>
        <v>6.5975050173274867E-3</v>
      </c>
      <c r="W602" s="13">
        <f t="shared" si="850"/>
        <v>2.759235919351475E-2</v>
      </c>
      <c r="X602" s="13">
        <f t="shared" si="851"/>
        <v>3.1119758388822118E-2</v>
      </c>
      <c r="Y602" s="13">
        <f t="shared" si="852"/>
        <v>1.7549049637014813E-2</v>
      </c>
      <c r="Z602" s="13">
        <f t="shared" si="853"/>
        <v>2.3586982939428142E-2</v>
      </c>
      <c r="AA602" s="13">
        <f t="shared" si="854"/>
        <v>2.8030139240091526E-2</v>
      </c>
      <c r="AB602" s="13">
        <f t="shared" si="855"/>
        <v>1.6655133635289084E-2</v>
      </c>
      <c r="AC602" s="13">
        <f t="shared" si="856"/>
        <v>5.5266249109135594E-4</v>
      </c>
      <c r="AD602" s="13">
        <f t="shared" si="857"/>
        <v>8.1975052950073179E-3</v>
      </c>
      <c r="AE602" s="13">
        <f t="shared" si="858"/>
        <v>9.2454719939887176E-3</v>
      </c>
      <c r="AF602" s="13">
        <f t="shared" si="859"/>
        <v>5.2137052258868595E-3</v>
      </c>
      <c r="AG602" s="13">
        <f t="shared" si="860"/>
        <v>1.9600745965242072E-3</v>
      </c>
      <c r="AH602" s="13">
        <f t="shared" si="861"/>
        <v>6.6505839990731591E-3</v>
      </c>
      <c r="AI602" s="13">
        <f t="shared" si="862"/>
        <v>7.9033760273905119E-3</v>
      </c>
      <c r="AJ602" s="13">
        <f t="shared" si="863"/>
        <v>4.6960802719758213E-3</v>
      </c>
      <c r="AK602" s="13">
        <f t="shared" si="864"/>
        <v>1.860232036234595E-3</v>
      </c>
      <c r="AL602" s="13">
        <f t="shared" si="865"/>
        <v>2.9629220452967293E-5</v>
      </c>
      <c r="AM602" s="13">
        <f t="shared" si="866"/>
        <v>1.9483391786945831E-3</v>
      </c>
      <c r="AN602" s="13">
        <f t="shared" si="867"/>
        <v>2.1974142941246695E-3</v>
      </c>
      <c r="AO602" s="13">
        <f t="shared" si="868"/>
        <v>1.2391655500298144E-3</v>
      </c>
      <c r="AP602" s="13">
        <f t="shared" si="869"/>
        <v>4.6586003816282751E-4</v>
      </c>
      <c r="AQ602" s="13">
        <f t="shared" si="870"/>
        <v>1.3135386257622094E-4</v>
      </c>
      <c r="AR602" s="13">
        <f t="shared" si="871"/>
        <v>1.5001585456626521E-3</v>
      </c>
      <c r="AS602" s="13">
        <f t="shared" si="872"/>
        <v>1.7827482652241584E-3</v>
      </c>
      <c r="AT602" s="13">
        <f t="shared" si="873"/>
        <v>1.0592851623412484E-3</v>
      </c>
      <c r="AU602" s="13">
        <f t="shared" si="874"/>
        <v>4.1960871202614304E-4</v>
      </c>
      <c r="AV602" s="13">
        <f t="shared" si="875"/>
        <v>1.246629407272278E-4</v>
      </c>
      <c r="AW602" s="13">
        <f t="shared" si="876"/>
        <v>1.1031078325400719E-6</v>
      </c>
      <c r="AX602" s="13">
        <f t="shared" si="877"/>
        <v>3.8589235572561328E-4</v>
      </c>
      <c r="AY602" s="13">
        <f t="shared" si="878"/>
        <v>4.352247225419211E-4</v>
      </c>
      <c r="AZ602" s="13">
        <f t="shared" si="879"/>
        <v>2.4543186241084641E-4</v>
      </c>
      <c r="BA602" s="13">
        <f t="shared" si="880"/>
        <v>9.2269266835524752E-5</v>
      </c>
      <c r="BB602" s="13">
        <f t="shared" si="881"/>
        <v>2.6016235785577338E-5</v>
      </c>
      <c r="BC602" s="13">
        <f t="shared" si="882"/>
        <v>5.8684287643231695E-6</v>
      </c>
      <c r="BD602" s="13">
        <f t="shared" si="883"/>
        <v>2.8198972982902926E-4</v>
      </c>
      <c r="BE602" s="13">
        <f t="shared" si="884"/>
        <v>3.3510904771846654E-4</v>
      </c>
      <c r="BF602" s="13">
        <f t="shared" si="885"/>
        <v>1.9911731170291905E-4</v>
      </c>
      <c r="BG602" s="13">
        <f t="shared" si="886"/>
        <v>7.8875228008578373E-5</v>
      </c>
      <c r="BH602" s="13">
        <f t="shared" si="887"/>
        <v>2.3433302484595142E-5</v>
      </c>
      <c r="BI602" s="13">
        <f t="shared" si="888"/>
        <v>5.5695019001383979E-6</v>
      </c>
      <c r="BJ602" s="14">
        <f t="shared" si="889"/>
        <v>0.37349592915651642</v>
      </c>
      <c r="BK602" s="14">
        <f t="shared" si="890"/>
        <v>0.28277865200896618</v>
      </c>
      <c r="BL602" s="14">
        <f t="shared" si="891"/>
        <v>0.32016258683115356</v>
      </c>
      <c r="BM602" s="14">
        <f t="shared" si="892"/>
        <v>0.40784601389662961</v>
      </c>
      <c r="BN602" s="14">
        <f t="shared" si="893"/>
        <v>0.59174401542472532</v>
      </c>
    </row>
    <row r="603" spans="1:66" x14ac:dyDescent="0.25">
      <c r="A603" t="s">
        <v>345</v>
      </c>
      <c r="B603" t="s">
        <v>211</v>
      </c>
      <c r="C603" t="s">
        <v>209</v>
      </c>
      <c r="D603" s="11">
        <v>44431</v>
      </c>
      <c r="E603" s="10">
        <f>VLOOKUP(A603,home!$A$2:$E$405,3,FALSE)</f>
        <v>1.3976999999999999</v>
      </c>
      <c r="F603" s="10">
        <f>VLOOKUP(B603,home!$B$2:$E$405,3,FALSE)</f>
        <v>1.1783999999999999</v>
      </c>
      <c r="G603" s="10">
        <f>VLOOKUP(C603,away!$B$2:$E$405,4,FALSE)</f>
        <v>0.68140000000000001</v>
      </c>
      <c r="H603" s="10">
        <f>VLOOKUP(A603,away!$A$2:$E$405,3,FALSE)</f>
        <v>1.0585</v>
      </c>
      <c r="I603" s="10">
        <f>VLOOKUP(C603,away!$B$2:$E$405,3,FALSE)</f>
        <v>1.1247</v>
      </c>
      <c r="J603" s="10">
        <f>VLOOKUP(B603,home!$B$2:$E$405,4,FALSE)</f>
        <v>0.94469999999999998</v>
      </c>
      <c r="K603" s="12">
        <f t="shared" si="838"/>
        <v>1.1222996519519999</v>
      </c>
      <c r="L603" s="12">
        <f t="shared" si="839"/>
        <v>1.124660579265</v>
      </c>
      <c r="M603" s="13">
        <f t="shared" si="840"/>
        <v>0.10572010128287955</v>
      </c>
      <c r="N603" s="13">
        <f t="shared" si="841"/>
        <v>0.11864963287410588</v>
      </c>
      <c r="O603" s="13">
        <f t="shared" si="842"/>
        <v>0.1188992303487578</v>
      </c>
      <c r="P603" s="13">
        <f t="shared" si="843"/>
        <v>0.1334405648377715</v>
      </c>
      <c r="Q603" s="13">
        <f t="shared" si="844"/>
        <v>6.658022083942082E-2</v>
      </c>
      <c r="R603" s="13">
        <f t="shared" si="845"/>
        <v>6.6860638639098316E-2</v>
      </c>
      <c r="S603" s="13">
        <f t="shared" si="846"/>
        <v>4.2107376289250445E-2</v>
      </c>
      <c r="T603" s="13">
        <f t="shared" si="847"/>
        <v>7.488014973685464E-2</v>
      </c>
      <c r="U603" s="13">
        <f t="shared" si="848"/>
        <v>7.503767147394845E-2</v>
      </c>
      <c r="V603" s="13">
        <f t="shared" si="849"/>
        <v>5.9053544928662702E-3</v>
      </c>
      <c r="W603" s="13">
        <f t="shared" si="850"/>
        <v>2.4907652891656425E-2</v>
      </c>
      <c r="X603" s="13">
        <f t="shared" si="851"/>
        <v>2.8012655329261865E-2</v>
      </c>
      <c r="Y603" s="13">
        <f t="shared" si="852"/>
        <v>1.5752364584679223E-2</v>
      </c>
      <c r="Z603" s="13">
        <f t="shared" si="853"/>
        <v>2.5065174860625389E-2</v>
      </c>
      <c r="AA603" s="13">
        <f t="shared" si="854"/>
        <v>2.8130637022195887E-2</v>
      </c>
      <c r="AB603" s="13">
        <f t="shared" si="855"/>
        <v>1.578550206959925E-2</v>
      </c>
      <c r="AC603" s="13">
        <f t="shared" si="856"/>
        <v>4.6586093227130628E-4</v>
      </c>
      <c r="AD603" s="13">
        <f t="shared" si="857"/>
        <v>6.9884625428118076E-3</v>
      </c>
      <c r="AE603" s="13">
        <f t="shared" si="858"/>
        <v>7.8596483315704832E-3</v>
      </c>
      <c r="AF603" s="13">
        <f t="shared" si="859"/>
        <v>4.4197183227016254E-3</v>
      </c>
      <c r="AG603" s="13">
        <f t="shared" si="860"/>
        <v>1.6568943229992486E-3</v>
      </c>
      <c r="AH603" s="13">
        <f t="shared" si="861"/>
        <v>7.0474535195323672E-3</v>
      </c>
      <c r="AI603" s="13">
        <f t="shared" si="862"/>
        <v>7.909354632119071E-3</v>
      </c>
      <c r="AJ603" s="13">
        <f t="shared" si="863"/>
        <v>4.4383329753960874E-3</v>
      </c>
      <c r="AK603" s="13">
        <f t="shared" si="864"/>
        <v>1.6603798511780376E-3</v>
      </c>
      <c r="AL603" s="13">
        <f t="shared" si="865"/>
        <v>2.3520501847343912E-5</v>
      </c>
      <c r="AM603" s="13">
        <f t="shared" si="866"/>
        <v>1.568629815895456E-3</v>
      </c>
      <c r="AN603" s="13">
        <f t="shared" si="867"/>
        <v>1.7641761173973337E-3</v>
      </c>
      <c r="AO603" s="13">
        <f t="shared" si="868"/>
        <v>9.9204966705878218E-4</v>
      </c>
      <c r="AP603" s="13">
        <f t="shared" si="869"/>
        <v>3.719063844046602E-4</v>
      </c>
      <c r="AQ603" s="13">
        <f t="shared" si="870"/>
        <v>1.0456711242922423E-4</v>
      </c>
      <c r="AR603" s="13">
        <f t="shared" si="871"/>
        <v>1.5851986315240849E-3</v>
      </c>
      <c r="AS603" s="13">
        <f t="shared" si="872"/>
        <v>1.7790678724342668E-3</v>
      </c>
      <c r="AT603" s="13">
        <f t="shared" si="873"/>
        <v>9.9832362701598163E-4</v>
      </c>
      <c r="AU603" s="13">
        <f t="shared" si="874"/>
        <v>3.7347275304516476E-4</v>
      </c>
      <c r="AV603" s="13">
        <f t="shared" si="875"/>
        <v>1.0478708518903592E-4</v>
      </c>
      <c r="AW603" s="13">
        <f t="shared" si="876"/>
        <v>8.2465896417144288E-7</v>
      </c>
      <c r="AX603" s="13">
        <f t="shared" si="877"/>
        <v>2.9341211607016661E-4</v>
      </c>
      <c r="AY603" s="13">
        <f t="shared" si="878"/>
        <v>3.2998904042284301E-4</v>
      </c>
      <c r="AZ603" s="13">
        <f t="shared" si="879"/>
        <v>1.8556283267652808E-4</v>
      </c>
      <c r="BA603" s="13">
        <f t="shared" si="880"/>
        <v>6.9565067629346136E-5</v>
      </c>
      <c r="BB603" s="13">
        <f t="shared" si="881"/>
        <v>1.9559272314157332E-5</v>
      </c>
      <c r="BC603" s="13">
        <f t="shared" si="882"/>
        <v>4.3995085061684064E-6</v>
      </c>
      <c r="BD603" s="13">
        <f t="shared" si="883"/>
        <v>2.9713506852999387E-4</v>
      </c>
      <c r="BE603" s="13">
        <f t="shared" si="884"/>
        <v>3.334745839939457E-4</v>
      </c>
      <c r="BF603" s="13">
        <f t="shared" si="885"/>
        <v>1.8712920477562169E-4</v>
      </c>
      <c r="BG603" s="13">
        <f t="shared" si="886"/>
        <v>7.0005013796578237E-5</v>
      </c>
      <c r="BH603" s="13">
        <f t="shared" si="887"/>
        <v>1.9641650654698679E-5</v>
      </c>
      <c r="BI603" s="13">
        <f t="shared" si="888"/>
        <v>4.4087635387062193E-6</v>
      </c>
      <c r="BJ603" s="14">
        <f t="shared" si="889"/>
        <v>0.35541121671086662</v>
      </c>
      <c r="BK603" s="14">
        <f t="shared" si="890"/>
        <v>0.28799276737730928</v>
      </c>
      <c r="BL603" s="14">
        <f t="shared" si="891"/>
        <v>0.33152184478632335</v>
      </c>
      <c r="BM603" s="14">
        <f t="shared" si="892"/>
        <v>0.389511450531632</v>
      </c>
      <c r="BN603" s="14">
        <f t="shared" si="893"/>
        <v>0.61015038882203376</v>
      </c>
    </row>
    <row r="604" spans="1:66" x14ac:dyDescent="0.25">
      <c r="A604" t="s">
        <v>348</v>
      </c>
      <c r="B604" t="s">
        <v>257</v>
      </c>
      <c r="C604" t="s">
        <v>326</v>
      </c>
      <c r="D604" s="11">
        <v>44431</v>
      </c>
      <c r="E604" s="10">
        <f>VLOOKUP(A604,home!$A$2:$E$405,3,FALSE)</f>
        <v>1.1457999999999999</v>
      </c>
      <c r="F604" s="10">
        <f>VLOOKUP(B604,home!$B$2:$E$405,3,FALSE)</f>
        <v>0.29089999999999999</v>
      </c>
      <c r="G604" s="10">
        <f>VLOOKUP(C604,away!$B$2:$E$405,4,FALSE)</f>
        <v>1.5273000000000001</v>
      </c>
      <c r="H604" s="10">
        <f>VLOOKUP(A604,away!$A$2:$E$405,3,FALSE)</f>
        <v>0.77080000000000004</v>
      </c>
      <c r="I604" s="10">
        <f>VLOOKUP(C604,away!$B$2:$E$405,3,FALSE)</f>
        <v>1.6216999999999999</v>
      </c>
      <c r="J604" s="10">
        <f>VLOOKUP(B604,home!$B$2:$E$405,4,FALSE)</f>
        <v>1.2974000000000001</v>
      </c>
      <c r="K604" s="12">
        <f t="shared" si="838"/>
        <v>0.50906928090600001</v>
      </c>
      <c r="L604" s="12">
        <f t="shared" si="839"/>
        <v>1.6217582514640001</v>
      </c>
      <c r="M604" s="13">
        <f t="shared" si="840"/>
        <v>0.11873899282423475</v>
      </c>
      <c r="N604" s="13">
        <f t="shared" si="841"/>
        <v>6.0446373692535887E-2</v>
      </c>
      <c r="O604" s="13">
        <f t="shared" si="842"/>
        <v>0.19256594138322741</v>
      </c>
      <c r="P604" s="13">
        <f t="shared" si="843"/>
        <v>9.8029405306946538E-2</v>
      </c>
      <c r="Q604" s="13">
        <f t="shared" si="844"/>
        <v>1.5385695994517298E-2</v>
      </c>
      <c r="R604" s="13">
        <f t="shared" si="845"/>
        <v>0.15614770219459104</v>
      </c>
      <c r="S604" s="13">
        <f t="shared" si="846"/>
        <v>2.0232958180508152E-2</v>
      </c>
      <c r="T604" s="13">
        <f t="shared" si="847"/>
        <v>2.4951879433625045E-2</v>
      </c>
      <c r="U604" s="13">
        <f t="shared" si="848"/>
        <v>7.9489998471324708E-2</v>
      </c>
      <c r="V604" s="13">
        <f t="shared" si="849"/>
        <v>1.8560081615981668E-3</v>
      </c>
      <c r="W604" s="13">
        <f t="shared" si="850"/>
        <v>2.6107950653890821E-3</v>
      </c>
      <c r="X604" s="13">
        <f t="shared" si="851"/>
        <v>4.234078440176238E-3</v>
      </c>
      <c r="Y604" s="13">
        <f t="shared" si="852"/>
        <v>3.4333258238508184E-3</v>
      </c>
      <c r="Z604" s="13">
        <f t="shared" si="853"/>
        <v>8.4411274827073779E-2</v>
      </c>
      <c r="AA604" s="13">
        <f t="shared" si="854"/>
        <v>4.2971186976577196E-2</v>
      </c>
      <c r="AB604" s="13">
        <f t="shared" si="855"/>
        <v>1.0937655626921712E-2</v>
      </c>
      <c r="AC604" s="13">
        <f t="shared" si="856"/>
        <v>9.576854872962418E-5</v>
      </c>
      <c r="AD604" s="13">
        <f t="shared" si="857"/>
        <v>3.3226889163263837E-4</v>
      </c>
      <c r="AE604" s="13">
        <f t="shared" si="858"/>
        <v>5.3885981671002896E-4</v>
      </c>
      <c r="AF604" s="13">
        <f t="shared" si="859"/>
        <v>4.3695017706593415E-4</v>
      </c>
      <c r="AG604" s="13">
        <f t="shared" si="860"/>
        <v>2.362091850451115E-4</v>
      </c>
      <c r="AH604" s="13">
        <f t="shared" si="861"/>
        <v>3.422367036685061E-2</v>
      </c>
      <c r="AI604" s="13">
        <f t="shared" si="862"/>
        <v>1.7422219263616624E-2</v>
      </c>
      <c r="AJ604" s="13">
        <f t="shared" si="863"/>
        <v>4.4345583161579868E-3</v>
      </c>
      <c r="AK604" s="13">
        <f t="shared" si="864"/>
        <v>7.524991377140896E-4</v>
      </c>
      <c r="AL604" s="13">
        <f t="shared" si="865"/>
        <v>3.1626119291651108E-6</v>
      </c>
      <c r="AM604" s="13">
        <f t="shared" si="866"/>
        <v>3.3829577146172187E-5</v>
      </c>
      <c r="AN604" s="13">
        <f t="shared" si="867"/>
        <v>5.4863395880342708E-5</v>
      </c>
      <c r="AO604" s="13">
        <f t="shared" si="868"/>
        <v>4.4487582486140914E-5</v>
      </c>
      <c r="AP604" s="13">
        <f t="shared" si="869"/>
        <v>2.4049367994861454E-5</v>
      </c>
      <c r="AQ604" s="13">
        <f t="shared" si="870"/>
        <v>9.7505652470402054E-6</v>
      </c>
      <c r="AR604" s="13">
        <f t="shared" si="871"/>
        <v>1.1100503962564779E-2</v>
      </c>
      <c r="AS604" s="13">
        <f t="shared" si="872"/>
        <v>5.6509255699170565E-3</v>
      </c>
      <c r="AT604" s="13">
        <f t="shared" si="873"/>
        <v>1.438356308165502E-3</v>
      </c>
      <c r="AU604" s="13">
        <f t="shared" si="874"/>
        <v>2.440743371614737E-4</v>
      </c>
      <c r="AV604" s="13">
        <f t="shared" si="875"/>
        <v>3.106268682660001E-5</v>
      </c>
      <c r="AW604" s="13">
        <f t="shared" si="876"/>
        <v>7.2528118480383583E-8</v>
      </c>
      <c r="AX604" s="13">
        <f t="shared" si="877"/>
        <v>2.8702664185259852E-6</v>
      </c>
      <c r="AY604" s="13">
        <f t="shared" si="878"/>
        <v>4.6548782481445394E-6</v>
      </c>
      <c r="AZ604" s="13">
        <f t="shared" si="879"/>
        <v>3.7745436042443485E-6</v>
      </c>
      <c r="BA604" s="13">
        <f t="shared" si="880"/>
        <v>2.0404657452313132E-6</v>
      </c>
      <c r="BB604" s="13">
        <f t="shared" si="881"/>
        <v>8.2728553978963107E-7</v>
      </c>
      <c r="BC604" s="13">
        <f t="shared" si="882"/>
        <v>2.6833143009413646E-7</v>
      </c>
      <c r="BD604" s="13">
        <f t="shared" si="883"/>
        <v>3.0003889827830456E-3</v>
      </c>
      <c r="BE604" s="13">
        <f t="shared" si="884"/>
        <v>1.5274058619036499E-3</v>
      </c>
      <c r="BF604" s="13">
        <f t="shared" si="885"/>
        <v>3.8877770188545008E-4</v>
      </c>
      <c r="BG604" s="13">
        <f t="shared" si="886"/>
        <v>6.5971595043704437E-5</v>
      </c>
      <c r="BH604" s="13">
        <f t="shared" si="887"/>
        <v>8.3960281122801147E-6</v>
      </c>
      <c r="BI604" s="13">
        <f t="shared" si="888"/>
        <v>8.5483199871700014E-7</v>
      </c>
      <c r="BJ604" s="14">
        <f t="shared" si="889"/>
        <v>0.11278785278028867</v>
      </c>
      <c r="BK604" s="14">
        <f t="shared" si="890"/>
        <v>0.23896095051219454</v>
      </c>
      <c r="BL604" s="14">
        <f t="shared" si="891"/>
        <v>0.562402149603344</v>
      </c>
      <c r="BM604" s="14">
        <f t="shared" si="892"/>
        <v>0.35724353397671793</v>
      </c>
      <c r="BN604" s="14">
        <f t="shared" si="893"/>
        <v>0.64131411139605288</v>
      </c>
    </row>
    <row r="605" spans="1:66" x14ac:dyDescent="0.25">
      <c r="A605" t="s">
        <v>348</v>
      </c>
      <c r="B605" t="s">
        <v>253</v>
      </c>
      <c r="C605" t="s">
        <v>258</v>
      </c>
      <c r="D605" s="11">
        <v>44431</v>
      </c>
      <c r="E605" s="10">
        <f>VLOOKUP(A605,home!$A$2:$E$405,3,FALSE)</f>
        <v>1.1457999999999999</v>
      </c>
      <c r="F605" s="10">
        <f>VLOOKUP(B605,home!$B$2:$E$405,3,FALSE)</f>
        <v>2.0364</v>
      </c>
      <c r="G605" s="10">
        <f>VLOOKUP(C605,away!$B$2:$E$405,4,FALSE)</f>
        <v>0.87280000000000002</v>
      </c>
      <c r="H605" s="10">
        <f>VLOOKUP(A605,away!$A$2:$E$405,3,FALSE)</f>
        <v>0.77080000000000004</v>
      </c>
      <c r="I605" s="10">
        <f>VLOOKUP(C605,away!$B$2:$E$405,3,FALSE)</f>
        <v>0.8649</v>
      </c>
      <c r="J605" s="10">
        <f>VLOOKUP(B605,home!$B$2:$E$405,4,FALSE)</f>
        <v>1.2974000000000001</v>
      </c>
      <c r="K605" s="12">
        <f t="shared" si="838"/>
        <v>2.0365104543359998</v>
      </c>
      <c r="L605" s="12">
        <f t="shared" si="839"/>
        <v>0.86493106720800006</v>
      </c>
      <c r="M605" s="13">
        <f t="shared" si="840"/>
        <v>5.4943960040511011E-2</v>
      </c>
      <c r="N605" s="13">
        <f t="shared" si="841"/>
        <v>0.11189394902512008</v>
      </c>
      <c r="O605" s="13">
        <f t="shared" si="842"/>
        <v>4.7522737994472902E-2</v>
      </c>
      <c r="P605" s="13">
        <f t="shared" si="843"/>
        <v>9.6780552744414675E-2</v>
      </c>
      <c r="Q605" s="13">
        <f t="shared" si="844"/>
        <v>0.11393659848329829</v>
      </c>
      <c r="R605" s="13">
        <f t="shared" si="845"/>
        <v>2.0551946245102808E-2</v>
      </c>
      <c r="S605" s="13">
        <f t="shared" si="846"/>
        <v>4.2618312288595459E-2</v>
      </c>
      <c r="T605" s="13">
        <f t="shared" si="847"/>
        <v>9.8547303720208604E-2</v>
      </c>
      <c r="U605" s="13">
        <f t="shared" si="848"/>
        <v>4.1854253385103353E-2</v>
      </c>
      <c r="V605" s="13">
        <f t="shared" si="849"/>
        <v>8.3410721625031981E-3</v>
      </c>
      <c r="W605" s="13">
        <f t="shared" si="850"/>
        <v>7.7344357980906719E-2</v>
      </c>
      <c r="X605" s="13">
        <f t="shared" si="851"/>
        <v>6.6897538090943245E-2</v>
      </c>
      <c r="Y605" s="13">
        <f t="shared" si="852"/>
        <v>2.8930879507293686E-2</v>
      </c>
      <c r="Z605" s="13">
        <f t="shared" si="853"/>
        <v>5.9253389329927417E-3</v>
      </c>
      <c r="AA605" s="13">
        <f t="shared" si="854"/>
        <v>1.2067014682523833E-2</v>
      </c>
      <c r="AB605" s="13">
        <f t="shared" si="855"/>
        <v>1.2287300776792902E-2</v>
      </c>
      <c r="AC605" s="13">
        <f t="shared" si="856"/>
        <v>9.1826923943608802E-4</v>
      </c>
      <c r="AD605" s="13">
        <f t="shared" si="857"/>
        <v>3.9378148403005651E-2</v>
      </c>
      <c r="AE605" s="13">
        <f t="shared" si="858"/>
        <v>3.4059383922886682E-2</v>
      </c>
      <c r="AF605" s="13">
        <f t="shared" si="859"/>
        <v>1.4729509642434685E-2</v>
      </c>
      <c r="AG605" s="13">
        <f t="shared" si="860"/>
        <v>4.2466701648271876E-3</v>
      </c>
      <c r="AH605" s="13">
        <f t="shared" si="861"/>
        <v>1.2812524317206307E-3</v>
      </c>
      <c r="AI605" s="13">
        <f t="shared" si="862"/>
        <v>2.6092839718424854E-3</v>
      </c>
      <c r="AJ605" s="13">
        <f t="shared" si="863"/>
        <v>2.6569170434942923E-3</v>
      </c>
      <c r="AK605" s="13">
        <f t="shared" si="864"/>
        <v>1.8036131117932074E-3</v>
      </c>
      <c r="AL605" s="13">
        <f t="shared" si="865"/>
        <v>6.4699089396026225E-5</v>
      </c>
      <c r="AM605" s="13">
        <f t="shared" si="866"/>
        <v>1.6038802179023086E-2</v>
      </c>
      <c r="AN605" s="13">
        <f t="shared" si="867"/>
        <v>1.3872458285440436E-2</v>
      </c>
      <c r="AO605" s="13">
        <f t="shared" si="868"/>
        <v>5.9993600748122289E-3</v>
      </c>
      <c r="AP605" s="13">
        <f t="shared" si="869"/>
        <v>1.7296776373574697E-3</v>
      </c>
      <c r="AQ605" s="13">
        <f t="shared" si="870"/>
        <v>3.74012981201352E-4</v>
      </c>
      <c r="AR605" s="13">
        <f t="shared" si="871"/>
        <v>2.2163900662619412E-4</v>
      </c>
      <c r="AS605" s="13">
        <f t="shared" si="872"/>
        <v>4.5137015408289015E-4</v>
      </c>
      <c r="AT605" s="13">
        <f t="shared" si="873"/>
        <v>4.5961001878252859E-4</v>
      </c>
      <c r="AU605" s="13">
        <f t="shared" si="874"/>
        <v>3.1200020272272819E-4</v>
      </c>
      <c r="AV605" s="13">
        <f t="shared" si="875"/>
        <v>1.5884791864994685E-4</v>
      </c>
      <c r="AW605" s="13">
        <f t="shared" si="876"/>
        <v>3.1656566421854266E-6</v>
      </c>
      <c r="AX605" s="13">
        <f t="shared" si="877"/>
        <v>5.4438647187679233E-3</v>
      </c>
      <c r="AY605" s="13">
        <f t="shared" si="878"/>
        <v>4.7085677209399192E-3</v>
      </c>
      <c r="AZ605" s="13">
        <f t="shared" si="879"/>
        <v>2.0362932519468521E-3</v>
      </c>
      <c r="BA605" s="13">
        <f t="shared" si="880"/>
        <v>5.8708443185161337E-4</v>
      </c>
      <c r="BB605" s="13">
        <f t="shared" si="881"/>
        <v>1.2694689104565454E-4</v>
      </c>
      <c r="BC605" s="13">
        <f t="shared" si="882"/>
        <v>2.1960061990171144E-5</v>
      </c>
      <c r="BD605" s="13">
        <f t="shared" si="883"/>
        <v>3.1950410422685838E-5</v>
      </c>
      <c r="BE605" s="13">
        <f t="shared" si="884"/>
        <v>6.5067344846125578E-5</v>
      </c>
      <c r="BF605" s="13">
        <f t="shared" si="885"/>
        <v>6.6255164007510218E-5</v>
      </c>
      <c r="BG605" s="13">
        <f t="shared" si="886"/>
        <v>4.4976444718346937E-5</v>
      </c>
      <c r="BH605" s="13">
        <f t="shared" si="887"/>
        <v>2.289874996694468E-5</v>
      </c>
      <c r="BI605" s="13">
        <f t="shared" si="888"/>
        <v>9.3267087397817915E-6</v>
      </c>
      <c r="BJ605" s="14">
        <f t="shared" si="889"/>
        <v>0.6409033671753015</v>
      </c>
      <c r="BK605" s="14">
        <f t="shared" si="890"/>
        <v>0.20837543328579636</v>
      </c>
      <c r="BL605" s="14">
        <f t="shared" si="891"/>
        <v>0.14447826176641215</v>
      </c>
      <c r="BM605" s="14">
        <f t="shared" si="892"/>
        <v>0.54934725456328526</v>
      </c>
      <c r="BN605" s="14">
        <f t="shared" si="893"/>
        <v>0.44562974453291976</v>
      </c>
    </row>
    <row r="606" spans="1:66" x14ac:dyDescent="0.25">
      <c r="A606" t="s">
        <v>350</v>
      </c>
      <c r="B606" t="s">
        <v>277</v>
      </c>
      <c r="C606" t="s">
        <v>285</v>
      </c>
      <c r="D606" s="11">
        <v>44431</v>
      </c>
      <c r="E606" s="10">
        <f>VLOOKUP(A606,home!$A$2:$E$405,3,FALSE)</f>
        <v>1.4531000000000001</v>
      </c>
      <c r="F606" s="10">
        <f>VLOOKUP(B606,home!$B$2:$E$405,3,FALSE)</f>
        <v>1.2999000000000001</v>
      </c>
      <c r="G606" s="10">
        <f>VLOOKUP(C606,away!$B$2:$E$405,4,FALSE)</f>
        <v>1.0705</v>
      </c>
      <c r="H606" s="10">
        <f>VLOOKUP(A606,away!$A$2:$E$405,3,FALSE)</f>
        <v>1.0703</v>
      </c>
      <c r="I606" s="10">
        <f>VLOOKUP(C606,away!$B$2:$E$405,3,FALSE)</f>
        <v>0.83050000000000002</v>
      </c>
      <c r="J606" s="10">
        <f>VLOOKUP(B606,home!$B$2:$E$405,4,FALSE)</f>
        <v>0.72670000000000001</v>
      </c>
      <c r="K606" s="12">
        <f t="shared" si="838"/>
        <v>2.0220510606450004</v>
      </c>
      <c r="L606" s="12">
        <f t="shared" si="839"/>
        <v>0.64595211180500012</v>
      </c>
      <c r="M606" s="13">
        <f t="shared" si="840"/>
        <v>6.9390648218086617E-2</v>
      </c>
      <c r="N606" s="13">
        <f t="shared" si="841"/>
        <v>0.14031143382822611</v>
      </c>
      <c r="O606" s="13">
        <f t="shared" si="842"/>
        <v>4.482303575599092E-2</v>
      </c>
      <c r="P606" s="13">
        <f t="shared" si="843"/>
        <v>9.0634466991730195E-2</v>
      </c>
      <c r="Q606" s="13">
        <f t="shared" si="844"/>
        <v>0.14185844179649276</v>
      </c>
      <c r="R606" s="13">
        <f t="shared" si="845"/>
        <v>1.4476767302046683E-2</v>
      </c>
      <c r="S606" s="13">
        <f t="shared" si="846"/>
        <v>2.959551041034195E-2</v>
      </c>
      <c r="T606" s="13">
        <f t="shared" si="847"/>
        <v>9.1633760055811184E-2</v>
      </c>
      <c r="U606" s="13">
        <f t="shared" si="848"/>
        <v>2.9272762677814347E-2</v>
      </c>
      <c r="V606" s="13">
        <f t="shared" si="849"/>
        <v>4.2951245837417988E-3</v>
      </c>
      <c r="W606" s="13">
        <f t="shared" si="850"/>
        <v>9.5615004232015077E-2</v>
      </c>
      <c r="X606" s="13">
        <f t="shared" si="851"/>
        <v>6.1762713903914163E-2</v>
      </c>
      <c r="Y606" s="13">
        <f t="shared" si="852"/>
        <v>1.9947877738520699E-2</v>
      </c>
      <c r="Z606" s="13">
        <f t="shared" si="853"/>
        <v>3.1170994702888763E-3</v>
      </c>
      <c r="AA606" s="13">
        <f t="shared" si="854"/>
        <v>6.3029342900335896E-3</v>
      </c>
      <c r="AB606" s="13">
        <f t="shared" si="855"/>
        <v>6.3724274831690837E-3</v>
      </c>
      <c r="AC606" s="13">
        <f t="shared" si="856"/>
        <v>3.5062931506908007E-4</v>
      </c>
      <c r="AD606" s="13">
        <f t="shared" si="857"/>
        <v>4.8334605180230583E-2</v>
      </c>
      <c r="AE606" s="13">
        <f t="shared" si="858"/>
        <v>3.1221840289430845E-2</v>
      </c>
      <c r="AF606" s="13">
        <f t="shared" si="859"/>
        <v>1.0083906834698146E-2</v>
      </c>
      <c r="AG606" s="13">
        <f t="shared" si="860"/>
        <v>2.1712403050393805E-3</v>
      </c>
      <c r="AH606" s="13">
        <f t="shared" si="861"/>
        <v>5.033742463848367E-4</v>
      </c>
      <c r="AI606" s="13">
        <f t="shared" si="862"/>
        <v>1.0178484288038364E-3</v>
      </c>
      <c r="AJ606" s="13">
        <f t="shared" si="863"/>
        <v>1.0290707475193227E-3</v>
      </c>
      <c r="AK606" s="13">
        <f t="shared" si="864"/>
        <v>6.936111988333967E-4</v>
      </c>
      <c r="AL606" s="13">
        <f t="shared" si="865"/>
        <v>1.8318953287816852E-5</v>
      </c>
      <c r="AM606" s="13">
        <f t="shared" si="866"/>
        <v>1.9547007934108518E-2</v>
      </c>
      <c r="AN606" s="13">
        <f t="shared" si="867"/>
        <v>1.2626431054506488E-2</v>
      </c>
      <c r="AO606" s="13">
        <f t="shared" si="868"/>
        <v>4.0780349021093502E-3</v>
      </c>
      <c r="AP606" s="13">
        <f t="shared" si="869"/>
        <v>8.7807175234401067E-4</v>
      </c>
      <c r="AQ606" s="13">
        <f t="shared" si="870"/>
        <v>1.4179807568573266E-4</v>
      </c>
      <c r="AR606" s="13">
        <f t="shared" si="871"/>
        <v>6.5031131496107143E-5</v>
      </c>
      <c r="AS606" s="13">
        <f t="shared" si="872"/>
        <v>1.3149626841664789E-4</v>
      </c>
      <c r="AT606" s="13">
        <f t="shared" si="873"/>
        <v>1.3294608451137131E-4</v>
      </c>
      <c r="AU606" s="13">
        <f t="shared" si="874"/>
        <v>8.9607923731606083E-5</v>
      </c>
      <c r="AV606" s="13">
        <f t="shared" si="875"/>
        <v>4.5297949305922604E-5</v>
      </c>
      <c r="AW606" s="13">
        <f t="shared" si="876"/>
        <v>6.6464630550369492E-7</v>
      </c>
      <c r="AX606" s="13">
        <f t="shared" si="877"/>
        <v>6.5875080209333858E-3</v>
      </c>
      <c r="AY606" s="13">
        <f t="shared" si="878"/>
        <v>4.2552147176542973E-3</v>
      </c>
      <c r="AZ606" s="13">
        <f t="shared" si="879"/>
        <v>1.3743324665262554E-3</v>
      </c>
      <c r="BA606" s="13">
        <f t="shared" si="880"/>
        <v>2.9591765302493646E-4</v>
      </c>
      <c r="BB606" s="13">
        <f t="shared" si="881"/>
        <v>4.7787158222959245E-5</v>
      </c>
      <c r="BC606" s="13">
        <f t="shared" si="882"/>
        <v>6.1736431542560404E-6</v>
      </c>
      <c r="BD606" s="13">
        <f t="shared" si="883"/>
        <v>7.0011661204965077E-6</v>
      </c>
      <c r="BE606" s="13">
        <f t="shared" si="884"/>
        <v>1.4156715379701803E-5</v>
      </c>
      <c r="BF606" s="13">
        <f t="shared" si="885"/>
        <v>1.4312800674387713E-5</v>
      </c>
      <c r="BG606" s="13">
        <f t="shared" si="886"/>
        <v>9.6470712614820526E-6</v>
      </c>
      <c r="BH606" s="13">
        <f t="shared" si="887"/>
        <v>4.8767176690994221E-6</v>
      </c>
      <c r="BI606" s="13">
        <f t="shared" si="888"/>
        <v>1.9721944270537402E-6</v>
      </c>
      <c r="BJ606" s="14">
        <f t="shared" si="889"/>
        <v>0.69277910154264921</v>
      </c>
      <c r="BK606" s="14">
        <f t="shared" si="890"/>
        <v>0.19853991318991177</v>
      </c>
      <c r="BL606" s="14">
        <f t="shared" si="891"/>
        <v>0.10500817815358991</v>
      </c>
      <c r="BM606" s="14">
        <f t="shared" si="892"/>
        <v>0.49369494839251743</v>
      </c>
      <c r="BN606" s="14">
        <f t="shared" si="893"/>
        <v>0.50149479389257334</v>
      </c>
    </row>
    <row r="607" spans="1:66" x14ac:dyDescent="0.25">
      <c r="A607" t="s">
        <v>350</v>
      </c>
      <c r="B607" t="s">
        <v>279</v>
      </c>
      <c r="C607" t="s">
        <v>290</v>
      </c>
      <c r="D607" s="11">
        <v>44431</v>
      </c>
      <c r="E607" s="10">
        <f>VLOOKUP(A607,home!$A$2:$E$405,3,FALSE)</f>
        <v>1.4531000000000001</v>
      </c>
      <c r="F607" s="10">
        <f>VLOOKUP(B607,home!$B$2:$E$405,3,FALSE)</f>
        <v>0.91759999999999997</v>
      </c>
      <c r="G607" s="10">
        <f>VLOOKUP(C607,away!$B$2:$E$405,4,FALSE)</f>
        <v>1.0323</v>
      </c>
      <c r="H607" s="10">
        <f>VLOOKUP(A607,away!$A$2:$E$405,3,FALSE)</f>
        <v>1.0703</v>
      </c>
      <c r="I607" s="10">
        <f>VLOOKUP(C607,away!$B$2:$E$405,3,FALSE)</f>
        <v>1.1678999999999999</v>
      </c>
      <c r="J607" s="10">
        <f>VLOOKUP(B607,home!$B$2:$E$405,4,FALSE)</f>
        <v>1.3495999999999999</v>
      </c>
      <c r="K607" s="12">
        <f t="shared" si="838"/>
        <v>1.3764322352879999</v>
      </c>
      <c r="L607" s="12">
        <f t="shared" si="839"/>
        <v>1.6870045481519997</v>
      </c>
      <c r="M607" s="13">
        <f t="shared" si="840"/>
        <v>4.6726828955113306E-2</v>
      </c>
      <c r="N607" s="13">
        <f t="shared" si="841"/>
        <v>6.4316313626606655E-2</v>
      </c>
      <c r="O607" s="13">
        <f t="shared" si="842"/>
        <v>7.8828372967996704E-2</v>
      </c>
      <c r="P607" s="13">
        <f t="shared" si="843"/>
        <v>0.10850191360845585</v>
      </c>
      <c r="Q607" s="13">
        <f t="shared" si="844"/>
        <v>4.4263523665277124E-2</v>
      </c>
      <c r="R607" s="13">
        <f t="shared" si="845"/>
        <v>6.6491911860216302E-2</v>
      </c>
      <c r="S607" s="13">
        <f t="shared" si="846"/>
        <v>6.2986647713703561E-2</v>
      </c>
      <c r="T607" s="13">
        <f t="shared" si="847"/>
        <v>7.4672765740556174E-2</v>
      </c>
      <c r="U607" s="13">
        <f t="shared" si="848"/>
        <v>9.15216108703302E-2</v>
      </c>
      <c r="V607" s="13">
        <f t="shared" si="849"/>
        <v>1.6250887127829575E-2</v>
      </c>
      <c r="W607" s="13">
        <f t="shared" si="850"/>
        <v>2.0308580273440225E-2</v>
      </c>
      <c r="X607" s="13">
        <f t="shared" si="851"/>
        <v>3.4260667287803644E-2</v>
      </c>
      <c r="Y607" s="13">
        <f t="shared" si="852"/>
        <v>2.8898950768623595E-2</v>
      </c>
      <c r="Z607" s="13">
        <f t="shared" si="853"/>
        <v>3.7390719241168928E-2</v>
      </c>
      <c r="AA607" s="13">
        <f t="shared" si="854"/>
        <v>5.1465791264148172E-2</v>
      </c>
      <c r="AB607" s="13">
        <f t="shared" si="855"/>
        <v>3.5419587055288547E-2</v>
      </c>
      <c r="AC607" s="13">
        <f t="shared" si="856"/>
        <v>2.3584581794785725E-3</v>
      </c>
      <c r="AD607" s="13">
        <f t="shared" si="857"/>
        <v>6.9883461353242712E-3</v>
      </c>
      <c r="AE607" s="13">
        <f t="shared" si="858"/>
        <v>1.1789371714352495E-2</v>
      </c>
      <c r="AF607" s="13">
        <f t="shared" si="859"/>
        <v>9.9443618509836001E-3</v>
      </c>
      <c r="AG607" s="13">
        <f t="shared" si="860"/>
        <v>5.5920612236928565E-3</v>
      </c>
      <c r="AH607" s="13">
        <f t="shared" si="861"/>
        <v>1.5769578354631622E-2</v>
      </c>
      <c r="AI607" s="13">
        <f t="shared" si="862"/>
        <v>2.1705755984214866E-2</v>
      </c>
      <c r="AJ607" s="13">
        <f t="shared" si="863"/>
        <v>1.4938251113984375E-2</v>
      </c>
      <c r="AK607" s="13">
        <f t="shared" si="864"/>
        <v>6.853830124038323E-3</v>
      </c>
      <c r="AL607" s="13">
        <f t="shared" si="865"/>
        <v>2.1905807122906621E-4</v>
      </c>
      <c r="AM607" s="13">
        <f t="shared" si="866"/>
        <v>1.9237969784021297E-3</v>
      </c>
      <c r="AN607" s="13">
        <f t="shared" si="867"/>
        <v>3.2454542522854673E-3</v>
      </c>
      <c r="AO607" s="13">
        <f t="shared" si="868"/>
        <v>2.7375480422124157E-3</v>
      </c>
      <c r="AP607" s="13">
        <f t="shared" si="869"/>
        <v>1.5394186659989824E-3</v>
      </c>
      <c r="AQ607" s="13">
        <f t="shared" si="870"/>
        <v>6.4925157276259223E-4</v>
      </c>
      <c r="AR607" s="13">
        <f t="shared" si="871"/>
        <v>5.320670081340571E-3</v>
      </c>
      <c r="AS607" s="13">
        <f t="shared" si="872"/>
        <v>7.323541813289587E-3</v>
      </c>
      <c r="AT607" s="13">
        <f t="shared" si="873"/>
        <v>5.0401795141456597E-3</v>
      </c>
      <c r="AU607" s="13">
        <f t="shared" si="874"/>
        <v>2.3124885183027654E-3</v>
      </c>
      <c r="AV607" s="13">
        <f t="shared" si="875"/>
        <v>7.9574593508132676E-4</v>
      </c>
      <c r="AW607" s="13">
        <f t="shared" si="876"/>
        <v>1.4129534271154368E-5</v>
      </c>
      <c r="AX607" s="13">
        <f t="shared" si="877"/>
        <v>4.4132936253705671E-4</v>
      </c>
      <c r="AY607" s="13">
        <f t="shared" si="878"/>
        <v>7.4452464183303744E-4</v>
      </c>
      <c r="AZ607" s="13">
        <f t="shared" si="879"/>
        <v>6.2800822849178647E-4</v>
      </c>
      <c r="BA607" s="13">
        <f t="shared" si="880"/>
        <v>3.5315091258084129E-4</v>
      </c>
      <c r="BB607" s="13">
        <f t="shared" si="881"/>
        <v>1.4894179892697721E-4</v>
      </c>
      <c r="BC607" s="13">
        <f t="shared" si="882"/>
        <v>5.025309843995019E-5</v>
      </c>
      <c r="BD607" s="13">
        <f t="shared" si="883"/>
        <v>1.4959991044063035E-3</v>
      </c>
      <c r="BE607" s="13">
        <f t="shared" si="884"/>
        <v>2.0591413912668145E-3</v>
      </c>
      <c r="BF607" s="13">
        <f t="shared" si="885"/>
        <v>1.4171342939777118E-3</v>
      </c>
      <c r="BG607" s="13">
        <f t="shared" si="886"/>
        <v>6.5019644132100786E-4</v>
      </c>
      <c r="BH607" s="13">
        <f t="shared" si="887"/>
        <v>2.2373783527594423E-4</v>
      </c>
      <c r="BI607" s="13">
        <f t="shared" si="888"/>
        <v>6.1591993745473294E-5</v>
      </c>
      <c r="BJ607" s="14">
        <f t="shared" si="889"/>
        <v>0.31349661984113192</v>
      </c>
      <c r="BK607" s="14">
        <f t="shared" si="890"/>
        <v>0.23778831829764296</v>
      </c>
      <c r="BL607" s="14">
        <f t="shared" si="891"/>
        <v>0.4096951165170023</v>
      </c>
      <c r="BM607" s="14">
        <f t="shared" si="892"/>
        <v>0.58851151410571823</v>
      </c>
      <c r="BN607" s="14">
        <f t="shared" si="893"/>
        <v>0.40912886468366594</v>
      </c>
    </row>
    <row r="608" spans="1:66" x14ac:dyDescent="0.25">
      <c r="A608" t="s">
        <v>350</v>
      </c>
      <c r="B608" t="s">
        <v>288</v>
      </c>
      <c r="C608" t="s">
        <v>283</v>
      </c>
      <c r="D608" s="11">
        <v>44431</v>
      </c>
      <c r="E608" s="10">
        <f>VLOOKUP(A608,home!$A$2:$E$405,3,FALSE)</f>
        <v>1.4531000000000001</v>
      </c>
      <c r="F608" s="10">
        <f>VLOOKUP(B608,home!$B$2:$E$405,3,FALSE)</f>
        <v>1.0705</v>
      </c>
      <c r="G608" s="10">
        <f>VLOOKUP(C608,away!$B$2:$E$405,4,FALSE)</f>
        <v>0.86019999999999996</v>
      </c>
      <c r="H608" s="10">
        <f>VLOOKUP(A608,away!$A$2:$E$405,3,FALSE)</f>
        <v>1.0703</v>
      </c>
      <c r="I608" s="10">
        <f>VLOOKUP(C608,away!$B$2:$E$405,3,FALSE)</f>
        <v>1.0510999999999999</v>
      </c>
      <c r="J608" s="10">
        <f>VLOOKUP(B608,home!$B$2:$E$405,4,FALSE)</f>
        <v>1.2458</v>
      </c>
      <c r="K608" s="12">
        <f t="shared" si="838"/>
        <v>1.3380785617099999</v>
      </c>
      <c r="L608" s="12">
        <f t="shared" si="839"/>
        <v>1.4015154447139999</v>
      </c>
      <c r="M608" s="13">
        <f t="shared" si="840"/>
        <v>6.4596567361517906E-2</v>
      </c>
      <c r="N608" s="13">
        <f t="shared" si="841"/>
        <v>8.6435281946503018E-2</v>
      </c>
      <c r="O608" s="13">
        <f t="shared" si="842"/>
        <v>9.0533086832675622E-2</v>
      </c>
      <c r="P608" s="13">
        <f t="shared" si="843"/>
        <v>0.12114038261623315</v>
      </c>
      <c r="Q608" s="13">
        <f t="shared" si="844"/>
        <v>5.7828598873987544E-2</v>
      </c>
      <c r="R608" s="13">
        <f t="shared" si="845"/>
        <v>6.3441759726814276E-2</v>
      </c>
      <c r="S608" s="13">
        <f t="shared" si="846"/>
        <v>5.6794783762572229E-2</v>
      </c>
      <c r="T608" s="13">
        <f t="shared" si="847"/>
        <v>8.1047674468064171E-2</v>
      </c>
      <c r="U608" s="13">
        <f t="shared" si="848"/>
        <v>8.4890058607607066E-2</v>
      </c>
      <c r="V608" s="13">
        <f t="shared" si="849"/>
        <v>1.1834378128448921E-2</v>
      </c>
      <c r="W608" s="13">
        <f t="shared" si="850"/>
        <v>2.5793069469003251E-2</v>
      </c>
      <c r="X608" s="13">
        <f t="shared" si="851"/>
        <v>3.6149385227389183E-2</v>
      </c>
      <c r="Y608" s="13">
        <f t="shared" si="852"/>
        <v>2.5331960856551029E-2</v>
      </c>
      <c r="Z608" s="13">
        <f t="shared" si="853"/>
        <v>2.9638202032321623E-2</v>
      </c>
      <c r="AA608" s="13">
        <f t="shared" si="854"/>
        <v>3.9658242747079318E-2</v>
      </c>
      <c r="AB608" s="13">
        <f t="shared" si="855"/>
        <v>2.6532922207478968E-2</v>
      </c>
      <c r="AC608" s="13">
        <f t="shared" si="856"/>
        <v>1.3870910183993923E-3</v>
      </c>
      <c r="AD608" s="13">
        <f t="shared" si="857"/>
        <v>8.6282883242925039E-3</v>
      </c>
      <c r="AE608" s="13">
        <f t="shared" si="858"/>
        <v>1.2092679347941422E-2</v>
      </c>
      <c r="AF608" s="13">
        <f t="shared" si="859"/>
        <v>8.4740384370569632E-3</v>
      </c>
      <c r="AG608" s="13">
        <f t="shared" si="860"/>
        <v>3.9588319162118073E-3</v>
      </c>
      <c r="AH608" s="13">
        <f t="shared" si="861"/>
        <v>1.0384599475463156E-2</v>
      </c>
      <c r="AI608" s="13">
        <f t="shared" si="862"/>
        <v>1.3895409930062162E-2</v>
      </c>
      <c r="AJ608" s="13">
        <f t="shared" si="863"/>
        <v>9.2965750667942139E-3</v>
      </c>
      <c r="AK608" s="13">
        <f t="shared" si="864"/>
        <v>4.1465159314016814E-3</v>
      </c>
      <c r="AL608" s="13">
        <f t="shared" si="865"/>
        <v>1.0405056711576581E-4</v>
      </c>
      <c r="AM608" s="13">
        <f t="shared" si="866"/>
        <v>2.3090655261976969E-3</v>
      </c>
      <c r="AN608" s="13">
        <f t="shared" si="867"/>
        <v>3.2361909978227315E-3</v>
      </c>
      <c r="AO608" s="13">
        <f t="shared" si="868"/>
        <v>2.2677858327464842E-3</v>
      </c>
      <c r="AP608" s="13">
        <f t="shared" si="869"/>
        <v>1.0594456232992662E-3</v>
      </c>
      <c r="AQ608" s="13">
        <f t="shared" si="870"/>
        <v>3.7120735097214303E-4</v>
      </c>
      <c r="AR608" s="13">
        <f t="shared" si="871"/>
        <v>2.9108353104061041E-3</v>
      </c>
      <c r="AS608" s="13">
        <f t="shared" si="872"/>
        <v>3.8949263255228812E-3</v>
      </c>
      <c r="AT608" s="13">
        <f t="shared" si="873"/>
        <v>2.6058587078110363E-3</v>
      </c>
      <c r="AU608" s="13">
        <f t="shared" si="874"/>
        <v>1.1622812239224232E-3</v>
      </c>
      <c r="AV608" s="13">
        <f t="shared" si="875"/>
        <v>3.8880589710216397E-4</v>
      </c>
      <c r="AW608" s="13">
        <f t="shared" si="876"/>
        <v>5.4202766264381872E-6</v>
      </c>
      <c r="AX608" s="13">
        <f t="shared" si="877"/>
        <v>5.1495184636479361E-4</v>
      </c>
      <c r="AY608" s="13">
        <f t="shared" si="878"/>
        <v>7.2171296596424913E-4</v>
      </c>
      <c r="AZ608" s="13">
        <f t="shared" si="879"/>
        <v>5.0574593422462229E-4</v>
      </c>
      <c r="BA608" s="13">
        <f t="shared" si="880"/>
        <v>2.3627024597237302E-4</v>
      </c>
      <c r="BB608" s="13">
        <f t="shared" si="881"/>
        <v>8.2784099714164144E-5</v>
      </c>
      <c r="BC608" s="13">
        <f t="shared" si="882"/>
        <v>2.3204638865228982E-5</v>
      </c>
      <c r="BD608" s="13">
        <f t="shared" si="883"/>
        <v>6.7993010742550331E-4</v>
      </c>
      <c r="BE608" s="13">
        <f t="shared" si="884"/>
        <v>9.0979990020724326E-4</v>
      </c>
      <c r="BF608" s="13">
        <f t="shared" si="885"/>
        <v>6.0869187095660476E-4</v>
      </c>
      <c r="BG608" s="13">
        <f t="shared" si="886"/>
        <v>2.714925144047275E-4</v>
      </c>
      <c r="BH608" s="13">
        <f t="shared" si="887"/>
        <v>9.0819578297427386E-5</v>
      </c>
      <c r="BI608" s="13">
        <f t="shared" si="888"/>
        <v>2.430474614066604E-5</v>
      </c>
      <c r="BJ608" s="14">
        <f t="shared" si="889"/>
        <v>0.35706817392914481</v>
      </c>
      <c r="BK608" s="14">
        <f t="shared" si="890"/>
        <v>0.25657896642025158</v>
      </c>
      <c r="BL608" s="14">
        <f t="shared" si="891"/>
        <v>0.35632691670757327</v>
      </c>
      <c r="BM608" s="14">
        <f t="shared" si="892"/>
        <v>0.51492028904222187</v>
      </c>
      <c r="BN608" s="14">
        <f t="shared" si="893"/>
        <v>0.48397567735773156</v>
      </c>
    </row>
    <row r="609" spans="1:66" x14ac:dyDescent="0.25">
      <c r="A609" t="s">
        <v>340</v>
      </c>
      <c r="B609" t="s">
        <v>110</v>
      </c>
      <c r="C609" t="s">
        <v>115</v>
      </c>
      <c r="D609" s="11">
        <v>44432</v>
      </c>
      <c r="E609" s="10">
        <f>VLOOKUP(A609,home!$A$2:$E$405,3,FALSE)</f>
        <v>1.1801999999999999</v>
      </c>
      <c r="F609" s="10">
        <f>VLOOKUP(B609,home!$B$2:$E$405,3,FALSE)</f>
        <v>0.47070000000000001</v>
      </c>
      <c r="G609" s="10">
        <f>VLOOKUP(C609,away!$B$2:$E$405,4,FALSE)</f>
        <v>0.76259999999999994</v>
      </c>
      <c r="H609" s="10">
        <f>VLOOKUP(A609,away!$A$2:$E$405,3,FALSE)</f>
        <v>1.0640000000000001</v>
      </c>
      <c r="I609" s="10">
        <f>VLOOKUP(C609,away!$B$2:$E$405,3,FALSE)</f>
        <v>1.5038</v>
      </c>
      <c r="J609" s="10">
        <f>VLOOKUP(B609,home!$B$2:$E$405,4,FALSE)</f>
        <v>0.73099999999999998</v>
      </c>
      <c r="K609" s="12">
        <f t="shared" si="838"/>
        <v>0.42363965876399995</v>
      </c>
      <c r="L609" s="12">
        <f t="shared" si="839"/>
        <v>1.1696315792</v>
      </c>
      <c r="M609" s="13">
        <f t="shared" si="840"/>
        <v>0.20325961244625859</v>
      </c>
      <c r="N609" s="13">
        <f t="shared" si="841"/>
        <v>8.6108832857235848E-2</v>
      </c>
      <c r="O609" s="13">
        <f t="shared" si="842"/>
        <v>0.23773886149309739</v>
      </c>
      <c r="P609" s="13">
        <f t="shared" si="843"/>
        <v>0.10071561015787762</v>
      </c>
      <c r="Q609" s="13">
        <f t="shared" si="844"/>
        <v>1.8239558284102852E-2</v>
      </c>
      <c r="R609" s="13">
        <f t="shared" si="845"/>
        <v>0.1390334400026908</v>
      </c>
      <c r="S609" s="13">
        <f t="shared" si="846"/>
        <v>1.247620470121129E-2</v>
      </c>
      <c r="T609" s="13">
        <f t="shared" si="847"/>
        <v>2.1333563359745664E-2</v>
      </c>
      <c r="U609" s="13">
        <f t="shared" si="848"/>
        <v>5.8900079079524985E-2</v>
      </c>
      <c r="V609" s="13">
        <f t="shared" si="849"/>
        <v>6.8688760142445674E-4</v>
      </c>
      <c r="W609" s="13">
        <f t="shared" si="850"/>
        <v>2.5756667491611406E-3</v>
      </c>
      <c r="X609" s="13">
        <f t="shared" si="851"/>
        <v>3.0125811673142751E-3</v>
      </c>
      <c r="Y609" s="13">
        <f t="shared" si="852"/>
        <v>1.7618050340969876E-3</v>
      </c>
      <c r="Z609" s="13">
        <f t="shared" si="853"/>
        <v>5.4205967330651916E-2</v>
      </c>
      <c r="AA609" s="13">
        <f t="shared" si="854"/>
        <v>2.2963797502929907E-2</v>
      </c>
      <c r="AB609" s="13">
        <f t="shared" si="855"/>
        <v>4.8641876690334101E-3</v>
      </c>
      <c r="AC609" s="13">
        <f t="shared" si="856"/>
        <v>2.1272150138051994E-5</v>
      </c>
      <c r="AD609" s="13">
        <f t="shared" si="857"/>
        <v>2.7278864567610166E-4</v>
      </c>
      <c r="AE609" s="13">
        <f t="shared" si="858"/>
        <v>3.1906221442996803E-4</v>
      </c>
      <c r="AF609" s="13">
        <f t="shared" si="859"/>
        <v>1.8659262086338627E-4</v>
      </c>
      <c r="AG609" s="13">
        <f t="shared" si="860"/>
        <v>7.274820726916982E-5</v>
      </c>
      <c r="AH609" s="13">
        <f t="shared" si="861"/>
        <v>1.5850252792753497E-2</v>
      </c>
      <c r="AI609" s="13">
        <f t="shared" si="862"/>
        <v>6.7147956844452279E-3</v>
      </c>
      <c r="AJ609" s="13">
        <f t="shared" si="863"/>
        <v>1.4223268762141781E-3</v>
      </c>
      <c r="AK609" s="13">
        <f t="shared" si="864"/>
        <v>2.008513574967468E-4</v>
      </c>
      <c r="AL609" s="13">
        <f t="shared" si="865"/>
        <v>4.2161599242256606E-7</v>
      </c>
      <c r="AM609" s="13">
        <f t="shared" si="866"/>
        <v>2.3112817753783473E-5</v>
      </c>
      <c r="AN609" s="13">
        <f t="shared" si="867"/>
        <v>2.703348152911956E-5</v>
      </c>
      <c r="AO609" s="13">
        <f t="shared" si="868"/>
        <v>1.5809606846089073E-5</v>
      </c>
      <c r="AP609" s="13">
        <f t="shared" si="869"/>
        <v>6.1638051406407666E-6</v>
      </c>
      <c r="AQ609" s="13">
        <f t="shared" si="870"/>
        <v>1.8023452851321839E-6</v>
      </c>
      <c r="AR609" s="13">
        <f t="shared" si="871"/>
        <v>3.7077912409414966E-3</v>
      </c>
      <c r="AS609" s="13">
        <f t="shared" si="872"/>
        <v>1.5707674160806034E-3</v>
      </c>
      <c r="AT609" s="13">
        <f t="shared" si="873"/>
        <v>3.3271968607299836E-4</v>
      </c>
      <c r="AU609" s="13">
        <f t="shared" si="874"/>
        <v>4.698441809067674E-5</v>
      </c>
      <c r="AV609" s="13">
        <f t="shared" si="875"/>
        <v>4.9761157117898502E-6</v>
      </c>
      <c r="AW609" s="13">
        <f t="shared" si="876"/>
        <v>5.8031028805020233E-9</v>
      </c>
      <c r="AX609" s="13">
        <f t="shared" si="877"/>
        <v>1.631917704381225E-6</v>
      </c>
      <c r="AY609" s="13">
        <f t="shared" si="878"/>
        <v>1.9087424816998511E-6</v>
      </c>
      <c r="AZ609" s="13">
        <f t="shared" si="879"/>
        <v>1.116262741578362E-6</v>
      </c>
      <c r="BA609" s="13">
        <f t="shared" si="880"/>
        <v>4.3520538441147381E-7</v>
      </c>
      <c r="BB609" s="13">
        <f t="shared" si="881"/>
        <v>1.2725749026138374E-7</v>
      </c>
      <c r="BC609" s="13">
        <f t="shared" si="882"/>
        <v>2.9768875859890179E-8</v>
      </c>
      <c r="BD609" s="13">
        <f t="shared" si="883"/>
        <v>7.227916207477224E-4</v>
      </c>
      <c r="BE609" s="13">
        <f t="shared" si="884"/>
        <v>3.0620319557104353E-4</v>
      </c>
      <c r="BF609" s="13">
        <f t="shared" si="885"/>
        <v>6.4859908642081617E-5</v>
      </c>
      <c r="BG609" s="13">
        <f t="shared" si="886"/>
        <v>9.1590765215318901E-6</v>
      </c>
      <c r="BH609" s="13">
        <f t="shared" si="887"/>
        <v>9.7003701304378328E-7</v>
      </c>
      <c r="BI609" s="13">
        <f t="shared" si="888"/>
        <v>8.2189229838863611E-8</v>
      </c>
      <c r="BJ609" s="14">
        <f t="shared" si="889"/>
        <v>0.13396237035112837</v>
      </c>
      <c r="BK609" s="14">
        <f t="shared" si="890"/>
        <v>0.31716191741538408</v>
      </c>
      <c r="BL609" s="14">
        <f t="shared" si="891"/>
        <v>0.49445589736280909</v>
      </c>
      <c r="BM609" s="14">
        <f t="shared" si="892"/>
        <v>0.21468833427933146</v>
      </c>
      <c r="BN609" s="14">
        <f t="shared" si="893"/>
        <v>0.7850959152412631</v>
      </c>
    </row>
    <row r="610" spans="1:66" s="15" customFormat="1" x14ac:dyDescent="0.25">
      <c r="A610" s="15" t="s">
        <v>340</v>
      </c>
      <c r="B610" s="15" t="s">
        <v>121</v>
      </c>
      <c r="C610" s="15" t="s">
        <v>112</v>
      </c>
      <c r="D610" s="21">
        <v>44432</v>
      </c>
      <c r="E610" s="15">
        <f>VLOOKUP(A610,home!$A$2:$E$405,3,FALSE)</f>
        <v>1.1801999999999999</v>
      </c>
      <c r="F610" s="15">
        <f>VLOOKUP(B610,home!$B$2:$E$405,3,FALSE)</f>
        <v>0.60519999999999996</v>
      </c>
      <c r="G610" s="15">
        <f>VLOOKUP(C610,away!$B$2:$E$405,4,FALSE)</f>
        <v>0.65900000000000003</v>
      </c>
      <c r="H610" s="15">
        <f>VLOOKUP(A610,away!$A$2:$E$405,3,FALSE)</f>
        <v>1.0640000000000001</v>
      </c>
      <c r="I610" s="15">
        <f>VLOOKUP(C610,away!$B$2:$E$405,3,FALSE)</f>
        <v>1.0443</v>
      </c>
      <c r="J610" s="15">
        <f>VLOOKUP(B610,home!$B$2:$E$405,4,FALSE)</f>
        <v>0.93979999999999997</v>
      </c>
      <c r="K610" s="17">
        <f t="shared" si="838"/>
        <v>0.47069538935999994</v>
      </c>
      <c r="L610" s="17">
        <f t="shared" si="839"/>
        <v>1.0442448609600001</v>
      </c>
      <c r="M610" s="18">
        <f t="shared" si="840"/>
        <v>0.21982131870883581</v>
      </c>
      <c r="N610" s="18">
        <f t="shared" si="841"/>
        <v>0.10346888119928413</v>
      </c>
      <c r="O610" s="18">
        <f t="shared" si="842"/>
        <v>0.22954728239115213</v>
      </c>
      <c r="P610" s="18">
        <f t="shared" si="843"/>
        <v>0.10804684746163322</v>
      </c>
      <c r="Q610" s="18">
        <f t="shared" si="844"/>
        <v>2.4351162661370308E-2</v>
      </c>
      <c r="R610" s="18">
        <f t="shared" si="845"/>
        <v>0.11985178499214726</v>
      </c>
      <c r="S610" s="18">
        <f t="shared" si="846"/>
        <v>1.3276830148876944E-2</v>
      </c>
      <c r="T610" s="18">
        <f t="shared" si="847"/>
        <v>2.5428576467536986E-2</v>
      </c>
      <c r="U610" s="18">
        <f t="shared" si="848"/>
        <v>5.6413682602369751E-2</v>
      </c>
      <c r="V610" s="18">
        <f t="shared" si="849"/>
        <v>7.2509378187280901E-4</v>
      </c>
      <c r="W610" s="18">
        <f t="shared" si="850"/>
        <v>3.8206599967541303E-3</v>
      </c>
      <c r="X610" s="18">
        <f t="shared" si="851"/>
        <v>3.9897045670859513E-3</v>
      </c>
      <c r="Y610" s="18">
        <f t="shared" si="852"/>
        <v>2.0831142454640732E-3</v>
      </c>
      <c r="Z610" s="18">
        <f t="shared" si="853"/>
        <v>4.171820351831089E-2</v>
      </c>
      <c r="AA610" s="18">
        <f t="shared" si="854"/>
        <v>1.9636566048451064E-2</v>
      </c>
      <c r="AB610" s="18">
        <f t="shared" si="855"/>
        <v>4.6214205509345152E-3</v>
      </c>
      <c r="AC610" s="18">
        <f t="shared" si="856"/>
        <v>2.2274937238105407E-5</v>
      </c>
      <c r="AD610" s="18">
        <f t="shared" si="857"/>
        <v>4.4959176119609043E-4</v>
      </c>
      <c r="AE610" s="18">
        <f t="shared" si="858"/>
        <v>4.69483886158973E-4</v>
      </c>
      <c r="AF610" s="18">
        <f t="shared" si="859"/>
        <v>2.4512806771251859E-4</v>
      </c>
      <c r="AG610" s="18">
        <f t="shared" si="860"/>
        <v>8.5324574995284186E-5</v>
      </c>
      <c r="AH610" s="18">
        <f t="shared" si="861"/>
        <v>1.0891004908119884E-2</v>
      </c>
      <c r="AI610" s="18">
        <f t="shared" si="862"/>
        <v>5.1263457957491593E-3</v>
      </c>
      <c r="AJ610" s="18">
        <f t="shared" si="863"/>
        <v>1.2064736651620747E-3</v>
      </c>
      <c r="AK610" s="18">
        <f t="shared" si="864"/>
        <v>1.8929386385868301E-4</v>
      </c>
      <c r="AL610" s="18">
        <f t="shared" si="865"/>
        <v>4.3794419215014742E-7</v>
      </c>
      <c r="AM610" s="18">
        <f t="shared" si="866"/>
        <v>4.2324153817848395E-5</v>
      </c>
      <c r="AN610" s="18">
        <f t="shared" si="867"/>
        <v>4.4196780118768753E-5</v>
      </c>
      <c r="AO610" s="18">
        <f t="shared" si="868"/>
        <v>2.3076130255001684E-5</v>
      </c>
      <c r="AP610" s="18">
        <f t="shared" si="869"/>
        <v>8.0323768098763636E-6</v>
      </c>
      <c r="AQ610" s="18">
        <f t="shared" si="870"/>
        <v>2.0969420512519177E-6</v>
      </c>
      <c r="AR610" s="18">
        <f t="shared" si="871"/>
        <v>2.2745751811988658E-3</v>
      </c>
      <c r="AS610" s="18">
        <f t="shared" si="872"/>
        <v>1.0706320505429927E-3</v>
      </c>
      <c r="AT610" s="18">
        <f t="shared" si="873"/>
        <v>2.5197078494581458E-4</v>
      </c>
      <c r="AU610" s="18">
        <f t="shared" si="874"/>
        <v>3.9533828909138332E-5</v>
      </c>
      <c r="AV610" s="18">
        <f t="shared" si="875"/>
        <v>4.6520977478196233E-6</v>
      </c>
      <c r="AW610" s="18">
        <f t="shared" si="876"/>
        <v>5.9794131388026185E-9</v>
      </c>
      <c r="AX610" s="18">
        <f t="shared" si="877"/>
        <v>3.3202973434374434E-6</v>
      </c>
      <c r="AY610" s="18">
        <f t="shared" si="878"/>
        <v>3.4672034377436908E-6</v>
      </c>
      <c r="AZ610" s="18">
        <f t="shared" si="879"/>
        <v>1.8103046858833472E-6</v>
      </c>
      <c r="BA610" s="18">
        <f t="shared" si="880"/>
        <v>6.3013378833516434E-7</v>
      </c>
      <c r="BB610" s="18">
        <f t="shared" si="881"/>
        <v>1.6450349254656292E-7</v>
      </c>
      <c r="BC610" s="18">
        <f t="shared" si="882"/>
        <v>3.4356385340344013E-8</v>
      </c>
      <c r="BD610" s="18">
        <f t="shared" si="883"/>
        <v>3.9586890730567933E-4</v>
      </c>
      <c r="BE610" s="18">
        <f t="shared" si="884"/>
        <v>1.8633366945976449E-4</v>
      </c>
      <c r="BF610" s="18">
        <f t="shared" si="885"/>
        <v>4.3853199548620685E-5</v>
      </c>
      <c r="BG610" s="18">
        <f t="shared" si="886"/>
        <v>6.8804996120732636E-6</v>
      </c>
      <c r="BH610" s="18">
        <f t="shared" si="887"/>
        <v>8.0965486097403834E-7</v>
      </c>
      <c r="BI610" s="18">
        <f t="shared" si="888"/>
        <v>7.6220162006678348E-8</v>
      </c>
      <c r="BJ610" s="19">
        <f t="shared" si="889"/>
        <v>0.16452078060974445</v>
      </c>
      <c r="BK610" s="19">
        <f t="shared" si="890"/>
        <v>0.34189627018608676</v>
      </c>
      <c r="BL610" s="19">
        <f t="shared" si="891"/>
        <v>0.45175904091223829</v>
      </c>
      <c r="BM610" s="19">
        <f t="shared" si="892"/>
        <v>0.194803556587933</v>
      </c>
      <c r="BN610" s="19">
        <f t="shared" si="893"/>
        <v>0.80508727741442276</v>
      </c>
    </row>
    <row r="611" spans="1:66" x14ac:dyDescent="0.25">
      <c r="A611" t="s">
        <v>339</v>
      </c>
      <c r="B611" t="s">
        <v>87</v>
      </c>
      <c r="C611" t="s">
        <v>75</v>
      </c>
      <c r="D611" s="11">
        <v>44432</v>
      </c>
      <c r="E611" s="10">
        <f>VLOOKUP(A611,home!$A$2:$E$405,3,FALSE)</f>
        <v>1.3068</v>
      </c>
      <c r="F611" s="10">
        <f>VLOOKUP(B611,home!$B$2:$E$405,3,FALSE)</f>
        <v>0.87450000000000006</v>
      </c>
      <c r="G611" s="10">
        <f>VLOOKUP(C611,away!$B$2:$E$405,4,FALSE)</f>
        <v>0.76519999999999999</v>
      </c>
      <c r="H611" s="10">
        <f>VLOOKUP(A611,away!$A$2:$E$405,3,FALSE)</f>
        <v>1.1419999999999999</v>
      </c>
      <c r="I611" s="10">
        <f>VLOOKUP(C611,away!$B$2:$E$405,3,FALSE)</f>
        <v>1.0216000000000001</v>
      </c>
      <c r="J611" s="10">
        <f>VLOOKUP(B611,home!$B$2:$E$405,4,FALSE)</f>
        <v>0.50039999999999996</v>
      </c>
      <c r="K611" s="12">
        <f t="shared" ref="K611:K641" si="894">E611*F611*G611</f>
        <v>0.87446795832000002</v>
      </c>
      <c r="L611" s="12">
        <f t="shared" ref="L611:L641" si="895">H611*I611*J611</f>
        <v>0.58380026687999997</v>
      </c>
      <c r="M611" s="13">
        <f t="shared" ref="M611:M641" si="896">_xlfn.POISSON.DIST(0,K611,FALSE) * _xlfn.POISSON.DIST(0,L611,FALSE)</f>
        <v>0.23263880410249341</v>
      </c>
      <c r="N611" s="13">
        <f t="shared" ref="N611:N641" si="897">_xlfn.POISSON.DIST(1,K611,FALSE) * _xlfn.POISSON.DIST(0,L611,FALSE)</f>
        <v>0.20343518004951386</v>
      </c>
      <c r="O611" s="13">
        <f t="shared" ref="O611:O641" si="898">_xlfn.POISSON.DIST(0,K611,FALSE) * _xlfn.POISSON.DIST(1,L611,FALSE)</f>
        <v>0.13581459592167969</v>
      </c>
      <c r="P611" s="13">
        <f t="shared" ref="P611:P641" si="899">_xlfn.POISSON.DIST(1,K611,FALSE) * _xlfn.POISSON.DIST(1,L611,FALSE)</f>
        <v>0.11876551240568704</v>
      </c>
      <c r="Q611" s="13">
        <f t="shared" ref="Q611:Q641" si="900">_xlfn.POISSON.DIST(2,K611,FALSE) * _xlfn.POISSON.DIST(0,L611,FALSE)</f>
        <v>8.8948773274179979E-2</v>
      </c>
      <c r="R611" s="13">
        <f t="shared" ref="R611:R641" si="901">_xlfn.POISSON.DIST(0,K611,FALSE) * _xlfn.POISSON.DIST(2,L611,FALSE)</f>
        <v>3.9644298672637975E-2</v>
      </c>
      <c r="S611" s="13">
        <f t="shared" ref="S611:S641" si="902">_xlfn.POISSON.DIST(2,K611,FALSE) * _xlfn.POISSON.DIST(2,L611,FALSE)</f>
        <v>1.5157882829782629E-2</v>
      </c>
      <c r="T611" s="13">
        <f t="shared" ref="T611:T641" si="903">_xlfn.POISSON.DIST(2,K611,FALSE) * _xlfn.POISSON.DIST(1,L611,FALSE)</f>
        <v>5.1928317576114887E-2</v>
      </c>
      <c r="U611" s="13">
        <f t="shared" ref="U611:U641" si="904">_xlfn.POISSON.DIST(1,K611,FALSE) * _xlfn.POISSON.DIST(2,L611,FALSE)</f>
        <v>3.4667668919290018E-2</v>
      </c>
      <c r="V611" s="13">
        <f t="shared" ref="V611:V641" si="905">_xlfn.POISSON.DIST(3,K611,FALSE) * _xlfn.POISSON.DIST(3,L611,FALSE)</f>
        <v>8.5981343396720545E-4</v>
      </c>
      <c r="W611" s="13">
        <f t="shared" ref="W611:W641" si="906">_xlfn.POISSON.DIST(3,K611,FALSE) * _xlfn.POISSON.DIST(0,L611,FALSE)</f>
        <v>2.5927617386713585E-2</v>
      </c>
      <c r="X611" s="13">
        <f t="shared" ref="X611:X641" si="907">_xlfn.POISSON.DIST(3,K611,FALSE) * _xlfn.POISSON.DIST(1,L611,FALSE)</f>
        <v>1.5136549949925918E-2</v>
      </c>
      <c r="Y611" s="13">
        <f t="shared" ref="Y611:Y641" si="908">_xlfn.POISSON.DIST(3,K611,FALSE) * _xlfn.POISSON.DIST(2,L611,FALSE)</f>
        <v>4.4183609502045995E-3</v>
      </c>
      <c r="Z611" s="13">
        <f t="shared" ref="Z611:Z641" si="909">_xlfn.POISSON.DIST(0,K611,FALSE) * _xlfn.POISSON.DIST(3,L611,FALSE)</f>
        <v>7.7147840484521613E-3</v>
      </c>
      <c r="AA611" s="13">
        <f t="shared" ref="AA611:AA641" si="910">_xlfn.POISSON.DIST(1,K611,FALSE) * _xlfn.POISSON.DIST(3,L611,FALSE)</f>
        <v>6.7463314557296662E-3</v>
      </c>
      <c r="AB611" s="13">
        <f t="shared" ref="AB611:AB641" si="911">_xlfn.POISSON.DIST(2,K611,FALSE) * _xlfn.POISSON.DIST(3,L611,FALSE)</f>
        <v>2.9497253471209568E-3</v>
      </c>
      <c r="AC611" s="13">
        <f t="shared" ref="AC611:AC641" si="912">_xlfn.POISSON.DIST(4,K611,FALSE) * _xlfn.POISSON.DIST(4,L611,FALSE)</f>
        <v>2.7434208432135445E-5</v>
      </c>
      <c r="AD611" s="13">
        <f t="shared" ref="AD611:AD641" si="913">_xlfn.POISSON.DIST(4,K611,FALSE) * _xlfn.POISSON.DIST(0,L611,FALSE)</f>
        <v>5.6682176600653901E-3</v>
      </c>
      <c r="AE611" s="13">
        <f t="shared" ref="AE611:AE641" si="914">_xlfn.POISSON.DIST(4,K611,FALSE) * _xlfn.POISSON.DIST(1,L611,FALSE)</f>
        <v>3.309106982680104E-3</v>
      </c>
      <c r="AF611" s="13">
        <f t="shared" ref="AF611:AF641" si="915">_xlfn.POISSON.DIST(4,K611,FALSE) * _xlfn.POISSON.DIST(2,L611,FALSE)</f>
        <v>9.6592876981155794E-4</v>
      </c>
      <c r="AG611" s="13">
        <f t="shared" ref="AG611:AG641" si="916">_xlfn.POISSON.DIST(4,K611,FALSE) * _xlfn.POISSON.DIST(3,L611,FALSE)</f>
        <v>1.8796982453435257E-4</v>
      </c>
      <c r="AH611" s="13">
        <f t="shared" ref="AH611:AH641" si="917">_xlfn.POISSON.DIST(0,K611,FALSE) * _xlfn.POISSON.DIST(4,L611,FALSE)</f>
        <v>1.1259732466019844E-3</v>
      </c>
      <c r="AI611" s="13">
        <f t="shared" ref="AI611:AI641" si="918">_xlfn.POISSON.DIST(1,K611,FALSE) * _xlfn.POISSON.DIST(4,L611,FALSE)</f>
        <v>9.8462752607897928E-4</v>
      </c>
      <c r="AJ611" s="13">
        <f t="shared" ref="AJ611:AJ641" si="919">_xlfn.POISSON.DIST(2,K611,FALSE) * _xlfn.POISSON.DIST(4,L611,FALSE)</f>
        <v>4.3051261121797871E-4</v>
      </c>
      <c r="AK611" s="13">
        <f t="shared" ref="AK611:AK641" si="920">_xlfn.POISSON.DIST(3,K611,FALSE) * _xlfn.POISSON.DIST(4,L611,FALSE)</f>
        <v>1.2548982805426592E-4</v>
      </c>
      <c r="AL611" s="13">
        <f t="shared" ref="AL611:AL641" si="921">_xlfn.POISSON.DIST(5,K611,FALSE) * _xlfn.POISSON.DIST(5,L611,FALSE)</f>
        <v>5.6022258787945105E-7</v>
      </c>
      <c r="AM611" s="13">
        <f t="shared" ref="AM611:AM641" si="922">_xlfn.POISSON.DIST(5,K611,FALSE) * _xlfn.POISSON.DIST(0,L611,FALSE)</f>
        <v>9.9133494490215041E-4</v>
      </c>
      <c r="AN611" s="13">
        <f t="shared" ref="AN611:AN641" si="923">_xlfn.POISSON.DIST(5,K611,FALSE) * _xlfn.POISSON.DIST(1,L611,FALSE)</f>
        <v>5.787416054013455E-4</v>
      </c>
      <c r="AO611" s="13">
        <f t="shared" ref="AO611:AO641" si="924">_xlfn.POISSON.DIST(5,K611,FALSE) * _xlfn.POISSON.DIST(2,L611,FALSE)</f>
        <v>1.6893475184393252E-4</v>
      </c>
      <c r="AP611" s="13">
        <f t="shared" ref="AP611:AP641" si="925">_xlfn.POISSON.DIST(5,K611,FALSE) * _xlfn.POISSON.DIST(3,L611,FALSE)</f>
        <v>3.2874717737264801E-5</v>
      </c>
      <c r="AQ611" s="13">
        <f t="shared" ref="AQ611:AQ641" si="926">_xlfn.POISSON.DIST(5,K611,FALSE) * _xlfn.POISSON.DIST(4,L611,FALSE)</f>
        <v>4.798067247154964E-6</v>
      </c>
      <c r="AR611" s="13">
        <f t="shared" ref="AR611:AR641" si="927">_xlfn.POISSON.DIST(0,K611,FALSE) * _xlfn.POISSON.DIST(5,L611,FALSE)</f>
        <v>1.3146869637319572E-4</v>
      </c>
      <c r="AS611" s="13">
        <f t="shared" ref="AS611:AS641" si="928">_xlfn.POISSON.DIST(1,K611,FALSE) * _xlfn.POISSON.DIST(5,L611,FALSE)</f>
        <v>1.1496516250046044E-4</v>
      </c>
      <c r="AT611" s="13">
        <f t="shared" ref="AT611:AT641" si="929">_xlfn.POISSON.DIST(2,K611,FALSE) * _xlfn.POISSON.DIST(5,L611,FALSE)</f>
        <v>5.0266675464852335E-5</v>
      </c>
      <c r="AU611" s="13">
        <f t="shared" ref="AU611:AU641" si="930">_xlfn.POISSON.DIST(3,K611,FALSE) * _xlfn.POISSON.DIST(5,L611,FALSE)</f>
        <v>1.4652199021761151E-5</v>
      </c>
      <c r="AV611" s="13">
        <f t="shared" ref="AV611:AV641" si="931">_xlfn.POISSON.DIST(4,K611,FALSE) * _xlfn.POISSON.DIST(5,L611,FALSE)</f>
        <v>3.2032196408644439E-6</v>
      </c>
      <c r="AW611" s="13">
        <f t="shared" ref="AW611:AW641" si="932">_xlfn.POISSON.DIST(6,K611,FALSE) * _xlfn.POISSON.DIST(6,L611,FALSE)</f>
        <v>7.9444951593799284E-9</v>
      </c>
      <c r="AX611" s="13">
        <f t="shared" ref="AX611:AX641" si="933">_xlfn.POISSON.DIST(6,K611,FALSE) * _xlfn.POISSON.DIST(0,L611,FALSE)</f>
        <v>1.4448177421330879E-4</v>
      </c>
      <c r="AY611" s="13">
        <f t="shared" ref="AY611:AY641" si="934">_xlfn.POISSON.DIST(6,K611,FALSE) * _xlfn.POISSON.DIST(1,L611,FALSE)</f>
        <v>8.4348498345025564E-5</v>
      </c>
      <c r="AZ611" s="13">
        <f t="shared" ref="AZ611:AZ641" si="935">_xlfn.POISSON.DIST(6,K611,FALSE) * _xlfn.POISSON.DIST(2,L611,FALSE)</f>
        <v>2.4621337922376577E-5</v>
      </c>
      <c r="BA611" s="13">
        <f t="shared" ref="BA611:BA641" si="936">_xlfn.POISSON.DIST(6,K611,FALSE) * _xlfn.POISSON.DIST(3,L611,FALSE)</f>
        <v>4.7913145500087048E-6</v>
      </c>
      <c r="BB611" s="13">
        <f t="shared" ref="BB611:BB641" si="937">_xlfn.POISSON.DIST(6,K611,FALSE) * _xlfn.POISSON.DIST(4,L611,FALSE)</f>
        <v>6.992926782502771E-7</v>
      </c>
      <c r="BC611" s="13">
        <f t="shared" ref="BC611:BC641" si="938">_xlfn.POISSON.DIST(6,K611,FALSE) * _xlfn.POISSON.DIST(5,L611,FALSE)</f>
        <v>8.164945043794835E-8</v>
      </c>
      <c r="BD611" s="13">
        <f t="shared" ref="BD611:BD641" si="939">_xlfn.POISSON.DIST(0,K611,FALSE) * _xlfn.POISSON.DIST(6,L611,FALSE)</f>
        <v>1.2791910004839554E-5</v>
      </c>
      <c r="BE611" s="13">
        <f t="shared" ref="BE611:BE641" si="940">_xlfn.POISSON.DIST(1,K611,FALSE) * _xlfn.POISSON.DIST(6,L611,FALSE)</f>
        <v>1.1186115424945227E-5</v>
      </c>
      <c r="BF611" s="13">
        <f t="shared" ref="BF611:BF641" si="941">_xlfn.POISSON.DIST(2,K611,FALSE) * _xlfn.POISSON.DIST(6,L611,FALSE)</f>
        <v>4.8909497585918553E-6</v>
      </c>
      <c r="BG611" s="13">
        <f t="shared" ref="BG611:BG641" si="942">_xlfn.POISSON.DIST(3,K611,FALSE) * _xlfn.POISSON.DIST(6,L611,FALSE)</f>
        <v>1.4256596165471723E-6</v>
      </c>
      <c r="BH611" s="13">
        <f t="shared" ref="BH611:BH641" si="943">_xlfn.POISSON.DIST(4,K611,FALSE) * _xlfn.POISSON.DIST(6,L611,FALSE)</f>
        <v>3.1167341353531993E-7</v>
      </c>
      <c r="BI611" s="13">
        <f t="shared" ref="BI611:BI641" si="944">_xlfn.POISSON.DIST(5,K611,FALSE) * _xlfn.POISSON.DIST(6,L611,FALSE)</f>
        <v>5.4509682719371279E-8</v>
      </c>
      <c r="BJ611" s="14">
        <f t="shared" ref="BJ611:BJ641" si="945">SUM(N611,Q611,T611,W611,X611,Y611,AD611,AE611,AF611,AG611,AM611,AN611,AO611,AP611,AQ611,AX611,AY611,AZ611,BA611,BB611,BC611)</f>
        <v>0.40196173037803545</v>
      </c>
      <c r="BK611" s="14">
        <f t="shared" ref="BK611:BK641" si="946">SUM(M611,P611,S611,V611,AC611,AL611,AY611)</f>
        <v>0.36753435570129533</v>
      </c>
      <c r="BL611" s="14">
        <f t="shared" ref="BL611:BL641" si="947">SUM(O611,R611,U611,AA611,AB611,AH611,AI611,AJ611,AK611,AR611,AS611,AT611,AU611,AV611,BD611,BE611,BF611,BG611,BH611,BI611)</f>
        <v>0.22283444029931379</v>
      </c>
      <c r="BM611" s="14">
        <f t="shared" ref="BM611:BM641" si="948">SUM(S611:BI611)</f>
        <v>0.18071380544705495</v>
      </c>
      <c r="BN611" s="14">
        <f t="shared" ref="BN611:BN641" si="949">SUM(M611:R611)</f>
        <v>0.81924716442619183</v>
      </c>
    </row>
    <row r="612" spans="1:66" x14ac:dyDescent="0.25">
      <c r="A612" t="s">
        <v>339</v>
      </c>
      <c r="B612" t="s">
        <v>78</v>
      </c>
      <c r="C612" t="s">
        <v>93</v>
      </c>
      <c r="D612" s="11">
        <v>44432</v>
      </c>
      <c r="E612" s="10">
        <f>VLOOKUP(A612,home!$A$2:$E$405,3,FALSE)</f>
        <v>1.3068</v>
      </c>
      <c r="F612" s="10">
        <f>VLOOKUP(B612,home!$B$2:$E$405,3,FALSE)</f>
        <v>1.1052999999999999</v>
      </c>
      <c r="G612" s="10">
        <f>VLOOKUP(C612,away!$B$2:$E$405,4,FALSE)</f>
        <v>1.4211</v>
      </c>
      <c r="H612" s="10">
        <f>VLOOKUP(A612,away!$A$2:$E$405,3,FALSE)</f>
        <v>1.1419999999999999</v>
      </c>
      <c r="I612" s="10">
        <f>VLOOKUP(C612,away!$B$2:$E$405,3,FALSE)</f>
        <v>0.37530000000000002</v>
      </c>
      <c r="J612" s="10">
        <f>VLOOKUP(B612,home!$B$2:$E$405,4,FALSE)</f>
        <v>0.48649999999999999</v>
      </c>
      <c r="K612" s="12">
        <f t="shared" si="894"/>
        <v>2.0526454234439999</v>
      </c>
      <c r="L612" s="12">
        <f t="shared" si="895"/>
        <v>0.2085102999</v>
      </c>
      <c r="M612" s="13">
        <f t="shared" si="896"/>
        <v>0.10422995412702234</v>
      </c>
      <c r="N612" s="13">
        <f t="shared" si="897"/>
        <v>0.21394713832461043</v>
      </c>
      <c r="O612" s="13">
        <f t="shared" si="898"/>
        <v>2.1733018993588669E-2</v>
      </c>
      <c r="P612" s="13">
        <f t="shared" si="899"/>
        <v>4.46101819748113E-2</v>
      </c>
      <c r="Q612" s="13">
        <f t="shared" si="900"/>
        <v>0.21957880717047606</v>
      </c>
      <c r="R612" s="13">
        <f t="shared" si="901"/>
        <v>2.2657791540427845E-3</v>
      </c>
      <c r="S612" s="13">
        <f t="shared" si="902"/>
        <v>4.7732639635448158E-3</v>
      </c>
      <c r="T612" s="13">
        <f t="shared" si="903"/>
        <v>4.5784442934800232E-2</v>
      </c>
      <c r="U612" s="13">
        <f t="shared" si="904"/>
        <v>4.650841211080739E-3</v>
      </c>
      <c r="V612" s="13">
        <f t="shared" si="905"/>
        <v>2.2699400657047149E-4</v>
      </c>
      <c r="W612" s="13">
        <f t="shared" si="906"/>
        <v>0.15023914454125673</v>
      </c>
      <c r="X612" s="13">
        <f t="shared" si="907"/>
        <v>3.1326409085016889E-2</v>
      </c>
      <c r="Y612" s="13">
        <f t="shared" si="908"/>
        <v>3.2659394765534775E-3</v>
      </c>
      <c r="Z612" s="13">
        <f t="shared" si="909"/>
        <v>1.5747943030554307E-4</v>
      </c>
      <c r="AA612" s="13">
        <f t="shared" si="910"/>
        <v>3.2324943190324126E-4</v>
      </c>
      <c r="AB612" s="13">
        <f t="shared" si="911"/>
        <v>3.3175823351353065E-4</v>
      </c>
      <c r="AC612" s="13">
        <f t="shared" si="912"/>
        <v>6.0720572274020084E-6</v>
      </c>
      <c r="AD612" s="13">
        <f t="shared" si="913"/>
        <v>7.7096923116188071E-2</v>
      </c>
      <c r="AE612" s="13">
        <f t="shared" si="914"/>
        <v>1.6075502560323616E-2</v>
      </c>
      <c r="AF612" s="13">
        <f t="shared" si="915"/>
        <v>1.6759539299481476E-3</v>
      </c>
      <c r="AG612" s="13">
        <f t="shared" si="916"/>
        <v>1.1648455218402391E-4</v>
      </c>
      <c r="AH612" s="13">
        <f t="shared" si="917"/>
        <v>8.209020810272485E-6</v>
      </c>
      <c r="AI612" s="13">
        <f t="shared" si="918"/>
        <v>1.685020899716237E-5</v>
      </c>
      <c r="AJ612" s="13">
        <f t="shared" si="919"/>
        <v>1.7293752191050134E-5</v>
      </c>
      <c r="AK612" s="13">
        <f t="shared" si="920"/>
        <v>1.1832647096377898E-5</v>
      </c>
      <c r="AL612" s="13">
        <f t="shared" si="921"/>
        <v>1.0395306422020029E-7</v>
      </c>
      <c r="AM612" s="13">
        <f t="shared" si="922"/>
        <v>3.1650529279211477E-2</v>
      </c>
      <c r="AN612" s="13">
        <f t="shared" si="923"/>
        <v>6.5994613520021159E-3</v>
      </c>
      <c r="AO612" s="13">
        <f t="shared" si="924"/>
        <v>6.8802783284221025E-4</v>
      </c>
      <c r="AP612" s="13">
        <f t="shared" si="925"/>
        <v>4.7820296588492101E-5</v>
      </c>
      <c r="AQ612" s="13">
        <f t="shared" si="926"/>
        <v>2.4927560957433592E-6</v>
      </c>
      <c r="AR612" s="13">
        <f t="shared" si="927"/>
        <v>3.4233307820705172E-7</v>
      </c>
      <c r="AS612" s="13">
        <f t="shared" si="928"/>
        <v>7.0268842627520154E-7</v>
      </c>
      <c r="AT612" s="13">
        <f t="shared" si="929"/>
        <v>7.2118509115042976E-7</v>
      </c>
      <c r="AU612" s="13">
        <f t="shared" si="930"/>
        <v>4.9344575893532446E-7</v>
      </c>
      <c r="AV612" s="13">
        <f t="shared" si="931"/>
        <v>2.5321729469911126E-7</v>
      </c>
      <c r="AW612" s="13">
        <f t="shared" si="932"/>
        <v>1.2358798257773751E-9</v>
      </c>
      <c r="AX612" s="13">
        <f t="shared" si="933"/>
        <v>1.0827885679092295E-2</v>
      </c>
      <c r="AY612" s="13">
        <f t="shared" si="934"/>
        <v>2.2577256902304495E-3</v>
      </c>
      <c r="AZ612" s="13">
        <f t="shared" si="935"/>
        <v>2.3537953038094275E-4</v>
      </c>
      <c r="BA612" s="13">
        <f t="shared" si="936"/>
        <v>1.6359685490017174E-5</v>
      </c>
      <c r="BB612" s="13">
        <f t="shared" si="937"/>
        <v>8.5279073194829008E-7</v>
      </c>
      <c r="BC612" s="13">
        <f t="shared" si="938"/>
        <v>3.556313025409573E-8</v>
      </c>
      <c r="BD612" s="13">
        <f t="shared" si="939"/>
        <v>1.1896662133773729E-8</v>
      </c>
      <c r="BE612" s="13">
        <f t="shared" si="940"/>
        <v>2.4419629083150171E-8</v>
      </c>
      <c r="BF612" s="13">
        <f t="shared" si="941"/>
        <v>2.506241993986411E-8</v>
      </c>
      <c r="BG612" s="13">
        <f t="shared" si="942"/>
        <v>1.7148087196664567E-8</v>
      </c>
      <c r="BH612" s="13">
        <f t="shared" si="943"/>
        <v>8.799735676263046E-9</v>
      </c>
      <c r="BI612" s="13">
        <f t="shared" si="944"/>
        <v>3.6125474326796469E-9</v>
      </c>
      <c r="BJ612" s="14">
        <f t="shared" si="945"/>
        <v>0.81143331614715364</v>
      </c>
      <c r="BK612" s="14">
        <f t="shared" si="946"/>
        <v>0.15610429577247101</v>
      </c>
      <c r="BL612" s="14">
        <f t="shared" si="947"/>
        <v>2.9361436461954552E-2</v>
      </c>
      <c r="BM612" s="14">
        <f t="shared" si="948"/>
        <v>0.38843392361298262</v>
      </c>
      <c r="BN612" s="14">
        <f t="shared" si="949"/>
        <v>0.60636487974455155</v>
      </c>
    </row>
    <row r="613" spans="1:66" x14ac:dyDescent="0.25">
      <c r="A613" t="s">
        <v>339</v>
      </c>
      <c r="B613" t="s">
        <v>74</v>
      </c>
      <c r="C613" t="s">
        <v>84</v>
      </c>
      <c r="D613" s="11">
        <v>44432</v>
      </c>
      <c r="E613" s="10">
        <f>VLOOKUP(A613,home!$A$2:$E$405,3,FALSE)</f>
        <v>1.3068</v>
      </c>
      <c r="F613" s="10">
        <f>VLOOKUP(B613,home!$B$2:$E$405,3,FALSE)</f>
        <v>1.8584000000000001</v>
      </c>
      <c r="G613" s="10">
        <f>VLOOKUP(C613,away!$B$2:$E$405,4,FALSE)</f>
        <v>0.66959999999999997</v>
      </c>
      <c r="H613" s="10">
        <f>VLOOKUP(A613,away!$A$2:$E$405,3,FALSE)</f>
        <v>1.1419999999999999</v>
      </c>
      <c r="I613" s="10">
        <f>VLOOKUP(C613,away!$B$2:$E$405,3,FALSE)</f>
        <v>0.76619999999999999</v>
      </c>
      <c r="J613" s="10">
        <f>VLOOKUP(B613,home!$B$2:$E$405,4,FALSE)</f>
        <v>1.2508999999999999</v>
      </c>
      <c r="K613" s="12">
        <f t="shared" si="894"/>
        <v>1.6261618475519999</v>
      </c>
      <c r="L613" s="12">
        <f t="shared" si="895"/>
        <v>1.0945380003599998</v>
      </c>
      <c r="M613" s="13">
        <f t="shared" si="896"/>
        <v>6.5828668245603877E-2</v>
      </c>
      <c r="N613" s="13">
        <f t="shared" si="897"/>
        <v>0.10704806877615886</v>
      </c>
      <c r="O613" s="13">
        <f t="shared" si="898"/>
        <v>7.2051978907905087E-2</v>
      </c>
      <c r="P613" s="13">
        <f t="shared" si="899"/>
        <v>0.11716817914065665</v>
      </c>
      <c r="Q613" s="13">
        <f t="shared" si="900"/>
        <v>8.7038742648956058E-2</v>
      </c>
      <c r="R613" s="13">
        <f t="shared" si="901"/>
        <v>3.9431814457919656E-2</v>
      </c>
      <c r="S613" s="13">
        <f t="shared" si="902"/>
        <v>5.2136791496058453E-2</v>
      </c>
      <c r="T613" s="13">
        <f t="shared" si="903"/>
        <v>9.5267211332836998E-2</v>
      </c>
      <c r="U613" s="13">
        <f t="shared" si="904"/>
        <v>6.4122512251218275E-2</v>
      </c>
      <c r="V613" s="13">
        <f t="shared" si="905"/>
        <v>1.0310895927317931E-2</v>
      </c>
      <c r="W613" s="13">
        <f t="shared" si="906"/>
        <v>4.7179694184876469E-2</v>
      </c>
      <c r="X613" s="13">
        <f t="shared" si="907"/>
        <v>5.1639968130710999E-2</v>
      </c>
      <c r="Y613" s="13">
        <f t="shared" si="908"/>
        <v>2.8260953728221266E-2</v>
      </c>
      <c r="Z613" s="13">
        <f t="shared" si="909"/>
        <v>1.4386539782445975E-2</v>
      </c>
      <c r="AA613" s="13">
        <f t="shared" si="910"/>
        <v>2.339484211250269E-2</v>
      </c>
      <c r="AB613" s="13">
        <f t="shared" si="911"/>
        <v>1.902189983642736E-2</v>
      </c>
      <c r="AC613" s="13">
        <f t="shared" si="912"/>
        <v>1.1470201104149384E-3</v>
      </c>
      <c r="AD613" s="13">
        <f t="shared" si="913"/>
        <v>1.9180454665654271E-2</v>
      </c>
      <c r="AE613" s="13">
        <f t="shared" si="914"/>
        <v>2.0993736495740854E-2</v>
      </c>
      <c r="AF613" s="13">
        <f t="shared" si="915"/>
        <v>1.148922118206647E-2</v>
      </c>
      <c r="AG613" s="13">
        <f t="shared" si="916"/>
        <v>4.1917963927709306E-3</v>
      </c>
      <c r="AH613" s="13">
        <f t="shared" si="917"/>
        <v>3.9366536213945001E-3</v>
      </c>
      <c r="AI613" s="13">
        <f t="shared" si="918"/>
        <v>6.4016359261391508E-3</v>
      </c>
      <c r="AJ613" s="13">
        <f t="shared" si="919"/>
        <v>5.2050480525028513E-3</v>
      </c>
      <c r="AK613" s="13">
        <f t="shared" si="920"/>
        <v>2.8214168525516584E-3</v>
      </c>
      <c r="AL613" s="13">
        <f t="shared" si="921"/>
        <v>8.1663057361946973E-5</v>
      </c>
      <c r="AM613" s="13">
        <f t="shared" si="922"/>
        <v>6.2381047191975379E-3</v>
      </c>
      <c r="AN613" s="13">
        <f t="shared" si="923"/>
        <v>6.8278426653867515E-3</v>
      </c>
      <c r="AO613" s="13">
        <f t="shared" si="924"/>
        <v>3.7366666288725526E-3</v>
      </c>
      <c r="AP613" s="13">
        <f t="shared" si="925"/>
        <v>1.3633078733260356E-3</v>
      </c>
      <c r="AQ613" s="13">
        <f t="shared" si="926"/>
        <v>3.7304806838633063E-4</v>
      </c>
      <c r="AR613" s="13">
        <f t="shared" si="927"/>
        <v>8.6176339657421767E-4</v>
      </c>
      <c r="AS613" s="13">
        <f t="shared" si="928"/>
        <v>1.4013667571258165E-3</v>
      </c>
      <c r="AT613" s="13">
        <f t="shared" si="929"/>
        <v>1.1394245774328366E-3</v>
      </c>
      <c r="AU613" s="13">
        <f t="shared" si="930"/>
        <v>6.1762959199477944E-4</v>
      </c>
      <c r="AV613" s="13">
        <f t="shared" si="931"/>
        <v>2.5109141960525462E-4</v>
      </c>
      <c r="AW613" s="13">
        <f t="shared" si="932"/>
        <v>4.0375484442175823E-6</v>
      </c>
      <c r="AX613" s="13">
        <f t="shared" si="933"/>
        <v>1.6906946492321862E-3</v>
      </c>
      <c r="AY613" s="13">
        <f t="shared" si="934"/>
        <v>1.8505295405899483E-3</v>
      </c>
      <c r="AZ613" s="13">
        <f t="shared" si="935"/>
        <v>1.0127374514822154E-3</v>
      </c>
      <c r="BA613" s="13">
        <f t="shared" si="936"/>
        <v>3.6949320834500892E-4</v>
      </c>
      <c r="BB613" s="13">
        <f t="shared" si="937"/>
        <v>1.011060893521367E-4</v>
      </c>
      <c r="BC613" s="13">
        <f t="shared" si="938"/>
        <v>2.2132891372741438E-5</v>
      </c>
      <c r="BD613" s="13">
        <f t="shared" si="939"/>
        <v>1.5720546414496421E-4</v>
      </c>
      <c r="BE613" s="13">
        <f t="shared" si="940"/>
        <v>2.5564152801924468E-4</v>
      </c>
      <c r="BF613" s="13">
        <f t="shared" si="941"/>
        <v>2.0785724975739571E-4</v>
      </c>
      <c r="BG613" s="13">
        <f t="shared" si="942"/>
        <v>1.1266984309752134E-4</v>
      </c>
      <c r="BH613" s="13">
        <f t="shared" si="943"/>
        <v>4.580485005371482E-5</v>
      </c>
      <c r="BI613" s="13">
        <f t="shared" si="944"/>
        <v>1.4897219918038227E-5</v>
      </c>
      <c r="BJ613" s="14">
        <f t="shared" si="945"/>
        <v>0.4958755113235368</v>
      </c>
      <c r="BK613" s="14">
        <f t="shared" si="946"/>
        <v>0.24852374751800377</v>
      </c>
      <c r="BL613" s="14">
        <f t="shared" si="947"/>
        <v>0.24145315391628497</v>
      </c>
      <c r="BM613" s="14">
        <f t="shared" si="948"/>
        <v>0.50982500837092548</v>
      </c>
      <c r="BN613" s="14">
        <f t="shared" si="949"/>
        <v>0.48856745217720016</v>
      </c>
    </row>
    <row r="614" spans="1:66" x14ac:dyDescent="0.25">
      <c r="A614" t="s">
        <v>339</v>
      </c>
      <c r="B614" t="s">
        <v>89</v>
      </c>
      <c r="C614" t="s">
        <v>77</v>
      </c>
      <c r="D614" s="11">
        <v>44433</v>
      </c>
      <c r="E614" s="10">
        <f>VLOOKUP(A614,home!$A$2:$E$405,3,FALSE)</f>
        <v>1.3068</v>
      </c>
      <c r="F614" s="10">
        <f>VLOOKUP(B614,home!$B$2:$E$405,3,FALSE)</f>
        <v>1.0522</v>
      </c>
      <c r="G614" s="10">
        <f>VLOOKUP(C614,away!$B$2:$E$405,4,FALSE)</f>
        <v>0.65590000000000004</v>
      </c>
      <c r="H614" s="10">
        <f>VLOOKUP(A614,away!$A$2:$E$405,3,FALSE)</f>
        <v>1.1419999999999999</v>
      </c>
      <c r="I614" s="10">
        <f>VLOOKUP(C614,away!$B$2:$E$405,3,FALSE)</f>
        <v>1.3759999999999999</v>
      </c>
      <c r="J614" s="10">
        <f>VLOOKUP(B614,home!$B$2:$E$405,4,FALSE)</f>
        <v>0.76619999999999999</v>
      </c>
      <c r="K614" s="12">
        <f t="shared" si="894"/>
        <v>0.901872312264</v>
      </c>
      <c r="L614" s="12">
        <f t="shared" si="895"/>
        <v>1.2040005503999998</v>
      </c>
      <c r="M614" s="13">
        <f t="shared" si="896"/>
        <v>0.12173936613219238</v>
      </c>
      <c r="N614" s="13">
        <f t="shared" si="897"/>
        <v>0.10979336362719404</v>
      </c>
      <c r="O614" s="13">
        <f t="shared" si="898"/>
        <v>0.14657426382850672</v>
      </c>
      <c r="P614" s="13">
        <f t="shared" si="899"/>
        <v>0.13219127023740893</v>
      </c>
      <c r="Q614" s="13">
        <f t="shared" si="900"/>
        <v>4.9509797362849807E-2</v>
      </c>
      <c r="R614" s="13">
        <f t="shared" si="901"/>
        <v>8.8237747161998448E-2</v>
      </c>
      <c r="S614" s="13">
        <f t="shared" si="902"/>
        <v>3.5885130016211672E-2</v>
      </c>
      <c r="T614" s="13">
        <f t="shared" si="903"/>
        <v>5.9609823275063624E-2</v>
      </c>
      <c r="U614" s="13">
        <f t="shared" si="904"/>
        <v>7.9579181061957757E-2</v>
      </c>
      <c r="V614" s="13">
        <f t="shared" si="905"/>
        <v>4.3295599171234373E-3</v>
      </c>
      <c r="W614" s="13">
        <f t="shared" si="906"/>
        <v>1.4883838475785151E-2</v>
      </c>
      <c r="X614" s="13">
        <f t="shared" si="907"/>
        <v>1.7920149716910014E-2</v>
      </c>
      <c r="Y614" s="13">
        <f t="shared" si="908"/>
        <v>1.0787935061205031E-2</v>
      </c>
      <c r="Z614" s="13">
        <f t="shared" si="909"/>
        <v>3.5412765383034048E-2</v>
      </c>
      <c r="AA614" s="13">
        <f t="shared" si="910"/>
        <v>3.1937792599659454E-2</v>
      </c>
      <c r="AB614" s="13">
        <f t="shared" si="911"/>
        <v>1.4401905430231466E-2</v>
      </c>
      <c r="AC614" s="13">
        <f t="shared" si="912"/>
        <v>2.9382957789104015E-4</v>
      </c>
      <c r="AD614" s="13">
        <f t="shared" si="913"/>
        <v>3.3558304553800607E-3</v>
      </c>
      <c r="AE614" s="13">
        <f t="shared" si="914"/>
        <v>4.0404217153266744E-3</v>
      </c>
      <c r="AF614" s="13">
        <f t="shared" si="915"/>
        <v>2.4323349845507144E-3</v>
      </c>
      <c r="AG614" s="13">
        <f t="shared" si="916"/>
        <v>9.7617755338541155E-4</v>
      </c>
      <c r="AH614" s="13">
        <f t="shared" si="917"/>
        <v>1.0659247253089761E-2</v>
      </c>
      <c r="AI614" s="13">
        <f t="shared" si="918"/>
        <v>9.6132799671377542E-3</v>
      </c>
      <c r="AJ614" s="13">
        <f t="shared" si="919"/>
        <v>4.3349755162018569E-3</v>
      </c>
      <c r="AK614" s="13">
        <f t="shared" si="920"/>
        <v>1.3031981308015989E-3</v>
      </c>
      <c r="AL614" s="13">
        <f t="shared" si="921"/>
        <v>1.2762249835459633E-5</v>
      </c>
      <c r="AM614" s="13">
        <f t="shared" si="922"/>
        <v>6.0530611447191373E-4</v>
      </c>
      <c r="AN614" s="13">
        <f t="shared" si="923"/>
        <v>7.2878889498466934E-4</v>
      </c>
      <c r="AO614" s="13">
        <f t="shared" si="924"/>
        <v>4.3873111534347488E-4</v>
      </c>
      <c r="AP614" s="13">
        <f t="shared" si="925"/>
        <v>1.7607750145038316E-4</v>
      </c>
      <c r="AQ614" s="13">
        <f t="shared" si="926"/>
        <v>5.2999352164829516E-5</v>
      </c>
      <c r="AR614" s="13">
        <f t="shared" si="927"/>
        <v>2.5667479119139522E-3</v>
      </c>
      <c r="AS614" s="13">
        <f t="shared" si="928"/>
        <v>2.3148788743166298E-3</v>
      </c>
      <c r="AT614" s="13">
        <f t="shared" si="929"/>
        <v>1.0438625814955119E-3</v>
      </c>
      <c r="AU614" s="13">
        <f t="shared" si="930"/>
        <v>3.1381025335307521E-4</v>
      </c>
      <c r="AV614" s="13">
        <f t="shared" si="931"/>
        <v>7.0754194700922398E-5</v>
      </c>
      <c r="AW614" s="13">
        <f t="shared" si="932"/>
        <v>3.8494304824142223E-7</v>
      </c>
      <c r="AX614" s="13">
        <f t="shared" si="933"/>
        <v>9.098480418105368E-5</v>
      </c>
      <c r="AY614" s="13">
        <f t="shared" si="934"/>
        <v>1.0954575431202482E-4</v>
      </c>
      <c r="AZ614" s="13">
        <f t="shared" si="935"/>
        <v>6.5946574242830528E-5</v>
      </c>
      <c r="BA614" s="13">
        <f t="shared" si="936"/>
        <v>2.646657056178747E-5</v>
      </c>
      <c r="BB614" s="13">
        <f t="shared" si="937"/>
        <v>7.9664413808981356E-6</v>
      </c>
      <c r="BC614" s="13">
        <f t="shared" si="938"/>
        <v>1.9183199614661381E-6</v>
      </c>
      <c r="BD614" s="13">
        <f t="shared" si="939"/>
        <v>5.1506098311374072E-4</v>
      </c>
      <c r="BE614" s="13">
        <f t="shared" si="940"/>
        <v>4.6451923979775846E-4</v>
      </c>
      <c r="BF614" s="13">
        <f t="shared" si="941"/>
        <v>2.094685204437599E-4</v>
      </c>
      <c r="BG614" s="13">
        <f t="shared" si="942"/>
        <v>6.2971286293044234E-5</v>
      </c>
      <c r="BH614" s="13">
        <f t="shared" si="943"/>
        <v>1.4198014893836534E-5</v>
      </c>
      <c r="BI614" s="13">
        <f t="shared" si="944"/>
        <v>2.5609593043726139E-6</v>
      </c>
      <c r="BJ614" s="14">
        <f t="shared" si="945"/>
        <v>0.27561440367070583</v>
      </c>
      <c r="BK614" s="14">
        <f t="shared" si="946"/>
        <v>0.29456146388497501</v>
      </c>
      <c r="BL614" s="14">
        <f t="shared" si="947"/>
        <v>0.3942204237692114</v>
      </c>
      <c r="BM614" s="14">
        <f t="shared" si="948"/>
        <v>0.35165408754651217</v>
      </c>
      <c r="BN614" s="14">
        <f t="shared" si="949"/>
        <v>0.64804580835015035</v>
      </c>
    </row>
    <row r="615" spans="1:66" x14ac:dyDescent="0.25">
      <c r="A615" t="s">
        <v>339</v>
      </c>
      <c r="B615" t="s">
        <v>91</v>
      </c>
      <c r="C615" t="s">
        <v>73</v>
      </c>
      <c r="D615" s="11">
        <v>44433</v>
      </c>
      <c r="E615" s="10">
        <f>VLOOKUP(A615,home!$A$2:$E$405,3,FALSE)</f>
        <v>1.3068</v>
      </c>
      <c r="F615" s="10">
        <f>VLOOKUP(B615,home!$B$2:$E$405,3,FALSE)</f>
        <v>1.5305</v>
      </c>
      <c r="G615" s="10">
        <f>VLOOKUP(C615,away!$B$2:$E$405,4,FALSE)</f>
        <v>1.5305</v>
      </c>
      <c r="H615" s="10">
        <f>VLOOKUP(A615,away!$A$2:$E$405,3,FALSE)</f>
        <v>1.1419999999999999</v>
      </c>
      <c r="I615" s="10">
        <f>VLOOKUP(C615,away!$B$2:$E$405,3,FALSE)</f>
        <v>1.0007999999999999</v>
      </c>
      <c r="J615" s="10">
        <f>VLOOKUP(B615,home!$B$2:$E$405,4,FALSE)</f>
        <v>1.0007999999999999</v>
      </c>
      <c r="K615" s="12">
        <f t="shared" si="894"/>
        <v>3.0610878506999994</v>
      </c>
      <c r="L615" s="12">
        <f t="shared" si="895"/>
        <v>1.1438279308799997</v>
      </c>
      <c r="M615" s="13">
        <f t="shared" si="896"/>
        <v>1.4922042727011881E-2</v>
      </c>
      <c r="N615" s="13">
        <f t="shared" si="897"/>
        <v>4.5677683699282365E-2</v>
      </c>
      <c r="O615" s="13">
        <f t="shared" si="898"/>
        <v>1.7068249256940945E-2</v>
      </c>
      <c r="P615" s="13">
        <f t="shared" si="899"/>
        <v>5.2247410433141232E-2</v>
      </c>
      <c r="Q615" s="13">
        <f t="shared" si="900"/>
        <v>6.9911701309995328E-2</v>
      </c>
      <c r="R615" s="13">
        <f t="shared" si="901"/>
        <v>9.7615701156554286E-3</v>
      </c>
      <c r="S615" s="13">
        <f t="shared" si="902"/>
        <v>4.5734219283993315E-2</v>
      </c>
      <c r="T615" s="13">
        <f t="shared" si="903"/>
        <v>7.996695665371252E-2</v>
      </c>
      <c r="U615" s="13">
        <f t="shared" si="904"/>
        <v>2.9881023684789027E-2</v>
      </c>
      <c r="V615" s="13">
        <f t="shared" si="905"/>
        <v>1.779242940188237E-2</v>
      </c>
      <c r="W615" s="13">
        <f t="shared" si="906"/>
        <v>7.1335286500597977E-2</v>
      </c>
      <c r="X615" s="13">
        <f t="shared" si="907"/>
        <v>8.1595293156710949E-2</v>
      </c>
      <c r="Y615" s="13">
        <f t="shared" si="908"/>
        <v>4.6665487670493853E-2</v>
      </c>
      <c r="Z615" s="13">
        <f t="shared" si="909"/>
        <v>3.7218521825100625E-3</v>
      </c>
      <c r="AA615" s="13">
        <f t="shared" si="910"/>
        <v>1.1392916497982832E-2</v>
      </c>
      <c r="AB615" s="13">
        <f t="shared" si="911"/>
        <v>1.7437359138007417E-2</v>
      </c>
      <c r="AC615" s="13">
        <f t="shared" si="912"/>
        <v>3.8936038222504086E-3</v>
      </c>
      <c r="AD615" s="13">
        <f t="shared" si="913"/>
        <v>5.4590894708296041E-2</v>
      </c>
      <c r="AE615" s="13">
        <f t="shared" si="914"/>
        <v>6.2442590139078179E-2</v>
      </c>
      <c r="AF615" s="13">
        <f t="shared" si="915"/>
        <v>3.5711789338784841E-2</v>
      </c>
      <c r="AG615" s="13">
        <f t="shared" si="916"/>
        <v>1.3616047369134897E-2</v>
      </c>
      <c r="AH615" s="13">
        <f t="shared" si="917"/>
        <v>1.0642896202404241E-3</v>
      </c>
      <c r="AI615" s="13">
        <f t="shared" si="918"/>
        <v>3.257884026144079E-3</v>
      </c>
      <c r="AJ615" s="13">
        <f t="shared" si="919"/>
        <v>4.9863346057096199E-3</v>
      </c>
      <c r="AK615" s="13">
        <f t="shared" si="920"/>
        <v>5.0878694270208961E-3</v>
      </c>
      <c r="AL615" s="13">
        <f t="shared" si="921"/>
        <v>5.4531600180158753E-4</v>
      </c>
      <c r="AM615" s="13">
        <f t="shared" si="922"/>
        <v>3.3421504910081584E-2</v>
      </c>
      <c r="AN615" s="13">
        <f t="shared" si="923"/>
        <v>3.8228450808194363E-2</v>
      </c>
      <c r="AO615" s="13">
        <f t="shared" si="924"/>
        <v>2.1863384894342409E-2</v>
      </c>
      <c r="AP615" s="13">
        <f t="shared" si="925"/>
        <v>8.3359834352429059E-3</v>
      </c>
      <c r="AQ615" s="13">
        <f t="shared" si="926"/>
        <v>2.3837326711459612E-3</v>
      </c>
      <c r="AR615" s="13">
        <f t="shared" si="927"/>
        <v>2.4347283883533279E-4</v>
      </c>
      <c r="AS615" s="13">
        <f t="shared" si="928"/>
        <v>7.4529174893427639E-4</v>
      </c>
      <c r="AT615" s="13">
        <f t="shared" si="929"/>
        <v>1.1407017589448339E-3</v>
      </c>
      <c r="AU615" s="13">
        <f t="shared" si="930"/>
        <v>1.1639294318593833E-3</v>
      </c>
      <c r="AV615" s="13">
        <f t="shared" si="931"/>
        <v>8.9072256073422786E-4</v>
      </c>
      <c r="AW615" s="13">
        <f t="shared" si="932"/>
        <v>5.3037400745393942E-5</v>
      </c>
      <c r="AX615" s="13">
        <f t="shared" si="933"/>
        <v>1.7051027105393517E-2</v>
      </c>
      <c r="AY615" s="13">
        <f t="shared" si="934"/>
        <v>1.9503441053341054E-2</v>
      </c>
      <c r="AZ615" s="13">
        <f t="shared" si="935"/>
        <v>1.1154290312541571E-2</v>
      </c>
      <c r="BA615" s="13">
        <f t="shared" si="936"/>
        <v>4.25286293620975E-3</v>
      </c>
      <c r="BB615" s="13">
        <f t="shared" si="937"/>
        <v>1.2161358531602598E-3</v>
      </c>
      <c r="BC615" s="13">
        <f t="shared" si="938"/>
        <v>2.7821003131785638E-4</v>
      </c>
      <c r="BD615" s="13">
        <f t="shared" si="939"/>
        <v>4.6415172245083067E-5</v>
      </c>
      <c r="BE615" s="13">
        <f t="shared" si="940"/>
        <v>1.4208091984757162E-4</v>
      </c>
      <c r="BF615" s="13">
        <f t="shared" si="941"/>
        <v>2.1746108878084095E-4</v>
      </c>
      <c r="BG615" s="13">
        <f t="shared" si="942"/>
        <v>2.2188916562234206E-4</v>
      </c>
      <c r="BH615" s="13">
        <f t="shared" si="943"/>
        <v>1.6980555727212784E-4</v>
      </c>
      <c r="BI615" s="13">
        <f t="shared" si="944"/>
        <v>1.0395794566941069E-4</v>
      </c>
      <c r="BJ615" s="14">
        <f t="shared" si="945"/>
        <v>0.71920275455705807</v>
      </c>
      <c r="BK615" s="14">
        <f t="shared" si="946"/>
        <v>0.15463846272342183</v>
      </c>
      <c r="BL615" s="14">
        <f t="shared" si="947"/>
        <v>0.10502322456123611</v>
      </c>
      <c r="BM615" s="14">
        <f t="shared" si="948"/>
        <v>0.75354723282960334</v>
      </c>
      <c r="BN615" s="14">
        <f t="shared" si="949"/>
        <v>0.20958865754202718</v>
      </c>
    </row>
    <row r="616" spans="1:66" x14ac:dyDescent="0.25">
      <c r="A616" t="s">
        <v>339</v>
      </c>
      <c r="B616" t="s">
        <v>79</v>
      </c>
      <c r="C616" t="s">
        <v>86</v>
      </c>
      <c r="D616" s="11">
        <v>44433</v>
      </c>
      <c r="E616" s="10">
        <f>VLOOKUP(A616,home!$A$2:$E$405,3,FALSE)</f>
        <v>1.3068</v>
      </c>
      <c r="F616" s="10">
        <f>VLOOKUP(B616,home!$B$2:$E$405,3,FALSE)</f>
        <v>1.2024999999999999</v>
      </c>
      <c r="G616" s="10">
        <f>VLOOKUP(C616,away!$B$2:$E$405,4,FALSE)</f>
        <v>1.6397999999999999</v>
      </c>
      <c r="H616" s="10">
        <f>VLOOKUP(A616,away!$A$2:$E$405,3,FALSE)</f>
        <v>1.1419999999999999</v>
      </c>
      <c r="I616" s="10">
        <f>VLOOKUP(C616,away!$B$2:$E$405,3,FALSE)</f>
        <v>1.0007999999999999</v>
      </c>
      <c r="J616" s="10">
        <f>VLOOKUP(B616,home!$B$2:$E$405,4,FALSE)</f>
        <v>0.87570000000000003</v>
      </c>
      <c r="K616" s="12">
        <f t="shared" si="894"/>
        <v>2.5768259945999996</v>
      </c>
      <c r="L616" s="12">
        <f t="shared" si="895"/>
        <v>1.0008494395199998</v>
      </c>
      <c r="M616" s="13">
        <f t="shared" si="896"/>
        <v>2.7940572525336809E-2</v>
      </c>
      <c r="N616" s="13">
        <f t="shared" si="897"/>
        <v>7.1997993587294445E-2</v>
      </c>
      <c r="O616" s="13">
        <f t="shared" si="898"/>
        <v>2.7964306351851251E-2</v>
      </c>
      <c r="P616" s="13">
        <f t="shared" si="899"/>
        <v>7.2059151528408194E-2</v>
      </c>
      <c r="Q616" s="13">
        <f t="shared" si="900"/>
        <v>9.2763150717392218E-2</v>
      </c>
      <c r="R616" s="13">
        <f t="shared" si="901"/>
        <v>1.3994030169407947E-2</v>
      </c>
      <c r="S616" s="13">
        <f t="shared" si="902"/>
        <v>4.6460405511424822E-2</v>
      </c>
      <c r="T616" s="13">
        <f t="shared" si="903"/>
        <v>9.2841947403611264E-2</v>
      </c>
      <c r="U616" s="13">
        <f t="shared" si="904"/>
        <v>3.6060180709747036E-2</v>
      </c>
      <c r="V616" s="13">
        <f t="shared" si="905"/>
        <v>1.3313563984906985E-2</v>
      </c>
      <c r="W616" s="13">
        <f t="shared" si="906"/>
        <v>7.9678166036524611E-2</v>
      </c>
      <c r="X616" s="13">
        <f t="shared" si="907"/>
        <v>7.9745847819637145E-2</v>
      </c>
      <c r="Y616" s="13">
        <f t="shared" si="908"/>
        <v>3.9906793547165517E-2</v>
      </c>
      <c r="Z616" s="13">
        <f t="shared" si="909"/>
        <v>4.6686390838926372E-3</v>
      </c>
      <c r="AA616" s="13">
        <f t="shared" si="910"/>
        <v>1.2030270550780077E-2</v>
      </c>
      <c r="AB616" s="13">
        <f t="shared" si="911"/>
        <v>1.5499956938660481E-2</v>
      </c>
      <c r="AC616" s="13">
        <f t="shared" si="912"/>
        <v>2.145992453495739E-3</v>
      </c>
      <c r="AD616" s="13">
        <f t="shared" si="913"/>
        <v>5.1329192361242885E-2</v>
      </c>
      <c r="AE616" s="13">
        <f t="shared" si="914"/>
        <v>5.13727934057642E-2</v>
      </c>
      <c r="AF616" s="13">
        <f t="shared" si="915"/>
        <v>2.5708215743367919E-2</v>
      </c>
      <c r="AG616" s="13">
        <f t="shared" si="916"/>
        <v>8.5766844392696721E-3</v>
      </c>
      <c r="AH616" s="13">
        <f t="shared" si="917"/>
        <v>1.1681512026087777E-3</v>
      </c>
      <c r="AI616" s="13">
        <f t="shared" si="918"/>
        <v>3.0101223845055499E-3</v>
      </c>
      <c r="AJ616" s="13">
        <f t="shared" si="919"/>
        <v>3.8782808036606185E-3</v>
      </c>
      <c r="AK616" s="13">
        <f t="shared" si="920"/>
        <v>3.3312182630769525E-3</v>
      </c>
      <c r="AL616" s="13">
        <f t="shared" si="921"/>
        <v>2.2138185643124123E-4</v>
      </c>
      <c r="AM616" s="13">
        <f t="shared" si="922"/>
        <v>2.6453279431654875E-2</v>
      </c>
      <c r="AN616" s="13">
        <f t="shared" si="923"/>
        <v>2.6475749892637724E-2</v>
      </c>
      <c r="AO616" s="13">
        <f t="shared" si="924"/>
        <v>1.324911972045908E-2</v>
      </c>
      <c r="AP616" s="13">
        <f t="shared" si="925"/>
        <v>4.4201246821182821E-3</v>
      </c>
      <c r="AQ616" s="13">
        <f t="shared" si="926"/>
        <v>1.1059698276766499E-3</v>
      </c>
      <c r="AR616" s="13">
        <f t="shared" si="927"/>
        <v>2.3382869528112187E-4</v>
      </c>
      <c r="AS616" s="13">
        <f t="shared" si="928"/>
        <v>6.0253586028379718E-4</v>
      </c>
      <c r="AT616" s="13">
        <f t="shared" si="929"/>
        <v>7.7631503372898106E-4</v>
      </c>
      <c r="AU616" s="13">
        <f t="shared" si="930"/>
        <v>6.6680958630387121E-4</v>
      </c>
      <c r="AV616" s="13">
        <f t="shared" si="931"/>
        <v>4.2956306885907203E-4</v>
      </c>
      <c r="AW616" s="13">
        <f t="shared" si="932"/>
        <v>1.5859641549889434E-5</v>
      </c>
      <c r="AX616" s="13">
        <f t="shared" si="933"/>
        <v>1.1360916346984296E-2</v>
      </c>
      <c r="AY616" s="13">
        <f t="shared" si="934"/>
        <v>1.1370566758312836E-2</v>
      </c>
      <c r="AZ616" s="13">
        <f t="shared" si="935"/>
        <v>5.6901126835410716E-3</v>
      </c>
      <c r="BA616" s="13">
        <f t="shared" si="936"/>
        <v>1.898315363375908E-3</v>
      </c>
      <c r="BB616" s="13">
        <f t="shared" si="937"/>
        <v>4.7498196686674555E-4</v>
      </c>
      <c r="BC616" s="13">
        <f t="shared" si="938"/>
        <v>9.5077087064137907E-5</v>
      </c>
      <c r="BD616" s="13">
        <f t="shared" si="939"/>
        <v>3.9004553102633926E-5</v>
      </c>
      <c r="BE616" s="13">
        <f t="shared" si="940"/>
        <v>1.0050794634262318E-4</v>
      </c>
      <c r="BF616" s="13">
        <f t="shared" si="941"/>
        <v>1.2949574439976671E-4</v>
      </c>
      <c r="BG616" s="13">
        <f t="shared" si="942"/>
        <v>1.1122933345313204E-4</v>
      </c>
      <c r="BH616" s="13">
        <f t="shared" si="943"/>
        <v>7.1654659451015525E-5</v>
      </c>
      <c r="BI616" s="13">
        <f t="shared" si="944"/>
        <v>3.6928317821517465E-5</v>
      </c>
      <c r="BJ616" s="14">
        <f t="shared" si="945"/>
        <v>0.69651499882196133</v>
      </c>
      <c r="BK616" s="14">
        <f t="shared" si="946"/>
        <v>0.17351163461831662</v>
      </c>
      <c r="BL616" s="14">
        <f t="shared" si="947"/>
        <v>0.12013439017332622</v>
      </c>
      <c r="BM616" s="14">
        <f t="shared" si="948"/>
        <v>0.67675575070104321</v>
      </c>
      <c r="BN616" s="14">
        <f t="shared" si="949"/>
        <v>0.30671920487969084</v>
      </c>
    </row>
    <row r="617" spans="1:66" x14ac:dyDescent="0.25">
      <c r="A617" t="s">
        <v>339</v>
      </c>
      <c r="B617" t="s">
        <v>85</v>
      </c>
      <c r="C617" t="s">
        <v>81</v>
      </c>
      <c r="D617" s="11">
        <v>44433</v>
      </c>
      <c r="E617" s="10">
        <f>VLOOKUP(A617,home!$A$2:$E$405,3,FALSE)</f>
        <v>1.3068</v>
      </c>
      <c r="F617" s="10">
        <f>VLOOKUP(B617,home!$B$2:$E$405,3,FALSE)</f>
        <v>1.4029</v>
      </c>
      <c r="G617" s="10">
        <f>VLOOKUP(C617,away!$B$2:$E$405,4,FALSE)</f>
        <v>0.9839</v>
      </c>
      <c r="H617" s="10">
        <f>VLOOKUP(A617,away!$A$2:$E$405,3,FALSE)</f>
        <v>1.1419999999999999</v>
      </c>
      <c r="I617" s="10">
        <f>VLOOKUP(C617,away!$B$2:$E$405,3,FALSE)</f>
        <v>0.62549999999999994</v>
      </c>
      <c r="J617" s="10">
        <f>VLOOKUP(B617,home!$B$2:$E$405,4,FALSE)</f>
        <v>1.3134999999999999</v>
      </c>
      <c r="K617" s="12">
        <f t="shared" si="894"/>
        <v>1.8037934335079999</v>
      </c>
      <c r="L617" s="12">
        <f t="shared" si="895"/>
        <v>0.93826063349999977</v>
      </c>
      <c r="M617" s="13">
        <f t="shared" si="896"/>
        <v>6.4437851198023574E-2</v>
      </c>
      <c r="N617" s="13">
        <f t="shared" si="897"/>
        <v>0.11623257286036051</v>
      </c>
      <c r="O617" s="13">
        <f t="shared" si="898"/>
        <v>6.0459499086436309E-2</v>
      </c>
      <c r="P617" s="13">
        <f t="shared" si="899"/>
        <v>0.10905644744529672</v>
      </c>
      <c r="Q617" s="13">
        <f t="shared" si="900"/>
        <v>0.10482977584262927</v>
      </c>
      <c r="R617" s="13">
        <f t="shared" si="901"/>
        <v>2.8363383956966193E-2</v>
      </c>
      <c r="S617" s="13">
        <f t="shared" si="902"/>
        <v>4.6142556386771484E-2</v>
      </c>
      <c r="T617" s="13">
        <f t="shared" si="903"/>
        <v>9.8357651891768302E-2</v>
      </c>
      <c r="U617" s="13">
        <f t="shared" si="904"/>
        <v>5.1161685733641764E-2</v>
      </c>
      <c r="V617" s="13">
        <f t="shared" si="905"/>
        <v>8.6769968306728753E-3</v>
      </c>
      <c r="W617" s="13">
        <f t="shared" si="906"/>
        <v>6.3030420433683412E-2</v>
      </c>
      <c r="X617" s="13">
        <f t="shared" si="907"/>
        <v>5.9138962205879129E-2</v>
      </c>
      <c r="Y617" s="13">
        <f t="shared" si="908"/>
        <v>2.7743880071910344E-2</v>
      </c>
      <c r="Z617" s="13">
        <f t="shared" si="909"/>
        <v>8.8707488665556115E-3</v>
      </c>
      <c r="AA617" s="13">
        <f t="shared" si="910"/>
        <v>1.6000998555791544E-2</v>
      </c>
      <c r="AB617" s="13">
        <f t="shared" si="911"/>
        <v>1.4431248062253894E-2</v>
      </c>
      <c r="AC617" s="13">
        <f t="shared" si="912"/>
        <v>9.1782472496179678E-4</v>
      </c>
      <c r="AD617" s="13">
        <f t="shared" si="913"/>
        <v>2.8423464622381656E-2</v>
      </c>
      <c r="AE617" s="13">
        <f t="shared" si="914"/>
        <v>2.6668617922860641E-2</v>
      </c>
      <c r="AF617" s="13">
        <f t="shared" si="915"/>
        <v>1.2511057173436336E-2</v>
      </c>
      <c r="AG617" s="13">
        <f t="shared" si="916"/>
        <v>3.9128774764343654E-3</v>
      </c>
      <c r="AH617" s="13">
        <f t="shared" si="917"/>
        <v>2.0807686127884677E-3</v>
      </c>
      <c r="AI617" s="13">
        <f t="shared" si="918"/>
        <v>3.7532767603973881E-3</v>
      </c>
      <c r="AJ617" s="13">
        <f t="shared" si="919"/>
        <v>3.3850679872714949E-3</v>
      </c>
      <c r="AK617" s="13">
        <f t="shared" si="920"/>
        <v>2.035321135806155E-3</v>
      </c>
      <c r="AL617" s="13">
        <f t="shared" si="921"/>
        <v>6.2134104114794069E-5</v>
      </c>
      <c r="AM617" s="13">
        <f t="shared" si="922"/>
        <v>1.025401176867979E-2</v>
      </c>
      <c r="AN617" s="13">
        <f t="shared" si="923"/>
        <v>9.6209355779979522E-3</v>
      </c>
      <c r="AO617" s="13">
        <f t="shared" si="924"/>
        <v>4.513472555137522E-3</v>
      </c>
      <c r="AP617" s="13">
        <f t="shared" si="925"/>
        <v>1.4116045396227316E-3</v>
      </c>
      <c r="AQ617" s="13">
        <f t="shared" si="926"/>
        <v>3.3111324239947485E-4</v>
      </c>
      <c r="AR617" s="13">
        <f t="shared" si="927"/>
        <v>3.904606553603648E-4</v>
      </c>
      <c r="AS617" s="13">
        <f t="shared" si="928"/>
        <v>7.0431036618225616E-4</v>
      </c>
      <c r="AT617" s="13">
        <f t="shared" si="929"/>
        <v>6.3521520683558453E-4</v>
      </c>
      <c r="AU617" s="13">
        <f t="shared" si="930"/>
        <v>3.8193233965148454E-4</v>
      </c>
      <c r="AV617" s="13">
        <f t="shared" si="931"/>
        <v>1.7223176157692374E-4</v>
      </c>
      <c r="AW617" s="13">
        <f t="shared" si="932"/>
        <v>2.9210422368109764E-6</v>
      </c>
      <c r="AX617" s="13">
        <f t="shared" si="933"/>
        <v>3.0826865159097267E-3</v>
      </c>
      <c r="AY617" s="13">
        <f t="shared" si="934"/>
        <v>2.8923634032993672E-3</v>
      </c>
      <c r="AZ617" s="13">
        <f t="shared" si="935"/>
        <v>1.3568953595459396E-3</v>
      </c>
      <c r="BA617" s="13">
        <f t="shared" si="936"/>
        <v>4.2437383321359455E-4</v>
      </c>
      <c r="BB617" s="13">
        <f t="shared" si="937"/>
        <v>9.9543315397952593E-5</v>
      </c>
      <c r="BC617" s="13">
        <f t="shared" si="938"/>
        <v>1.867951483319466E-5</v>
      </c>
      <c r="BD617" s="13">
        <f t="shared" si="939"/>
        <v>6.1058976975873462E-5</v>
      </c>
      <c r="BE617" s="13">
        <f t="shared" si="940"/>
        <v>1.101377817257967E-4</v>
      </c>
      <c r="BF617" s="13">
        <f t="shared" si="941"/>
        <v>9.9332903729064785E-5</v>
      </c>
      <c r="BG617" s="13">
        <f t="shared" si="942"/>
        <v>5.9725346492589796E-5</v>
      </c>
      <c r="BH617" s="13">
        <f t="shared" si="943"/>
        <v>2.6933046954330887E-5</v>
      </c>
      <c r="BI617" s="13">
        <f t="shared" si="944"/>
        <v>9.7163306481169336E-6</v>
      </c>
      <c r="BJ617" s="14">
        <f t="shared" si="945"/>
        <v>0.57485496012738113</v>
      </c>
      <c r="BK617" s="14">
        <f t="shared" si="946"/>
        <v>0.2321861740931406</v>
      </c>
      <c r="BL617" s="14">
        <f t="shared" si="947"/>
        <v>0.18432230460748561</v>
      </c>
      <c r="BM617" s="14">
        <f t="shared" si="948"/>
        <v>0.51396521494378777</v>
      </c>
      <c r="BN617" s="14">
        <f t="shared" si="949"/>
        <v>0.48337953038971254</v>
      </c>
    </row>
    <row r="618" spans="1:66" x14ac:dyDescent="0.25">
      <c r="A618" t="s">
        <v>339</v>
      </c>
      <c r="B618" t="s">
        <v>83</v>
      </c>
      <c r="C618" t="s">
        <v>96</v>
      </c>
      <c r="D618" s="11">
        <v>44433</v>
      </c>
      <c r="E618" s="10">
        <f>VLOOKUP(A618,home!$A$2:$E$405,3,FALSE)</f>
        <v>1.3068</v>
      </c>
      <c r="F618" s="10">
        <f>VLOOKUP(B618,home!$B$2:$E$405,3,FALSE)</f>
        <v>0.76519999999999999</v>
      </c>
      <c r="G618" s="10">
        <f>VLOOKUP(C618,away!$B$2:$E$405,4,FALSE)</f>
        <v>0.54659999999999997</v>
      </c>
      <c r="H618" s="10">
        <f>VLOOKUP(A618,away!$A$2:$E$405,3,FALSE)</f>
        <v>1.1419999999999999</v>
      </c>
      <c r="I618" s="10">
        <f>VLOOKUP(C618,away!$B$2:$E$405,3,FALSE)</f>
        <v>1.6262000000000001</v>
      </c>
      <c r="J618" s="10">
        <f>VLOOKUP(B618,home!$B$2:$E$405,4,FALSE)</f>
        <v>1.0216000000000001</v>
      </c>
      <c r="K618" s="12">
        <f t="shared" si="894"/>
        <v>0.54657997257599999</v>
      </c>
      <c r="L618" s="12">
        <f t="shared" si="895"/>
        <v>1.89723420064</v>
      </c>
      <c r="M618" s="13">
        <f t="shared" si="896"/>
        <v>8.6829038075982079E-2</v>
      </c>
      <c r="N618" s="13">
        <f t="shared" si="897"/>
        <v>4.7459013250370746E-2</v>
      </c>
      <c r="O618" s="13">
        <f t="shared" si="898"/>
        <v>0.16473502064642598</v>
      </c>
      <c r="P618" s="13">
        <f t="shared" si="899"/>
        <v>9.0040863067230303E-2</v>
      </c>
      <c r="Q618" s="13">
        <f t="shared" si="900"/>
        <v>1.297007308043583E-2</v>
      </c>
      <c r="R618" s="13">
        <f t="shared" si="901"/>
        <v>0.15627045760676797</v>
      </c>
      <c r="S618" s="13">
        <f t="shared" si="902"/>
        <v>2.3342873540753609E-2</v>
      </c>
      <c r="T618" s="13">
        <f t="shared" si="903"/>
        <v>2.4607266233003054E-2</v>
      </c>
      <c r="U618" s="13">
        <f t="shared" si="904"/>
        <v>8.5414302433146211E-2</v>
      </c>
      <c r="V618" s="13">
        <f t="shared" si="905"/>
        <v>2.6895923896379033E-3</v>
      </c>
      <c r="W618" s="13">
        <f t="shared" si="906"/>
        <v>2.3630607295377776E-3</v>
      </c>
      <c r="X618" s="13">
        <f t="shared" si="907"/>
        <v>4.4832796342683806E-3</v>
      </c>
      <c r="Y618" s="13">
        <f t="shared" si="908"/>
        <v>4.2529157265833823E-3</v>
      </c>
      <c r="Z618" s="13">
        <f t="shared" si="909"/>
        <v>9.8827218907074507E-2</v>
      </c>
      <c r="AA618" s="13">
        <f t="shared" si="910"/>
        <v>5.4016978599991133E-2</v>
      </c>
      <c r="AB618" s="13">
        <f t="shared" si="911"/>
        <v>1.4762299340910764E-2</v>
      </c>
      <c r="AC618" s="13">
        <f t="shared" si="912"/>
        <v>1.7431756229561342E-4</v>
      </c>
      <c r="AD618" s="13">
        <f t="shared" si="913"/>
        <v>3.2290041718654517E-4</v>
      </c>
      <c r="AE618" s="13">
        <f t="shared" si="914"/>
        <v>6.1261771488723749E-4</v>
      </c>
      <c r="AF618" s="13">
        <f t="shared" si="915"/>
        <v>5.8113964030099587E-4</v>
      </c>
      <c r="AG618" s="13">
        <f t="shared" si="916"/>
        <v>3.6751933364222579E-4</v>
      </c>
      <c r="AH618" s="13">
        <f t="shared" si="917"/>
        <v>4.6874594916159446E-2</v>
      </c>
      <c r="AI618" s="13">
        <f t="shared" si="918"/>
        <v>2.5620714803785541E-2</v>
      </c>
      <c r="AJ618" s="13">
        <f t="shared" si="919"/>
        <v>7.0018847974153081E-3</v>
      </c>
      <c r="AK618" s="13">
        <f t="shared" si="920"/>
        <v>1.2756966668505238E-3</v>
      </c>
      <c r="AL618" s="13">
        <f t="shared" si="921"/>
        <v>7.2306242725562692E-6</v>
      </c>
      <c r="AM618" s="13">
        <f t="shared" si="922"/>
        <v>3.5298180234120177E-5</v>
      </c>
      <c r="AN618" s="13">
        <f t="shared" si="923"/>
        <v>6.6968914760527634E-5</v>
      </c>
      <c r="AO618" s="13">
        <f t="shared" si="924"/>
        <v>6.3527857731708986E-5</v>
      </c>
      <c r="AP618" s="13">
        <f t="shared" si="925"/>
        <v>4.0175741460663525E-5</v>
      </c>
      <c r="AQ618" s="13">
        <f t="shared" si="926"/>
        <v>1.9055697683810318E-5</v>
      </c>
      <c r="AR618" s="13">
        <f t="shared" si="927"/>
        <v>1.7786416923216707E-2</v>
      </c>
      <c r="AS618" s="13">
        <f t="shared" si="928"/>
        <v>9.7216992741170905E-3</v>
      </c>
      <c r="AT618" s="13">
        <f t="shared" si="929"/>
        <v>2.6568430613195188E-3</v>
      </c>
      <c r="AU618" s="13">
        <f t="shared" si="930"/>
        <v>4.8405906919825288E-4</v>
      </c>
      <c r="AV618" s="13">
        <f t="shared" si="931"/>
        <v>6.6144248191886269E-5</v>
      </c>
      <c r="AW618" s="13">
        <f t="shared" si="932"/>
        <v>2.0828018433383701E-7</v>
      </c>
      <c r="AX618" s="13">
        <f t="shared" si="933"/>
        <v>3.2155463973913504E-6</v>
      </c>
      <c r="AY618" s="13">
        <f t="shared" si="934"/>
        <v>6.10064459887561E-6</v>
      </c>
      <c r="AZ618" s="13">
        <f t="shared" si="935"/>
        <v>5.7871757894682521E-6</v>
      </c>
      <c r="BA618" s="13">
        <f t="shared" si="936"/>
        <v>3.6598759442983211E-6</v>
      </c>
      <c r="BB618" s="13">
        <f t="shared" si="937"/>
        <v>1.7359104529055976E-6</v>
      </c>
      <c r="BC618" s="13">
        <f t="shared" si="938"/>
        <v>6.5868573610019401E-7</v>
      </c>
      <c r="BD618" s="13">
        <f t="shared" si="939"/>
        <v>5.624166415594805E-3</v>
      </c>
      <c r="BE618" s="13">
        <f t="shared" si="940"/>
        <v>3.0740567251986684E-3</v>
      </c>
      <c r="BF618" s="13">
        <f t="shared" si="941"/>
        <v>8.4010892027807824E-4</v>
      </c>
      <c r="BG618" s="13">
        <f t="shared" si="942"/>
        <v>1.5306223686881501E-4</v>
      </c>
      <c r="BH618" s="13">
        <f t="shared" si="943"/>
        <v>2.0915188307544527E-5</v>
      </c>
      <c r="BI618" s="13">
        <f t="shared" si="944"/>
        <v>2.2863646103119135E-6</v>
      </c>
      <c r="BJ618" s="14">
        <f t="shared" si="945"/>
        <v>9.826596999100605E-2</v>
      </c>
      <c r="BK618" s="14">
        <f t="shared" si="946"/>
        <v>0.20309001590477091</v>
      </c>
      <c r="BL618" s="14">
        <f t="shared" si="947"/>
        <v>0.59640170823835448</v>
      </c>
      <c r="BM618" s="14">
        <f t="shared" si="948"/>
        <v>0.43827455494957862</v>
      </c>
      <c r="BN618" s="14">
        <f t="shared" si="949"/>
        <v>0.55830446572721293</v>
      </c>
    </row>
    <row r="619" spans="1:66" x14ac:dyDescent="0.25">
      <c r="A619" t="s">
        <v>344</v>
      </c>
      <c r="B619" t="s">
        <v>178</v>
      </c>
      <c r="C619" t="s">
        <v>185</v>
      </c>
      <c r="D619" s="11">
        <v>44433</v>
      </c>
      <c r="E619" s="10">
        <f>VLOOKUP(A619,home!$A$2:$E$405,3,FALSE)</f>
        <v>1.3226</v>
      </c>
      <c r="F619" s="10">
        <f>VLOOKUP(B619,home!$B$2:$E$405,3,FALSE)</f>
        <v>0.8821</v>
      </c>
      <c r="G619" s="10">
        <f>VLOOKUP(C619,away!$B$2:$E$405,4,FALSE)</f>
        <v>0.378</v>
      </c>
      <c r="H619" s="10">
        <f>VLOOKUP(A619,away!$A$2:$E$405,3,FALSE)</f>
        <v>1.0645</v>
      </c>
      <c r="I619" s="10">
        <f>VLOOKUP(C619,away!$B$2:$E$405,3,FALSE)</f>
        <v>2.2702</v>
      </c>
      <c r="J619" s="10">
        <f>VLOOKUP(B619,home!$B$2:$E$405,4,FALSE)</f>
        <v>1.0177</v>
      </c>
      <c r="K619" s="12">
        <f t="shared" si="894"/>
        <v>0.44099954387999996</v>
      </c>
      <c r="L619" s="12">
        <f t="shared" si="895"/>
        <v>2.4594022138300002</v>
      </c>
      <c r="M619" s="13">
        <f t="shared" si="896"/>
        <v>5.5001118493554456E-2</v>
      </c>
      <c r="N619" s="13">
        <f t="shared" si="897"/>
        <v>2.4255468168547342E-2</v>
      </c>
      <c r="O619" s="13">
        <f t="shared" si="898"/>
        <v>0.13526987258617398</v>
      </c>
      <c r="P619" s="13">
        <f t="shared" si="899"/>
        <v>5.9653952111208434E-2</v>
      </c>
      <c r="Q619" s="13">
        <f t="shared" si="900"/>
        <v>5.3483251994626176E-3</v>
      </c>
      <c r="R619" s="13">
        <f t="shared" si="901"/>
        <v>0.16634151205146921</v>
      </c>
      <c r="S619" s="13">
        <f t="shared" si="902"/>
        <v>1.617509834324269E-2</v>
      </c>
      <c r="T619" s="13">
        <f t="shared" si="903"/>
        <v>1.3153682835841139E-2</v>
      </c>
      <c r="U619" s="13">
        <f t="shared" si="904"/>
        <v>7.3356530943007425E-2</v>
      </c>
      <c r="V619" s="13">
        <f t="shared" si="905"/>
        <v>1.9492705449353999E-3</v>
      </c>
      <c r="W619" s="13">
        <f t="shared" si="906"/>
        <v>7.8620299116164143E-4</v>
      </c>
      <c r="X619" s="13">
        <f t="shared" si="907"/>
        <v>1.933589376982709E-3</v>
      </c>
      <c r="Y619" s="13">
        <f t="shared" si="908"/>
        <v>2.3777369971947231E-3</v>
      </c>
      <c r="Z619" s="13">
        <f t="shared" si="909"/>
        <v>0.13636689433040436</v>
      </c>
      <c r="AA619" s="13">
        <f t="shared" si="910"/>
        <v>6.013773820004046E-2</v>
      </c>
      <c r="AB619" s="13">
        <f t="shared" si="911"/>
        <v>1.3260357558096347E-2</v>
      </c>
      <c r="AC619" s="13">
        <f t="shared" si="912"/>
        <v>1.3213559892535695E-4</v>
      </c>
      <c r="AD619" s="13">
        <f t="shared" si="913"/>
        <v>8.6678790124843875E-5</v>
      </c>
      <c r="AE619" s="13">
        <f t="shared" si="914"/>
        <v>2.1317800832514698E-4</v>
      </c>
      <c r="AF619" s="13">
        <f t="shared" si="915"/>
        <v>2.6214523280736836E-4</v>
      </c>
      <c r="AG619" s="13">
        <f t="shared" si="916"/>
        <v>2.1490685530380755E-4</v>
      </c>
      <c r="AH619" s="13">
        <f t="shared" si="917"/>
        <v>8.384526045232954E-2</v>
      </c>
      <c r="AI619" s="13">
        <f t="shared" si="918"/>
        <v>3.697572161597712E-2</v>
      </c>
      <c r="AJ619" s="13">
        <f t="shared" si="919"/>
        <v>8.1531381836398836E-3</v>
      </c>
      <c r="AK619" s="13">
        <f t="shared" si="920"/>
        <v>1.1985100733919332E-3</v>
      </c>
      <c r="AL619" s="13">
        <f t="shared" si="921"/>
        <v>5.7325457418854675E-6</v>
      </c>
      <c r="AM619" s="13">
        <f t="shared" si="922"/>
        <v>7.6450613818252823E-6</v>
      </c>
      <c r="AN619" s="13">
        <f t="shared" si="923"/>
        <v>1.8802280887327338E-5</v>
      </c>
      <c r="AO619" s="13">
        <f t="shared" si="924"/>
        <v>2.3121185619673181E-5</v>
      </c>
      <c r="AP619" s="13">
        <f t="shared" si="925"/>
        <v>1.8954765033132864E-5</v>
      </c>
      <c r="AQ619" s="13">
        <f t="shared" si="926"/>
        <v>1.165434777127861E-5</v>
      </c>
      <c r="AR619" s="13">
        <f t="shared" si="927"/>
        <v>4.1241843835122444E-2</v>
      </c>
      <c r="AS619" s="13">
        <f t="shared" si="928"/>
        <v>1.8187634320059182E-2</v>
      </c>
      <c r="AT619" s="13">
        <f t="shared" si="929"/>
        <v>4.0103692197011667E-3</v>
      </c>
      <c r="AU619" s="13">
        <f t="shared" si="930"/>
        <v>5.8952366555953533E-4</v>
      </c>
      <c r="AV619" s="13">
        <f t="shared" si="931"/>
        <v>6.4994916904555165E-5</v>
      </c>
      <c r="AW619" s="13">
        <f t="shared" si="932"/>
        <v>1.7270810855410284E-7</v>
      </c>
      <c r="AX619" s="13">
        <f t="shared" si="933"/>
        <v>5.6191143038659169E-7</v>
      </c>
      <c r="AY619" s="13">
        <f t="shared" si="934"/>
        <v>1.3819662158691655E-6</v>
      </c>
      <c r="AZ619" s="13">
        <f t="shared" si="935"/>
        <v>1.699405385373447E-6</v>
      </c>
      <c r="BA619" s="13">
        <f t="shared" si="936"/>
        <v>1.3931737889940269E-6</v>
      </c>
      <c r="BB619" s="13">
        <f t="shared" si="937"/>
        <v>8.5659367522545985E-7</v>
      </c>
      <c r="BC619" s="13">
        <f t="shared" si="938"/>
        <v>4.2134167624045437E-7</v>
      </c>
      <c r="BD619" s="13">
        <f t="shared" si="939"/>
        <v>1.6905047005088554E-2</v>
      </c>
      <c r="BE619" s="13">
        <f t="shared" si="940"/>
        <v>7.4551180185140108E-3</v>
      </c>
      <c r="BF619" s="13">
        <f t="shared" si="941"/>
        <v>1.6438518228681239E-3</v>
      </c>
      <c r="BG619" s="13">
        <f t="shared" si="942"/>
        <v>2.4164596803038306E-4</v>
      </c>
      <c r="BH619" s="13">
        <f t="shared" si="943"/>
        <v>2.6641440420459991E-5</v>
      </c>
      <c r="BI619" s="13">
        <f t="shared" si="944"/>
        <v>2.3497726147458111E-6</v>
      </c>
      <c r="BJ619" s="14">
        <f t="shared" si="945"/>
        <v>4.871840648861666E-2</v>
      </c>
      <c r="BK619" s="14">
        <f t="shared" si="946"/>
        <v>0.13291868960382411</v>
      </c>
      <c r="BL619" s="14">
        <f t="shared" si="947"/>
        <v>0.66890766164900894</v>
      </c>
      <c r="BM619" s="14">
        <f t="shared" si="948"/>
        <v>0.54104019420333094</v>
      </c>
      <c r="BN619" s="14">
        <f t="shared" si="949"/>
        <v>0.44587024861041602</v>
      </c>
    </row>
    <row r="620" spans="1:66" x14ac:dyDescent="0.25">
      <c r="A620" t="s">
        <v>344</v>
      </c>
      <c r="B620" t="s">
        <v>179</v>
      </c>
      <c r="C620" t="s">
        <v>191</v>
      </c>
      <c r="D620" s="11">
        <v>44433</v>
      </c>
      <c r="E620" s="10">
        <f>VLOOKUP(A620,home!$A$2:$E$405,3,FALSE)</f>
        <v>1.3226</v>
      </c>
      <c r="F620" s="10">
        <f>VLOOKUP(B620,home!$B$2:$E$405,3,FALSE)</f>
        <v>1.105</v>
      </c>
      <c r="G620" s="10">
        <f>VLOOKUP(C620,away!$B$2:$E$405,4,FALSE)</f>
        <v>1.3231999999999999</v>
      </c>
      <c r="H620" s="10">
        <f>VLOOKUP(A620,away!$A$2:$E$405,3,FALSE)</f>
        <v>1.0645</v>
      </c>
      <c r="I620" s="10">
        <f>VLOOKUP(C620,away!$B$2:$E$405,3,FALSE)</f>
        <v>1.0177</v>
      </c>
      <c r="J620" s="10">
        <f>VLOOKUP(B620,home!$B$2:$E$405,4,FALSE)</f>
        <v>0.93940000000000001</v>
      </c>
      <c r="K620" s="12">
        <f t="shared" si="894"/>
        <v>1.9338210735999999</v>
      </c>
      <c r="L620" s="12">
        <f t="shared" si="895"/>
        <v>1.0176911460100002</v>
      </c>
      <c r="M620" s="13">
        <f t="shared" si="896"/>
        <v>5.2260616633993492E-2</v>
      </c>
      <c r="N620" s="13">
        <f t="shared" si="897"/>
        <v>0.1010626817661473</v>
      </c>
      <c r="O620" s="13">
        <f t="shared" si="898"/>
        <v>5.3185166833438123E-2</v>
      </c>
      <c r="P620" s="13">
        <f t="shared" si="899"/>
        <v>0.1028505964254344</v>
      </c>
      <c r="Q620" s="13">
        <f t="shared" si="900"/>
        <v>9.7718571876953084E-2</v>
      </c>
      <c r="R620" s="13">
        <f t="shared" si="901"/>
        <v>2.7063036692727343E-2</v>
      </c>
      <c r="S620" s="13">
        <f t="shared" si="902"/>
        <v>5.0603331276935441E-2</v>
      </c>
      <c r="T620" s="13">
        <f t="shared" si="903"/>
        <v>9.9447325399916964E-2</v>
      </c>
      <c r="U620" s="13">
        <f t="shared" si="904"/>
        <v>5.2335070672006177E-2</v>
      </c>
      <c r="V620" s="13">
        <f t="shared" si="905"/>
        <v>1.1065444982312557E-2</v>
      </c>
      <c r="W620" s="13">
        <f t="shared" si="906"/>
        <v>6.2990077859249399E-2</v>
      </c>
      <c r="X620" s="13">
        <f t="shared" si="907"/>
        <v>6.4104444523838663E-2</v>
      </c>
      <c r="Y620" s="13">
        <f t="shared" si="908"/>
        <v>3.2619262805899926E-2</v>
      </c>
      <c r="Z620" s="13">
        <f t="shared" si="909"/>
        <v>9.180604275444126E-3</v>
      </c>
      <c r="AA620" s="13">
        <f t="shared" si="910"/>
        <v>1.7753646016236108E-2</v>
      </c>
      <c r="AB620" s="13">
        <f t="shared" si="911"/>
        <v>1.7166187399716041E-2</v>
      </c>
      <c r="AC620" s="13">
        <f t="shared" si="912"/>
        <v>1.3610722679975457E-3</v>
      </c>
      <c r="AD620" s="13">
        <f t="shared" si="913"/>
        <v>3.0452884997980309E-2</v>
      </c>
      <c r="AE620" s="13">
        <f t="shared" si="914"/>
        <v>3.0991631432905325E-2</v>
      </c>
      <c r="AF620" s="13">
        <f t="shared" si="915"/>
        <v>1.576995445483648E-2</v>
      </c>
      <c r="AG620" s="13">
        <f t="shared" si="916"/>
        <v>5.3496476738893487E-3</v>
      </c>
      <c r="AH620" s="13">
        <f t="shared" si="917"/>
        <v>2.3357549215352598E-3</v>
      </c>
      <c r="AI620" s="13">
        <f t="shared" si="918"/>
        <v>4.5169320900297991E-3</v>
      </c>
      <c r="AJ620" s="13">
        <f t="shared" si="919"/>
        <v>4.36746923185986E-3</v>
      </c>
      <c r="AK620" s="13">
        <f t="shared" si="920"/>
        <v>2.8153013462900679E-3</v>
      </c>
      <c r="AL620" s="13">
        <f t="shared" si="921"/>
        <v>1.071453829349653E-4</v>
      </c>
      <c r="AM620" s="13">
        <f t="shared" si="922"/>
        <v>1.1778086152202317E-2</v>
      </c>
      <c r="AN620" s="13">
        <f t="shared" si="923"/>
        <v>1.1986453994039291E-2</v>
      </c>
      <c r="AO620" s="13">
        <f t="shared" si="924"/>
        <v>6.0992540508949941E-3</v>
      </c>
      <c r="AP620" s="13">
        <f t="shared" si="925"/>
        <v>2.0690522816204878E-3</v>
      </c>
      <c r="AQ620" s="13">
        <f t="shared" si="926"/>
        <v>5.2641404690923995E-4</v>
      </c>
      <c r="AR620" s="13">
        <f t="shared" si="927"/>
        <v>4.7541542057914348E-4</v>
      </c>
      <c r="AS620" s="13">
        <f t="shared" si="928"/>
        <v>9.1936835903035465E-4</v>
      </c>
      <c r="AT620" s="13">
        <f t="shared" si="929"/>
        <v>8.8894695354697559E-4</v>
      </c>
      <c r="AU620" s="13">
        <f t="shared" si="930"/>
        <v>5.7302145069388732E-4</v>
      </c>
      <c r="AV620" s="13">
        <f t="shared" si="931"/>
        <v>2.7703023924417059E-4</v>
      </c>
      <c r="AW620" s="13">
        <f t="shared" si="932"/>
        <v>5.8573779139519853E-6</v>
      </c>
      <c r="AX620" s="13">
        <f t="shared" si="933"/>
        <v>3.7961185346341996E-3</v>
      </c>
      <c r="AY620" s="13">
        <f t="shared" si="934"/>
        <v>3.8632762219016812E-3</v>
      </c>
      <c r="AZ620" s="13">
        <f t="shared" si="935"/>
        <v>1.9658110028101528E-3</v>
      </c>
      <c r="BA620" s="13">
        <f t="shared" si="936"/>
        <v>6.6686281742964399E-4</v>
      </c>
      <c r="BB620" s="13">
        <f t="shared" si="937"/>
        <v>1.6966509622535797E-4</v>
      </c>
      <c r="BC620" s="13">
        <f t="shared" si="938"/>
        <v>3.4533333243096315E-5</v>
      </c>
      <c r="BD620" s="13">
        <f t="shared" si="939"/>
        <v>8.0637677366669097E-5</v>
      </c>
      <c r="BE620" s="13">
        <f t="shared" si="940"/>
        <v>1.5593883981782243E-4</v>
      </c>
      <c r="BF620" s="13">
        <f t="shared" si="941"/>
        <v>1.5077890731621994E-4</v>
      </c>
      <c r="BG620" s="13">
        <f t="shared" si="942"/>
        <v>9.7193142807495785E-5</v>
      </c>
      <c r="BH620" s="13">
        <f t="shared" si="943"/>
        <v>4.6988536942637391E-5</v>
      </c>
      <c r="BI620" s="13">
        <f t="shared" si="944"/>
        <v>1.8173484591460855E-5</v>
      </c>
      <c r="BJ620" s="14">
        <f t="shared" si="945"/>
        <v>0.58346201032352729</v>
      </c>
      <c r="BK620" s="14">
        <f t="shared" si="946"/>
        <v>0.22211148319151006</v>
      </c>
      <c r="BL620" s="14">
        <f t="shared" si="947"/>
        <v>0.18522205821577553</v>
      </c>
      <c r="BM620" s="14">
        <f t="shared" si="948"/>
        <v>0.56197806693357566</v>
      </c>
      <c r="BN620" s="14">
        <f t="shared" si="949"/>
        <v>0.43414067022869379</v>
      </c>
    </row>
    <row r="621" spans="1:66" x14ac:dyDescent="0.25">
      <c r="A621" t="s">
        <v>344</v>
      </c>
      <c r="B621" t="s">
        <v>182</v>
      </c>
      <c r="C621" t="s">
        <v>186</v>
      </c>
      <c r="D621" s="11">
        <v>44433</v>
      </c>
      <c r="E621" s="10">
        <f>VLOOKUP(A621,home!$A$2:$E$405,3,FALSE)</f>
        <v>1.3226</v>
      </c>
      <c r="F621" s="10">
        <f>VLOOKUP(B621,home!$B$2:$E$405,3,FALSE)</f>
        <v>1.4492</v>
      </c>
      <c r="G621" s="10">
        <f>VLOOKUP(C621,away!$B$2:$E$405,4,FALSE)</f>
        <v>0.63980000000000004</v>
      </c>
      <c r="H621" s="10">
        <f>VLOOKUP(A621,away!$A$2:$E$405,3,FALSE)</f>
        <v>1.0645</v>
      </c>
      <c r="I621" s="10">
        <f>VLOOKUP(C621,away!$B$2:$E$405,3,FALSE)</f>
        <v>1.0117</v>
      </c>
      <c r="J621" s="10">
        <f>VLOOKUP(B621,home!$B$2:$E$405,4,FALSE)</f>
        <v>1.2524999999999999</v>
      </c>
      <c r="K621" s="12">
        <f t="shared" si="894"/>
        <v>1.2263122864160001</v>
      </c>
      <c r="L621" s="12">
        <f t="shared" si="895"/>
        <v>1.348885699125</v>
      </c>
      <c r="M621" s="13">
        <f t="shared" si="896"/>
        <v>7.6138746935255061E-2</v>
      </c>
      <c r="N621" s="13">
        <f t="shared" si="897"/>
        <v>9.3369880839021854E-2</v>
      </c>
      <c r="O621" s="13">
        <f t="shared" si="898"/>
        <v>0.10270246689026297</v>
      </c>
      <c r="P621" s="13">
        <f t="shared" si="899"/>
        <v>0.12594529699276194</v>
      </c>
      <c r="Q621" s="13">
        <f t="shared" si="900"/>
        <v>5.7250316027045181E-2</v>
      </c>
      <c r="R621" s="13">
        <f t="shared" si="901"/>
        <v>6.9266944426567265E-2</v>
      </c>
      <c r="S621" s="13">
        <f t="shared" si="902"/>
        <v>5.208326401826497E-2</v>
      </c>
      <c r="T621" s="13">
        <f t="shared" si="903"/>
        <v>7.7224132559268036E-2</v>
      </c>
      <c r="U621" s="13">
        <f t="shared" si="904"/>
        <v>8.4942904992793722E-2</v>
      </c>
      <c r="V621" s="13">
        <f t="shared" si="905"/>
        <v>9.5726441225499909E-3</v>
      </c>
      <c r="W621" s="13">
        <f t="shared" si="906"/>
        <v>2.3402255315054785E-2</v>
      </c>
      <c r="X621" s="13">
        <f t="shared" si="907"/>
        <v>3.1566967521749423E-2</v>
      </c>
      <c r="Y621" s="13">
        <f t="shared" si="908"/>
        <v>2.1290115527415568E-2</v>
      </c>
      <c r="Z621" s="13">
        <f t="shared" si="909"/>
        <v>3.1144396919694242E-2</v>
      </c>
      <c r="AA621" s="13">
        <f t="shared" si="910"/>
        <v>3.8192756595637679E-2</v>
      </c>
      <c r="AB621" s="13">
        <f t="shared" si="911"/>
        <v>2.3418123332663104E-2</v>
      </c>
      <c r="AC621" s="13">
        <f t="shared" si="912"/>
        <v>9.8966488446233141E-4</v>
      </c>
      <c r="AD621" s="13">
        <f t="shared" si="913"/>
        <v>7.1746183056739512E-3</v>
      </c>
      <c r="AE621" s="13">
        <f t="shared" si="914"/>
        <v>9.6777400292040305E-3</v>
      </c>
      <c r="AF621" s="13">
        <f t="shared" si="915"/>
        <v>6.527082562621439E-3</v>
      </c>
      <c r="AG621" s="13">
        <f t="shared" si="916"/>
        <v>2.934762775242739E-3</v>
      </c>
      <c r="AH621" s="13">
        <f t="shared" si="917"/>
        <v>1.0502557903212062E-2</v>
      </c>
      <c r="AI621" s="13">
        <f t="shared" si="918"/>
        <v>1.2879415795504416E-2</v>
      </c>
      <c r="AJ621" s="13">
        <f t="shared" si="919"/>
        <v>7.8970929159436834E-3</v>
      </c>
      <c r="AK621" s="13">
        <f t="shared" si="920"/>
        <v>3.2281006899301653E-3</v>
      </c>
      <c r="AL621" s="13">
        <f t="shared" si="921"/>
        <v>6.5482368866883064E-5</v>
      </c>
      <c r="AM621" s="13">
        <f t="shared" si="922"/>
        <v>1.7596645157186216E-3</v>
      </c>
      <c r="AN621" s="13">
        <f t="shared" si="923"/>
        <v>2.3735863005105674E-3</v>
      </c>
      <c r="AO621" s="13">
        <f t="shared" si="924"/>
        <v>1.6008483081988596E-3</v>
      </c>
      <c r="AP621" s="13">
        <f t="shared" si="925"/>
        <v>7.1978712979929756E-4</v>
      </c>
      <c r="AQ621" s="13">
        <f t="shared" si="926"/>
        <v>2.4272764145012556E-4</v>
      </c>
      <c r="AR621" s="13">
        <f t="shared" si="927"/>
        <v>2.8333500319750026E-3</v>
      </c>
      <c r="AS621" s="13">
        <f t="shared" si="928"/>
        <v>3.4745719559281128E-3</v>
      </c>
      <c r="AT621" s="13">
        <f t="shared" si="929"/>
        <v>2.1304551397955587E-3</v>
      </c>
      <c r="AU621" s="13">
        <f t="shared" si="930"/>
        <v>8.7086777119647018E-4</v>
      </c>
      <c r="AV621" s="13">
        <f t="shared" si="931"/>
        <v>2.6698896191548716E-4</v>
      </c>
      <c r="AW621" s="13">
        <f t="shared" si="932"/>
        <v>3.0088331889318298E-6</v>
      </c>
      <c r="AX621" s="13">
        <f t="shared" si="933"/>
        <v>3.5964970259933464E-4</v>
      </c>
      <c r="AY621" s="13">
        <f t="shared" si="934"/>
        <v>4.851263405308018E-4</v>
      </c>
      <c r="AZ621" s="13">
        <f t="shared" si="935"/>
        <v>3.2718999150542174E-4</v>
      </c>
      <c r="BA621" s="13">
        <f t="shared" si="936"/>
        <v>1.4711396681283122E-4</v>
      </c>
      <c r="BB621" s="13">
        <f t="shared" si="937"/>
        <v>4.9609981493844456E-5</v>
      </c>
      <c r="BC621" s="13">
        <f t="shared" si="938"/>
        <v>1.3383638914180553E-5</v>
      </c>
      <c r="BD621" s="13">
        <f t="shared" si="939"/>
        <v>6.3697755645773996E-4</v>
      </c>
      <c r="BE621" s="13">
        <f t="shared" si="940"/>
        <v>7.8113340365536796E-4</v>
      </c>
      <c r="BF621" s="13">
        <f t="shared" si="941"/>
        <v>4.7895674511626329E-4</v>
      </c>
      <c r="BG621" s="13">
        <f t="shared" si="942"/>
        <v>1.9578351373263008E-4</v>
      </c>
      <c r="BH621" s="13">
        <f t="shared" si="943"/>
        <v>6.0022932092004948E-5</v>
      </c>
      <c r="BI621" s="13">
        <f t="shared" si="944"/>
        <v>1.4721371818227772E-5</v>
      </c>
      <c r="BJ621" s="14">
        <f t="shared" si="945"/>
        <v>0.33849655897983083</v>
      </c>
      <c r="BK621" s="14">
        <f t="shared" si="946"/>
        <v>0.26528022566269199</v>
      </c>
      <c r="BL621" s="14">
        <f t="shared" si="947"/>
        <v>0.364774192926198</v>
      </c>
      <c r="BM621" s="14">
        <f t="shared" si="948"/>
        <v>0.47453960487015884</v>
      </c>
      <c r="BN621" s="14">
        <f t="shared" si="949"/>
        <v>0.52467365211091421</v>
      </c>
    </row>
    <row r="622" spans="1:66" x14ac:dyDescent="0.25">
      <c r="A622" t="s">
        <v>344</v>
      </c>
      <c r="B622" t="s">
        <v>187</v>
      </c>
      <c r="C622" t="s">
        <v>195</v>
      </c>
      <c r="D622" s="11">
        <v>44433</v>
      </c>
      <c r="E622" s="10">
        <f>VLOOKUP(A622,home!$A$2:$E$405,3,FALSE)</f>
        <v>1.3226</v>
      </c>
      <c r="F622" s="10">
        <f>VLOOKUP(B622,home!$B$2:$E$405,3,FALSE)</f>
        <v>0.52339999999999998</v>
      </c>
      <c r="G622" s="10">
        <f>VLOOKUP(C622,away!$B$2:$E$405,4,FALSE)</f>
        <v>0.94510000000000005</v>
      </c>
      <c r="H622" s="10">
        <f>VLOOKUP(A622,away!$A$2:$E$405,3,FALSE)</f>
        <v>1.0645</v>
      </c>
      <c r="I622" s="10">
        <f>VLOOKUP(C622,away!$B$2:$E$405,3,FALSE)</f>
        <v>1.4091</v>
      </c>
      <c r="J622" s="10">
        <f>VLOOKUP(B622,home!$B$2:$E$405,4,FALSE)</f>
        <v>1.0839000000000001</v>
      </c>
      <c r="K622" s="12">
        <f t="shared" si="894"/>
        <v>0.65424437868399998</v>
      </c>
      <c r="L622" s="12">
        <f t="shared" si="895"/>
        <v>1.6258358551050003</v>
      </c>
      <c r="M622" s="13">
        <f t="shared" si="896"/>
        <v>0.10227600039529429</v>
      </c>
      <c r="N622" s="13">
        <f t="shared" si="897"/>
        <v>6.6913498332903831E-2</v>
      </c>
      <c r="O622" s="13">
        <f t="shared" si="898"/>
        <v>0.16628398855940263</v>
      </c>
      <c r="P622" s="13">
        <f t="shared" si="899"/>
        <v>0.1087903647801437</v>
      </c>
      <c r="Q622" s="13">
        <f t="shared" si="900"/>
        <v>2.1888890071191769E-2</v>
      </c>
      <c r="R622" s="13">
        <f t="shared" si="901"/>
        <v>0.13517523536487328</v>
      </c>
      <c r="S622" s="13">
        <f t="shared" si="902"/>
        <v>2.892991372182482E-2</v>
      </c>
      <c r="T622" s="13">
        <f t="shared" si="903"/>
        <v>3.5587742306195415E-2</v>
      </c>
      <c r="U622" s="13">
        <f t="shared" si="904"/>
        <v>8.8437637874754962E-2</v>
      </c>
      <c r="V622" s="13">
        <f t="shared" si="905"/>
        <v>3.4191749717444133E-3</v>
      </c>
      <c r="W622" s="13">
        <f t="shared" si="906"/>
        <v>4.7735610949030784E-3</v>
      </c>
      <c r="X622" s="13">
        <f t="shared" si="907"/>
        <v>7.7610267846277064E-3</v>
      </c>
      <c r="Y622" s="13">
        <f t="shared" si="908"/>
        <v>6.3090778094390017E-3</v>
      </c>
      <c r="Z622" s="13">
        <f t="shared" si="909"/>
        <v>7.3257581459489463E-2</v>
      </c>
      <c r="AA622" s="13">
        <f t="shared" si="910"/>
        <v>4.7928360865856189E-2</v>
      </c>
      <c r="AB622" s="13">
        <f t="shared" si="911"/>
        <v>1.5678430338012309E-2</v>
      </c>
      <c r="AC622" s="13">
        <f t="shared" si="912"/>
        <v>2.2730973724624097E-4</v>
      </c>
      <c r="AD622" s="13">
        <f t="shared" si="913"/>
        <v>7.8076887816124483E-4</v>
      </c>
      <c r="AE622" s="13">
        <f t="shared" si="914"/>
        <v>1.2694020366646591E-3</v>
      </c>
      <c r="AF622" s="13">
        <f t="shared" si="915"/>
        <v>1.0319196728763578E-3</v>
      </c>
      <c r="AG622" s="13">
        <f t="shared" si="916"/>
        <v>5.5924400125020174E-4</v>
      </c>
      <c r="AH622" s="13">
        <f t="shared" si="917"/>
        <v>2.9776200648778325E-2</v>
      </c>
      <c r="AI622" s="13">
        <f t="shared" si="918"/>
        <v>1.9480911893030087E-2</v>
      </c>
      <c r="AJ622" s="13">
        <f t="shared" si="919"/>
        <v>6.3726385488266073E-3</v>
      </c>
      <c r="AK622" s="13">
        <f t="shared" si="920"/>
        <v>1.3897543159849238E-3</v>
      </c>
      <c r="AL622" s="13">
        <f t="shared" si="921"/>
        <v>9.6715198629276721E-6</v>
      </c>
      <c r="AM622" s="13">
        <f t="shared" si="922"/>
        <v>1.021627299176815E-4</v>
      </c>
      <c r="AN622" s="13">
        <f t="shared" si="923"/>
        <v>1.6609982935557489E-4</v>
      </c>
      <c r="AO622" s="13">
        <f t="shared" si="924"/>
        <v>1.3502552904655791E-4</v>
      </c>
      <c r="AP622" s="13">
        <f t="shared" si="925"/>
        <v>7.3176448826138505E-5</v>
      </c>
      <c r="AQ622" s="13">
        <f t="shared" si="926"/>
        <v>2.9743223562698054E-5</v>
      </c>
      <c r="AR622" s="13">
        <f t="shared" si="927"/>
        <v>9.6822429287169078E-3</v>
      </c>
      <c r="AS622" s="13">
        <f t="shared" si="928"/>
        <v>6.3345530091659446E-3</v>
      </c>
      <c r="AT622" s="13">
        <f t="shared" si="929"/>
        <v>2.0721728488613178E-3</v>
      </c>
      <c r="AU622" s="13">
        <f t="shared" si="930"/>
        <v>4.5190247934304238E-4</v>
      </c>
      <c r="AV622" s="13">
        <f t="shared" si="931"/>
        <v>7.3913664205886982E-5</v>
      </c>
      <c r="AW622" s="13">
        <f t="shared" si="932"/>
        <v>2.8576492633215292E-7</v>
      </c>
      <c r="AX622" s="13">
        <f t="shared" si="933"/>
        <v>1.1139898626609129E-5</v>
      </c>
      <c r="AY622" s="13">
        <f t="shared" si="934"/>
        <v>1.8111646609376069E-5</v>
      </c>
      <c r="AZ622" s="13">
        <f t="shared" si="935"/>
        <v>1.4723282226257267E-5</v>
      </c>
      <c r="BA622" s="13">
        <f t="shared" si="936"/>
        <v>7.9792133827597439E-6</v>
      </c>
      <c r="BB622" s="13">
        <f t="shared" si="937"/>
        <v>3.2432228033061134E-6</v>
      </c>
      <c r="BC622" s="13">
        <f t="shared" si="938"/>
        <v>1.0545895839418456E-6</v>
      </c>
      <c r="BD622" s="13">
        <f t="shared" si="939"/>
        <v>2.6236229518908001E-3</v>
      </c>
      <c r="BE622" s="13">
        <f t="shared" si="940"/>
        <v>1.7164905680608783E-3</v>
      </c>
      <c r="BF622" s="13">
        <f t="shared" si="941"/>
        <v>5.6150215260896775E-4</v>
      </c>
      <c r="BG622" s="13">
        <f t="shared" si="942"/>
        <v>1.2245320898779421E-4</v>
      </c>
      <c r="BH622" s="13">
        <f t="shared" si="943"/>
        <v>2.0028580908020355E-5</v>
      </c>
      <c r="BI622" s="13">
        <f t="shared" si="944"/>
        <v>2.6207172944180015E-6</v>
      </c>
      <c r="BJ622" s="14">
        <f t="shared" si="945"/>
        <v>0.14743759060215417</v>
      </c>
      <c r="BK622" s="14">
        <f t="shared" si="946"/>
        <v>0.24367054677272573</v>
      </c>
      <c r="BL622" s="14">
        <f t="shared" si="947"/>
        <v>0.53418466151956323</v>
      </c>
      <c r="BM622" s="14">
        <f t="shared" si="948"/>
        <v>0.39720457696843997</v>
      </c>
      <c r="BN622" s="14">
        <f t="shared" si="949"/>
        <v>0.60132797750380951</v>
      </c>
    </row>
    <row r="623" spans="1:66" x14ac:dyDescent="0.25">
      <c r="A623" t="s">
        <v>344</v>
      </c>
      <c r="B623" t="s">
        <v>188</v>
      </c>
      <c r="C623" t="s">
        <v>196</v>
      </c>
      <c r="D623" s="11">
        <v>44433</v>
      </c>
      <c r="E623" s="10">
        <f>VLOOKUP(A623,home!$A$2:$E$405,3,FALSE)</f>
        <v>1.3226</v>
      </c>
      <c r="F623" s="10">
        <f>VLOOKUP(B623,home!$B$2:$E$405,3,FALSE)</f>
        <v>1.4492</v>
      </c>
      <c r="G623" s="10">
        <f>VLOOKUP(C623,away!$B$2:$E$405,4,FALSE)</f>
        <v>0.96230000000000004</v>
      </c>
      <c r="H623" s="10">
        <f>VLOOKUP(A623,away!$A$2:$E$405,3,FALSE)</f>
        <v>1.0645</v>
      </c>
      <c r="I623" s="10">
        <f>VLOOKUP(C623,away!$B$2:$E$405,3,FALSE)</f>
        <v>1.7934000000000001</v>
      </c>
      <c r="J623" s="10">
        <f>VLOOKUP(B623,home!$B$2:$E$405,4,FALSE)</f>
        <v>0.46970000000000001</v>
      </c>
      <c r="K623" s="12">
        <f t="shared" si="894"/>
        <v>1.8444518806160002</v>
      </c>
      <c r="L623" s="12">
        <f t="shared" si="895"/>
        <v>0.89669219871000005</v>
      </c>
      <c r="M623" s="13">
        <f t="shared" si="896"/>
        <v>6.4496515536732871E-2</v>
      </c>
      <c r="N623" s="13">
        <f t="shared" si="897"/>
        <v>0.11896071937490602</v>
      </c>
      <c r="O623" s="13">
        <f t="shared" si="898"/>
        <v>5.7833522325766676E-2</v>
      </c>
      <c r="P623" s="13">
        <f t="shared" si="899"/>
        <v>0.10667114901640778</v>
      </c>
      <c r="Q623" s="13">
        <f t="shared" si="900"/>
        <v>0.10970866128523883</v>
      </c>
      <c r="R623" s="13">
        <f t="shared" si="901"/>
        <v>2.5929434146717795E-2</v>
      </c>
      <c r="S623" s="13">
        <f t="shared" si="902"/>
        <v>4.4106003005697704E-2</v>
      </c>
      <c r="T623" s="13">
        <f t="shared" si="903"/>
        <v>9.8374900705391483E-2</v>
      </c>
      <c r="U623" s="13">
        <f t="shared" si="904"/>
        <v>4.7825593575222369E-2</v>
      </c>
      <c r="V623" s="13">
        <f t="shared" si="905"/>
        <v>8.1052406560877619E-3</v>
      </c>
      <c r="W623" s="13">
        <f t="shared" si="906"/>
        <v>6.7450782209140858E-2</v>
      </c>
      <c r="X623" s="13">
        <f t="shared" si="907"/>
        <v>6.048259020382387E-2</v>
      </c>
      <c r="Y623" s="13">
        <f t="shared" si="908"/>
        <v>2.7117133396771364E-2</v>
      </c>
      <c r="Z623" s="13">
        <f t="shared" si="909"/>
        <v>7.750240438775511E-3</v>
      </c>
      <c r="AA623" s="13">
        <f t="shared" si="910"/>
        <v>1.4294945552525667E-2</v>
      </c>
      <c r="AB623" s="13">
        <f t="shared" si="911"/>
        <v>1.3183169603829649E-2</v>
      </c>
      <c r="AC623" s="13">
        <f t="shared" si="912"/>
        <v>8.3783143810591692E-4</v>
      </c>
      <c r="AD623" s="13">
        <f t="shared" si="913"/>
        <v>3.1102430523667516E-2</v>
      </c>
      <c r="AE623" s="13">
        <f t="shared" si="914"/>
        <v>2.7889306811492445E-2</v>
      </c>
      <c r="AF623" s="13">
        <f t="shared" si="915"/>
        <v>1.2504061922647471E-2</v>
      </c>
      <c r="AG623" s="13">
        <f t="shared" si="916"/>
        <v>3.7374315927415835E-3</v>
      </c>
      <c r="AH623" s="13">
        <f t="shared" si="917"/>
        <v>1.737395034894192E-3</v>
      </c>
      <c r="AI623" s="13">
        <f t="shared" si="918"/>
        <v>3.2045415394834939E-3</v>
      </c>
      <c r="AJ623" s="13">
        <f t="shared" si="919"/>
        <v>2.9553113345062118E-3</v>
      </c>
      <c r="AK623" s="13">
        <f t="shared" si="920"/>
        <v>1.8169765162452548E-3</v>
      </c>
      <c r="AL623" s="13">
        <f t="shared" si="921"/>
        <v>5.5427764703925416E-5</v>
      </c>
      <c r="AM623" s="13">
        <f t="shared" si="922"/>
        <v>1.1473387294221406E-2</v>
      </c>
      <c r="AN623" s="13">
        <f t="shared" si="923"/>
        <v>1.0288096879506771E-2</v>
      </c>
      <c r="AO623" s="13">
        <f t="shared" si="924"/>
        <v>4.6126281057132078E-3</v>
      </c>
      <c r="AP623" s="13">
        <f t="shared" si="925"/>
        <v>1.3787025459811729E-3</v>
      </c>
      <c r="AQ623" s="13">
        <f t="shared" si="926"/>
        <v>3.090679543307332E-4</v>
      </c>
      <c r="AR623" s="13">
        <f t="shared" si="927"/>
        <v>3.115817147734221E-4</v>
      </c>
      <c r="AS623" s="13">
        <f t="shared" si="928"/>
        <v>5.7469747977939665E-4</v>
      </c>
      <c r="AT623" s="13">
        <f t="shared" si="929"/>
        <v>5.3000092368219191E-4</v>
      </c>
      <c r="AU623" s="13">
        <f t="shared" si="930"/>
        <v>3.2585373347127875E-4</v>
      </c>
      <c r="AV623" s="13">
        <f t="shared" si="931"/>
        <v>1.502553828767112E-4</v>
      </c>
      <c r="AW623" s="13">
        <f t="shared" si="932"/>
        <v>2.5464525310550541E-6</v>
      </c>
      <c r="AX623" s="13">
        <f t="shared" si="933"/>
        <v>3.5270184619770693E-3</v>
      </c>
      <c r="AY623" s="13">
        <f t="shared" si="934"/>
        <v>3.1626499395609811E-3</v>
      </c>
      <c r="AZ623" s="13">
        <f t="shared" si="935"/>
        <v>1.4179617640274922E-3</v>
      </c>
      <c r="BA623" s="13">
        <f t="shared" si="936"/>
        <v>4.2382508395750747E-4</v>
      </c>
      <c r="BB623" s="13">
        <f t="shared" si="937"/>
        <v>9.5010161600576928E-5</v>
      </c>
      <c r="BC623" s="13">
        <f t="shared" si="938"/>
        <v>1.7038974141082749E-5</v>
      </c>
      <c r="BD623" s="13">
        <f t="shared" si="939"/>
        <v>4.6565482149668659E-5</v>
      </c>
      <c r="BE623" s="13">
        <f t="shared" si="940"/>
        <v>8.5887791122747146E-5</v>
      </c>
      <c r="BF623" s="13">
        <f t="shared" si="941"/>
        <v>7.9207948929152597E-5</v>
      </c>
      <c r="BG623" s="13">
        <f t="shared" si="942"/>
        <v>4.869841678737054E-5</v>
      </c>
      <c r="BH623" s="13">
        <f t="shared" si="943"/>
        <v>2.2455471606621842E-5</v>
      </c>
      <c r="BI623" s="13">
        <f t="shared" si="944"/>
        <v>8.2836073669905691E-6</v>
      </c>
      <c r="BJ623" s="14">
        <f t="shared" si="945"/>
        <v>0.59403340519083958</v>
      </c>
      <c r="BK623" s="14">
        <f t="shared" si="946"/>
        <v>0.22743481735729693</v>
      </c>
      <c r="BL623" s="14">
        <f t="shared" si="947"/>
        <v>0.17096437758173688</v>
      </c>
      <c r="BM623" s="14">
        <f t="shared" si="948"/>
        <v>0.51342273539584882</v>
      </c>
      <c r="BN623" s="14">
        <f t="shared" si="949"/>
        <v>0.48360000168576994</v>
      </c>
    </row>
    <row r="624" spans="1:66" x14ac:dyDescent="0.25">
      <c r="A624" t="s">
        <v>344</v>
      </c>
      <c r="B624" t="s">
        <v>190</v>
      </c>
      <c r="C624" t="s">
        <v>183</v>
      </c>
      <c r="D624" s="11">
        <v>44433</v>
      </c>
      <c r="E624" s="10">
        <f>VLOOKUP(A624,home!$A$2:$E$405,3,FALSE)</f>
        <v>1.3226</v>
      </c>
      <c r="F624" s="10">
        <f>VLOOKUP(B624,home!$B$2:$E$405,3,FALSE)</f>
        <v>0.63009999999999999</v>
      </c>
      <c r="G624" s="10">
        <f>VLOOKUP(C624,away!$B$2:$E$405,4,FALSE)</f>
        <v>0.75609999999999999</v>
      </c>
      <c r="H624" s="10">
        <f>VLOOKUP(A624,away!$A$2:$E$405,3,FALSE)</f>
        <v>1.0645</v>
      </c>
      <c r="I624" s="10">
        <f>VLOOKUP(C624,away!$B$2:$E$405,3,FALSE)</f>
        <v>1.0839000000000001</v>
      </c>
      <c r="J624" s="10">
        <f>VLOOKUP(B624,home!$B$2:$E$405,4,FALSE)</f>
        <v>1.3308</v>
      </c>
      <c r="K624" s="12">
        <f t="shared" si="894"/>
        <v>0.63011125358600006</v>
      </c>
      <c r="L624" s="12">
        <f t="shared" si="895"/>
        <v>1.5354924107400001</v>
      </c>
      <c r="M624" s="13">
        <f t="shared" si="896"/>
        <v>0.11468068505919234</v>
      </c>
      <c r="N624" s="13">
        <f t="shared" si="897"/>
        <v>7.2261590224748942E-2</v>
      </c>
      <c r="O624" s="13">
        <f t="shared" si="898"/>
        <v>0.17609132156685395</v>
      </c>
      <c r="P624" s="13">
        <f t="shared" si="899"/>
        <v>0.11095712337810579</v>
      </c>
      <c r="Q624" s="13">
        <f t="shared" si="900"/>
        <v>2.27664206013172E-2</v>
      </c>
      <c r="R624" s="13">
        <f t="shared" si="901"/>
        <v>0.13519344393154062</v>
      </c>
      <c r="S624" s="13">
        <f t="shared" si="902"/>
        <v>2.6838615460811104E-2</v>
      </c>
      <c r="T624" s="13">
        <f t="shared" si="903"/>
        <v>3.4957666053037351E-2</v>
      </c>
      <c r="U624" s="13">
        <f t="shared" si="904"/>
        <v>8.5186910432311663E-2</v>
      </c>
      <c r="V624" s="13">
        <f t="shared" si="905"/>
        <v>2.8852437487094378E-3</v>
      </c>
      <c r="W624" s="13">
        <f t="shared" si="906"/>
        <v>4.78179260825404E-3</v>
      </c>
      <c r="X624" s="13">
        <f t="shared" si="907"/>
        <v>7.3424062597067085E-3</v>
      </c>
      <c r="Y624" s="13">
        <f t="shared" si="908"/>
        <v>5.637104544174763E-3</v>
      </c>
      <c r="Z624" s="13">
        <f t="shared" si="909"/>
        <v>6.9196169046228093E-2</v>
      </c>
      <c r="AA624" s="13">
        <f t="shared" si="910"/>
        <v>4.3601284821067558E-2</v>
      </c>
      <c r="AB624" s="13">
        <f t="shared" si="911"/>
        <v>1.3736830118281557E-2</v>
      </c>
      <c r="AC624" s="13">
        <f t="shared" si="912"/>
        <v>1.7447268170977449E-4</v>
      </c>
      <c r="AD624" s="13">
        <f t="shared" si="913"/>
        <v>7.5326533369380548E-4</v>
      </c>
      <c r="AE624" s="13">
        <f t="shared" si="914"/>
        <v>1.156633203160372E-3</v>
      </c>
      <c r="AF624" s="13">
        <f t="shared" si="915"/>
        <v>8.8800075273132422E-4</v>
      </c>
      <c r="AG624" s="13">
        <f t="shared" si="916"/>
        <v>4.5450613885011844E-4</v>
      </c>
      <c r="AH624" s="13">
        <f t="shared" si="917"/>
        <v>2.656254810569135E-2</v>
      </c>
      <c r="AI624" s="13">
        <f t="shared" si="918"/>
        <v>1.6737360485315607E-2</v>
      </c>
      <c r="AJ624" s="13">
        <f t="shared" si="919"/>
        <v>5.2731995985614991E-3</v>
      </c>
      <c r="AK624" s="13">
        <f t="shared" si="920"/>
        <v>1.107567469819593E-3</v>
      </c>
      <c r="AL624" s="13">
        <f t="shared" si="921"/>
        <v>6.7523094619074925E-6</v>
      </c>
      <c r="AM624" s="13">
        <f t="shared" si="922"/>
        <v>9.4928192739336125E-5</v>
      </c>
      <c r="AN624" s="13">
        <f t="shared" si="923"/>
        <v>1.4576151951651461E-4</v>
      </c>
      <c r="AO624" s="13">
        <f t="shared" si="924"/>
        <v>1.1190785349776932E-4</v>
      </c>
      <c r="AP624" s="13">
        <f t="shared" si="925"/>
        <v>5.7277886582676178E-5</v>
      </c>
      <c r="AQ624" s="13">
        <f t="shared" si="926"/>
        <v>2.1987440037731447E-5</v>
      </c>
      <c r="AR624" s="13">
        <f t="shared" si="927"/>
        <v>8.1573182052410483E-3</v>
      </c>
      <c r="AS624" s="13">
        <f t="shared" si="928"/>
        <v>5.1400180002043362E-3</v>
      </c>
      <c r="AT624" s="13">
        <f t="shared" si="929"/>
        <v>1.6193915927816796E-3</v>
      </c>
      <c r="AU624" s="13">
        <f t="shared" si="930"/>
        <v>3.4013228885809786E-4</v>
      </c>
      <c r="AV624" s="13">
        <f t="shared" si="931"/>
        <v>5.3580295729362878E-5</v>
      </c>
      <c r="AW624" s="13">
        <f t="shared" si="932"/>
        <v>1.8147414024362815E-7</v>
      </c>
      <c r="AX624" s="13">
        <f t="shared" si="933"/>
        <v>9.9692204212727451E-6</v>
      </c>
      <c r="AY624" s="13">
        <f t="shared" si="934"/>
        <v>1.5307662297858525E-5</v>
      </c>
      <c r="AZ624" s="13">
        <f t="shared" si="935"/>
        <v>1.1752399642266303E-5</v>
      </c>
      <c r="BA624" s="13">
        <f t="shared" si="936"/>
        <v>6.0152401528944647E-6</v>
      </c>
      <c r="BB624" s="13">
        <f t="shared" si="937"/>
        <v>2.3090889008869934E-6</v>
      </c>
      <c r="BC624" s="13">
        <f t="shared" si="938"/>
        <v>7.0911769660718937E-7</v>
      </c>
      <c r="BD624" s="13">
        <f t="shared" si="939"/>
        <v>2.0875833660231441E-3</v>
      </c>
      <c r="BE624" s="13">
        <f t="shared" si="940"/>
        <v>1.3154097717301249E-3</v>
      </c>
      <c r="BF624" s="13">
        <f t="shared" si="941"/>
        <v>4.1442725012207153E-4</v>
      </c>
      <c r="BG624" s="13">
        <f t="shared" si="942"/>
        <v>8.7045091364872446E-5</v>
      </c>
      <c r="BH624" s="13">
        <f t="shared" si="943"/>
        <v>1.3712022909606919E-5</v>
      </c>
      <c r="BI624" s="13">
        <f t="shared" si="944"/>
        <v>1.7280199889544743E-6</v>
      </c>
      <c r="BJ624" s="14">
        <f t="shared" si="945"/>
        <v>0.15147731134116041</v>
      </c>
      <c r="BK624" s="14">
        <f t="shared" si="946"/>
        <v>0.25555820030028825</v>
      </c>
      <c r="BL624" s="14">
        <f t="shared" si="947"/>
        <v>0.52272081243439672</v>
      </c>
      <c r="BM624" s="14">
        <f t="shared" si="948"/>
        <v>0.36698678217215702</v>
      </c>
      <c r="BN624" s="14">
        <f t="shared" si="949"/>
        <v>0.6319505847617588</v>
      </c>
    </row>
    <row r="625" spans="1:66" x14ac:dyDescent="0.25">
      <c r="A625" t="s">
        <v>344</v>
      </c>
      <c r="B625" t="s">
        <v>192</v>
      </c>
      <c r="C625" t="s">
        <v>184</v>
      </c>
      <c r="D625" s="11">
        <v>44433</v>
      </c>
      <c r="E625" s="10">
        <f>VLOOKUP(A625,home!$A$2:$E$405,3,FALSE)</f>
        <v>1.3226</v>
      </c>
      <c r="F625" s="10">
        <f>VLOOKUP(B625,home!$B$2:$E$405,3,FALSE)</f>
        <v>0.63980000000000004</v>
      </c>
      <c r="G625" s="10">
        <f>VLOOKUP(C625,away!$B$2:$E$405,4,FALSE)</f>
        <v>0.94510000000000005</v>
      </c>
      <c r="H625" s="10">
        <f>VLOOKUP(A625,away!$A$2:$E$405,3,FALSE)</f>
        <v>1.0645</v>
      </c>
      <c r="I625" s="10">
        <f>VLOOKUP(C625,away!$B$2:$E$405,3,FALSE)</f>
        <v>0.78280000000000005</v>
      </c>
      <c r="J625" s="10">
        <f>VLOOKUP(B625,home!$B$2:$E$405,4,FALSE)</f>
        <v>1.0117</v>
      </c>
      <c r="K625" s="12">
        <f t="shared" si="894"/>
        <v>0.799743128548</v>
      </c>
      <c r="L625" s="12">
        <f t="shared" si="895"/>
        <v>0.84304010002000018</v>
      </c>
      <c r="M625" s="13">
        <f t="shared" si="896"/>
        <v>0.1934409021187618</v>
      </c>
      <c r="N625" s="13">
        <f t="shared" si="897"/>
        <v>0.15470303224960599</v>
      </c>
      <c r="O625" s="13">
        <f t="shared" si="898"/>
        <v>0.16307843747016001</v>
      </c>
      <c r="P625" s="13">
        <f t="shared" si="899"/>
        <v>0.13042085978110515</v>
      </c>
      <c r="Q625" s="13">
        <f t="shared" si="900"/>
        <v>6.1861343503581002E-2</v>
      </c>
      <c r="R625" s="13">
        <f t="shared" si="901"/>
        <v>6.8740831117974507E-2</v>
      </c>
      <c r="S625" s="13">
        <f t="shared" si="902"/>
        <v>2.1982942179932234E-2</v>
      </c>
      <c r="T625" s="13">
        <f t="shared" si="903"/>
        <v>5.2151593214630518E-2</v>
      </c>
      <c r="U625" s="13">
        <f t="shared" si="904"/>
        <v>5.4975007337278642E-2</v>
      </c>
      <c r="V625" s="13">
        <f t="shared" si="905"/>
        <v>1.6468045498492514E-3</v>
      </c>
      <c r="W625" s="13">
        <f t="shared" si="906"/>
        <v>1.6491061463245461E-2</v>
      </c>
      <c r="X625" s="13">
        <f t="shared" si="907"/>
        <v>1.3902626105410425E-2</v>
      </c>
      <c r="Y625" s="13">
        <f t="shared" si="908"/>
        <v>5.8602356512229333E-3</v>
      </c>
      <c r="Z625" s="13">
        <f t="shared" si="909"/>
        <v>1.9317092380385061E-2</v>
      </c>
      <c r="AA625" s="13">
        <f t="shared" si="910"/>
        <v>1.5448711894739882E-2</v>
      </c>
      <c r="AB625" s="13">
        <f t="shared" si="911"/>
        <v>6.1775005913679848E-3</v>
      </c>
      <c r="AC625" s="13">
        <f t="shared" si="912"/>
        <v>6.9393824848542663E-5</v>
      </c>
      <c r="AD625" s="13">
        <f t="shared" si="913"/>
        <v>3.2971532719233199E-3</v>
      </c>
      <c r="AE625" s="13">
        <f t="shared" si="914"/>
        <v>2.7796324241435065E-3</v>
      </c>
      <c r="AF625" s="13">
        <f t="shared" si="915"/>
        <v>1.1716707984343884E-3</v>
      </c>
      <c r="AG625" s="13">
        <f t="shared" si="916"/>
        <v>3.2925515570088017E-4</v>
      </c>
      <c r="AH625" s="13">
        <f t="shared" si="917"/>
        <v>4.0712708731138495E-3</v>
      </c>
      <c r="AI625" s="13">
        <f t="shared" si="918"/>
        <v>3.2559709052304179E-3</v>
      </c>
      <c r="AJ625" s="13">
        <f t="shared" si="919"/>
        <v>1.3019701791051187E-3</v>
      </c>
      <c r="AK625" s="13">
        <f t="shared" si="920"/>
        <v>3.4708056810457596E-4</v>
      </c>
      <c r="AL625" s="13">
        <f t="shared" si="921"/>
        <v>1.8714557678582211E-6</v>
      </c>
      <c r="AM625" s="13">
        <f t="shared" si="922"/>
        <v>5.2737513459804621E-4</v>
      </c>
      <c r="AN625" s="13">
        <f t="shared" si="923"/>
        <v>4.4459838621959796E-4</v>
      </c>
      <c r="AO625" s="13">
        <f t="shared" si="924"/>
        <v>1.8740713399365022E-4</v>
      </c>
      <c r="AP625" s="13">
        <f t="shared" si="925"/>
        <v>5.2663909662156169E-5</v>
      </c>
      <c r="AQ625" s="13">
        <f t="shared" si="926"/>
        <v>1.1099446917257093E-5</v>
      </c>
      <c r="AR625" s="13">
        <f t="shared" si="927"/>
        <v>6.8644892081568291E-4</v>
      </c>
      <c r="AS625" s="13">
        <f t="shared" si="928"/>
        <v>5.4898280752153255E-4</v>
      </c>
      <c r="AT625" s="13">
        <f t="shared" si="929"/>
        <v>2.1952261400316742E-4</v>
      </c>
      <c r="AU625" s="13">
        <f t="shared" si="930"/>
        <v>5.8520567369976056E-5</v>
      </c>
      <c r="AV625" s="13">
        <f t="shared" si="931"/>
        <v>1.170035540821716E-5</v>
      </c>
      <c r="AW625" s="13">
        <f t="shared" si="932"/>
        <v>3.5049014914891162E-8</v>
      </c>
      <c r="AX625" s="13">
        <f t="shared" si="933"/>
        <v>7.0294106676977339E-5</v>
      </c>
      <c r="AY625" s="13">
        <f t="shared" si="934"/>
        <v>5.9260750723775535E-5</v>
      </c>
      <c r="AZ625" s="13">
        <f t="shared" si="935"/>
        <v>2.4979594608716007E-5</v>
      </c>
      <c r="BA625" s="13">
        <f t="shared" si="936"/>
        <v>7.0195999791303352E-6</v>
      </c>
      <c r="BB625" s="13">
        <f t="shared" si="937"/>
        <v>1.4794510671266067E-6</v>
      </c>
      <c r="BC625" s="13">
        <f t="shared" si="938"/>
        <v>2.4944731512102216E-7</v>
      </c>
      <c r="BD625" s="13">
        <f t="shared" si="939"/>
        <v>9.6450661143845711E-5</v>
      </c>
      <c r="BE625" s="13">
        <f t="shared" si="940"/>
        <v>7.7135753493702192E-5</v>
      </c>
      <c r="BF625" s="13">
        <f t="shared" si="941"/>
        <v>3.0844394410980348E-5</v>
      </c>
      <c r="BG625" s="13">
        <f t="shared" si="942"/>
        <v>8.2225308281352916E-6</v>
      </c>
      <c r="BH625" s="13">
        <f t="shared" si="943"/>
        <v>1.6439781322688234E-6</v>
      </c>
      <c r="BI625" s="13">
        <f t="shared" si="944"/>
        <v>2.6295204295303341E-7</v>
      </c>
      <c r="BJ625" s="14">
        <f t="shared" si="945"/>
        <v>0.31393403079965998</v>
      </c>
      <c r="BK625" s="14">
        <f t="shared" si="946"/>
        <v>0.34762203466098862</v>
      </c>
      <c r="BL625" s="14">
        <f t="shared" si="947"/>
        <v>0.31913651647224556</v>
      </c>
      <c r="BM625" s="14">
        <f t="shared" si="948"/>
        <v>0.22770504237038161</v>
      </c>
      <c r="BN625" s="14">
        <f t="shared" si="949"/>
        <v>0.77224540624118843</v>
      </c>
    </row>
    <row r="626" spans="1:66" x14ac:dyDescent="0.25">
      <c r="A626" t="s">
        <v>344</v>
      </c>
      <c r="B626" t="s">
        <v>193</v>
      </c>
      <c r="C626" t="s">
        <v>189</v>
      </c>
      <c r="D626" s="11">
        <v>44433</v>
      </c>
      <c r="E626" s="10">
        <f>VLOOKUP(A626,home!$A$2:$E$405,3,FALSE)</f>
        <v>1.3226</v>
      </c>
      <c r="F626" s="10">
        <f>VLOOKUP(B626,home!$B$2:$E$405,3,FALSE)</f>
        <v>1.105</v>
      </c>
      <c r="G626" s="10">
        <f>VLOOKUP(C626,away!$B$2:$E$405,4,FALSE)</f>
        <v>0.81910000000000005</v>
      </c>
      <c r="H626" s="10">
        <f>VLOOKUP(A626,away!$A$2:$E$405,3,FALSE)</f>
        <v>1.0645</v>
      </c>
      <c r="I626" s="10">
        <f>VLOOKUP(C626,away!$B$2:$E$405,3,FALSE)</f>
        <v>1.2524999999999999</v>
      </c>
      <c r="J626" s="10">
        <f>VLOOKUP(B626,home!$B$2:$E$405,4,FALSE)</f>
        <v>0.93940000000000001</v>
      </c>
      <c r="K626" s="12">
        <f t="shared" si="894"/>
        <v>1.1970925343000001</v>
      </c>
      <c r="L626" s="12">
        <f t="shared" si="895"/>
        <v>1.2524891032500001</v>
      </c>
      <c r="M626" s="13">
        <f t="shared" si="896"/>
        <v>8.6329696048550703E-2</v>
      </c>
      <c r="N626" s="13">
        <f t="shared" si="897"/>
        <v>0.10334463462810828</v>
      </c>
      <c r="O626" s="13">
        <f t="shared" si="898"/>
        <v>0.10812700358769435</v>
      </c>
      <c r="P626" s="13">
        <f t="shared" si="899"/>
        <v>0.12943802875105823</v>
      </c>
      <c r="Q626" s="13">
        <f t="shared" si="900"/>
        <v>6.1856545286634847E-2</v>
      </c>
      <c r="R626" s="13">
        <f t="shared" si="901"/>
        <v>6.7713946880330417E-2</v>
      </c>
      <c r="S626" s="13">
        <f t="shared" si="902"/>
        <v>4.8518076785355045E-2</v>
      </c>
      <c r="T626" s="13">
        <f t="shared" si="903"/>
        <v>7.7474648936200305E-2</v>
      </c>
      <c r="U626" s="13">
        <f t="shared" si="904"/>
        <v>8.1059860278430332E-2</v>
      </c>
      <c r="V626" s="13">
        <f t="shared" si="905"/>
        <v>8.0828170057329427E-3</v>
      </c>
      <c r="W626" s="13">
        <f t="shared" si="906"/>
        <v>2.4682669520073471E-2</v>
      </c>
      <c r="X626" s="13">
        <f t="shared" si="907"/>
        <v>3.0914774613012935E-2</v>
      </c>
      <c r="Y626" s="13">
        <f t="shared" si="908"/>
        <v>1.9360209166114219E-2</v>
      </c>
      <c r="Z626" s="13">
        <f t="shared" si="909"/>
        <v>2.8270326868554397E-2</v>
      </c>
      <c r="AA626" s="13">
        <f t="shared" si="910"/>
        <v>3.3842197236567166E-2</v>
      </c>
      <c r="AB626" s="13">
        <f t="shared" si="911"/>
        <v>2.025612082810133E-2</v>
      </c>
      <c r="AC626" s="13">
        <f t="shared" si="912"/>
        <v>7.5743338319905925E-4</v>
      </c>
      <c r="AD626" s="13">
        <f t="shared" si="913"/>
        <v>7.3868598522685317E-3</v>
      </c>
      <c r="AE626" s="13">
        <f t="shared" si="914"/>
        <v>9.2519614722012412E-3</v>
      </c>
      <c r="AF626" s="13">
        <f t="shared" si="915"/>
        <v>5.793990463810442E-3</v>
      </c>
      <c r="AG626" s="13">
        <f t="shared" si="916"/>
        <v>2.4189699734189973E-3</v>
      </c>
      <c r="AH626" s="13">
        <f t="shared" si="917"/>
        <v>8.8520690870450194E-3</v>
      </c>
      <c r="AI626" s="13">
        <f t="shared" si="918"/>
        <v>1.0596745817209411E-2</v>
      </c>
      <c r="AJ626" s="13">
        <f t="shared" si="919"/>
        <v>6.342642652828071E-3</v>
      </c>
      <c r="AK626" s="13">
        <f t="shared" si="920"/>
        <v>2.5309100558110762E-3</v>
      </c>
      <c r="AL626" s="13">
        <f t="shared" si="921"/>
        <v>4.5426168986576389E-5</v>
      </c>
      <c r="AM626" s="13">
        <f t="shared" si="922"/>
        <v>1.7685509562142098E-3</v>
      </c>
      <c r="AN626" s="13">
        <f t="shared" si="923"/>
        <v>2.215090801200666E-3</v>
      </c>
      <c r="AO626" s="13">
        <f t="shared" si="924"/>
        <v>1.3871885456065731E-3</v>
      </c>
      <c r="AP626" s="13">
        <f t="shared" si="925"/>
        <v>5.7914617917514954E-4</v>
      </c>
      <c r="AQ626" s="13">
        <f t="shared" si="926"/>
        <v>1.8134356965143674E-4</v>
      </c>
      <c r="AR626" s="13">
        <f t="shared" si="927"/>
        <v>2.2174240145480129E-3</v>
      </c>
      <c r="AS626" s="13">
        <f t="shared" si="928"/>
        <v>2.6544617331929611E-3</v>
      </c>
      <c r="AT626" s="13">
        <f t="shared" si="929"/>
        <v>1.5888181616951665E-3</v>
      </c>
      <c r="AU626" s="13">
        <f t="shared" si="930"/>
        <v>6.3398745324184458E-4</v>
      </c>
      <c r="AV626" s="13">
        <f t="shared" si="931"/>
        <v>1.8973541177892068E-4</v>
      </c>
      <c r="AW626" s="13">
        <f t="shared" si="932"/>
        <v>1.8919309848902867E-6</v>
      </c>
      <c r="AX626" s="13">
        <f t="shared" si="933"/>
        <v>3.5285319103552565E-4</v>
      </c>
      <c r="AY626" s="13">
        <f t="shared" si="934"/>
        <v>4.4194477681898647E-4</v>
      </c>
      <c r="AZ626" s="13">
        <f t="shared" si="935"/>
        <v>2.7676550860201689E-4</v>
      </c>
      <c r="BA626" s="13">
        <f t="shared" si="936"/>
        <v>1.1554859455982344E-4</v>
      </c>
      <c r="BB626" s="13">
        <f t="shared" si="937"/>
        <v>3.6180838895507777E-5</v>
      </c>
      <c r="BC626" s="13">
        <f t="shared" si="938"/>
        <v>9.0632212926134514E-6</v>
      </c>
      <c r="BD626" s="13">
        <f t="shared" si="939"/>
        <v>4.6288323591770896E-4</v>
      </c>
      <c r="BE626" s="13">
        <f t="shared" si="940"/>
        <v>5.5411406596971502E-4</v>
      </c>
      <c r="BF626" s="13">
        <f t="shared" si="941"/>
        <v>3.3166290576148186E-4</v>
      </c>
      <c r="BG626" s="13">
        <f t="shared" si="942"/>
        <v>1.3234372946377144E-4</v>
      </c>
      <c r="BH626" s="13">
        <f t="shared" si="943"/>
        <v>3.9606922625624947E-5</v>
      </c>
      <c r="BI626" s="13">
        <f t="shared" si="944"/>
        <v>9.4826302763466624E-6</v>
      </c>
      <c r="BJ626" s="14">
        <f t="shared" si="945"/>
        <v>0.34984894009489581</v>
      </c>
      <c r="BK626" s="14">
        <f t="shared" si="946"/>
        <v>0.27361342291970148</v>
      </c>
      <c r="BL626" s="14">
        <f t="shared" si="947"/>
        <v>0.34813601668848865</v>
      </c>
      <c r="BM626" s="14">
        <f t="shared" si="948"/>
        <v>0.44261879854342945</v>
      </c>
      <c r="BN626" s="14">
        <f t="shared" si="949"/>
        <v>0.5568098551823768</v>
      </c>
    </row>
    <row r="627" spans="1:66" x14ac:dyDescent="0.25">
      <c r="A627" t="s">
        <v>344</v>
      </c>
      <c r="B627" t="s">
        <v>194</v>
      </c>
      <c r="C627" t="s">
        <v>180</v>
      </c>
      <c r="D627" s="11">
        <v>44433</v>
      </c>
      <c r="E627" s="10">
        <f>VLOOKUP(A627,home!$A$2:$E$405,3,FALSE)</f>
        <v>1.3226</v>
      </c>
      <c r="F627" s="10">
        <f>VLOOKUP(B627,home!$B$2:$E$405,3,FALSE)</f>
        <v>0.50409999999999999</v>
      </c>
      <c r="G627" s="10">
        <f>VLOOKUP(C627,away!$B$2:$E$405,4,FALSE)</f>
        <v>0.86409999999999998</v>
      </c>
      <c r="H627" s="10">
        <f>VLOOKUP(A627,away!$A$2:$E$405,3,FALSE)</f>
        <v>1.0645</v>
      </c>
      <c r="I627" s="10">
        <f>VLOOKUP(C627,away!$B$2:$E$405,3,FALSE)</f>
        <v>0.93940000000000001</v>
      </c>
      <c r="J627" s="10">
        <f>VLOOKUP(B627,home!$B$2:$E$405,4,FALSE)</f>
        <v>1.1742999999999999</v>
      </c>
      <c r="K627" s="12">
        <f t="shared" si="894"/>
        <v>0.57611505050599998</v>
      </c>
      <c r="L627" s="12">
        <f t="shared" si="895"/>
        <v>1.1742897835899999</v>
      </c>
      <c r="M627" s="13">
        <f t="shared" si="896"/>
        <v>0.17370360807118049</v>
      </c>
      <c r="N627" s="13">
        <f t="shared" si="897"/>
        <v>0.10007326293700257</v>
      </c>
      <c r="O627" s="13">
        <f t="shared" si="898"/>
        <v>0.20397837233070867</v>
      </c>
      <c r="P627" s="13">
        <f t="shared" si="899"/>
        <v>0.1175150102774379</v>
      </c>
      <c r="Q627" s="13">
        <f t="shared" si="900"/>
        <v>2.8826856465625727E-2</v>
      </c>
      <c r="R627" s="13">
        <f t="shared" si="901"/>
        <v>0.11976485935063419</v>
      </c>
      <c r="S627" s="13">
        <f t="shared" si="902"/>
        <v>1.9875490489016427E-2</v>
      </c>
      <c r="T627" s="13">
        <f t="shared" si="903"/>
        <v>3.3851083040599618E-2</v>
      </c>
      <c r="U627" s="13">
        <f t="shared" si="904"/>
        <v>6.8998337993634598E-2</v>
      </c>
      <c r="V627" s="13">
        <f t="shared" si="905"/>
        <v>1.494031826218455E-3</v>
      </c>
      <c r="W627" s="13">
        <f t="shared" si="906"/>
        <v>5.5358619562077263E-3</v>
      </c>
      <c r="X627" s="13">
        <f t="shared" si="907"/>
        <v>6.5007061385392835E-3</v>
      </c>
      <c r="Y627" s="13">
        <f t="shared" si="908"/>
        <v>3.8168564023037406E-3</v>
      </c>
      <c r="Z627" s="13">
        <f t="shared" si="909"/>
        <v>4.6879550256180992E-2</v>
      </c>
      <c r="AA627" s="13">
        <f t="shared" si="910"/>
        <v>2.7008014463538278E-2</v>
      </c>
      <c r="AB627" s="13">
        <f t="shared" si="911"/>
        <v>7.7798618083640657E-3</v>
      </c>
      <c r="AC627" s="13">
        <f t="shared" si="912"/>
        <v>6.3171962633087374E-5</v>
      </c>
      <c r="AD627" s="13">
        <f t="shared" si="913"/>
        <v>7.9732334762371438E-4</v>
      </c>
      <c r="AE627" s="13">
        <f t="shared" si="914"/>
        <v>9.3628866133230572E-4</v>
      </c>
      <c r="AF627" s="13">
        <f t="shared" si="915"/>
        <v>5.4973710474684218E-4</v>
      </c>
      <c r="AG627" s="13">
        <f t="shared" si="916"/>
        <v>2.1518355525485412E-4</v>
      </c>
      <c r="AH627" s="13">
        <f t="shared" si="917"/>
        <v>1.376254423128183E-2</v>
      </c>
      <c r="AI627" s="13">
        <f t="shared" si="918"/>
        <v>7.9288088648959906E-3</v>
      </c>
      <c r="AJ627" s="13">
        <f t="shared" si="919"/>
        <v>2.2839530598259871E-3</v>
      </c>
      <c r="AK627" s="13">
        <f t="shared" si="920"/>
        <v>4.3860657747166063E-4</v>
      </c>
      <c r="AL627" s="13">
        <f t="shared" si="921"/>
        <v>1.7094990531298848E-6</v>
      </c>
      <c r="AM627" s="13">
        <f t="shared" si="922"/>
        <v>9.1869996137169873E-5</v>
      </c>
      <c r="AN627" s="13">
        <f t="shared" si="923"/>
        <v>1.0788199788233132E-4</v>
      </c>
      <c r="AO627" s="13">
        <f t="shared" si="924"/>
        <v>6.3342363973249859E-5</v>
      </c>
      <c r="AP627" s="13">
        <f t="shared" si="925"/>
        <v>2.479409696074219E-5</v>
      </c>
      <c r="AQ627" s="13">
        <f t="shared" si="926"/>
        <v>7.2788636885848579E-6</v>
      </c>
      <c r="AR627" s="13">
        <f t="shared" si="927"/>
        <v>3.2322430173999496E-3</v>
      </c>
      <c r="AS627" s="13">
        <f t="shared" si="928"/>
        <v>1.8621438492170378E-3</v>
      </c>
      <c r="AT627" s="13">
        <f t="shared" si="929"/>
        <v>5.3640454887055543E-4</v>
      </c>
      <c r="AU627" s="13">
        <f t="shared" si="930"/>
        <v>1.0301024458806941E-4</v>
      </c>
      <c r="AV627" s="13">
        <f t="shared" si="931"/>
        <v>1.4836438065872753E-5</v>
      </c>
      <c r="AW627" s="13">
        <f t="shared" si="932"/>
        <v>3.2125571865481389E-8</v>
      </c>
      <c r="AX627" s="13">
        <f t="shared" si="933"/>
        <v>8.8212812440919368E-6</v>
      </c>
      <c r="AY627" s="13">
        <f t="shared" si="934"/>
        <v>1.0358740443111243E-5</v>
      </c>
      <c r="AZ627" s="13">
        <f t="shared" si="935"/>
        <v>6.0820815366030423E-6</v>
      </c>
      <c r="BA627" s="13">
        <f t="shared" si="936"/>
        <v>2.3807087371314402E-6</v>
      </c>
      <c r="BB627" s="13">
        <f t="shared" si="937"/>
        <v>6.9891048692922544E-7</v>
      </c>
      <c r="BC627" s="13">
        <f t="shared" si="938"/>
        <v>1.6414468888898037E-7</v>
      </c>
      <c r="BD627" s="13">
        <f t="shared" si="939"/>
        <v>6.3259832556881155E-4</v>
      </c>
      <c r="BE627" s="13">
        <f t="shared" si="940"/>
        <v>3.6444941628508689E-4</v>
      </c>
      <c r="BF627" s="13">
        <f t="shared" si="941"/>
        <v>1.0498239693498251E-4</v>
      </c>
      <c r="BG627" s="13">
        <f t="shared" si="942"/>
        <v>2.0160646304146133E-5</v>
      </c>
      <c r="BH627" s="13">
        <f t="shared" si="943"/>
        <v>2.9037129409366873E-6</v>
      </c>
      <c r="BI627" s="13">
        <f t="shared" si="944"/>
        <v>3.3457454552453318E-7</v>
      </c>
      <c r="BJ627" s="14">
        <f t="shared" si="945"/>
        <v>0.18142683279501526</v>
      </c>
      <c r="BK627" s="14">
        <f t="shared" si="946"/>
        <v>0.31266338086598261</v>
      </c>
      <c r="BL627" s="14">
        <f t="shared" si="947"/>
        <v>0.45881742585107621</v>
      </c>
      <c r="BM627" s="14">
        <f t="shared" si="948"/>
        <v>0.25591489372079435</v>
      </c>
      <c r="BN627" s="14">
        <f t="shared" si="949"/>
        <v>0.74386196943258964</v>
      </c>
    </row>
    <row r="628" spans="1:66" x14ac:dyDescent="0.25">
      <c r="A628" t="s">
        <v>344</v>
      </c>
      <c r="B628" t="s">
        <v>197</v>
      </c>
      <c r="C628" t="s">
        <v>181</v>
      </c>
      <c r="D628" s="11">
        <v>44433</v>
      </c>
      <c r="E628" s="10">
        <f>VLOOKUP(A628,home!$A$2:$E$405,3,FALSE)</f>
        <v>1.3226</v>
      </c>
      <c r="F628" s="10">
        <f>VLOOKUP(B628,home!$B$2:$E$405,3,FALSE)</f>
        <v>0.69310000000000005</v>
      </c>
      <c r="G628" s="10">
        <f>VLOOKUP(C628,away!$B$2:$E$405,4,FALSE)</f>
        <v>0.46529999999999999</v>
      </c>
      <c r="H628" s="10">
        <f>VLOOKUP(A628,away!$A$2:$E$405,3,FALSE)</f>
        <v>1.0645</v>
      </c>
      <c r="I628" s="10">
        <f>VLOOKUP(C628,away!$B$2:$E$405,3,FALSE)</f>
        <v>0.57809999999999995</v>
      </c>
      <c r="J628" s="10">
        <f>VLOOKUP(B628,home!$B$2:$E$405,4,FALSE)</f>
        <v>1.5657000000000001</v>
      </c>
      <c r="K628" s="12">
        <f t="shared" si="894"/>
        <v>0.42653774611800005</v>
      </c>
      <c r="L628" s="12">
        <f t="shared" si="895"/>
        <v>0.96351213046499995</v>
      </c>
      <c r="M628" s="13">
        <f t="shared" si="896"/>
        <v>0.24906288191636736</v>
      </c>
      <c r="N628" s="13">
        <f t="shared" si="897"/>
        <v>0.10623472029426091</v>
      </c>
      <c r="O628" s="13">
        <f t="shared" si="898"/>
        <v>0.23997510797499177</v>
      </c>
      <c r="P628" s="13">
        <f t="shared" si="899"/>
        <v>0.10235844168007668</v>
      </c>
      <c r="Q628" s="13">
        <f t="shared" si="900"/>
        <v>2.2656559076895105E-2</v>
      </c>
      <c r="R628" s="13">
        <f t="shared" si="901"/>
        <v>0.11560946377177637</v>
      </c>
      <c r="S628" s="13">
        <f t="shared" si="902"/>
        <v>1.0516672037357028E-2</v>
      </c>
      <c r="T628" s="13">
        <f t="shared" si="903"/>
        <v>2.1829869505185333E-2</v>
      </c>
      <c r="U628" s="13">
        <f t="shared" si="904"/>
        <v>4.9311800107124069E-2</v>
      </c>
      <c r="V628" s="13">
        <f t="shared" si="905"/>
        <v>4.8023131665099841E-4</v>
      </c>
      <c r="W628" s="13">
        <f t="shared" si="906"/>
        <v>3.2212925478160518E-3</v>
      </c>
      <c r="X628" s="13">
        <f t="shared" si="907"/>
        <v>3.1037544455972711E-3</v>
      </c>
      <c r="Y628" s="13">
        <f t="shared" si="908"/>
        <v>1.495252529158821E-3</v>
      </c>
      <c r="Z628" s="13">
        <f t="shared" si="909"/>
        <v>3.7130373580220165E-2</v>
      </c>
      <c r="AA628" s="13">
        <f t="shared" si="910"/>
        <v>1.5837505859426445E-2</v>
      </c>
      <c r="AB628" s="13">
        <f t="shared" si="911"/>
        <v>3.3776470267051877E-3</v>
      </c>
      <c r="AC628" s="13">
        <f t="shared" si="912"/>
        <v>1.2335170349388317E-5</v>
      </c>
      <c r="AD628" s="13">
        <f t="shared" si="913"/>
        <v>3.4350071573304212E-4</v>
      </c>
      <c r="AE628" s="13">
        <f t="shared" si="914"/>
        <v>3.3096710643219568E-4</v>
      </c>
      <c r="AF628" s="13">
        <f t="shared" si="915"/>
        <v>1.5944541091616064E-4</v>
      </c>
      <c r="AG628" s="13">
        <f t="shared" si="916"/>
        <v>5.1209195854899102E-5</v>
      </c>
      <c r="AH628" s="13">
        <f t="shared" si="917"/>
        <v>8.9438913383098183E-3</v>
      </c>
      <c r="AI628" s="13">
        <f t="shared" si="918"/>
        <v>3.8149072529669722E-3</v>
      </c>
      <c r="AJ628" s="13">
        <f t="shared" si="919"/>
        <v>8.1360097066487177E-4</v>
      </c>
      <c r="AK628" s="13">
        <f t="shared" si="920"/>
        <v>1.1567717475560384E-4</v>
      </c>
      <c r="AL628" s="13">
        <f t="shared" si="921"/>
        <v>2.0277751628131347E-7</v>
      </c>
      <c r="AM628" s="13">
        <f t="shared" si="922"/>
        <v>2.9303204215738328E-5</v>
      </c>
      <c r="AN628" s="13">
        <f t="shared" si="923"/>
        <v>2.8233992723356998E-5</v>
      </c>
      <c r="AO628" s="13">
        <f t="shared" si="924"/>
        <v>1.3601897240207505E-5</v>
      </c>
      <c r="AP628" s="13">
        <f t="shared" si="925"/>
        <v>4.3685309960927797E-6</v>
      </c>
      <c r="AQ628" s="13">
        <f t="shared" si="926"/>
        <v>1.0522831517619354E-6</v>
      </c>
      <c r="AR628" s="13">
        <f t="shared" si="927"/>
        <v>1.7235095596044706E-3</v>
      </c>
      <c r="AS628" s="13">
        <f t="shared" si="928"/>
        <v>7.3514188296651775E-4</v>
      </c>
      <c r="AT628" s="13">
        <f t="shared" si="929"/>
        <v>1.5678288091874052E-4</v>
      </c>
      <c r="AU628" s="13">
        <f t="shared" si="930"/>
        <v>2.2291272218988796E-5</v>
      </c>
      <c r="AV628" s="13">
        <f t="shared" si="931"/>
        <v>2.3770172525975671E-6</v>
      </c>
      <c r="AW628" s="13">
        <f t="shared" si="932"/>
        <v>2.3148985079377644E-9</v>
      </c>
      <c r="AX628" s="13">
        <f t="shared" si="933"/>
        <v>2.0831537800360839E-6</v>
      </c>
      <c r="AY628" s="13">
        <f t="shared" si="934"/>
        <v>2.0071439366887847E-6</v>
      </c>
      <c r="AZ628" s="13">
        <f t="shared" si="935"/>
        <v>9.6695376529445905E-7</v>
      </c>
      <c r="BA628" s="13">
        <f t="shared" si="936"/>
        <v>3.1055722748667262E-7</v>
      </c>
      <c r="BB628" s="13">
        <f t="shared" si="937"/>
        <v>7.4806413971746867E-8</v>
      </c>
      <c r="BC628" s="13">
        <f t="shared" si="938"/>
        <v>1.4415377459672915E-8</v>
      </c>
      <c r="BD628" s="13">
        <f t="shared" si="939"/>
        <v>2.7677039460854953E-4</v>
      </c>
      <c r="BE628" s="13">
        <f t="shared" si="940"/>
        <v>1.1805302030852017E-4</v>
      </c>
      <c r="BF628" s="13">
        <f t="shared" si="941"/>
        <v>2.517703460240934E-5</v>
      </c>
      <c r="BG628" s="13">
        <f t="shared" si="942"/>
        <v>3.5796518644155261E-6</v>
      </c>
      <c r="BH628" s="13">
        <f t="shared" si="943"/>
        <v>3.8171415953372377E-7</v>
      </c>
      <c r="BI628" s="13">
        <f t="shared" si="944"/>
        <v>3.2563099453768249E-8</v>
      </c>
      <c r="BJ628" s="14">
        <f t="shared" si="945"/>
        <v>0.15950858776667792</v>
      </c>
      <c r="BK628" s="14">
        <f t="shared" si="946"/>
        <v>0.36243277204225438</v>
      </c>
      <c r="BL628" s="14">
        <f t="shared" si="947"/>
        <v>0.44086369846832529</v>
      </c>
      <c r="BM628" s="14">
        <f t="shared" si="948"/>
        <v>0.16403625231407137</v>
      </c>
      <c r="BN628" s="14">
        <f t="shared" si="949"/>
        <v>0.83589717471436831</v>
      </c>
    </row>
    <row r="629" spans="1:66" x14ac:dyDescent="0.25">
      <c r="A629" t="s">
        <v>339</v>
      </c>
      <c r="B629" t="s">
        <v>88</v>
      </c>
      <c r="C629" t="s">
        <v>76</v>
      </c>
      <c r="D629" s="11">
        <v>44434</v>
      </c>
      <c r="E629" s="10">
        <f>VLOOKUP(A629,home!$A$2:$E$405,3,FALSE)</f>
        <v>1.3068</v>
      </c>
      <c r="F629" s="10">
        <f>VLOOKUP(B629,home!$B$2:$E$405,3,FALSE)</f>
        <v>0.87450000000000006</v>
      </c>
      <c r="G629" s="10">
        <f>VLOOKUP(C629,away!$B$2:$E$405,4,FALSE)</f>
        <v>0.43730000000000002</v>
      </c>
      <c r="H629" s="10">
        <f>VLOOKUP(A629,away!$A$2:$E$405,3,FALSE)</f>
        <v>1.1419999999999999</v>
      </c>
      <c r="I629" s="10">
        <f>VLOOKUP(C629,away!$B$2:$E$405,3,FALSE)</f>
        <v>1.3759999999999999</v>
      </c>
      <c r="J629" s="10">
        <f>VLOOKUP(B629,home!$B$2:$E$405,4,FALSE)</f>
        <v>1.7513000000000001</v>
      </c>
      <c r="K629" s="12">
        <f t="shared" si="894"/>
        <v>0.49974495318000006</v>
      </c>
      <c r="L629" s="12">
        <f t="shared" si="895"/>
        <v>2.7519788095999997</v>
      </c>
      <c r="M629" s="13">
        <f t="shared" si="896"/>
        <v>3.8707427868380939E-2</v>
      </c>
      <c r="N629" s="13">
        <f t="shared" si="897"/>
        <v>1.934384172780226E-2</v>
      </c>
      <c r="O629" s="13">
        <f t="shared" si="898"/>
        <v>0.10652202126790485</v>
      </c>
      <c r="P629" s="13">
        <f t="shared" si="899"/>
        <v>5.3233842531168071E-2</v>
      </c>
      <c r="Q629" s="13">
        <f t="shared" si="900"/>
        <v>4.8334936392909356E-3</v>
      </c>
      <c r="R629" s="13">
        <f t="shared" si="901"/>
        <v>0.14657317264251732</v>
      </c>
      <c r="S629" s="13">
        <f t="shared" si="902"/>
        <v>1.8302959836735164E-2</v>
      </c>
      <c r="T629" s="13">
        <f t="shared" si="903"/>
        <v>1.3301672071665042E-2</v>
      </c>
      <c r="U629" s="13">
        <f t="shared" si="904"/>
        <v>7.3249203299678878E-2</v>
      </c>
      <c r="V629" s="13">
        <f t="shared" si="905"/>
        <v>2.7968702519266865E-3</v>
      </c>
      <c r="W629" s="13">
        <f t="shared" si="906"/>
        <v>8.0517135082109259E-4</v>
      </c>
      <c r="X629" s="13">
        <f t="shared" si="907"/>
        <v>2.2158144955566543E-3</v>
      </c>
      <c r="Y629" s="13">
        <f t="shared" si="908"/>
        <v>3.0489372688882132E-3</v>
      </c>
      <c r="Z629" s="13">
        <f t="shared" si="909"/>
        <v>0.13445542172268338</v>
      </c>
      <c r="AA629" s="13">
        <f t="shared" si="910"/>
        <v>6.7193418433599564E-2</v>
      </c>
      <c r="AB629" s="13">
        <f t="shared" si="911"/>
        <v>1.6789785874551683E-2</v>
      </c>
      <c r="AC629" s="13">
        <f t="shared" si="912"/>
        <v>2.4040629727039469E-4</v>
      </c>
      <c r="AD629" s="13">
        <f t="shared" si="913"/>
        <v>1.0059507975449105E-4</v>
      </c>
      <c r="AE629" s="13">
        <f t="shared" si="914"/>
        <v>2.7683552783438136E-4</v>
      </c>
      <c r="AF629" s="13">
        <f t="shared" si="915"/>
        <v>3.8092275317232421E-4</v>
      </c>
      <c r="AG629" s="13">
        <f t="shared" si="916"/>
        <v>3.4943044827490913E-4</v>
      </c>
      <c r="AH629" s="13">
        <f t="shared" si="917"/>
        <v>9.2504617854164028E-2</v>
      </c>
      <c r="AI629" s="13">
        <f t="shared" si="918"/>
        <v>4.6228715918462997E-2</v>
      </c>
      <c r="AJ629" s="13">
        <f t="shared" si="919"/>
        <v>1.1551283736121907E-2</v>
      </c>
      <c r="AK629" s="13">
        <f t="shared" si="920"/>
        <v>1.9242319166257137E-3</v>
      </c>
      <c r="AL629" s="13">
        <f t="shared" si="921"/>
        <v>1.3225111227654067E-5</v>
      </c>
      <c r="AM629" s="13">
        <f t="shared" si="922"/>
        <v>1.0054376684409302E-5</v>
      </c>
      <c r="AN629" s="13">
        <f t="shared" si="923"/>
        <v>2.7669431579230709E-5</v>
      </c>
      <c r="AO629" s="13">
        <f t="shared" si="924"/>
        <v>3.8072844689859986E-5</v>
      </c>
      <c r="AP629" s="13">
        <f t="shared" si="925"/>
        <v>3.4925220602562187E-5</v>
      </c>
      <c r="AQ629" s="13">
        <f t="shared" si="926"/>
        <v>2.402836675471412E-5</v>
      </c>
      <c r="AR629" s="13">
        <f t="shared" si="927"/>
        <v>5.0914149624961012E-2</v>
      </c>
      <c r="AS629" s="13">
        <f t="shared" si="928"/>
        <v>2.5444089320525658E-2</v>
      </c>
      <c r="AT629" s="13">
        <f t="shared" si="929"/>
        <v>6.3577776130969172E-3</v>
      </c>
      <c r="AU629" s="13">
        <f t="shared" si="930"/>
        <v>1.0590890918619909E-3</v>
      </c>
      <c r="AV629" s="13">
        <f t="shared" si="931"/>
        <v>1.3231860715650482E-4</v>
      </c>
      <c r="AW629" s="13">
        <f t="shared" si="932"/>
        <v>5.0523140110934786E-7</v>
      </c>
      <c r="AX629" s="13">
        <f t="shared" si="933"/>
        <v>8.3743733423403523E-7</v>
      </c>
      <c r="AY629" s="13">
        <f t="shared" si="934"/>
        <v>2.3046097981799777E-6</v>
      </c>
      <c r="AZ629" s="13">
        <f t="shared" si="935"/>
        <v>3.1711186644939159E-6</v>
      </c>
      <c r="BA629" s="13">
        <f t="shared" si="936"/>
        <v>2.9089504558047694E-6</v>
      </c>
      <c r="BB629" s="13">
        <f t="shared" si="937"/>
        <v>2.0013425031377465E-6</v>
      </c>
      <c r="BC629" s="13">
        <f t="shared" si="938"/>
        <v>1.1015304318773791E-6</v>
      </c>
      <c r="BD629" s="13">
        <f t="shared" si="939"/>
        <v>2.3352443479449442E-2</v>
      </c>
      <c r="BE629" s="13">
        <f t="shared" si="940"/>
        <v>1.1670265773276057E-2</v>
      </c>
      <c r="BF629" s="13">
        <f t="shared" si="941"/>
        <v>2.9160782112320005E-3</v>
      </c>
      <c r="BG629" s="13">
        <f t="shared" si="942"/>
        <v>4.8576512304711827E-4</v>
      </c>
      <c r="BH629" s="13">
        <f t="shared" si="943"/>
        <v>6.0689667168414754E-5</v>
      </c>
      <c r="BI629" s="13">
        <f t="shared" si="944"/>
        <v>6.0658709755178455E-6</v>
      </c>
      <c r="BJ629" s="14">
        <f t="shared" si="945"/>
        <v>4.4803789592558804E-2</v>
      </c>
      <c r="BK629" s="14">
        <f t="shared" si="946"/>
        <v>0.11329703650650709</v>
      </c>
      <c r="BL629" s="14">
        <f t="shared" si="947"/>
        <v>0.68493518332637759</v>
      </c>
      <c r="BM629" s="14">
        <f t="shared" si="948"/>
        <v>0.60827583209266545</v>
      </c>
      <c r="BN629" s="14">
        <f t="shared" si="949"/>
        <v>0.36921379967706441</v>
      </c>
    </row>
    <row r="630" spans="1:66" x14ac:dyDescent="0.25">
      <c r="A630" t="s">
        <v>339</v>
      </c>
      <c r="B630" t="s">
        <v>82</v>
      </c>
      <c r="C630" t="s">
        <v>95</v>
      </c>
      <c r="D630" s="11">
        <v>44434</v>
      </c>
      <c r="E630" s="10">
        <f>VLOOKUP(A630,home!$A$2:$E$405,3,FALSE)</f>
        <v>1.3068</v>
      </c>
      <c r="F630" s="10">
        <f>VLOOKUP(B630,home!$B$2:$E$405,3,FALSE)</f>
        <v>0.89280000000000004</v>
      </c>
      <c r="G630" s="10">
        <f>VLOOKUP(C630,away!$B$2:$E$405,4,FALSE)</f>
        <v>0.9839</v>
      </c>
      <c r="H630" s="10">
        <f>VLOOKUP(A630,away!$A$2:$E$405,3,FALSE)</f>
        <v>1.1419999999999999</v>
      </c>
      <c r="I630" s="10">
        <f>VLOOKUP(C630,away!$B$2:$E$405,3,FALSE)</f>
        <v>0.62549999999999994</v>
      </c>
      <c r="J630" s="10">
        <f>VLOOKUP(B630,home!$B$2:$E$405,4,FALSE)</f>
        <v>1.8973</v>
      </c>
      <c r="K630" s="12">
        <f t="shared" si="894"/>
        <v>1.147926992256</v>
      </c>
      <c r="L630" s="12">
        <f t="shared" si="895"/>
        <v>1.3552812332999997</v>
      </c>
      <c r="M630" s="13">
        <f t="shared" si="896"/>
        <v>8.1822073420745156E-2</v>
      </c>
      <c r="N630" s="13">
        <f t="shared" si="897"/>
        <v>9.3925766642025593E-2</v>
      </c>
      <c r="O630" s="13">
        <f t="shared" si="898"/>
        <v>0.11089192057683063</v>
      </c>
      <c r="P630" s="13">
        <f t="shared" si="899"/>
        <v>0.12729582885325241</v>
      </c>
      <c r="Q630" s="13">
        <f t="shared" si="900"/>
        <v>5.3909961398359706E-2</v>
      </c>
      <c r="R630" s="13">
        <f t="shared" si="901"/>
        <v>7.514486944118634E-2</v>
      </c>
      <c r="S630" s="13">
        <f t="shared" si="902"/>
        <v>4.9510564099589663E-2</v>
      </c>
      <c r="T630" s="13">
        <f t="shared" si="903"/>
        <v>7.3063158971124323E-2</v>
      </c>
      <c r="U630" s="13">
        <f t="shared" si="904"/>
        <v>8.6260823961090832E-2</v>
      </c>
      <c r="V630" s="13">
        <f t="shared" si="905"/>
        <v>8.5585276422370168E-3</v>
      </c>
      <c r="W630" s="13">
        <f t="shared" si="906"/>
        <v>2.0628233280218702E-2</v>
      </c>
      <c r="X630" s="13">
        <f t="shared" si="907"/>
        <v>2.7957057440814902E-2</v>
      </c>
      <c r="Y630" s="13">
        <f t="shared" si="908"/>
        <v>1.8944837643913283E-2</v>
      </c>
      <c r="Z630" s="13">
        <f t="shared" si="909"/>
        <v>3.394747711080616E-2</v>
      </c>
      <c r="AA630" s="13">
        <f t="shared" si="910"/>
        <v>3.8969225294487118E-2</v>
      </c>
      <c r="AB630" s="13">
        <f t="shared" si="911"/>
        <v>2.2366912791423523E-2</v>
      </c>
      <c r="AC630" s="13">
        <f t="shared" si="912"/>
        <v>8.3219052667777064E-4</v>
      </c>
      <c r="AD630" s="13">
        <f t="shared" si="913"/>
        <v>5.9199264462291463E-3</v>
      </c>
      <c r="AE630" s="13">
        <f t="shared" si="914"/>
        <v>8.0231652150907218E-3</v>
      </c>
      <c r="AF630" s="13">
        <f t="shared" si="915"/>
        <v>5.4368226238389068E-3</v>
      </c>
      <c r="AG630" s="13">
        <f t="shared" si="916"/>
        <v>2.4561412236232447E-3</v>
      </c>
      <c r="AH630" s="13">
        <f t="shared" si="917"/>
        <v>1.1502094661539224E-2</v>
      </c>
      <c r="AI630" s="13">
        <f t="shared" si="918"/>
        <v>1.3203564929464515E-2</v>
      </c>
      <c r="AJ630" s="13">
        <f t="shared" si="919"/>
        <v>7.5783642882685052E-3</v>
      </c>
      <c r="AK630" s="13">
        <f t="shared" si="920"/>
        <v>2.899802974550782E-3</v>
      </c>
      <c r="AL630" s="13">
        <f t="shared" si="921"/>
        <v>5.1787679499411366E-5</v>
      </c>
      <c r="AM630" s="13">
        <f t="shared" si="922"/>
        <v>1.3591286719593146E-3</v>
      </c>
      <c r="AN630" s="13">
        <f t="shared" si="923"/>
        <v>1.8420015827464106E-3</v>
      </c>
      <c r="AO630" s="13">
        <f t="shared" si="924"/>
        <v>1.2482150884025537E-3</v>
      </c>
      <c r="AP630" s="13">
        <f t="shared" si="925"/>
        <v>5.6389416147796035E-4</v>
      </c>
      <c r="AQ630" s="13">
        <f t="shared" si="926"/>
        <v>1.9105879365462992E-4</v>
      </c>
      <c r="AR630" s="13">
        <f t="shared" si="927"/>
        <v>3.1177146076848427E-3</v>
      </c>
      <c r="AS630" s="13">
        <f t="shared" si="928"/>
        <v>3.5789087523122563E-3</v>
      </c>
      <c r="AT630" s="13">
        <f t="shared" si="929"/>
        <v>2.0541629798002418E-3</v>
      </c>
      <c r="AU630" s="13">
        <f t="shared" si="930"/>
        <v>7.8600971033523784E-4</v>
      </c>
      <c r="AV630" s="13">
        <f t="shared" si="931"/>
        <v>2.2557044066728494E-4</v>
      </c>
      <c r="AW630" s="13">
        <f t="shared" si="932"/>
        <v>2.2380389649342383E-6</v>
      </c>
      <c r="AX630" s="13">
        <f t="shared" si="933"/>
        <v>2.6003008141519144E-4</v>
      </c>
      <c r="AY630" s="13">
        <f t="shared" si="934"/>
        <v>3.5241388943548006E-4</v>
      </c>
      <c r="AZ630" s="13">
        <f t="shared" si="935"/>
        <v>2.3880996535308361E-4</v>
      </c>
      <c r="BA630" s="13">
        <f t="shared" si="936"/>
        <v>1.0788488812268579E-4</v>
      </c>
      <c r="BB630" s="13">
        <f t="shared" si="937"/>
        <v>3.6553591057336531E-5</v>
      </c>
      <c r="BC630" s="13">
        <f t="shared" si="938"/>
        <v>9.9080791939461742E-6</v>
      </c>
      <c r="BD630" s="13">
        <f t="shared" si="939"/>
        <v>7.042300164300893E-4</v>
      </c>
      <c r="BE630" s="13">
        <f t="shared" si="940"/>
        <v>8.0840464461698586E-4</v>
      </c>
      <c r="BF630" s="13">
        <f t="shared" si="941"/>
        <v>4.6399475611047872E-4</v>
      </c>
      <c r="BG630" s="13">
        <f t="shared" si="942"/>
        <v>1.7754403493481933E-4</v>
      </c>
      <c r="BH630" s="13">
        <f t="shared" si="943"/>
        <v>5.0951897503930361E-5</v>
      </c>
      <c r="BI630" s="13">
        <f t="shared" si="944"/>
        <v>1.169781169028455E-5</v>
      </c>
      <c r="BJ630" s="14">
        <f t="shared" si="945"/>
        <v>0.31647496967805705</v>
      </c>
      <c r="BK630" s="14">
        <f t="shared" si="946"/>
        <v>0.2684233861114369</v>
      </c>
      <c r="BL630" s="14">
        <f t="shared" si="947"/>
        <v>0.38079676857092792</v>
      </c>
      <c r="BM630" s="14">
        <f t="shared" si="948"/>
        <v>0.45630200528835768</v>
      </c>
      <c r="BN630" s="14">
        <f t="shared" si="949"/>
        <v>0.54299042033239986</v>
      </c>
    </row>
    <row r="631" spans="1:66" x14ac:dyDescent="0.25">
      <c r="A631" t="s">
        <v>339</v>
      </c>
      <c r="B631" t="s">
        <v>72</v>
      </c>
      <c r="C631" t="s">
        <v>94</v>
      </c>
      <c r="D631" s="11">
        <v>44434</v>
      </c>
      <c r="E631" s="10">
        <f>VLOOKUP(A631,home!$A$2:$E$405,3,FALSE)</f>
        <v>1.3068</v>
      </c>
      <c r="F631" s="10">
        <f>VLOOKUP(B631,home!$B$2:$E$405,3,FALSE)</f>
        <v>0.87450000000000006</v>
      </c>
      <c r="G631" s="10">
        <f>VLOOKUP(C631,away!$B$2:$E$405,4,FALSE)</f>
        <v>1.2024999999999999</v>
      </c>
      <c r="H631" s="10">
        <f>VLOOKUP(A631,away!$A$2:$E$405,3,FALSE)</f>
        <v>1.1419999999999999</v>
      </c>
      <c r="I631" s="10">
        <f>VLOOKUP(C631,away!$B$2:$E$405,3,FALSE)</f>
        <v>1.1257999999999999</v>
      </c>
      <c r="J631" s="10">
        <f>VLOOKUP(B631,home!$B$2:$E$405,4,FALSE)</f>
        <v>0.75060000000000004</v>
      </c>
      <c r="K631" s="12">
        <f t="shared" si="894"/>
        <v>1.3742129114999999</v>
      </c>
      <c r="L631" s="12">
        <f t="shared" si="895"/>
        <v>0.96501909815999987</v>
      </c>
      <c r="M631" s="13">
        <f t="shared" si="896"/>
        <v>9.6401645340864497E-2</v>
      </c>
      <c r="N631" s="13">
        <f t="shared" si="897"/>
        <v>0.13247638571725978</v>
      </c>
      <c r="O631" s="13">
        <f t="shared" si="898"/>
        <v>9.3029428847981224E-2</v>
      </c>
      <c r="P631" s="13">
        <f t="shared" si="899"/>
        <v>0.12784224227236635</v>
      </c>
      <c r="Q631" s="13">
        <f t="shared" si="900"/>
        <v>9.1025379860756303E-2</v>
      </c>
      <c r="R631" s="13">
        <f t="shared" si="901"/>
        <v>4.4887587764609348E-2</v>
      </c>
      <c r="S631" s="13">
        <f t="shared" si="902"/>
        <v>4.2384232269680903E-2</v>
      </c>
      <c r="T631" s="13">
        <f t="shared" si="903"/>
        <v>8.7841229982898478E-2</v>
      </c>
      <c r="U631" s="13">
        <f t="shared" si="904"/>
        <v>6.1685102672215573E-2</v>
      </c>
      <c r="V631" s="13">
        <f t="shared" si="905"/>
        <v>6.2452775586161842E-3</v>
      </c>
      <c r="W631" s="13">
        <f t="shared" si="906"/>
        <v>4.169608409294781E-2</v>
      </c>
      <c r="X631" s="13">
        <f t="shared" si="907"/>
        <v>4.0237517468180016E-2</v>
      </c>
      <c r="Y631" s="13">
        <f t="shared" si="908"/>
        <v>1.9414986409670154E-2</v>
      </c>
      <c r="Z631" s="13">
        <f t="shared" si="909"/>
        <v>1.4439126487727055E-2</v>
      </c>
      <c r="AA631" s="13">
        <f t="shared" si="910"/>
        <v>1.9842434050216164E-2</v>
      </c>
      <c r="AB631" s="13">
        <f t="shared" si="911"/>
        <v>1.3633864533697146E-2</v>
      </c>
      <c r="AC631" s="13">
        <f t="shared" si="912"/>
        <v>5.1763268918005793E-4</v>
      </c>
      <c r="AD631" s="13">
        <f t="shared" si="913"/>
        <v>1.4324824279879656E-2</v>
      </c>
      <c r="AE631" s="13">
        <f t="shared" si="914"/>
        <v>1.3823729007869935E-2</v>
      </c>
      <c r="AF631" s="13">
        <f t="shared" si="915"/>
        <v>6.6700812501914357E-3</v>
      </c>
      <c r="AG631" s="13">
        <f t="shared" si="916"/>
        <v>2.1455852642378887E-3</v>
      </c>
      <c r="AH631" s="13">
        <f t="shared" si="917"/>
        <v>3.4835082053511312E-3</v>
      </c>
      <c r="AI631" s="13">
        <f t="shared" si="918"/>
        <v>4.7870819531097173E-3</v>
      </c>
      <c r="AJ631" s="13">
        <f t="shared" si="919"/>
        <v>3.2892349141860058E-3</v>
      </c>
      <c r="AK631" s="13">
        <f t="shared" si="920"/>
        <v>1.5067030293436684E-3</v>
      </c>
      <c r="AL631" s="13">
        <f t="shared" si="921"/>
        <v>2.7458171870102664E-5</v>
      </c>
      <c r="AM631" s="13">
        <f t="shared" si="922"/>
        <v>3.9370716960758613E-3</v>
      </c>
      <c r="AN631" s="13">
        <f t="shared" si="923"/>
        <v>3.799349377538389E-3</v>
      </c>
      <c r="AO631" s="13">
        <f t="shared" si="924"/>
        <v>1.833222354953426E-3</v>
      </c>
      <c r="AP631" s="13">
        <f t="shared" si="925"/>
        <v>5.8969819456796899E-4</v>
      </c>
      <c r="AQ631" s="13">
        <f t="shared" si="926"/>
        <v>1.4226750497714036E-4</v>
      </c>
      <c r="AR631" s="13">
        <f t="shared" si="927"/>
        <v>6.7233038935218196E-4</v>
      </c>
      <c r="AS631" s="13">
        <f t="shared" si="928"/>
        <v>9.2392510184159031E-4</v>
      </c>
      <c r="AT631" s="13">
        <f t="shared" si="929"/>
        <v>6.3483490210483303E-4</v>
      </c>
      <c r="AU631" s="13">
        <f t="shared" si="930"/>
        <v>2.9079943971443344E-4</v>
      </c>
      <c r="AV631" s="13">
        <f t="shared" si="931"/>
        <v>9.9905086178135035E-5</v>
      </c>
      <c r="AW631" s="13">
        <f t="shared" si="932"/>
        <v>1.0114840790902286E-6</v>
      </c>
      <c r="AX631" s="13">
        <f t="shared" si="933"/>
        <v>9.0172912637477532E-4</v>
      </c>
      <c r="AY631" s="13">
        <f t="shared" si="934"/>
        <v>8.7018582831879028E-4</v>
      </c>
      <c r="AZ631" s="13">
        <f t="shared" si="935"/>
        <v>4.1987297163790561E-4</v>
      </c>
      <c r="BA631" s="13">
        <f t="shared" si="936"/>
        <v>1.3506181214392369E-4</v>
      </c>
      <c r="BB631" s="13">
        <f t="shared" si="937"/>
        <v>3.2584307037746124E-5</v>
      </c>
      <c r="BC631" s="13">
        <f t="shared" si="938"/>
        <v>6.2888957183468625E-6</v>
      </c>
      <c r="BD631" s="13">
        <f t="shared" si="939"/>
        <v>1.0813527766636732E-4</v>
      </c>
      <c r="BE631" s="13">
        <f t="shared" si="940"/>
        <v>1.4860089475775954E-4</v>
      </c>
      <c r="BF631" s="13">
        <f t="shared" si="941"/>
        <v>1.0210463411828292E-4</v>
      </c>
      <c r="BG631" s="13">
        <f t="shared" si="942"/>
        <v>4.6771168843109283E-5</v>
      </c>
      <c r="BH631" s="13">
        <f t="shared" si="943"/>
        <v>1.6068386027536816E-5</v>
      </c>
      <c r="BI631" s="13">
        <f t="shared" si="944"/>
        <v>4.4162767092014563E-6</v>
      </c>
      <c r="BJ631" s="14">
        <f t="shared" si="945"/>
        <v>0.46232313540323566</v>
      </c>
      <c r="BK631" s="14">
        <f t="shared" si="946"/>
        <v>0.27428867413089686</v>
      </c>
      <c r="BL631" s="14">
        <f t="shared" si="947"/>
        <v>0.24919283752802338</v>
      </c>
      <c r="BM631" s="14">
        <f t="shared" si="948"/>
        <v>0.41371192940180579</v>
      </c>
      <c r="BN631" s="14">
        <f t="shared" si="949"/>
        <v>0.58566266980383741</v>
      </c>
    </row>
    <row r="632" spans="1:66" x14ac:dyDescent="0.25">
      <c r="A632" t="s">
        <v>339</v>
      </c>
      <c r="B632" t="s">
        <v>80</v>
      </c>
      <c r="C632" t="s">
        <v>92</v>
      </c>
      <c r="D632" s="11">
        <v>44434</v>
      </c>
      <c r="E632" s="10">
        <f>VLOOKUP(A632,home!$A$2:$E$405,3,FALSE)</f>
        <v>1.3068</v>
      </c>
      <c r="F632" s="10">
        <f>VLOOKUP(B632,home!$B$2:$E$405,3,FALSE)</f>
        <v>0.4783</v>
      </c>
      <c r="G632" s="10">
        <f>VLOOKUP(C632,away!$B$2:$E$405,4,FALSE)</f>
        <v>0.89280000000000004</v>
      </c>
      <c r="H632" s="10">
        <f>VLOOKUP(A632,away!$A$2:$E$405,3,FALSE)</f>
        <v>1.1419999999999999</v>
      </c>
      <c r="I632" s="10">
        <f>VLOOKUP(C632,away!$B$2:$E$405,3,FALSE)</f>
        <v>1.1675</v>
      </c>
      <c r="J632" s="10">
        <f>VLOOKUP(B632,home!$B$2:$E$405,4,FALSE)</f>
        <v>0.54730000000000001</v>
      </c>
      <c r="K632" s="12">
        <f t="shared" si="894"/>
        <v>0.55803789043200003</v>
      </c>
      <c r="L632" s="12">
        <f t="shared" si="895"/>
        <v>0.72970688049999988</v>
      </c>
      <c r="M632" s="13">
        <f t="shared" si="896"/>
        <v>0.27589228230948548</v>
      </c>
      <c r="N632" s="13">
        <f t="shared" si="897"/>
        <v>0.15395834720645507</v>
      </c>
      <c r="O632" s="13">
        <f t="shared" si="898"/>
        <v>0.20132049667807997</v>
      </c>
      <c r="P632" s="13">
        <f t="shared" si="899"/>
        <v>0.1123444652669582</v>
      </c>
      <c r="Q632" s="13">
        <f t="shared" si="900"/>
        <v>4.2957295644743786E-2</v>
      </c>
      <c r="R632" s="13">
        <f t="shared" si="901"/>
        <v>7.3452475805836151E-2</v>
      </c>
      <c r="S632" s="13">
        <f t="shared" si="902"/>
        <v>1.1436781386621667E-2</v>
      </c>
      <c r="T632" s="13">
        <f t="shared" si="903"/>
        <v>3.134623419964222E-2</v>
      </c>
      <c r="U632" s="13">
        <f t="shared" si="904"/>
        <v>4.098926464569632E-2</v>
      </c>
      <c r="V632" s="13">
        <f t="shared" si="905"/>
        <v>5.1745601520016655E-4</v>
      </c>
      <c r="W632" s="13">
        <f t="shared" si="906"/>
        <v>7.9905995467521897E-3</v>
      </c>
      <c r="X632" s="13">
        <f t="shared" si="907"/>
        <v>5.8307954685852528E-3</v>
      </c>
      <c r="Y632" s="13">
        <f t="shared" si="908"/>
        <v>2.1273857861074399E-3</v>
      </c>
      <c r="Z632" s="13">
        <f t="shared" si="909"/>
        <v>1.7866258995092803E-2</v>
      </c>
      <c r="AA632" s="13">
        <f t="shared" si="910"/>
        <v>9.9700494795333314E-3</v>
      </c>
      <c r="AB632" s="13">
        <f t="shared" si="911"/>
        <v>2.7818326895307196E-3</v>
      </c>
      <c r="AC632" s="13">
        <f t="shared" si="912"/>
        <v>1.3169387804227784E-5</v>
      </c>
      <c r="AD632" s="13">
        <f t="shared" si="913"/>
        <v>1.1147643285891217E-3</v>
      </c>
      <c r="AE632" s="13">
        <f t="shared" si="914"/>
        <v>8.1345120070744489E-4</v>
      </c>
      <c r="AF632" s="13">
        <f t="shared" si="915"/>
        <v>2.967904690536044E-4</v>
      </c>
      <c r="AG632" s="13">
        <f t="shared" si="916"/>
        <v>7.219001577841247E-5</v>
      </c>
      <c r="AH632" s="13">
        <f t="shared" si="917"/>
        <v>3.2592830293785582E-3</v>
      </c>
      <c r="AI632" s="13">
        <f t="shared" si="918"/>
        <v>1.8188034260352287E-3</v>
      </c>
      <c r="AJ632" s="13">
        <f t="shared" si="919"/>
        <v>5.0748061348759648E-4</v>
      </c>
      <c r="AK632" s="13">
        <f t="shared" si="920"/>
        <v>9.4397803661918519E-5</v>
      </c>
      <c r="AL632" s="13">
        <f t="shared" si="921"/>
        <v>2.1450514213362687E-7</v>
      </c>
      <c r="AM632" s="13">
        <f t="shared" si="922"/>
        <v>1.2441614685094373E-4</v>
      </c>
      <c r="AN632" s="13">
        <f t="shared" si="923"/>
        <v>9.0787318402432021E-5</v>
      </c>
      <c r="AO632" s="13">
        <f t="shared" si="924"/>
        <v>3.3124065450199449E-5</v>
      </c>
      <c r="AP632" s="13">
        <f t="shared" si="925"/>
        <v>8.0569528230476216E-6</v>
      </c>
      <c r="AQ632" s="13">
        <f t="shared" si="926"/>
        <v>1.4698034777104367E-6</v>
      </c>
      <c r="AR632" s="13">
        <f t="shared" si="927"/>
        <v>4.7566425040688364E-4</v>
      </c>
      <c r="AS632" s="13">
        <f t="shared" si="928"/>
        <v>2.6543867485097594E-4</v>
      </c>
      <c r="AT632" s="13">
        <f t="shared" si="929"/>
        <v>7.4062419076452072E-5</v>
      </c>
      <c r="AU632" s="13">
        <f t="shared" si="930"/>
        <v>1.3776545367238011E-5</v>
      </c>
      <c r="AV632" s="13">
        <f t="shared" si="931"/>
        <v>1.9219585785435608E-6</v>
      </c>
      <c r="AW632" s="13">
        <f t="shared" si="932"/>
        <v>2.426315856186865E-9</v>
      </c>
      <c r="AX632" s="13">
        <f t="shared" si="933"/>
        <v>1.1571487354063084E-5</v>
      </c>
      <c r="AY632" s="13">
        <f t="shared" si="934"/>
        <v>8.443793939878571E-6</v>
      </c>
      <c r="AZ632" s="13">
        <f t="shared" si="935"/>
        <v>3.0807472677267975E-6</v>
      </c>
      <c r="BA632" s="13">
        <f t="shared" si="936"/>
        <v>7.4934749278060648E-7</v>
      </c>
      <c r="BB632" s="13">
        <f t="shared" si="937"/>
        <v>1.3670100534185812E-7</v>
      </c>
      <c r="BC632" s="13">
        <f t="shared" si="938"/>
        <v>1.9950332833844231E-8</v>
      </c>
      <c r="BD632" s="13">
        <f t="shared" si="939"/>
        <v>5.7849246054962946E-5</v>
      </c>
      <c r="BE632" s="13">
        <f t="shared" si="940"/>
        <v>3.2282071231593215E-5</v>
      </c>
      <c r="BF632" s="13">
        <f t="shared" si="941"/>
        <v>9.0073094644269171E-6</v>
      </c>
      <c r="BG632" s="13">
        <f t="shared" si="942"/>
        <v>1.6754733239989949E-6</v>
      </c>
      <c r="BH632" s="13">
        <f t="shared" si="943"/>
        <v>2.3374439979987251E-7</v>
      </c>
      <c r="BI632" s="13">
        <f t="shared" si="944"/>
        <v>2.6087646352922979E-8</v>
      </c>
      <c r="BJ632" s="14">
        <f t="shared" si="945"/>
        <v>0.24678971018081147</v>
      </c>
      <c r="BK632" s="14">
        <f t="shared" si="946"/>
        <v>0.40021281266515174</v>
      </c>
      <c r="BL632" s="14">
        <f t="shared" si="947"/>
        <v>0.33512602195164098</v>
      </c>
      <c r="BM632" s="14">
        <f t="shared" si="948"/>
        <v>0.14006099951351436</v>
      </c>
      <c r="BN632" s="14">
        <f t="shared" si="949"/>
        <v>0.85992536291155863</v>
      </c>
    </row>
    <row r="633" spans="1:66" x14ac:dyDescent="0.25">
      <c r="A633" t="s">
        <v>349</v>
      </c>
      <c r="B633" t="s">
        <v>272</v>
      </c>
      <c r="C633" t="s">
        <v>327</v>
      </c>
      <c r="D633" s="11">
        <v>44434</v>
      </c>
      <c r="E633" s="10">
        <f>VLOOKUP(A633,home!$A$2:$E$405,3,FALSE)</f>
        <v>1.2749999999999999</v>
      </c>
      <c r="F633" s="10">
        <f>VLOOKUP(B633,home!$B$2:$E$405,3,FALSE)</f>
        <v>1.0458000000000001</v>
      </c>
      <c r="G633" s="10">
        <f>VLOOKUP(C633,away!$B$2:$E$405,4,FALSE)</f>
        <v>1.1765000000000001</v>
      </c>
      <c r="H633" s="10">
        <f>VLOOKUP(A633,away!$A$2:$E$405,3,FALSE)</f>
        <v>1.35</v>
      </c>
      <c r="I633" s="10">
        <f>VLOOKUP(C633,away!$B$2:$E$405,3,FALSE)</f>
        <v>0.74070000000000003</v>
      </c>
      <c r="J633" s="10">
        <f>VLOOKUP(B633,home!$B$2:$E$405,4,FALSE)</f>
        <v>1.2345999999999999</v>
      </c>
      <c r="K633" s="12">
        <f t="shared" si="894"/>
        <v>1.5687392174999999</v>
      </c>
      <c r="L633" s="12">
        <f t="shared" si="895"/>
        <v>1.234532097</v>
      </c>
      <c r="M633" s="13">
        <f t="shared" si="896"/>
        <v>6.0611458810488794E-2</v>
      </c>
      <c r="N633" s="13">
        <f t="shared" si="897"/>
        <v>9.5083572465899671E-2</v>
      </c>
      <c r="O633" s="13">
        <f t="shared" si="898"/>
        <v>7.4826791347541846E-2</v>
      </c>
      <c r="P633" s="13">
        <f t="shared" si="899"/>
        <v>0.11738372210657858</v>
      </c>
      <c r="Q633" s="13">
        <f t="shared" si="900"/>
        <v>7.458066453363002E-2</v>
      </c>
      <c r="R633" s="13">
        <f t="shared" si="901"/>
        <v>4.6188037817031152E-2</v>
      </c>
      <c r="S633" s="13">
        <f t="shared" si="902"/>
        <v>5.68330579976489E-2</v>
      </c>
      <c r="T633" s="13">
        <f t="shared" si="903"/>
        <v>9.2072224182355777E-2</v>
      </c>
      <c r="U633" s="13">
        <f t="shared" si="904"/>
        <v>7.2456986302949861E-2</v>
      </c>
      <c r="V633" s="13">
        <f t="shared" si="905"/>
        <v>1.2229583164980715E-2</v>
      </c>
      <c r="W633" s="13">
        <f t="shared" si="906"/>
        <v>3.8999204440372234E-2</v>
      </c>
      <c r="X633" s="13">
        <f t="shared" si="907"/>
        <v>4.8145769639104441E-2</v>
      </c>
      <c r="Y633" s="13">
        <f t="shared" si="908"/>
        <v>2.9718748977121269E-2</v>
      </c>
      <c r="Z633" s="13">
        <f t="shared" si="909"/>
        <v>1.9006871727524934E-2</v>
      </c>
      <c r="AA633" s="13">
        <f t="shared" si="910"/>
        <v>2.9816825080960337E-2</v>
      </c>
      <c r="AB633" s="13">
        <f t="shared" si="911"/>
        <v>2.338741142292005E-2</v>
      </c>
      <c r="AC633" s="13">
        <f t="shared" si="912"/>
        <v>1.4802832045812822E-3</v>
      </c>
      <c r="AD633" s="13">
        <f t="shared" si="913"/>
        <v>1.5294895364228019E-2</v>
      </c>
      <c r="AE633" s="13">
        <f t="shared" si="914"/>
        <v>1.8882039247395992E-2</v>
      </c>
      <c r="AF633" s="13">
        <f t="shared" si="915"/>
        <v>1.1655241753862039E-2</v>
      </c>
      <c r="AG633" s="13">
        <f t="shared" si="916"/>
        <v>4.7962566811457557E-3</v>
      </c>
      <c r="AH633" s="13">
        <f t="shared" si="917"/>
        <v>5.8661483027978405E-3</v>
      </c>
      <c r="AI633" s="13">
        <f t="shared" si="918"/>
        <v>9.2024568982700377E-3</v>
      </c>
      <c r="AJ633" s="13">
        <f t="shared" si="919"/>
        <v>7.2181275168348089E-3</v>
      </c>
      <c r="AK633" s="13">
        <f t="shared" si="920"/>
        <v>3.774453237524884E-3</v>
      </c>
      <c r="AL633" s="13">
        <f t="shared" si="921"/>
        <v>1.1467214664401722E-4</v>
      </c>
      <c r="AM633" s="13">
        <f t="shared" si="922"/>
        <v>4.7987404370846802E-3</v>
      </c>
      <c r="AN633" s="13">
        <f t="shared" si="923"/>
        <v>5.9241990947528451E-3</v>
      </c>
      <c r="AO633" s="13">
        <f t="shared" si="924"/>
        <v>3.6568069657453663E-3</v>
      </c>
      <c r="AP633" s="13">
        <f t="shared" si="925"/>
        <v>1.5048151905819455E-3</v>
      </c>
      <c r="AQ633" s="13">
        <f t="shared" si="926"/>
        <v>4.6443566320664582E-4</v>
      </c>
      <c r="AR633" s="13">
        <f t="shared" si="927"/>
        <v>1.4483896731132015E-3</v>
      </c>
      <c r="AS633" s="13">
        <f t="shared" si="928"/>
        <v>2.2721456824346844E-3</v>
      </c>
      <c r="AT633" s="13">
        <f t="shared" si="929"/>
        <v>1.7822020199542955E-3</v>
      </c>
      <c r="AU633" s="13">
        <f t="shared" si="930"/>
        <v>9.3193673407000657E-4</v>
      </c>
      <c r="AV633" s="13">
        <f t="shared" si="931"/>
        <v>3.65491425741122E-4</v>
      </c>
      <c r="AW633" s="13">
        <f t="shared" si="932"/>
        <v>6.1689120887525076E-6</v>
      </c>
      <c r="AX633" s="13">
        <f t="shared" si="933"/>
        <v>1.2546620530429734E-3</v>
      </c>
      <c r="AY633" s="13">
        <f t="shared" si="934"/>
        <v>1.5489205753694668E-3</v>
      </c>
      <c r="AZ633" s="13">
        <f t="shared" si="935"/>
        <v>9.5609608299865724E-4</v>
      </c>
      <c r="BA633" s="13">
        <f t="shared" si="936"/>
        <v>3.9344376742593968E-4</v>
      </c>
      <c r="BB633" s="13">
        <f t="shared" si="937"/>
        <v>1.2142973981298136E-4</v>
      </c>
      <c r="BC633" s="13">
        <f t="shared" si="938"/>
        <v>2.9981782265896848E-5</v>
      </c>
      <c r="BD633" s="13">
        <f t="shared" si="939"/>
        <v>2.9801392340359748E-4</v>
      </c>
      <c r="BE633" s="13">
        <f t="shared" si="940"/>
        <v>4.6750612900426448E-4</v>
      </c>
      <c r="BF633" s="13">
        <f t="shared" si="941"/>
        <v>3.6669759949530201E-4</v>
      </c>
      <c r="BG633" s="13">
        <f t="shared" si="942"/>
        <v>1.9175096843046275E-4</v>
      </c>
      <c r="BH633" s="13">
        <f t="shared" si="943"/>
        <v>7.5201816042617852E-5</v>
      </c>
      <c r="BI633" s="13">
        <f t="shared" si="944"/>
        <v>2.3594407610655015E-5</v>
      </c>
      <c r="BJ633" s="14">
        <f t="shared" si="945"/>
        <v>0.44988214863740267</v>
      </c>
      <c r="BK633" s="14">
        <f t="shared" si="946"/>
        <v>0.25020169800629177</v>
      </c>
      <c r="BL633" s="14">
        <f t="shared" si="947"/>
        <v>0.28096016830613096</v>
      </c>
      <c r="BM633" s="14">
        <f t="shared" si="948"/>
        <v>0.52983388793289943</v>
      </c>
      <c r="BN633" s="14">
        <f t="shared" si="949"/>
        <v>0.46867424708117</v>
      </c>
    </row>
    <row r="634" spans="1:66" x14ac:dyDescent="0.25">
      <c r="A634" t="s">
        <v>349</v>
      </c>
      <c r="B634" t="s">
        <v>271</v>
      </c>
      <c r="C634" t="s">
        <v>270</v>
      </c>
      <c r="D634" s="11">
        <v>44434</v>
      </c>
      <c r="E634" s="10">
        <f>VLOOKUP(A634,home!$A$2:$E$405,3,FALSE)</f>
        <v>1.2749999999999999</v>
      </c>
      <c r="F634" s="10">
        <f>VLOOKUP(B634,home!$B$2:$E$405,3,FALSE)</f>
        <v>0.7843</v>
      </c>
      <c r="G634" s="10">
        <f>VLOOKUP(C634,away!$B$2:$E$405,4,FALSE)</f>
        <v>0.7843</v>
      </c>
      <c r="H634" s="10">
        <f>VLOOKUP(A634,away!$A$2:$E$405,3,FALSE)</f>
        <v>1.35</v>
      </c>
      <c r="I634" s="10">
        <f>VLOOKUP(C634,away!$B$2:$E$405,3,FALSE)</f>
        <v>0.49380000000000002</v>
      </c>
      <c r="J634" s="10">
        <f>VLOOKUP(B634,home!$B$2:$E$405,4,FALSE)</f>
        <v>0.74070000000000003</v>
      </c>
      <c r="K634" s="12">
        <f t="shared" si="894"/>
        <v>0.7842862747499999</v>
      </c>
      <c r="L634" s="12">
        <f t="shared" si="895"/>
        <v>0.49377284100000007</v>
      </c>
      <c r="M634" s="13">
        <f t="shared" si="896"/>
        <v>0.27857746269718481</v>
      </c>
      <c r="N634" s="13">
        <f t="shared" si="897"/>
        <v>0.21848448044808214</v>
      </c>
      <c r="O634" s="13">
        <f t="shared" si="898"/>
        <v>0.1375539851945605</v>
      </c>
      <c r="P634" s="13">
        <f t="shared" si="899"/>
        <v>0.10788170262525849</v>
      </c>
      <c r="Q634" s="13">
        <f t="shared" si="900"/>
        <v>8.5677189630657763E-2</v>
      </c>
      <c r="R634" s="13">
        <f t="shared" si="901"/>
        <v>3.3960211030195038E-2</v>
      </c>
      <c r="S634" s="13">
        <f t="shared" si="902"/>
        <v>1.0444547136585644E-2</v>
      </c>
      <c r="T634" s="13">
        <f t="shared" si="903"/>
        <v>4.2305069332825629E-2</v>
      </c>
      <c r="U634" s="13">
        <f t="shared" si="904"/>
        <v>2.6634527398595523E-2</v>
      </c>
      <c r="V634" s="13">
        <f t="shared" si="905"/>
        <v>4.4941640182917395E-4</v>
      </c>
      <c r="W634" s="13">
        <f t="shared" si="906"/>
        <v>2.2398481295492635E-2</v>
      </c>
      <c r="X634" s="13">
        <f t="shared" si="907"/>
        <v>1.1059761743360761E-2</v>
      </c>
      <c r="Y634" s="13">
        <f t="shared" si="908"/>
        <v>2.7305049884011781E-3</v>
      </c>
      <c r="Z634" s="13">
        <f t="shared" si="909"/>
        <v>5.5895432937796479E-3</v>
      </c>
      <c r="AA634" s="13">
        <f t="shared" si="910"/>
        <v>4.3838020874322845E-3</v>
      </c>
      <c r="AB634" s="13">
        <f t="shared" si="911"/>
        <v>1.7190779041967696E-3</v>
      </c>
      <c r="AC634" s="13">
        <f t="shared" si="912"/>
        <v>1.0877541507582121E-5</v>
      </c>
      <c r="AD634" s="13">
        <f t="shared" si="913"/>
        <v>4.3917053638248662E-3</v>
      </c>
      <c r="AE634" s="13">
        <f t="shared" si="914"/>
        <v>2.1685048343307433E-3</v>
      </c>
      <c r="AF634" s="13">
        <f t="shared" si="915"/>
        <v>5.3537439638486279E-4</v>
      </c>
      <c r="AG634" s="13">
        <f t="shared" si="916"/>
        <v>8.811777890053795E-5</v>
      </c>
      <c r="AH634" s="13">
        <f t="shared" si="917"/>
        <v>6.8999116801551864E-4</v>
      </c>
      <c r="AI634" s="13">
        <f t="shared" si="918"/>
        <v>5.4115060277329244E-4</v>
      </c>
      <c r="AJ634" s="13">
        <f t="shared" si="919"/>
        <v>2.1220849516389123E-4</v>
      </c>
      <c r="AK634" s="13">
        <f t="shared" si="920"/>
        <v>5.5477403380797207E-5</v>
      </c>
      <c r="AL634" s="13">
        <f t="shared" si="921"/>
        <v>1.6849714788169614E-7</v>
      </c>
      <c r="AM634" s="13">
        <f t="shared" si="922"/>
        <v>6.8887084791875968E-4</v>
      </c>
      <c r="AN634" s="13">
        <f t="shared" si="923"/>
        <v>3.40145715658925E-4</v>
      </c>
      <c r="AO634" s="13">
        <f t="shared" si="924"/>
        <v>8.3977358187442786E-5</v>
      </c>
      <c r="AP634" s="13">
        <f t="shared" si="925"/>
        <v>1.3821912910629414E-5</v>
      </c>
      <c r="AQ634" s="13">
        <f t="shared" si="926"/>
        <v>1.7062213014840164E-6</v>
      </c>
      <c r="AR634" s="13">
        <f t="shared" si="927"/>
        <v>6.8139779859186227E-5</v>
      </c>
      <c r="AS634" s="13">
        <f t="shared" si="928"/>
        <v>5.3441094108046245E-5</v>
      </c>
      <c r="AT634" s="13">
        <f t="shared" si="929"/>
        <v>2.0956558308281877E-5</v>
      </c>
      <c r="AU634" s="13">
        <f t="shared" si="930"/>
        <v>5.4786470157278515E-6</v>
      </c>
      <c r="AV634" s="13">
        <f t="shared" si="931"/>
        <v>1.0742069146588499E-6</v>
      </c>
      <c r="AW634" s="13">
        <f t="shared" si="932"/>
        <v>1.8125578095726057E-9</v>
      </c>
      <c r="AX634" s="13">
        <f t="shared" si="933"/>
        <v>9.0045325183012932E-5</v>
      </c>
      <c r="AY634" s="13">
        <f t="shared" si="934"/>
        <v>4.4461936034385147E-5</v>
      </c>
      <c r="AZ634" s="13">
        <f t="shared" si="935"/>
        <v>1.0977048236029315E-5</v>
      </c>
      <c r="BA634" s="13">
        <f t="shared" si="936"/>
        <v>1.8067227644327447E-6</v>
      </c>
      <c r="BB634" s="13">
        <f t="shared" si="937"/>
        <v>2.2302765807333255E-7</v>
      </c>
      <c r="BC634" s="13">
        <f t="shared" si="938"/>
        <v>2.2025000069689209E-8</v>
      </c>
      <c r="BD634" s="13">
        <f t="shared" si="939"/>
        <v>5.6075954476974914E-6</v>
      </c>
      <c r="BE634" s="13">
        <f t="shared" si="940"/>
        <v>4.3979601439797232E-6</v>
      </c>
      <c r="BF634" s="13">
        <f t="shared" si="941"/>
        <v>1.7246298889104151E-6</v>
      </c>
      <c r="BG634" s="13">
        <f t="shared" si="942"/>
        <v>4.5086785029868525E-7</v>
      </c>
      <c r="BH634" s="13">
        <f t="shared" si="943"/>
        <v>8.8402366678824106E-8</v>
      </c>
      <c r="BI634" s="13">
        <f t="shared" si="944"/>
        <v>1.3866552568323698E-8</v>
      </c>
      <c r="BJ634" s="14">
        <f t="shared" si="945"/>
        <v>0.39111524795311436</v>
      </c>
      <c r="BK634" s="14">
        <f t="shared" si="946"/>
        <v>0.397408636835548</v>
      </c>
      <c r="BL634" s="14">
        <f t="shared" si="947"/>
        <v>0.20591180489276967</v>
      </c>
      <c r="BM634" s="14">
        <f t="shared" si="948"/>
        <v>0.13784574122579629</v>
      </c>
      <c r="BN634" s="14">
        <f t="shared" si="949"/>
        <v>0.86213503162593885</v>
      </c>
    </row>
    <row r="635" spans="1:66" s="10" customFormat="1" x14ac:dyDescent="0.25">
      <c r="A635" t="s">
        <v>349</v>
      </c>
      <c r="B635" t="s">
        <v>261</v>
      </c>
      <c r="C635" t="s">
        <v>262</v>
      </c>
      <c r="D635" s="11">
        <v>44434</v>
      </c>
      <c r="E635" s="10">
        <f>VLOOKUP(A635,home!$A$2:$E$405,3,FALSE)</f>
        <v>1.2749999999999999</v>
      </c>
      <c r="F635" s="10">
        <f>VLOOKUP(B635,home!$B$2:$E$405,3,FALSE)</f>
        <v>1.1765000000000001</v>
      </c>
      <c r="G635" s="10">
        <f>VLOOKUP(C635,away!$B$2:$E$405,4,FALSE)</f>
        <v>2.3529</v>
      </c>
      <c r="H635" s="10">
        <f>VLOOKUP(A635,away!$A$2:$E$405,3,FALSE)</f>
        <v>1.35</v>
      </c>
      <c r="I635" s="10">
        <f>VLOOKUP(C635,away!$B$2:$E$405,3,FALSE)</f>
        <v>1.1111</v>
      </c>
      <c r="J635" s="10">
        <f>VLOOKUP(B635,home!$B$2:$E$405,4,FALSE)</f>
        <v>1.1111</v>
      </c>
      <c r="K635" s="12">
        <f t="shared" si="894"/>
        <v>3.5294382337500001</v>
      </c>
      <c r="L635" s="12">
        <f t="shared" si="895"/>
        <v>1.6666333335000001</v>
      </c>
      <c r="M635" s="13">
        <f t="shared" si="896"/>
        <v>5.5382784963161963E-3</v>
      </c>
      <c r="N635" s="13">
        <f t="shared" si="897"/>
        <v>1.9547011874053843E-2</v>
      </c>
      <c r="O635" s="13">
        <f t="shared" si="898"/>
        <v>9.2302795521668288E-3</v>
      </c>
      <c r="P635" s="13">
        <f t="shared" si="899"/>
        <v>3.2577701559618436E-2</v>
      </c>
      <c r="Q635" s="13">
        <f t="shared" si="900"/>
        <v>3.449498553192544E-2</v>
      </c>
      <c r="R635" s="13">
        <f t="shared" si="901"/>
        <v>7.6917457895823473E-3</v>
      </c>
      <c r="S635" s="13">
        <f t="shared" si="902"/>
        <v>4.7907785768334765E-2</v>
      </c>
      <c r="T635" s="13">
        <f t="shared" si="903"/>
        <v>5.7490492726107165E-2</v>
      </c>
      <c r="U635" s="13">
        <f t="shared" si="904"/>
        <v>2.7147541674037521E-2</v>
      </c>
      <c r="V635" s="13">
        <f t="shared" si="905"/>
        <v>3.1311886861214423E-2</v>
      </c>
      <c r="W635" s="13">
        <f t="shared" si="906"/>
        <v>4.0582640269676909E-2</v>
      </c>
      <c r="X635" s="13">
        <f t="shared" si="907"/>
        <v>6.7636381034882953E-2</v>
      </c>
      <c r="Y635" s="13">
        <f t="shared" si="908"/>
        <v>5.6362523595021606E-2</v>
      </c>
      <c r="Z635" s="13">
        <f t="shared" si="909"/>
        <v>4.2731066419087393E-3</v>
      </c>
      <c r="AA635" s="13">
        <f t="shared" si="910"/>
        <v>1.5081665958843775E-2</v>
      </c>
      <c r="AB635" s="13">
        <f t="shared" si="911"/>
        <v>2.6614904231894543E-2</v>
      </c>
      <c r="AC635" s="13">
        <f t="shared" si="912"/>
        <v>1.151157920858986E-2</v>
      </c>
      <c r="AD635" s="13">
        <f t="shared" si="913"/>
        <v>3.5808480548580025E-2</v>
      </c>
      <c r="AE635" s="13">
        <f t="shared" si="914"/>
        <v>5.9679607304249829E-2</v>
      </c>
      <c r="AF635" s="13">
        <f t="shared" si="915"/>
        <v>4.9732011431726446E-2</v>
      </c>
      <c r="AG635" s="13">
        <f t="shared" si="916"/>
        <v>2.7628342664706117E-2</v>
      </c>
      <c r="AH635" s="13">
        <f t="shared" si="917"/>
        <v>1.7804254917513386E-3</v>
      </c>
      <c r="AI635" s="13">
        <f t="shared" si="918"/>
        <v>6.28390180293032E-3</v>
      </c>
      <c r="AJ635" s="13">
        <f t="shared" si="919"/>
        <v>1.1089321640196416E-2</v>
      </c>
      <c r="AK635" s="13">
        <f t="shared" si="920"/>
        <v>1.3046358594420163E-2</v>
      </c>
      <c r="AL635" s="13">
        <f t="shared" si="921"/>
        <v>2.7085730137030497E-3</v>
      </c>
      <c r="AM635" s="13">
        <f t="shared" si="922"/>
        <v>2.5276764068130304E-2</v>
      </c>
      <c r="AN635" s="13">
        <f t="shared" si="923"/>
        <v>4.2127097558961026E-2</v>
      </c>
      <c r="AO635" s="13">
        <f t="shared" si="924"/>
        <v>3.5105212517685475E-2</v>
      </c>
      <c r="AP635" s="13">
        <f t="shared" si="925"/>
        <v>1.9502505787192027E-2</v>
      </c>
      <c r="AQ635" s="13">
        <f t="shared" si="926"/>
        <v>8.1258815579277228E-3</v>
      </c>
      <c r="AR635" s="13">
        <f t="shared" si="927"/>
        <v>5.9346329447318175E-4</v>
      </c>
      <c r="AS635" s="13">
        <f t="shared" si="928"/>
        <v>2.0945920418408829E-3</v>
      </c>
      <c r="AT635" s="13">
        <f t="shared" si="929"/>
        <v>3.6963666182908464E-3</v>
      </c>
      <c r="AU635" s="13">
        <f t="shared" si="930"/>
        <v>4.3486992228509679E-3</v>
      </c>
      <c r="AV635" s="13">
        <f t="shared" si="931"/>
        <v>3.83711632605228E-3</v>
      </c>
      <c r="AW635" s="13">
        <f t="shared" si="932"/>
        <v>4.4257175738888485E-4</v>
      </c>
      <c r="AX635" s="13">
        <f t="shared" si="933"/>
        <v>1.4868796254589554E-2</v>
      </c>
      <c r="AY635" s="13">
        <f t="shared" si="934"/>
        <v>2.4780831466918899E-2</v>
      </c>
      <c r="AZ635" s="13">
        <f t="shared" si="935"/>
        <v>2.0650279877306381E-2</v>
      </c>
      <c r="BA635" s="13">
        <f t="shared" si="936"/>
        <v>1.1472148263207702E-2</v>
      </c>
      <c r="BB635" s="13">
        <f t="shared" si="937"/>
        <v>4.7799661755790228E-3</v>
      </c>
      <c r="BC635" s="13">
        <f t="shared" si="938"/>
        <v>1.5932901922445016E-3</v>
      </c>
      <c r="BD635" s="13">
        <f t="shared" si="939"/>
        <v>1.6484761812962179E-4</v>
      </c>
      <c r="BE635" s="13">
        <f t="shared" si="940"/>
        <v>5.8181948616930677E-4</v>
      </c>
      <c r="BF635" s="13">
        <f t="shared" si="941"/>
        <v>1.0267479698133656E-3</v>
      </c>
      <c r="BG635" s="13">
        <f t="shared" si="942"/>
        <v>1.2079478470281612E-3</v>
      </c>
      <c r="BH635" s="13">
        <f t="shared" si="943"/>
        <v>1.065844328919297E-3</v>
      </c>
      <c r="BI635" s="13">
        <f t="shared" si="944"/>
        <v>7.5236634514267559E-4</v>
      </c>
      <c r="BJ635" s="14">
        <f t="shared" si="945"/>
        <v>0.65724525070067308</v>
      </c>
      <c r="BK635" s="14">
        <f t="shared" si="946"/>
        <v>0.15633663637469564</v>
      </c>
      <c r="BL635" s="14">
        <f t="shared" si="947"/>
        <v>0.13733595583453378</v>
      </c>
      <c r="BM635" s="14">
        <f t="shared" si="948"/>
        <v>0.8217726870386185</v>
      </c>
      <c r="BN635" s="14">
        <f t="shared" si="949"/>
        <v>0.10908000280366309</v>
      </c>
    </row>
    <row r="636" spans="1:66" x14ac:dyDescent="0.25">
      <c r="A636" t="s">
        <v>349</v>
      </c>
      <c r="B636" t="s">
        <v>274</v>
      </c>
      <c r="C636" t="s">
        <v>263</v>
      </c>
      <c r="D636" s="11">
        <v>44434</v>
      </c>
      <c r="E636" s="10">
        <f>VLOOKUP(A636,home!$A$2:$E$405,3,FALSE)</f>
        <v>1.2749999999999999</v>
      </c>
      <c r="F636" s="10">
        <f>VLOOKUP(B636,home!$B$2:$E$405,3,FALSE)</f>
        <v>2.3529</v>
      </c>
      <c r="G636" s="10">
        <f>VLOOKUP(C636,away!$B$2:$E$405,4,FALSE)</f>
        <v>1.1765000000000001</v>
      </c>
      <c r="H636" s="10">
        <f>VLOOKUP(A636,away!$A$2:$E$405,3,FALSE)</f>
        <v>1.35</v>
      </c>
      <c r="I636" s="10">
        <f>VLOOKUP(C636,away!$B$2:$E$405,3,FALSE)</f>
        <v>1.4815</v>
      </c>
      <c r="J636" s="10">
        <f>VLOOKUP(B636,home!$B$2:$E$405,4,FALSE)</f>
        <v>1.4815</v>
      </c>
      <c r="K636" s="12">
        <f t="shared" si="894"/>
        <v>3.5294382337500001</v>
      </c>
      <c r="L636" s="12">
        <f t="shared" si="895"/>
        <v>2.9630370375000008</v>
      </c>
      <c r="M636" s="13">
        <f t="shared" si="896"/>
        <v>1.514794835580916E-3</v>
      </c>
      <c r="N636" s="13">
        <f t="shared" si="897"/>
        <v>5.3463748089863303E-3</v>
      </c>
      <c r="O636" s="13">
        <f t="shared" si="898"/>
        <v>4.4883932020399779E-3</v>
      </c>
      <c r="P636" s="13">
        <f t="shared" si="899"/>
        <v>1.5841506575383486E-2</v>
      </c>
      <c r="Q636" s="13">
        <f t="shared" si="900"/>
        <v>9.4348498313971043E-3</v>
      </c>
      <c r="R636" s="13">
        <f t="shared" si="901"/>
        <v>6.6496376482538411E-3</v>
      </c>
      <c r="S636" s="13">
        <f t="shared" si="902"/>
        <v>4.1417049471534385E-2</v>
      </c>
      <c r="T636" s="13">
        <f t="shared" si="903"/>
        <v>2.7955809493680258E-2</v>
      </c>
      <c r="U636" s="13">
        <f t="shared" si="904"/>
        <v>2.3469485356330543E-2</v>
      </c>
      <c r="V636" s="13">
        <f t="shared" si="905"/>
        <v>4.8125949771106999E-2</v>
      </c>
      <c r="W636" s="13">
        <f t="shared" si="906"/>
        <v>1.1099906574874228E-2</v>
      </c>
      <c r="X636" s="13">
        <f t="shared" si="907"/>
        <v>3.2889434294142109E-2</v>
      </c>
      <c r="Y636" s="13">
        <f t="shared" si="908"/>
        <v>4.8726305977982894E-2</v>
      </c>
      <c r="Z636" s="13">
        <f t="shared" si="909"/>
        <v>6.5677075459101772E-3</v>
      </c>
      <c r="AA636" s="13">
        <f t="shared" si="910"/>
        <v>2.3180318120623763E-2</v>
      </c>
      <c r="AB636" s="13">
        <f t="shared" si="911"/>
        <v>4.0906750522708736E-2</v>
      </c>
      <c r="AC636" s="13">
        <f t="shared" si="912"/>
        <v>3.1455891411740072E-2</v>
      </c>
      <c r="AD636" s="13">
        <f t="shared" si="913"/>
        <v>9.7941086641035267E-3</v>
      </c>
      <c r="AE636" s="13">
        <f t="shared" si="914"/>
        <v>2.9020306721038402E-2</v>
      </c>
      <c r="AF636" s="13">
        <f t="shared" si="915"/>
        <v>4.2994121827023508E-2</v>
      </c>
      <c r="AG636" s="13">
        <f t="shared" si="916"/>
        <v>4.2464391789419284E-2</v>
      </c>
      <c r="AH636" s="13">
        <f t="shared" si="917"/>
        <v>4.8650901775000232E-3</v>
      </c>
      <c r="AI636" s="13">
        <f t="shared" si="918"/>
        <v>1.7171035283110158E-2</v>
      </c>
      <c r="AJ636" s="13">
        <f t="shared" si="919"/>
        <v>3.030205422063963E-2</v>
      </c>
      <c r="AK636" s="13">
        <f t="shared" si="920"/>
        <v>3.5649742909163687E-2</v>
      </c>
      <c r="AL636" s="13">
        <f t="shared" si="921"/>
        <v>1.3158447571351276E-2</v>
      </c>
      <c r="AM636" s="13">
        <f t="shared" si="922"/>
        <v>6.9135403169178246E-3</v>
      </c>
      <c r="AN636" s="13">
        <f t="shared" si="923"/>
        <v>2.0485076019277005E-2</v>
      </c>
      <c r="AO636" s="13">
        <f t="shared" si="924"/>
        <v>3.0349019480560433E-2</v>
      </c>
      <c r="AP636" s="13">
        <f t="shared" si="925"/>
        <v>2.9975089590903198E-2</v>
      </c>
      <c r="AQ636" s="13">
        <f t="shared" si="926"/>
        <v>2.2204325165056733E-2</v>
      </c>
      <c r="AR636" s="13">
        <f t="shared" si="927"/>
        <v>2.883088477342003E-3</v>
      </c>
      <c r="AS636" s="13">
        <f t="shared" si="928"/>
        <v>1.0175682703214936E-2</v>
      </c>
      <c r="AT636" s="13">
        <f t="shared" si="929"/>
        <v>1.7957221793617677E-2</v>
      </c>
      <c r="AU636" s="13">
        <f t="shared" si="930"/>
        <v>2.1126301723440995E-2</v>
      </c>
      <c r="AV636" s="13">
        <f t="shared" si="931"/>
        <v>1.8640994260112793E-2</v>
      </c>
      <c r="AW636" s="13">
        <f t="shared" si="932"/>
        <v>3.8224764617759278E-3</v>
      </c>
      <c r="AX636" s="13">
        <f t="shared" si="933"/>
        <v>4.0668189208503125E-3</v>
      </c>
      <c r="AY636" s="13">
        <f t="shared" si="934"/>
        <v>1.2050135087285259E-2</v>
      </c>
      <c r="AZ636" s="13">
        <f t="shared" si="935"/>
        <v>1.7852498285252268E-2</v>
      </c>
      <c r="BA636" s="13">
        <f t="shared" si="936"/>
        <v>1.7632537877035906E-2</v>
      </c>
      <c r="BB636" s="13">
        <f t="shared" si="937"/>
        <v>1.3061465698694758E-2</v>
      </c>
      <c r="BC636" s="13">
        <f t="shared" si="938"/>
        <v>7.7403213258536744E-3</v>
      </c>
      <c r="BD636" s="13">
        <f t="shared" si="939"/>
        <v>1.4237829901256405E-3</v>
      </c>
      <c r="BE636" s="13">
        <f t="shared" si="940"/>
        <v>5.0251541219123348E-3</v>
      </c>
      <c r="BF636" s="13">
        <f t="shared" si="941"/>
        <v>8.8679855441819028E-3</v>
      </c>
      <c r="BG636" s="13">
        <f t="shared" si="942"/>
        <v>1.0433002411992635E-2</v>
      </c>
      <c r="BH636" s="13">
        <f t="shared" si="943"/>
        <v>9.2056594014231947E-3</v>
      </c>
      <c r="BI636" s="13">
        <f t="shared" si="944"/>
        <v>6.4981612516526325E-3</v>
      </c>
      <c r="BJ636" s="14">
        <f t="shared" si="945"/>
        <v>0.44205643775033493</v>
      </c>
      <c r="BK636" s="14">
        <f t="shared" si="946"/>
        <v>0.16356377472398237</v>
      </c>
      <c r="BL636" s="14">
        <f t="shared" si="947"/>
        <v>0.29891954211938709</v>
      </c>
      <c r="BM636" s="14">
        <f t="shared" si="948"/>
        <v>0.85960424661246337</v>
      </c>
      <c r="BN636" s="14">
        <f t="shared" si="949"/>
        <v>4.3275556901641657E-2</v>
      </c>
    </row>
    <row r="637" spans="1:66" x14ac:dyDescent="0.25">
      <c r="A637" t="s">
        <v>339</v>
      </c>
      <c r="B637" t="s">
        <v>90</v>
      </c>
      <c r="C637" t="s">
        <v>71</v>
      </c>
      <c r="D637" s="11">
        <v>44435</v>
      </c>
      <c r="E637" s="10">
        <f>VLOOKUP(A637,home!$A$2:$E$405,3,FALSE)</f>
        <v>1.3068</v>
      </c>
      <c r="F637" s="10">
        <f>VLOOKUP(B637,home!$B$2:$E$405,3,FALSE)</f>
        <v>1.4029</v>
      </c>
      <c r="G637" s="10">
        <f>VLOOKUP(C637,away!$B$2:$E$405,4,FALSE)</f>
        <v>1.3118000000000001</v>
      </c>
      <c r="H637" s="10">
        <f>VLOOKUP(A637,away!$A$2:$E$405,3,FALSE)</f>
        <v>1.1419999999999999</v>
      </c>
      <c r="I637" s="10">
        <f>VLOOKUP(C637,away!$B$2:$E$405,3,FALSE)</f>
        <v>1.0007999999999999</v>
      </c>
      <c r="J637" s="10">
        <f>VLOOKUP(B637,home!$B$2:$E$405,4,FALSE)</f>
        <v>0.87570000000000003</v>
      </c>
      <c r="K637" s="12">
        <f t="shared" si="894"/>
        <v>2.404935690696</v>
      </c>
      <c r="L637" s="12">
        <f t="shared" si="895"/>
        <v>1.0008494395199998</v>
      </c>
      <c r="M637" s="13">
        <f t="shared" si="896"/>
        <v>3.3180758636320071E-2</v>
      </c>
      <c r="N637" s="13">
        <f t="shared" si="897"/>
        <v>7.9797590688855669E-2</v>
      </c>
      <c r="O637" s="13">
        <f t="shared" si="898"/>
        <v>3.3208943684009333E-2</v>
      </c>
      <c r="P637" s="13">
        <f t="shared" si="899"/>
        <v>7.9865373915987553E-2</v>
      </c>
      <c r="Q637" s="13">
        <f t="shared" si="900"/>
        <v>9.5954036939589912E-2</v>
      </c>
      <c r="R637" s="13">
        <f t="shared" si="901"/>
        <v>1.661857633659599E-2</v>
      </c>
      <c r="S637" s="13">
        <f t="shared" si="902"/>
        <v>4.8058560238572606E-2</v>
      </c>
      <c r="T637" s="13">
        <f t="shared" si="903"/>
        <v>9.6035544090669916E-2</v>
      </c>
      <c r="U637" s="13">
        <f t="shared" si="904"/>
        <v>3.9966607360435676E-2</v>
      </c>
      <c r="V637" s="13">
        <f t="shared" si="905"/>
        <v>1.2852880340770938E-2</v>
      </c>
      <c r="W637" s="13">
        <f t="shared" si="906"/>
        <v>7.692109603412739E-2</v>
      </c>
      <c r="X637" s="13">
        <f t="shared" si="907"/>
        <v>7.698643585302048E-2</v>
      </c>
      <c r="Y637" s="13">
        <f t="shared" si="908"/>
        <v>3.8525915587068978E-2</v>
      </c>
      <c r="Z637" s="13">
        <f t="shared" si="909"/>
        <v>5.5442309373674769E-3</v>
      </c>
      <c r="AA637" s="13">
        <f t="shared" si="910"/>
        <v>1.3333518858735982E-2</v>
      </c>
      <c r="AB637" s="13">
        <f t="shared" si="911"/>
        <v>1.6033127692971182E-2</v>
      </c>
      <c r="AC637" s="13">
        <f t="shared" si="912"/>
        <v>1.9335379458245278E-3</v>
      </c>
      <c r="AD637" s="13">
        <f t="shared" si="913"/>
        <v>4.6247572304981867E-2</v>
      </c>
      <c r="AE637" s="13">
        <f t="shared" si="914"/>
        <v>4.6286856820601768E-2</v>
      </c>
      <c r="AF637" s="13">
        <f t="shared" si="915"/>
        <v>2.3163087353020879E-2</v>
      </c>
      <c r="AG637" s="13">
        <f t="shared" si="916"/>
        <v>7.7275876649412472E-3</v>
      </c>
      <c r="AH637" s="13">
        <f t="shared" si="917"/>
        <v>1.3872351065584204E-3</v>
      </c>
      <c r="AI637" s="13">
        <f t="shared" si="918"/>
        <v>3.3362112191488136E-3</v>
      </c>
      <c r="AJ637" s="13">
        <f t="shared" si="919"/>
        <v>4.011686716315699E-3</v>
      </c>
      <c r="AK637" s="13">
        <f t="shared" si="920"/>
        <v>3.2159495213195544E-3</v>
      </c>
      <c r="AL637" s="13">
        <f t="shared" si="921"/>
        <v>1.8615937352920367E-4</v>
      </c>
      <c r="AM637" s="13">
        <f t="shared" si="922"/>
        <v>2.2244487448858954E-2</v>
      </c>
      <c r="AN637" s="13">
        <f t="shared" si="923"/>
        <v>2.2263382795600153E-2</v>
      </c>
      <c r="AO637" s="13">
        <f t="shared" si="924"/>
        <v>1.114114709639781E-2</v>
      </c>
      <c r="AP637" s="13">
        <f t="shared" si="925"/>
        <v>3.7168702756798736E-3</v>
      </c>
      <c r="AQ637" s="13">
        <f t="shared" si="926"/>
        <v>9.3000688304568718E-4</v>
      </c>
      <c r="AR637" s="13">
        <f t="shared" si="927"/>
        <v>2.7768269577629255E-4</v>
      </c>
      <c r="AS637" s="13">
        <f t="shared" si="928"/>
        <v>6.6780902576108532E-4</v>
      </c>
      <c r="AT637" s="13">
        <f t="shared" si="929"/>
        <v>8.0301888031087927E-4</v>
      </c>
      <c r="AU637" s="13">
        <f t="shared" si="930"/>
        <v>6.4373625518745765E-4</v>
      </c>
      <c r="AV637" s="13">
        <f t="shared" si="931"/>
        <v>3.8703607387382622E-4</v>
      </c>
      <c r="AW637" s="13">
        <f t="shared" si="932"/>
        <v>1.2446711576491033E-5</v>
      </c>
      <c r="AX637" s="13">
        <f t="shared" si="933"/>
        <v>8.9160936311666796E-3</v>
      </c>
      <c r="AY637" s="13">
        <f t="shared" si="934"/>
        <v>8.9236673134610121E-3</v>
      </c>
      <c r="AZ637" s="13">
        <f t="shared" si="935"/>
        <v>4.4656237145701974E-3</v>
      </c>
      <c r="BA637" s="13">
        <f t="shared" si="936"/>
        <v>1.489805663944934E-3</v>
      </c>
      <c r="BB637" s="13">
        <f t="shared" si="937"/>
        <v>3.727677909382521E-4</v>
      </c>
      <c r="BC637" s="13">
        <f t="shared" si="938"/>
        <v>7.4616886926331632E-5</v>
      </c>
      <c r="BD637" s="13">
        <f t="shared" si="939"/>
        <v>4.6319761738684155E-5</v>
      </c>
      <c r="BE637" s="13">
        <f t="shared" si="940"/>
        <v>1.1139604818989652E-4</v>
      </c>
      <c r="BF637" s="13">
        <f t="shared" si="941"/>
        <v>1.3395016604718685E-4</v>
      </c>
      <c r="BG637" s="13">
        <f t="shared" si="942"/>
        <v>1.0738051170051173E-4</v>
      </c>
      <c r="BH637" s="13">
        <f t="shared" si="943"/>
        <v>6.4560806268440011E-5</v>
      </c>
      <c r="BI637" s="13">
        <f t="shared" si="944"/>
        <v>3.1052917443016285E-5</v>
      </c>
      <c r="BJ637" s="14">
        <f t="shared" si="945"/>
        <v>0.67218419283746789</v>
      </c>
      <c r="BK637" s="14">
        <f t="shared" si="946"/>
        <v>0.18500093776446591</v>
      </c>
      <c r="BL637" s="14">
        <f t="shared" si="947"/>
        <v>0.13438579963838795</v>
      </c>
      <c r="BM637" s="14">
        <f t="shared" si="948"/>
        <v>0.64957866037444623</v>
      </c>
      <c r="BN637" s="14">
        <f t="shared" si="949"/>
        <v>0.33862528020135851</v>
      </c>
    </row>
    <row r="638" spans="1:66" s="10" customFormat="1" x14ac:dyDescent="0.25">
      <c r="A638" t="s">
        <v>349</v>
      </c>
      <c r="B638" t="s">
        <v>273</v>
      </c>
      <c r="C638" t="s">
        <v>265</v>
      </c>
      <c r="D638" s="11">
        <v>44435</v>
      </c>
      <c r="E638" s="10">
        <f>VLOOKUP(A638,home!$A$2:$E$405,3,FALSE)</f>
        <v>1.2749999999999999</v>
      </c>
      <c r="F638" s="10">
        <f>VLOOKUP(B638,home!$B$2:$E$405,3,FALSE)</f>
        <v>0.26140000000000002</v>
      </c>
      <c r="G638" s="10">
        <f>VLOOKUP(C638,away!$B$2:$E$405,4,FALSE)</f>
        <v>0.7843</v>
      </c>
      <c r="H638" s="10">
        <f>VLOOKUP(A638,away!$A$2:$E$405,3,FALSE)</f>
        <v>1.35</v>
      </c>
      <c r="I638" s="10">
        <f>VLOOKUP(C638,away!$B$2:$E$405,3,FALSE)</f>
        <v>1.1111</v>
      </c>
      <c r="J638" s="10">
        <f>VLOOKUP(B638,home!$B$2:$E$405,4,FALSE)</f>
        <v>1.2345999999999999</v>
      </c>
      <c r="K638" s="12">
        <f t="shared" si="894"/>
        <v>0.2613954255</v>
      </c>
      <c r="L638" s="12">
        <f t="shared" si="895"/>
        <v>1.8518814809999999</v>
      </c>
      <c r="M638" s="13">
        <f t="shared" si="896"/>
        <v>0.12084133117638146</v>
      </c>
      <c r="N638" s="13">
        <f t="shared" si="897"/>
        <v>3.1587371180836654E-2</v>
      </c>
      <c r="O638" s="13">
        <f t="shared" si="898"/>
        <v>0.22378382334492875</v>
      </c>
      <c r="P638" s="13">
        <f t="shared" si="899"/>
        <v>5.8496067723264496E-2</v>
      </c>
      <c r="Q638" s="13">
        <f t="shared" si="900"/>
        <v>4.1283971651206166E-3</v>
      </c>
      <c r="R638" s="13">
        <f t="shared" si="901"/>
        <v>0.20721055909992456</v>
      </c>
      <c r="S638" s="13">
        <f t="shared" si="902"/>
        <v>7.0790968325445298E-3</v>
      </c>
      <c r="T638" s="13">
        <f t="shared" si="903"/>
        <v>7.6453022562997684E-3</v>
      </c>
      <c r="U638" s="13">
        <f t="shared" si="904"/>
        <v>5.4163892264017681E-2</v>
      </c>
      <c r="V638" s="13">
        <f t="shared" si="905"/>
        <v>3.8075578915926418E-4</v>
      </c>
      <c r="W638" s="13">
        <f t="shared" si="906"/>
        <v>3.5971471120323261E-4</v>
      </c>
      <c r="X638" s="13">
        <f t="shared" si="907"/>
        <v>6.6614901212052962E-4</v>
      </c>
      <c r="Y638" s="13">
        <f t="shared" si="908"/>
        <v>6.168145095662267E-4</v>
      </c>
      <c r="Z638" s="13">
        <f t="shared" si="909"/>
        <v>0.1279097990216021</v>
      </c>
      <c r="AA638" s="13">
        <f t="shared" si="910"/>
        <v>3.3435036340871166E-2</v>
      </c>
      <c r="AB638" s="13">
        <f t="shared" si="911"/>
        <v>4.3698827754649902E-3</v>
      </c>
      <c r="AC638" s="13">
        <f t="shared" si="912"/>
        <v>1.1519608094692276E-5</v>
      </c>
      <c r="AD638" s="13">
        <f t="shared" si="913"/>
        <v>2.3506944998394646E-5</v>
      </c>
      <c r="AE638" s="13">
        <f t="shared" si="914"/>
        <v>4.3532076117412608E-5</v>
      </c>
      <c r="AF638" s="13">
        <f t="shared" si="915"/>
        <v>4.0308122795659404E-5</v>
      </c>
      <c r="AG638" s="13">
        <f t="shared" si="916"/>
        <v>2.4881955379718531E-5</v>
      </c>
      <c r="AH638" s="13">
        <f t="shared" si="917"/>
        <v>5.921844701163425E-2</v>
      </c>
      <c r="AI638" s="13">
        <f t="shared" si="918"/>
        <v>1.5479431154055341E-2</v>
      </c>
      <c r="AJ638" s="13">
        <f t="shared" si="919"/>
        <v>2.0231262465061255E-3</v>
      </c>
      <c r="AK638" s="13">
        <f t="shared" si="920"/>
        <v>1.7627864868189562E-4</v>
      </c>
      <c r="AL638" s="13">
        <f t="shared" si="921"/>
        <v>2.2305341018430932E-7</v>
      </c>
      <c r="AM638" s="13">
        <f t="shared" si="922"/>
        <v>1.2289215780120932E-6</v>
      </c>
      <c r="AN638" s="13">
        <f t="shared" si="923"/>
        <v>2.2758171119218922E-6</v>
      </c>
      <c r="AO638" s="13">
        <f t="shared" si="924"/>
        <v>2.1072717818555284E-6</v>
      </c>
      <c r="AP638" s="13">
        <f t="shared" si="925"/>
        <v>1.3008058627507083E-6</v>
      </c>
      <c r="AQ638" s="13">
        <f t="shared" si="926"/>
        <v>6.0223457190106653E-7</v>
      </c>
      <c r="AR638" s="13">
        <f t="shared" si="927"/>
        <v>2.1933109070885026E-2</v>
      </c>
      <c r="AS638" s="13">
        <f t="shared" si="928"/>
        <v>5.7332143781219013E-3</v>
      </c>
      <c r="AT638" s="13">
        <f t="shared" si="929"/>
        <v>7.4931800592594605E-4</v>
      </c>
      <c r="AU638" s="13">
        <f t="shared" si="930"/>
        <v>6.5289432997941421E-5</v>
      </c>
      <c r="AV638" s="13">
        <f t="shared" si="931"/>
        <v>4.2665897797876587E-6</v>
      </c>
      <c r="AW638" s="13">
        <f t="shared" si="932"/>
        <v>2.999283638449139E-9</v>
      </c>
      <c r="AX638" s="13">
        <f t="shared" si="933"/>
        <v>5.3539079798433746E-8</v>
      </c>
      <c r="AY638" s="13">
        <f t="shared" si="934"/>
        <v>9.9148030388500659E-8</v>
      </c>
      <c r="AZ638" s="13">
        <f t="shared" si="935"/>
        <v>9.1805200677044821E-8</v>
      </c>
      <c r="BA638" s="13">
        <f t="shared" si="936"/>
        <v>5.6670783664435982E-8</v>
      </c>
      <c r="BB638" s="13">
        <f t="shared" si="937"/>
        <v>2.6236893695481598E-8</v>
      </c>
      <c r="BC638" s="13">
        <f t="shared" si="938"/>
        <v>9.7175235107255928E-9</v>
      </c>
      <c r="BD638" s="13">
        <f t="shared" si="939"/>
        <v>6.7695864181875178E-3</v>
      </c>
      <c r="BE638" s="13">
        <f t="shared" si="940"/>
        <v>1.7695389222411474E-3</v>
      </c>
      <c r="BF638" s="13">
        <f t="shared" si="941"/>
        <v>2.3127468975901806E-4</v>
      </c>
      <c r="BG638" s="13">
        <f t="shared" si="942"/>
        <v>2.015138197897968E-5</v>
      </c>
      <c r="BH638" s="13">
        <f t="shared" si="943"/>
        <v>1.3168697667021059E-6</v>
      </c>
      <c r="BI638" s="13">
        <f t="shared" si="944"/>
        <v>6.884474659903656E-8</v>
      </c>
      <c r="BJ638" s="14">
        <f t="shared" si="945"/>
        <v>4.5143830102856379E-2</v>
      </c>
      <c r="BK638" s="14">
        <f t="shared" si="946"/>
        <v>0.18680909333088505</v>
      </c>
      <c r="BL638" s="14">
        <f t="shared" si="947"/>
        <v>0.63713761149047543</v>
      </c>
      <c r="BM638" s="14">
        <f t="shared" si="948"/>
        <v>0.35095268810661562</v>
      </c>
      <c r="BN638" s="14">
        <f t="shared" si="949"/>
        <v>0.64604754969045652</v>
      </c>
    </row>
    <row r="639" spans="1:66" x14ac:dyDescent="0.25">
      <c r="A639" t="s">
        <v>349</v>
      </c>
      <c r="B639" t="s">
        <v>266</v>
      </c>
      <c r="C639" t="s">
        <v>328</v>
      </c>
      <c r="D639" s="11">
        <v>44435</v>
      </c>
      <c r="E639" s="10">
        <f>VLOOKUP(A639,home!$A$2:$E$405,3,FALSE)</f>
        <v>1.2749999999999999</v>
      </c>
      <c r="F639" s="10">
        <f>VLOOKUP(B639,home!$B$2:$E$405,3,FALSE)</f>
        <v>0.7843</v>
      </c>
      <c r="G639" s="10">
        <f>VLOOKUP(C639,away!$B$2:$E$405,4,FALSE)</f>
        <v>0.7843</v>
      </c>
      <c r="H639" s="10">
        <f>VLOOKUP(A639,away!$A$2:$E$405,3,FALSE)</f>
        <v>1.35</v>
      </c>
      <c r="I639" s="10">
        <f>VLOOKUP(C639,away!$B$2:$E$405,3,FALSE)</f>
        <v>1.1111</v>
      </c>
      <c r="J639" s="10">
        <f>VLOOKUP(B639,home!$B$2:$E$405,4,FALSE)</f>
        <v>1.2345999999999999</v>
      </c>
      <c r="K639" s="12">
        <f t="shared" si="894"/>
        <v>0.7842862747499999</v>
      </c>
      <c r="L639" s="12">
        <f t="shared" si="895"/>
        <v>1.8518814809999999</v>
      </c>
      <c r="M639" s="13">
        <f t="shared" si="896"/>
        <v>7.1635268050562542E-2</v>
      </c>
      <c r="N639" s="13">
        <f t="shared" si="897"/>
        <v>5.6182557520093379E-2</v>
      </c>
      <c r="O639" s="13">
        <f t="shared" si="898"/>
        <v>0.13266002628930773</v>
      </c>
      <c r="P639" s="13">
        <f t="shared" si="899"/>
        <v>0.1040434378266782</v>
      </c>
      <c r="Q639" s="13">
        <f t="shared" si="900"/>
        <v>2.2031604371680814E-2</v>
      </c>
      <c r="R639" s="13">
        <f t="shared" si="901"/>
        <v>0.12283532297707109</v>
      </c>
      <c r="S639" s="13">
        <f t="shared" si="902"/>
        <v>3.7778308259952299E-2</v>
      </c>
      <c r="T639" s="13">
        <f t="shared" si="903"/>
        <v>4.0799920132634337E-2</v>
      </c>
      <c r="U639" s="13">
        <f t="shared" si="904"/>
        <v>9.6338057865400145E-2</v>
      </c>
      <c r="V639" s="13">
        <f t="shared" si="905"/>
        <v>6.0966013802448609E-3</v>
      </c>
      <c r="W639" s="13">
        <f t="shared" si="906"/>
        <v>5.759694973143787E-3</v>
      </c>
      <c r="X639" s="13">
        <f t="shared" si="907"/>
        <v>1.0666272456973769E-2</v>
      </c>
      <c r="Y639" s="13">
        <f t="shared" si="908"/>
        <v>9.8763362171850489E-3</v>
      </c>
      <c r="Z639" s="13">
        <f t="shared" si="909"/>
        <v>7.5825486611297233E-2</v>
      </c>
      <c r="AA639" s="13">
        <f t="shared" si="910"/>
        <v>5.9468888425480301E-2</v>
      </c>
      <c r="AB639" s="13">
        <f t="shared" si="911"/>
        <v>2.3320316483371666E-2</v>
      </c>
      <c r="AC639" s="13">
        <f t="shared" si="912"/>
        <v>5.5342098236080208E-4</v>
      </c>
      <c r="AD639" s="13">
        <f t="shared" si="913"/>
        <v>1.1293124285458101E-3</v>
      </c>
      <c r="AE639" s="13">
        <f t="shared" si="914"/>
        <v>2.0913527726871212E-3</v>
      </c>
      <c r="AF639" s="13">
        <f t="shared" si="915"/>
        <v>1.9364687349886413E-3</v>
      </c>
      <c r="AG639" s="13">
        <f t="shared" si="916"/>
        <v>1.1953701962869872E-3</v>
      </c>
      <c r="AH639" s="13">
        <f t="shared" si="917"/>
        <v>3.5104953610818723E-2</v>
      </c>
      <c r="AI639" s="13">
        <f t="shared" si="918"/>
        <v>2.7532333292700575E-2</v>
      </c>
      <c r="AJ639" s="13">
        <f t="shared" si="919"/>
        <v>1.0796615556653765E-2</v>
      </c>
      <c r="AK639" s="13">
        <f t="shared" si="920"/>
        <v>2.8225457982786264E-3</v>
      </c>
      <c r="AL639" s="13">
        <f t="shared" si="921"/>
        <v>3.2151661122894654E-5</v>
      </c>
      <c r="AM639" s="13">
        <f t="shared" si="922"/>
        <v>1.771408475226138E-4</v>
      </c>
      <c r="AN639" s="13">
        <f t="shared" si="923"/>
        <v>3.2804385505577323E-4</v>
      </c>
      <c r="AO639" s="13">
        <f t="shared" si="924"/>
        <v>3.0374917006681737E-4</v>
      </c>
      <c r="AP639" s="13">
        <f t="shared" si="925"/>
        <v>1.8750248763861952E-4</v>
      </c>
      <c r="AQ639" s="13">
        <f t="shared" si="926"/>
        <v>8.6808096124847787E-5</v>
      </c>
      <c r="AR639" s="13">
        <f t="shared" si="927"/>
        <v>1.3002042696647838E-2</v>
      </c>
      <c r="AS639" s="13">
        <f t="shared" si="928"/>
        <v>1.0197323630694376E-2</v>
      </c>
      <c r="AT639" s="13">
        <f t="shared" si="929"/>
        <v>3.9988104813687177E-3</v>
      </c>
      <c r="AU639" s="13">
        <f t="shared" si="930"/>
        <v>1.0454040586213088E-3</v>
      </c>
      <c r="AV639" s="13">
        <f t="shared" si="931"/>
        <v>2.0497401368615913E-4</v>
      </c>
      <c r="AW639" s="13">
        <f t="shared" si="932"/>
        <v>1.2971455751156239E-6</v>
      </c>
      <c r="AX639" s="13">
        <f t="shared" si="933"/>
        <v>2.3154855901594748E-5</v>
      </c>
      <c r="AY639" s="13">
        <f t="shared" si="934"/>
        <v>4.288004883938687E-5</v>
      </c>
      <c r="AZ639" s="13">
        <f t="shared" si="935"/>
        <v>3.9704384175018049E-5</v>
      </c>
      <c r="BA639" s="13">
        <f t="shared" si="936"/>
        <v>2.4509271256075126E-5</v>
      </c>
      <c r="BB639" s="13">
        <f t="shared" si="937"/>
        <v>1.1347066387982791E-5</v>
      </c>
      <c r="BC639" s="13">
        <f t="shared" si="938"/>
        <v>4.2026844215165738E-6</v>
      </c>
      <c r="BD639" s="13">
        <f t="shared" si="939"/>
        <v>4.0130403475155734E-3</v>
      </c>
      <c r="BE639" s="13">
        <f t="shared" si="940"/>
        <v>3.1473724645744343E-3</v>
      </c>
      <c r="BF639" s="13">
        <f t="shared" si="941"/>
        <v>1.2342205127459044E-3</v>
      </c>
      <c r="BG639" s="13">
        <f t="shared" si="942"/>
        <v>3.2266073605384012E-4</v>
      </c>
      <c r="BH639" s="13">
        <f t="shared" si="943"/>
        <v>6.3264596671939798E-5</v>
      </c>
      <c r="BI639" s="13">
        <f t="shared" si="944"/>
        <v>9.9235109694793828E-6</v>
      </c>
      <c r="BJ639" s="14">
        <f t="shared" si="945"/>
        <v>0.15289793257161</v>
      </c>
      <c r="BK639" s="14">
        <f t="shared" si="946"/>
        <v>0.22018206820976099</v>
      </c>
      <c r="BL639" s="14">
        <f t="shared" si="947"/>
        <v>0.54811809734863226</v>
      </c>
      <c r="BM639" s="14">
        <f t="shared" si="948"/>
        <v>0.48759378480264232</v>
      </c>
      <c r="BN639" s="14">
        <f t="shared" si="949"/>
        <v>0.50938821703539372</v>
      </c>
    </row>
    <row r="640" spans="1:66" x14ac:dyDescent="0.25">
      <c r="A640" t="s">
        <v>349</v>
      </c>
      <c r="B640" t="s">
        <v>264</v>
      </c>
      <c r="C640" t="s">
        <v>268</v>
      </c>
      <c r="D640" s="11">
        <v>44435</v>
      </c>
      <c r="E640" s="10">
        <f>VLOOKUP(A640,home!$A$2:$E$405,3,FALSE)</f>
        <v>1.2749999999999999</v>
      </c>
      <c r="F640" s="10">
        <f>VLOOKUP(B640,home!$B$2:$E$405,3,FALSE)</f>
        <v>1.5686</v>
      </c>
      <c r="G640" s="10">
        <f>VLOOKUP(C640,away!$B$2:$E$405,4,FALSE)</f>
        <v>0.7843</v>
      </c>
      <c r="H640" s="10">
        <f>VLOOKUP(A640,away!$A$2:$E$405,3,FALSE)</f>
        <v>1.35</v>
      </c>
      <c r="I640" s="10">
        <f>VLOOKUP(C640,away!$B$2:$E$405,3,FALSE)</f>
        <v>1.1111</v>
      </c>
      <c r="J640" s="10">
        <f>VLOOKUP(B640,home!$B$2:$E$405,4,FALSE)</f>
        <v>0.74070000000000003</v>
      </c>
      <c r="K640" s="12">
        <f t="shared" si="894"/>
        <v>1.5685725494999998</v>
      </c>
      <c r="L640" s="12">
        <f t="shared" si="895"/>
        <v>1.1110388895000001</v>
      </c>
      <c r="M640" s="13">
        <f t="shared" si="896"/>
        <v>6.8589800298510237E-2</v>
      </c>
      <c r="N640" s="13">
        <f t="shared" si="897"/>
        <v>0.10758807792393003</v>
      </c>
      <c r="O640" s="13">
        <f t="shared" si="898"/>
        <v>7.6205935554683579E-2</v>
      </c>
      <c r="P640" s="13">
        <f t="shared" si="899"/>
        <v>0.11953453862004269</v>
      </c>
      <c r="Q640" s="13">
        <f t="shared" si="900"/>
        <v>8.437985284247182E-2</v>
      </c>
      <c r="R640" s="13">
        <f t="shared" si="901"/>
        <v>4.2333879005992121E-2</v>
      </c>
      <c r="S640" s="13">
        <f t="shared" si="902"/>
        <v>5.2079557969703087E-2</v>
      </c>
      <c r="T640" s="13">
        <f t="shared" si="903"/>
        <v>9.3749297998273307E-2</v>
      </c>
      <c r="U640" s="13">
        <f t="shared" si="904"/>
        <v>6.6403760522653565E-2</v>
      </c>
      <c r="V640" s="13">
        <f t="shared" si="905"/>
        <v>1.0084599404885632E-2</v>
      </c>
      <c r="W640" s="13">
        <f t="shared" si="906"/>
        <v>4.411864029985027E-2</v>
      </c>
      <c r="X640" s="13">
        <f t="shared" si="907"/>
        <v>4.901752512499559E-2</v>
      </c>
      <c r="Y640" s="13">
        <f t="shared" si="908"/>
        <v>2.7230188340456731E-2</v>
      </c>
      <c r="Z640" s="13">
        <f t="shared" si="909"/>
        <v>1.5678195306348282E-2</v>
      </c>
      <c r="AA640" s="13">
        <f t="shared" si="910"/>
        <v>2.4592386783237653E-2</v>
      </c>
      <c r="AB640" s="13">
        <f t="shared" si="911"/>
        <v>1.9287471417436596E-2</v>
      </c>
      <c r="AC640" s="13">
        <f t="shared" si="912"/>
        <v>1.0984303895993633E-3</v>
      </c>
      <c r="AD640" s="13">
        <f t="shared" si="913"/>
        <v>1.7300822023902401E-2</v>
      </c>
      <c r="AE640" s="13">
        <f t="shared" si="914"/>
        <v>1.9221886088873666E-2</v>
      </c>
      <c r="AF640" s="13">
        <f t="shared" si="915"/>
        <v>1.0678131487138851E-2</v>
      </c>
      <c r="AG640" s="13">
        <f t="shared" si="916"/>
        <v>3.9546064498019104E-3</v>
      </c>
      <c r="AH640" s="13">
        <f t="shared" si="917"/>
        <v>4.3547711756323276E-3</v>
      </c>
      <c r="AI640" s="13">
        <f t="shared" si="918"/>
        <v>6.8307745254507111E-3</v>
      </c>
      <c r="AJ640" s="13">
        <f t="shared" si="919"/>
        <v>5.3572827062229383E-3</v>
      </c>
      <c r="AK640" s="13">
        <f t="shared" si="920"/>
        <v>2.8010955309641238E-3</v>
      </c>
      <c r="AL640" s="13">
        <f t="shared" si="921"/>
        <v>7.6571367320248839E-5</v>
      </c>
      <c r="AM640" s="13">
        <f t="shared" si="922"/>
        <v>5.4275189020956656E-3</v>
      </c>
      <c r="AN640" s="13">
        <f t="shared" si="923"/>
        <v>6.0301845737246269E-3</v>
      </c>
      <c r="AO640" s="13">
        <f t="shared" si="924"/>
        <v>3.3498847861355213E-3</v>
      </c>
      <c r="AP640" s="13">
        <f t="shared" si="925"/>
        <v>1.2406174242469848E-3</v>
      </c>
      <c r="AQ640" s="13">
        <f t="shared" si="926"/>
        <v>3.4459355133243015E-4</v>
      </c>
      <c r="AR640" s="13">
        <f t="shared" si="927"/>
        <v>9.6766402620022962E-4</v>
      </c>
      <c r="AS640" s="13">
        <f t="shared" si="928"/>
        <v>1.5178512286363286E-3</v>
      </c>
      <c r="AT640" s="13">
        <f t="shared" si="929"/>
        <v>1.1904298857318969E-3</v>
      </c>
      <c r="AU640" s="13">
        <f t="shared" si="930"/>
        <v>6.2242521362115822E-4</v>
      </c>
      <c r="AV640" s="13">
        <f t="shared" si="931"/>
        <v>2.4407977605070565E-4</v>
      </c>
      <c r="AW640" s="13">
        <f t="shared" si="932"/>
        <v>3.7067882073724437E-6</v>
      </c>
      <c r="AX640" s="13">
        <f t="shared" si="933"/>
        <v>1.4189095269532713E-3</v>
      </c>
      <c r="AY640" s="13">
        <f t="shared" si="934"/>
        <v>1.5764636651271328E-3</v>
      </c>
      <c r="AZ640" s="13">
        <f t="shared" si="935"/>
        <v>8.7575621991997502E-4</v>
      </c>
      <c r="BA640" s="13">
        <f t="shared" si="936"/>
        <v>3.2433307268420224E-4</v>
      </c>
      <c r="BB640" s="13">
        <f t="shared" si="937"/>
        <v>9.0086664225794732E-5</v>
      </c>
      <c r="BC640" s="13">
        <f t="shared" si="938"/>
        <v>2.0017957476037259E-5</v>
      </c>
      <c r="BD640" s="13">
        <f t="shared" si="939"/>
        <v>1.7918539417976703E-4</v>
      </c>
      <c r="BE640" s="13">
        <f t="shared" si="940"/>
        <v>2.8106529058171954E-4</v>
      </c>
      <c r="BF640" s="13">
        <f t="shared" si="941"/>
        <v>2.2043564971186311E-4</v>
      </c>
      <c r="BG640" s="13">
        <f t="shared" si="942"/>
        <v>1.1525643635640866E-4</v>
      </c>
      <c r="BH640" s="13">
        <f t="shared" si="943"/>
        <v>4.5197020555464124E-5</v>
      </c>
      <c r="BI640" s="13">
        <f t="shared" si="944"/>
        <v>1.4178961152497646E-5</v>
      </c>
      <c r="BJ640" s="14">
        <f t="shared" si="945"/>
        <v>0.47793739492361614</v>
      </c>
      <c r="BK640" s="14">
        <f t="shared" si="946"/>
        <v>0.25303996171518839</v>
      </c>
      <c r="BL640" s="14">
        <f t="shared" si="947"/>
        <v>0.25356512610505166</v>
      </c>
      <c r="BM640" s="14">
        <f t="shared" si="948"/>
        <v>0.50001583692765428</v>
      </c>
      <c r="BN640" s="14">
        <f t="shared" si="949"/>
        <v>0.49863208424563049</v>
      </c>
    </row>
    <row r="641" spans="1:66" x14ac:dyDescent="0.25">
      <c r="A641" t="s">
        <v>349</v>
      </c>
      <c r="B641" t="s">
        <v>267</v>
      </c>
      <c r="C641" t="s">
        <v>269</v>
      </c>
      <c r="D641" s="11">
        <v>44435</v>
      </c>
      <c r="E641" s="10">
        <f>VLOOKUP(A641,home!$A$2:$E$405,3,FALSE)</f>
        <v>1.2749999999999999</v>
      </c>
      <c r="F641" s="10">
        <f>VLOOKUP(B641,home!$B$2:$E$405,3,FALSE)</f>
        <v>1.1765000000000001</v>
      </c>
      <c r="G641" s="10">
        <f>VLOOKUP(C641,away!$B$2:$E$405,4,FALSE)</f>
        <v>0.39219999999999999</v>
      </c>
      <c r="H641" s="10">
        <f>VLOOKUP(A641,away!$A$2:$E$405,3,FALSE)</f>
        <v>1.35</v>
      </c>
      <c r="I641" s="10">
        <f>VLOOKUP(C641,away!$B$2:$E$405,3,FALSE)</f>
        <v>1.4815</v>
      </c>
      <c r="J641" s="10">
        <f>VLOOKUP(B641,home!$B$2:$E$405,4,FALSE)</f>
        <v>1.1111</v>
      </c>
      <c r="K641" s="12">
        <f t="shared" si="894"/>
        <v>0.58831470750000003</v>
      </c>
      <c r="L641" s="12">
        <f t="shared" si="895"/>
        <v>2.2222277775000006</v>
      </c>
      <c r="M641" s="13">
        <f t="shared" si="896"/>
        <v>6.0172340944336676E-2</v>
      </c>
      <c r="N641" s="13">
        <f t="shared" si="897"/>
        <v>3.5400273162257703E-2</v>
      </c>
      <c r="O641" s="13">
        <f t="shared" si="898"/>
        <v>0.13371664748370557</v>
      </c>
      <c r="P641" s="13">
        <f t="shared" si="899"/>
        <v>7.8667470352256852E-2</v>
      </c>
      <c r="Q641" s="13">
        <f t="shared" si="900"/>
        <v>1.041325067543687E-2</v>
      </c>
      <c r="R641" s="13">
        <f t="shared" si="901"/>
        <v>0.14857442417623309</v>
      </c>
      <c r="S641" s="13">
        <f t="shared" si="902"/>
        <v>2.571185861519017E-2</v>
      </c>
      <c r="T641" s="13">
        <f t="shared" si="903"/>
        <v>2.3140614905026453E-2</v>
      </c>
      <c r="U641" s="13">
        <f t="shared" si="904"/>
        <v>8.7408518901221491E-2</v>
      </c>
      <c r="V641" s="13">
        <f t="shared" si="905"/>
        <v>3.7349882457401438E-3</v>
      </c>
      <c r="W641" s="13">
        <f t="shared" si="906"/>
        <v>2.0420895084146068E-3</v>
      </c>
      <c r="X641" s="13">
        <f t="shared" si="907"/>
        <v>4.5379880297402595E-3</v>
      </c>
      <c r="Y641" s="13">
        <f t="shared" si="908"/>
        <v>5.0422215268256538E-3</v>
      </c>
      <c r="Z641" s="13">
        <f t="shared" si="909"/>
        <v>0.1100554041434976</v>
      </c>
      <c r="AA641" s="13">
        <f t="shared" si="910"/>
        <v>6.4747212897476078E-2</v>
      </c>
      <c r="AB641" s="13">
        <f t="shared" si="911"/>
        <v>1.904586880860943E-2</v>
      </c>
      <c r="AC641" s="13">
        <f t="shared" si="912"/>
        <v>3.0518805700071894E-4</v>
      </c>
      <c r="AD641" s="13">
        <f t="shared" si="913"/>
        <v>3.0034782295793955E-4</v>
      </c>
      <c r="AE641" s="13">
        <f t="shared" si="914"/>
        <v>6.6744127508878558E-4</v>
      </c>
      <c r="AF641" s="13">
        <f t="shared" si="915"/>
        <v>7.4160327067615962E-4</v>
      </c>
      <c r="AG641" s="13">
        <f t="shared" si="916"/>
        <v>5.4933712932713776E-4</v>
      </c>
      <c r="AH641" s="13">
        <f t="shared" si="917"/>
        <v>6.1142044037917252E-2</v>
      </c>
      <c r="AI641" s="13">
        <f t="shared" si="918"/>
        <v>3.5970763754119409E-2</v>
      </c>
      <c r="AJ641" s="13">
        <f t="shared" si="919"/>
        <v>1.058106467827818E-2</v>
      </c>
      <c r="AK641" s="13">
        <f t="shared" si="920"/>
        <v>2.0749986570799362E-3</v>
      </c>
      <c r="AL641" s="13">
        <f t="shared" si="921"/>
        <v>1.5959739673865276E-5</v>
      </c>
      <c r="AM641" s="13">
        <f t="shared" si="922"/>
        <v>3.5339808322352413E-5</v>
      </c>
      <c r="AN641" s="13">
        <f t="shared" si="923"/>
        <v>7.8533103705457228E-5</v>
      </c>
      <c r="AO641" s="13">
        <f t="shared" si="924"/>
        <v>8.7259222253777664E-5</v>
      </c>
      <c r="AP641" s="13">
        <f t="shared" si="925"/>
        <v>6.4636622511796975E-5</v>
      </c>
      <c r="AQ641" s="13">
        <f t="shared" si="926"/>
        <v>3.5909324497374275E-5</v>
      </c>
      <c r="AR641" s="13">
        <f t="shared" si="927"/>
        <v>2.7174309726837612E-2</v>
      </c>
      <c r="AS641" s="13">
        <f t="shared" si="928"/>
        <v>1.5987046078458873E-2</v>
      </c>
      <c r="AT641" s="13">
        <f t="shared" si="929"/>
        <v>4.7027071687187763E-3</v>
      </c>
      <c r="AU641" s="13">
        <f t="shared" si="930"/>
        <v>9.2222393080764679E-4</v>
      </c>
      <c r="AV641" s="13">
        <f t="shared" si="931"/>
        <v>1.3563947552565025E-4</v>
      </c>
      <c r="AW641" s="13">
        <f t="shared" si="932"/>
        <v>5.7959092902509044E-7</v>
      </c>
      <c r="AX641" s="13">
        <f t="shared" si="933"/>
        <v>3.4651548327118019E-6</v>
      </c>
      <c r="AY641" s="13">
        <f t="shared" si="934"/>
        <v>7.7003633225905333E-6</v>
      </c>
      <c r="AZ641" s="13">
        <f t="shared" si="935"/>
        <v>8.5559806361514431E-6</v>
      </c>
      <c r="BA641" s="13">
        <f t="shared" si="936"/>
        <v>6.3377792778026203E-6</v>
      </c>
      <c r="BB641" s="13">
        <f t="shared" si="937"/>
        <v>3.520997289699219E-6</v>
      </c>
      <c r="BC641" s="13">
        <f t="shared" si="938"/>
        <v>1.5648915963343646E-6</v>
      </c>
      <c r="BD641" s="13">
        <f t="shared" si="939"/>
        <v>1.0064584318227829E-2</v>
      </c>
      <c r="BE641" s="13">
        <f t="shared" si="940"/>
        <v>5.9211429792872926E-3</v>
      </c>
      <c r="BF641" s="13">
        <f t="shared" si="941"/>
        <v>1.7417477499625409E-3</v>
      </c>
      <c r="BG641" s="13">
        <f t="shared" si="942"/>
        <v>3.4156527268599846E-4</v>
      </c>
      <c r="BH641" s="13">
        <f t="shared" si="943"/>
        <v>5.0236968373105239E-5</v>
      </c>
      <c r="BI641" s="13">
        <f t="shared" si="944"/>
        <v>5.9110294708220347E-6</v>
      </c>
      <c r="BJ641" s="14">
        <f t="shared" si="945"/>
        <v>8.3167990553997623E-2</v>
      </c>
      <c r="BK641" s="14">
        <f t="shared" si="946"/>
        <v>0.16861550631752104</v>
      </c>
      <c r="BL641" s="14">
        <f t="shared" si="947"/>
        <v>0.63030865809299663</v>
      </c>
      <c r="BM641" s="14">
        <f t="shared" si="948"/>
        <v>0.52519603154139261</v>
      </c>
      <c r="BN641" s="14">
        <f t="shared" si="949"/>
        <v>0.46694440679422677</v>
      </c>
    </row>
    <row r="642" spans="1:66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2"/>
      <c r="L642" s="12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4"/>
      <c r="BK642" s="14"/>
      <c r="BL642" s="14"/>
      <c r="BM642" s="14"/>
      <c r="BN642" s="14"/>
    </row>
    <row r="643" spans="1:66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2"/>
      <c r="L643" s="12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4"/>
      <c r="BK643" s="14"/>
      <c r="BL643" s="14"/>
      <c r="BM643" s="14"/>
      <c r="BN643" s="14"/>
    </row>
    <row r="644" spans="1:66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2"/>
      <c r="L644" s="12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4"/>
      <c r="BK644" s="14"/>
      <c r="BL644" s="14"/>
      <c r="BM644" s="14"/>
      <c r="BN644" s="14"/>
    </row>
    <row r="645" spans="1:66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2"/>
      <c r="L645" s="12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4"/>
      <c r="BK645" s="14"/>
      <c r="BL645" s="14"/>
      <c r="BM645" s="14"/>
      <c r="BN645" s="14"/>
    </row>
    <row r="646" spans="1:66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2"/>
      <c r="L646" s="12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4"/>
      <c r="BK646" s="14"/>
      <c r="BL646" s="14"/>
      <c r="BM646" s="14"/>
      <c r="BN646" s="14"/>
    </row>
    <row r="647" spans="1:66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2"/>
      <c r="L647" s="12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4"/>
      <c r="BK647" s="14"/>
      <c r="BL647" s="14"/>
      <c r="BM647" s="14"/>
      <c r="BN647" s="14"/>
    </row>
    <row r="648" spans="1:66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2"/>
      <c r="L648" s="12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4"/>
      <c r="BK648" s="14"/>
      <c r="BL648" s="14"/>
      <c r="BM648" s="14"/>
      <c r="BN648" s="14"/>
    </row>
    <row r="649" spans="1:66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2"/>
      <c r="L649" s="12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4"/>
      <c r="BK649" s="14"/>
      <c r="BL649" s="14"/>
      <c r="BM649" s="14"/>
      <c r="BN649" s="14"/>
    </row>
    <row r="650" spans="1:66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2"/>
      <c r="L650" s="12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4"/>
      <c r="BK650" s="14"/>
      <c r="BL650" s="14"/>
      <c r="BM650" s="14"/>
      <c r="BN650" s="14"/>
    </row>
    <row r="651" spans="1:66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2"/>
      <c r="L651" s="12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4"/>
      <c r="BK651" s="14"/>
      <c r="BL651" s="14"/>
      <c r="BM651" s="14"/>
      <c r="BN651" s="14"/>
    </row>
    <row r="652" spans="1:66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2"/>
      <c r="L652" s="12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4"/>
      <c r="BK652" s="14"/>
      <c r="BL652" s="14"/>
      <c r="BM652" s="14"/>
      <c r="BN652" s="14"/>
    </row>
    <row r="653" spans="1:66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2"/>
      <c r="L653" s="12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4"/>
      <c r="BK653" s="14"/>
      <c r="BL653" s="14"/>
      <c r="BM653" s="14"/>
      <c r="BN653" s="14"/>
    </row>
    <row r="654" spans="1:66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2"/>
      <c r="L654" s="12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4"/>
      <c r="BK654" s="14"/>
      <c r="BL654" s="14"/>
      <c r="BM654" s="14"/>
      <c r="BN654" s="14"/>
    </row>
    <row r="655" spans="1:66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2"/>
      <c r="L655" s="12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4"/>
      <c r="BK655" s="14"/>
      <c r="BL655" s="14"/>
      <c r="BM655" s="14"/>
      <c r="BN655" s="14"/>
    </row>
    <row r="656" spans="1:66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2"/>
      <c r="L656" s="12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4"/>
      <c r="BK656" s="14"/>
      <c r="BL656" s="14"/>
      <c r="BM656" s="14"/>
      <c r="BN656" s="14"/>
    </row>
    <row r="657" spans="1:66" s="15" customForma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2"/>
      <c r="L657" s="12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4"/>
      <c r="BK657" s="14"/>
      <c r="BL657" s="14"/>
      <c r="BM657" s="14"/>
      <c r="BN657" s="14"/>
    </row>
    <row r="658" spans="1:66" x14ac:dyDescent="0.25">
      <c r="A658" s="10"/>
      <c r="B658" s="10"/>
      <c r="C658" s="10"/>
      <c r="D658" s="16"/>
      <c r="E658" s="10"/>
      <c r="F658" s="10"/>
      <c r="G658" s="10"/>
      <c r="H658" s="10"/>
      <c r="I658" s="10"/>
      <c r="J658" s="10"/>
      <c r="K658" s="12"/>
      <c r="L658" s="12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4"/>
      <c r="BK658" s="14"/>
      <c r="BL658" s="14"/>
      <c r="BM658" s="14"/>
      <c r="BN658" s="14"/>
    </row>
    <row r="659" spans="1:66" x14ac:dyDescent="0.25">
      <c r="A659" s="10"/>
      <c r="B659" s="10"/>
      <c r="C659" s="10"/>
      <c r="D659" s="16"/>
      <c r="E659" s="10"/>
      <c r="F659" s="10"/>
      <c r="G659" s="10"/>
      <c r="H659" s="10"/>
      <c r="I659" s="10"/>
      <c r="J659" s="10"/>
      <c r="K659" s="12"/>
      <c r="L659" s="12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4"/>
      <c r="BK659" s="14"/>
      <c r="BL659" s="14"/>
      <c r="BM659" s="14"/>
      <c r="BN659" s="14"/>
    </row>
    <row r="660" spans="1:66" x14ac:dyDescent="0.25">
      <c r="A660" s="10"/>
      <c r="B660" s="10"/>
      <c r="C660" s="10"/>
      <c r="D660" s="16"/>
      <c r="E660" s="10"/>
      <c r="F660" s="10"/>
      <c r="G660" s="10"/>
      <c r="H660" s="10"/>
      <c r="I660" s="10"/>
      <c r="J660" s="10"/>
      <c r="K660" s="12"/>
      <c r="L660" s="12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4"/>
      <c r="BK660" s="14"/>
      <c r="BL660" s="14"/>
      <c r="BM660" s="14"/>
      <c r="BN660" s="14"/>
    </row>
    <row r="661" spans="1:66" x14ac:dyDescent="0.25">
      <c r="A661" s="10"/>
      <c r="B661" s="10"/>
      <c r="C661" s="10"/>
      <c r="D661" s="16"/>
      <c r="E661" s="10"/>
      <c r="F661" s="10"/>
      <c r="G661" s="10"/>
      <c r="H661" s="10"/>
      <c r="I661" s="10"/>
      <c r="J661" s="10"/>
      <c r="K661" s="12"/>
      <c r="L661" s="12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4"/>
      <c r="BK661" s="14"/>
      <c r="BL661" s="14"/>
      <c r="BM661" s="14"/>
      <c r="BN661" s="14"/>
    </row>
    <row r="662" spans="1:66" x14ac:dyDescent="0.25">
      <c r="A662" s="10"/>
      <c r="B662" s="10"/>
      <c r="C662" s="10"/>
      <c r="D662" s="16"/>
      <c r="E662" s="10"/>
      <c r="F662" s="10"/>
      <c r="G662" s="10"/>
      <c r="H662" s="10"/>
      <c r="I662" s="10"/>
      <c r="J662" s="10"/>
      <c r="K662" s="12"/>
      <c r="L662" s="12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4"/>
      <c r="BK662" s="14"/>
      <c r="BL662" s="14"/>
      <c r="BM662" s="14"/>
      <c r="BN662" s="14"/>
    </row>
    <row r="663" spans="1:66" x14ac:dyDescent="0.25">
      <c r="A663" s="10"/>
      <c r="B663" s="10"/>
      <c r="C663" s="10"/>
      <c r="D663" s="16"/>
      <c r="E663" s="10"/>
      <c r="F663" s="10"/>
      <c r="G663" s="10"/>
      <c r="H663" s="10"/>
      <c r="I663" s="10"/>
      <c r="J663" s="10"/>
      <c r="K663" s="12"/>
      <c r="L663" s="12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4"/>
      <c r="BK663" s="14"/>
      <c r="BL663" s="14"/>
      <c r="BM663" s="14"/>
      <c r="BN663" s="14"/>
    </row>
    <row r="664" spans="1:66" x14ac:dyDescent="0.25">
      <c r="A664" s="10"/>
      <c r="B664" s="10"/>
      <c r="C664" s="10"/>
      <c r="D664" s="16"/>
      <c r="E664" s="10"/>
      <c r="F664" s="10"/>
      <c r="G664" s="10"/>
      <c r="H664" s="10"/>
      <c r="I664" s="10"/>
      <c r="J664" s="10"/>
      <c r="K664" s="12"/>
      <c r="L664" s="12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4"/>
      <c r="BK664" s="14"/>
      <c r="BL664" s="14"/>
      <c r="BM664" s="14"/>
      <c r="BN664" s="14"/>
    </row>
    <row r="665" spans="1:66" x14ac:dyDescent="0.25">
      <c r="A665" s="10"/>
      <c r="B665" s="10"/>
      <c r="C665" s="10"/>
      <c r="D665" s="16"/>
      <c r="E665" s="10"/>
      <c r="F665" s="10"/>
      <c r="G665" s="10"/>
      <c r="H665" s="10"/>
      <c r="I665" s="10"/>
      <c r="J665" s="10"/>
      <c r="K665" s="12"/>
      <c r="L665" s="12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4"/>
      <c r="BK665" s="14"/>
      <c r="BL665" s="14"/>
      <c r="BM665" s="14"/>
      <c r="BN665" s="14"/>
    </row>
    <row r="666" spans="1:66" x14ac:dyDescent="0.25">
      <c r="A666" s="10"/>
      <c r="B666" s="10"/>
      <c r="C666" s="10"/>
      <c r="D666" s="16"/>
      <c r="E666" s="10"/>
      <c r="F666" s="10"/>
      <c r="G666" s="10"/>
      <c r="H666" s="10"/>
      <c r="I666" s="10"/>
      <c r="J666" s="10"/>
      <c r="K666" s="12"/>
      <c r="L666" s="12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4"/>
      <c r="BK666" s="14"/>
      <c r="BL666" s="14"/>
      <c r="BM666" s="14"/>
      <c r="BN666" s="14"/>
    </row>
    <row r="667" spans="1:66" x14ac:dyDescent="0.25">
      <c r="A667" s="10"/>
      <c r="B667" s="10"/>
      <c r="C667" s="10"/>
      <c r="D667" s="16"/>
      <c r="E667" s="10"/>
      <c r="F667" s="10"/>
      <c r="G667" s="10"/>
      <c r="H667" s="10"/>
      <c r="I667" s="10"/>
      <c r="J667" s="10"/>
      <c r="K667" s="12"/>
      <c r="L667" s="12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4"/>
      <c r="BK667" s="14"/>
      <c r="BL667" s="14"/>
      <c r="BM667" s="14"/>
      <c r="BN667" s="14"/>
    </row>
    <row r="668" spans="1:66" x14ac:dyDescent="0.25">
      <c r="A668" s="10"/>
      <c r="B668" s="10"/>
      <c r="C668" s="10"/>
      <c r="D668" s="16"/>
      <c r="E668" s="10"/>
      <c r="F668" s="10"/>
      <c r="G668" s="10"/>
      <c r="H668" s="10"/>
      <c r="I668" s="10"/>
      <c r="J668" s="10"/>
      <c r="K668" s="12"/>
      <c r="L668" s="12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4"/>
      <c r="BK668" s="14"/>
      <c r="BL668" s="14"/>
      <c r="BM668" s="14"/>
      <c r="BN668" s="14"/>
    </row>
    <row r="669" spans="1:66" x14ac:dyDescent="0.25">
      <c r="A669" s="10"/>
      <c r="B669" s="10"/>
      <c r="C669" s="10"/>
      <c r="D669" s="16"/>
      <c r="E669" s="10"/>
      <c r="F669" s="10"/>
      <c r="G669" s="10"/>
      <c r="H669" s="10"/>
      <c r="I669" s="10"/>
      <c r="J669" s="10"/>
      <c r="K669" s="12"/>
      <c r="L669" s="12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4"/>
      <c r="BK669" s="14"/>
      <c r="BL669" s="14"/>
      <c r="BM669" s="14"/>
      <c r="BN669" s="14"/>
    </row>
    <row r="670" spans="1:66" x14ac:dyDescent="0.25">
      <c r="A670" s="10"/>
      <c r="B670" s="10"/>
      <c r="C670" s="10"/>
      <c r="D670" s="16"/>
      <c r="E670" s="10"/>
      <c r="F670" s="10"/>
      <c r="G670" s="10"/>
      <c r="H670" s="10"/>
      <c r="I670" s="10"/>
      <c r="J670" s="10"/>
      <c r="K670" s="12"/>
      <c r="L670" s="12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4"/>
      <c r="BK670" s="14"/>
      <c r="BL670" s="14"/>
      <c r="BM670" s="14"/>
      <c r="BN670" s="14"/>
    </row>
    <row r="671" spans="1:66" x14ac:dyDescent="0.25">
      <c r="A671" s="10"/>
      <c r="B671" s="10"/>
      <c r="C671" s="10"/>
      <c r="D671" s="16"/>
      <c r="E671" s="10"/>
      <c r="F671" s="10"/>
      <c r="G671" s="10"/>
      <c r="H671" s="10"/>
      <c r="I671" s="10"/>
      <c r="J671" s="10"/>
      <c r="K671" s="12"/>
      <c r="L671" s="12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4"/>
      <c r="BK671" s="14"/>
      <c r="BL671" s="14"/>
      <c r="BM671" s="14"/>
      <c r="BN671" s="14"/>
    </row>
    <row r="672" spans="1:66" x14ac:dyDescent="0.25">
      <c r="A672" s="10"/>
      <c r="B672" s="10"/>
      <c r="C672" s="10"/>
      <c r="D672" s="16"/>
      <c r="E672" s="10"/>
      <c r="F672" s="10"/>
      <c r="G672" s="10"/>
      <c r="H672" s="10"/>
      <c r="I672" s="10"/>
      <c r="J672" s="10"/>
      <c r="K672" s="12"/>
      <c r="L672" s="12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4"/>
      <c r="BK672" s="14"/>
      <c r="BL672" s="14"/>
      <c r="BM672" s="14"/>
      <c r="BN672" s="14"/>
    </row>
    <row r="673" spans="1:66" x14ac:dyDescent="0.25">
      <c r="A673" s="10"/>
      <c r="B673" s="10"/>
      <c r="C673" s="10"/>
      <c r="D673" s="16"/>
      <c r="E673" s="10"/>
      <c r="F673" s="10"/>
      <c r="G673" s="10"/>
      <c r="H673" s="10"/>
      <c r="I673" s="10"/>
      <c r="J673" s="10"/>
      <c r="K673" s="12"/>
      <c r="L673" s="12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4"/>
      <c r="BK673" s="14"/>
      <c r="BL673" s="14"/>
      <c r="BM673" s="14"/>
      <c r="BN673" s="14"/>
    </row>
    <row r="674" spans="1:66" x14ac:dyDescent="0.25">
      <c r="A674" s="10"/>
      <c r="B674" s="10"/>
      <c r="C674" s="10"/>
      <c r="D674" s="16"/>
      <c r="E674" s="10"/>
      <c r="F674" s="10"/>
      <c r="G674" s="10"/>
      <c r="H674" s="10"/>
      <c r="I674" s="10"/>
      <c r="J674" s="10"/>
      <c r="K674" s="12"/>
      <c r="L674" s="12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4"/>
      <c r="BK674" s="14"/>
      <c r="BL674" s="14"/>
      <c r="BM674" s="14"/>
      <c r="BN674" s="14"/>
    </row>
    <row r="675" spans="1:66" x14ac:dyDescent="0.25">
      <c r="A675" s="10"/>
      <c r="B675" s="10"/>
      <c r="C675" s="10"/>
      <c r="D675" s="16"/>
      <c r="E675" s="10"/>
      <c r="F675" s="10"/>
      <c r="G675" s="10"/>
      <c r="H675" s="10"/>
      <c r="I675" s="10"/>
      <c r="J675" s="10"/>
      <c r="K675" s="12"/>
      <c r="L675" s="12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4"/>
      <c r="BK675" s="14"/>
      <c r="BL675" s="14"/>
      <c r="BM675" s="14"/>
      <c r="BN675" s="14"/>
    </row>
    <row r="676" spans="1:66" x14ac:dyDescent="0.25">
      <c r="A676" s="10"/>
      <c r="B676" s="10"/>
      <c r="C676" s="10"/>
      <c r="D676" s="16"/>
      <c r="E676" s="10"/>
      <c r="F676" s="10"/>
      <c r="G676" s="10"/>
      <c r="H676" s="10"/>
      <c r="I676" s="10"/>
      <c r="J676" s="10"/>
      <c r="K676" s="12"/>
      <c r="L676" s="12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4"/>
      <c r="BK676" s="14"/>
      <c r="BL676" s="14"/>
      <c r="BM676" s="14"/>
      <c r="BN676" s="14"/>
    </row>
    <row r="677" spans="1:66" x14ac:dyDescent="0.25">
      <c r="A677" s="10"/>
      <c r="B677" s="10"/>
      <c r="C677" s="10"/>
      <c r="D677" s="16"/>
      <c r="E677" s="10"/>
      <c r="F677" s="10"/>
      <c r="G677" s="10"/>
      <c r="H677" s="10"/>
      <c r="I677" s="10"/>
      <c r="J677" s="10"/>
      <c r="K677" s="12"/>
      <c r="L677" s="12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4"/>
      <c r="BK677" s="14"/>
      <c r="BL677" s="14"/>
      <c r="BM677" s="14"/>
      <c r="BN677" s="14"/>
    </row>
    <row r="678" spans="1:66" x14ac:dyDescent="0.25">
      <c r="A678" s="10"/>
      <c r="B678" s="10"/>
      <c r="C678" s="10"/>
      <c r="D678" s="16"/>
      <c r="E678" s="10"/>
      <c r="F678" s="10"/>
      <c r="G678" s="10"/>
      <c r="H678" s="10"/>
      <c r="I678" s="10"/>
      <c r="J678" s="10"/>
      <c r="K678" s="12"/>
      <c r="L678" s="12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4"/>
      <c r="BK678" s="14"/>
      <c r="BL678" s="14"/>
      <c r="BM678" s="14"/>
      <c r="BN678" s="14"/>
    </row>
    <row r="679" spans="1:66" x14ac:dyDescent="0.25">
      <c r="A679" s="10"/>
      <c r="B679" s="10"/>
      <c r="C679" s="10"/>
      <c r="D679" s="16"/>
      <c r="E679" s="10"/>
      <c r="F679" s="10"/>
      <c r="G679" s="10"/>
      <c r="H679" s="10"/>
      <c r="I679" s="10"/>
      <c r="J679" s="10"/>
      <c r="K679" s="12"/>
      <c r="L679" s="12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4"/>
      <c r="BK679" s="14"/>
      <c r="BL679" s="14"/>
      <c r="BM679" s="14"/>
      <c r="BN679" s="14"/>
    </row>
    <row r="680" spans="1:66" x14ac:dyDescent="0.25">
      <c r="A680" s="10"/>
      <c r="B680" s="10"/>
      <c r="C680" s="10"/>
      <c r="D680" s="16"/>
      <c r="E680" s="10"/>
      <c r="F680" s="10"/>
      <c r="G680" s="10"/>
      <c r="H680" s="10"/>
      <c r="I680" s="10"/>
      <c r="J680" s="10"/>
      <c r="K680" s="12"/>
      <c r="L680" s="12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4"/>
      <c r="BK680" s="14"/>
      <c r="BL680" s="14"/>
      <c r="BM680" s="14"/>
      <c r="BN680" s="14"/>
    </row>
    <row r="681" spans="1:66" x14ac:dyDescent="0.25">
      <c r="A681" s="10"/>
      <c r="B681" s="10"/>
      <c r="C681" s="10"/>
      <c r="D681" s="16"/>
      <c r="E681" s="10"/>
      <c r="F681" s="10"/>
      <c r="G681" s="10"/>
      <c r="H681" s="10"/>
      <c r="I681" s="10"/>
      <c r="J681" s="10"/>
      <c r="K681" s="12"/>
      <c r="L681" s="12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4"/>
      <c r="BK681" s="14"/>
      <c r="BL681" s="14"/>
      <c r="BM681" s="14"/>
      <c r="BN681" s="14"/>
    </row>
    <row r="682" spans="1:66" s="10" customFormat="1" x14ac:dyDescent="0.25">
      <c r="D682" s="16"/>
      <c r="K682" s="12"/>
      <c r="L682" s="12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4"/>
      <c r="BK682" s="14"/>
      <c r="BL682" s="14"/>
      <c r="BM682" s="14"/>
      <c r="BN682" s="14"/>
    </row>
    <row r="683" spans="1:66" x14ac:dyDescent="0.25">
      <c r="A683" s="10"/>
      <c r="B683" s="10"/>
      <c r="C683" s="10"/>
      <c r="D683" s="16"/>
      <c r="E683" s="10"/>
      <c r="F683" s="10"/>
      <c r="G683" s="10"/>
      <c r="H683" s="10"/>
      <c r="I683" s="10"/>
      <c r="J683" s="10"/>
      <c r="K683" s="12"/>
      <c r="L683" s="12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4"/>
      <c r="BK683" s="14"/>
      <c r="BL683" s="14"/>
      <c r="BM683" s="14"/>
      <c r="BN683" s="14"/>
    </row>
    <row r="684" spans="1:66" x14ac:dyDescent="0.25">
      <c r="A684" s="10"/>
      <c r="B684" s="10"/>
      <c r="C684" s="10"/>
      <c r="D684" s="16"/>
      <c r="E684" s="10"/>
      <c r="F684" s="10"/>
      <c r="G684" s="10"/>
      <c r="H684" s="10"/>
      <c r="I684" s="10"/>
      <c r="J684" s="10"/>
      <c r="K684" s="12"/>
      <c r="L684" s="12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4"/>
      <c r="BK684" s="14"/>
      <c r="BL684" s="14"/>
      <c r="BM684" s="14"/>
      <c r="BN684" s="14"/>
    </row>
    <row r="685" spans="1:66" x14ac:dyDescent="0.25">
      <c r="A685" s="10"/>
      <c r="B685" s="10"/>
      <c r="C685" s="10"/>
      <c r="D685" s="16"/>
      <c r="E685" s="10"/>
      <c r="F685" s="10"/>
      <c r="G685" s="10"/>
      <c r="H685" s="10"/>
      <c r="I685" s="10"/>
      <c r="J685" s="10"/>
      <c r="K685" s="12"/>
      <c r="L685" s="12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4"/>
      <c r="BK685" s="14"/>
      <c r="BL685" s="14"/>
      <c r="BM685" s="14"/>
      <c r="BN685" s="14"/>
    </row>
    <row r="686" spans="1:66" x14ac:dyDescent="0.25">
      <c r="A686" s="10"/>
      <c r="B686" s="10"/>
      <c r="C686" s="10"/>
      <c r="D686" s="16"/>
      <c r="E686" s="10"/>
      <c r="F686" s="10"/>
      <c r="G686" s="10"/>
      <c r="H686" s="10"/>
      <c r="I686" s="10"/>
      <c r="J686" s="10"/>
      <c r="K686" s="12"/>
      <c r="L686" s="12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4"/>
      <c r="BK686" s="14"/>
      <c r="BL686" s="14"/>
      <c r="BM686" s="14"/>
      <c r="BN686" s="14"/>
    </row>
    <row r="687" spans="1:66" x14ac:dyDescent="0.25">
      <c r="A687" s="10"/>
      <c r="B687" s="10"/>
      <c r="C687" s="10"/>
      <c r="D687" s="16"/>
      <c r="E687" s="10"/>
      <c r="F687" s="10"/>
      <c r="G687" s="10"/>
      <c r="H687" s="10"/>
      <c r="I687" s="10"/>
      <c r="J687" s="10"/>
      <c r="K687" s="12"/>
      <c r="L687" s="12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4"/>
      <c r="BK687" s="14"/>
      <c r="BL687" s="14"/>
      <c r="BM687" s="14"/>
      <c r="BN687" s="14"/>
    </row>
    <row r="688" spans="1:66" x14ac:dyDescent="0.25">
      <c r="A688" s="10"/>
      <c r="B688" s="10"/>
      <c r="C688" s="10"/>
      <c r="D688" s="16"/>
      <c r="E688" s="10"/>
      <c r="F688" s="10"/>
      <c r="G688" s="10"/>
      <c r="H688" s="10"/>
      <c r="I688" s="10"/>
      <c r="J688" s="10"/>
      <c r="K688" s="12"/>
      <c r="L688" s="12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4"/>
      <c r="BK688" s="14"/>
      <c r="BL688" s="14"/>
      <c r="BM688" s="14"/>
      <c r="BN688" s="14"/>
    </row>
    <row r="689" spans="1:66" x14ac:dyDescent="0.25">
      <c r="A689" s="10"/>
      <c r="B689" s="10"/>
      <c r="C689" s="10"/>
      <c r="D689" s="16"/>
      <c r="E689" s="10"/>
      <c r="F689" s="10"/>
      <c r="G689" s="10"/>
      <c r="H689" s="10"/>
      <c r="I689" s="10"/>
      <c r="J689" s="10"/>
      <c r="K689" s="12"/>
      <c r="L689" s="12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4"/>
      <c r="BK689" s="14"/>
      <c r="BL689" s="14"/>
      <c r="BM689" s="14"/>
      <c r="BN689" s="14"/>
    </row>
    <row r="690" spans="1:66" x14ac:dyDescent="0.25">
      <c r="A690" s="10"/>
      <c r="B690" s="10"/>
      <c r="C690" s="10"/>
      <c r="D690" s="16"/>
      <c r="E690" s="10"/>
      <c r="F690" s="10"/>
      <c r="G690" s="10"/>
      <c r="H690" s="10"/>
      <c r="I690" s="10"/>
      <c r="J690" s="10"/>
      <c r="K690" s="12"/>
      <c r="L690" s="12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4"/>
      <c r="BK690" s="14"/>
      <c r="BL690" s="14"/>
      <c r="BM690" s="14"/>
      <c r="BN690" s="14"/>
    </row>
    <row r="691" spans="1:66" x14ac:dyDescent="0.25">
      <c r="A691" s="10"/>
      <c r="B691" s="10"/>
      <c r="C691" s="10"/>
      <c r="D691" s="16"/>
      <c r="E691" s="10"/>
      <c r="F691" s="10"/>
      <c r="G691" s="10"/>
      <c r="H691" s="10"/>
      <c r="I691" s="10"/>
      <c r="J691" s="10"/>
      <c r="K691" s="12"/>
      <c r="L691" s="12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4"/>
      <c r="BK691" s="14"/>
      <c r="BL691" s="14"/>
      <c r="BM691" s="14"/>
      <c r="BN691" s="14"/>
    </row>
    <row r="692" spans="1:66" x14ac:dyDescent="0.25">
      <c r="A692" s="10"/>
      <c r="B692" s="10"/>
      <c r="C692" s="10"/>
      <c r="D692" s="16"/>
      <c r="E692" s="10"/>
      <c r="F692" s="10"/>
      <c r="G692" s="10"/>
      <c r="H692" s="10"/>
      <c r="I692" s="10"/>
      <c r="J692" s="10"/>
      <c r="K692" s="12"/>
      <c r="L692" s="12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4"/>
      <c r="BK692" s="14"/>
      <c r="BL692" s="14"/>
      <c r="BM692" s="14"/>
      <c r="BN692" s="14"/>
    </row>
    <row r="693" spans="1:66" x14ac:dyDescent="0.25">
      <c r="A693" s="10"/>
      <c r="B693" s="10"/>
      <c r="C693" s="10"/>
      <c r="D693" s="16"/>
      <c r="E693" s="10"/>
      <c r="F693" s="10"/>
      <c r="G693" s="10"/>
      <c r="H693" s="10"/>
      <c r="I693" s="10"/>
      <c r="J693" s="10"/>
      <c r="K693" s="12"/>
      <c r="L693" s="12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4"/>
      <c r="BK693" s="14"/>
      <c r="BL693" s="14"/>
      <c r="BM693" s="14"/>
      <c r="BN693" s="14"/>
    </row>
    <row r="694" spans="1:66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2"/>
      <c r="L694" s="12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4"/>
      <c r="BK694" s="14"/>
      <c r="BL694" s="14"/>
      <c r="BM694" s="14"/>
      <c r="BN694" s="14"/>
    </row>
    <row r="695" spans="1:66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2"/>
      <c r="L695" s="12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4"/>
      <c r="BK695" s="14"/>
      <c r="BL695" s="14"/>
      <c r="BM695" s="14"/>
      <c r="BN695" s="14"/>
    </row>
    <row r="696" spans="1:66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2"/>
      <c r="L696" s="12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4"/>
      <c r="BK696" s="14"/>
      <c r="BL696" s="14"/>
      <c r="BM696" s="14"/>
      <c r="BN696" s="14"/>
    </row>
    <row r="697" spans="1:66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2"/>
      <c r="L697" s="12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4"/>
      <c r="BK697" s="14"/>
      <c r="BL697" s="14"/>
      <c r="BM697" s="14"/>
      <c r="BN697" s="14"/>
    </row>
    <row r="698" spans="1:66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2"/>
      <c r="L698" s="12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4"/>
      <c r="BK698" s="14"/>
      <c r="BL698" s="14"/>
      <c r="BM698" s="14"/>
      <c r="BN698" s="14"/>
    </row>
    <row r="699" spans="1:66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2"/>
      <c r="L699" s="12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4"/>
      <c r="BK699" s="14"/>
      <c r="BL699" s="14"/>
      <c r="BM699" s="14"/>
      <c r="BN699" s="14"/>
    </row>
    <row r="700" spans="1:66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2"/>
      <c r="L700" s="12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4"/>
      <c r="BK700" s="14"/>
      <c r="BL700" s="14"/>
      <c r="BM700" s="14"/>
      <c r="BN700" s="14"/>
    </row>
    <row r="701" spans="1:66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2"/>
      <c r="L701" s="12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4"/>
      <c r="BK701" s="14"/>
      <c r="BL701" s="14"/>
      <c r="BM701" s="14"/>
      <c r="BN701" s="14"/>
    </row>
    <row r="702" spans="1:66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2"/>
      <c r="L702" s="12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4"/>
      <c r="BK702" s="14"/>
      <c r="BL702" s="14"/>
      <c r="BM702" s="14"/>
      <c r="BN702" s="14"/>
    </row>
    <row r="703" spans="1:66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2"/>
      <c r="L703" s="12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4"/>
      <c r="BK703" s="14"/>
      <c r="BL703" s="14"/>
      <c r="BM703" s="14"/>
      <c r="BN703" s="14"/>
    </row>
    <row r="704" spans="1:66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2"/>
      <c r="L704" s="12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4"/>
      <c r="BK704" s="14"/>
      <c r="BL704" s="14"/>
      <c r="BM704" s="14"/>
      <c r="BN704" s="14"/>
    </row>
    <row r="705" spans="1:66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2"/>
      <c r="L705" s="12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4"/>
      <c r="BK705" s="14"/>
      <c r="BL705" s="14"/>
      <c r="BM705" s="14"/>
      <c r="BN705" s="14"/>
    </row>
    <row r="706" spans="1:66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2"/>
      <c r="L706" s="12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4"/>
      <c r="BK706" s="14"/>
      <c r="BL706" s="14"/>
      <c r="BM706" s="14"/>
      <c r="BN706" s="14"/>
    </row>
    <row r="707" spans="1:66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2"/>
      <c r="L707" s="12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4"/>
      <c r="BK707" s="14"/>
      <c r="BL707" s="14"/>
      <c r="BM707" s="14"/>
      <c r="BN707" s="14"/>
    </row>
    <row r="708" spans="1:66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2"/>
      <c r="L708" s="12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4"/>
      <c r="BK708" s="14"/>
      <c r="BL708" s="14"/>
      <c r="BM708" s="14"/>
      <c r="BN708" s="14"/>
    </row>
    <row r="709" spans="1:66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2"/>
      <c r="L709" s="12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4"/>
      <c r="BK709" s="14"/>
      <c r="BL709" s="14"/>
      <c r="BM709" s="14"/>
      <c r="BN709" s="14"/>
    </row>
    <row r="710" spans="1:66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2"/>
      <c r="L710" s="12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4"/>
      <c r="BK710" s="14"/>
      <c r="BL710" s="14"/>
      <c r="BM710" s="14"/>
      <c r="BN710" s="14"/>
    </row>
    <row r="711" spans="1:66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2"/>
      <c r="L711" s="12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4"/>
      <c r="BK711" s="14"/>
      <c r="BL711" s="14"/>
      <c r="BM711" s="14"/>
      <c r="BN711" s="14"/>
    </row>
    <row r="712" spans="1:66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2"/>
      <c r="L712" s="12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4"/>
      <c r="BK712" s="14"/>
      <c r="BL712" s="14"/>
      <c r="BM712" s="14"/>
      <c r="BN712" s="14"/>
    </row>
    <row r="713" spans="1:66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2"/>
      <c r="L713" s="12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4"/>
      <c r="BK713" s="14"/>
      <c r="BL713" s="14"/>
      <c r="BM713" s="14"/>
      <c r="BN713" s="14"/>
    </row>
    <row r="714" spans="1:66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2"/>
      <c r="L714" s="12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4"/>
      <c r="BK714" s="14"/>
      <c r="BL714" s="14"/>
      <c r="BM714" s="14"/>
      <c r="BN714" s="14"/>
    </row>
    <row r="715" spans="1:66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2"/>
      <c r="L715" s="12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4"/>
      <c r="BK715" s="14"/>
      <c r="BL715" s="14"/>
      <c r="BM715" s="14"/>
      <c r="BN715" s="14"/>
    </row>
    <row r="716" spans="1:66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2"/>
      <c r="L716" s="12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4"/>
      <c r="BK716" s="14"/>
      <c r="BL716" s="14"/>
      <c r="BM716" s="14"/>
      <c r="BN716" s="14"/>
    </row>
    <row r="717" spans="1:66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2"/>
      <c r="L717" s="12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4"/>
      <c r="BK717" s="14"/>
      <c r="BL717" s="14"/>
      <c r="BM717" s="14"/>
      <c r="BN717" s="14"/>
    </row>
    <row r="718" spans="1:66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2"/>
      <c r="L718" s="12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4"/>
      <c r="BK718" s="14"/>
      <c r="BL718" s="14"/>
      <c r="BM718" s="14"/>
      <c r="BN718" s="14"/>
    </row>
    <row r="719" spans="1:66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2"/>
      <c r="L719" s="12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4"/>
      <c r="BK719" s="14"/>
      <c r="BL719" s="14"/>
      <c r="BM719" s="14"/>
      <c r="BN719" s="14"/>
    </row>
    <row r="720" spans="1:66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2"/>
      <c r="L720" s="12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4"/>
      <c r="BK720" s="14"/>
      <c r="BL720" s="14"/>
      <c r="BM720" s="14"/>
      <c r="BN720" s="14"/>
    </row>
    <row r="721" spans="1:66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2"/>
      <c r="L721" s="12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4"/>
      <c r="BK721" s="14"/>
      <c r="BL721" s="14"/>
      <c r="BM721" s="14"/>
      <c r="BN721" s="14"/>
    </row>
    <row r="722" spans="1:66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2"/>
      <c r="L722" s="12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4"/>
      <c r="BK722" s="14"/>
      <c r="BL722" s="14"/>
      <c r="BM722" s="14"/>
      <c r="BN722" s="14"/>
    </row>
    <row r="723" spans="1:66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2"/>
      <c r="L723" s="12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4"/>
      <c r="BK723" s="14"/>
      <c r="BL723" s="14"/>
      <c r="BM723" s="14"/>
      <c r="BN723" s="14"/>
    </row>
    <row r="724" spans="1:66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2"/>
      <c r="L724" s="12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4"/>
      <c r="BK724" s="14"/>
      <c r="BL724" s="14"/>
      <c r="BM724" s="14"/>
      <c r="BN724" s="14"/>
    </row>
    <row r="725" spans="1:66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2"/>
      <c r="L725" s="12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4"/>
      <c r="BK725" s="14"/>
      <c r="BL725" s="14"/>
      <c r="BM725" s="14"/>
      <c r="BN725" s="14"/>
    </row>
    <row r="726" spans="1:66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2"/>
      <c r="L726" s="12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4"/>
      <c r="BK726" s="14"/>
      <c r="BL726" s="14"/>
      <c r="BM726" s="14"/>
      <c r="BN726" s="14"/>
    </row>
    <row r="727" spans="1:66" s="10" customFormat="1" x14ac:dyDescent="0.25"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1:66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4"/>
      <c r="BK728" s="14"/>
      <c r="BL728" s="14"/>
      <c r="BM728" s="14"/>
      <c r="BN728" s="14"/>
    </row>
    <row r="729" spans="1:66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4"/>
      <c r="BK729" s="14"/>
      <c r="BL729" s="14"/>
      <c r="BM729" s="14"/>
      <c r="BN729" s="14"/>
    </row>
    <row r="730" spans="1:66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4"/>
      <c r="BK730" s="14"/>
      <c r="BL730" s="14"/>
      <c r="BM730" s="14"/>
      <c r="BN730" s="14"/>
    </row>
    <row r="731" spans="1:66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4"/>
      <c r="BK731" s="14"/>
      <c r="BL731" s="14"/>
      <c r="BM731" s="14"/>
      <c r="BN731" s="14"/>
    </row>
    <row r="732" spans="1:66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4"/>
      <c r="BK732" s="14"/>
      <c r="BL732" s="14"/>
      <c r="BM732" s="14"/>
      <c r="BN732" s="14"/>
    </row>
    <row r="733" spans="1:66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4"/>
      <c r="BK733" s="14"/>
      <c r="BL733" s="14"/>
      <c r="BM733" s="14"/>
      <c r="BN733" s="14"/>
    </row>
    <row r="734" spans="1:66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4"/>
      <c r="BK734" s="14"/>
      <c r="BL734" s="14"/>
      <c r="BM734" s="14"/>
      <c r="BN734" s="14"/>
    </row>
    <row r="735" spans="1:66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4"/>
      <c r="BK735" s="14"/>
      <c r="BL735" s="14"/>
      <c r="BM735" s="14"/>
      <c r="BN735" s="14"/>
    </row>
    <row r="736" spans="1:66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4"/>
      <c r="BK736" s="14"/>
      <c r="BL736" s="14"/>
      <c r="BM736" s="14"/>
      <c r="BN736" s="14"/>
    </row>
    <row r="737" spans="1:66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1:66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1:66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1:66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1:66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1:66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1:66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1:66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1:66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1:66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1:66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1:66" s="10" customFormat="1" x14ac:dyDescent="0.25"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1:66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1:66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1:66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1:66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1:66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1:66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1:66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1:66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1:66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1:66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1:66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1:66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1:66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1:66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1:66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1:66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1:66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1:66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1:66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1:66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1:66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1:66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1:66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1:66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1:66" s="15" customForma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1:66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1:66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1:66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1:66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1:66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1:66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1:66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1:66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1:6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1:6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1:6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1:6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1:6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1:66" x14ac:dyDescent="0.25">
      <c r="A796" s="10"/>
      <c r="B796" s="10"/>
      <c r="C796" s="10"/>
      <c r="D796" s="1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1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1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1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1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2021-08-25T14:44:46Z</dcterms:modified>
</cp:coreProperties>
</file>