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8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C17" i="8" l="1"/>
  <c r="O17" i="8"/>
  <c r="P17" i="8"/>
  <c r="Q17" i="8"/>
  <c r="R17" i="8"/>
  <c r="S17" i="8"/>
  <c r="T17" i="8"/>
  <c r="C18" i="8"/>
  <c r="O18" i="8"/>
  <c r="P18" i="8"/>
  <c r="Q18" i="8"/>
  <c r="R18" i="8"/>
  <c r="S18" i="8"/>
  <c r="T18" i="8"/>
  <c r="C19" i="8"/>
  <c r="O19" i="8"/>
  <c r="P19" i="8"/>
  <c r="Q19" i="8"/>
  <c r="R19" i="8"/>
  <c r="S19" i="8"/>
  <c r="T19" i="8"/>
  <c r="C20" i="8"/>
  <c r="O20" i="8"/>
  <c r="P20" i="8"/>
  <c r="Q20" i="8"/>
  <c r="R20" i="8"/>
  <c r="S20" i="8"/>
  <c r="T20" i="8"/>
  <c r="C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C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C31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C35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C38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C47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C56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C63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C99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C113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C125" i="8"/>
  <c r="A124" i="9"/>
  <c r="B124" i="9"/>
  <c r="C124" i="9"/>
  <c r="G124" i="9"/>
  <c r="D125" i="8"/>
  <c r="E125" i="8"/>
  <c r="D124" i="9"/>
  <c r="F125" i="8"/>
  <c r="E124" i="9"/>
  <c r="G125" i="8"/>
  <c r="A124" i="11"/>
  <c r="C124" i="11"/>
  <c r="B124" i="11"/>
  <c r="D124" i="11"/>
  <c r="F124" i="11"/>
  <c r="H124" i="11"/>
  <c r="J124" i="11"/>
  <c r="K124" i="11"/>
  <c r="M124" i="11"/>
  <c r="H125" i="8"/>
  <c r="L124" i="11"/>
  <c r="N124" i="11"/>
  <c r="I125" i="8"/>
  <c r="D124" i="10"/>
  <c r="J125" i="8"/>
  <c r="K125" i="8"/>
  <c r="L125" i="8"/>
  <c r="M125" i="8"/>
  <c r="O125" i="8"/>
  <c r="P125" i="8"/>
  <c r="Q125" i="8"/>
  <c r="R125" i="8"/>
  <c r="S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C4" i="8"/>
  <c r="O4" i="8"/>
  <c r="P4" i="8"/>
  <c r="Q4" i="8"/>
  <c r="R4" i="8"/>
  <c r="S4" i="8"/>
  <c r="T4" i="8"/>
  <c r="C5" i="8"/>
  <c r="O5" i="8"/>
  <c r="P5" i="8"/>
  <c r="Q5" i="8"/>
  <c r="R5" i="8"/>
  <c r="S5" i="8"/>
  <c r="T5" i="8"/>
  <c r="C6" i="8"/>
  <c r="O6" i="8"/>
  <c r="P6" i="8"/>
  <c r="Q6" i="8"/>
  <c r="R6" i="8"/>
  <c r="S6" i="8"/>
  <c r="T6" i="8"/>
  <c r="C7" i="8"/>
  <c r="O7" i="8"/>
  <c r="P7" i="8"/>
  <c r="Q7" i="8"/>
  <c r="R7" i="8"/>
  <c r="S7" i="8"/>
  <c r="T7" i="8"/>
  <c r="C8" i="8"/>
  <c r="O8" i="8"/>
  <c r="P8" i="8"/>
  <c r="Q8" i="8"/>
  <c r="R8" i="8"/>
  <c r="S8" i="8"/>
  <c r="T8" i="8"/>
  <c r="C9" i="8"/>
  <c r="O9" i="8"/>
  <c r="P9" i="8"/>
  <c r="Q9" i="8"/>
  <c r="R9" i="8"/>
  <c r="S9" i="8"/>
  <c r="T9" i="8"/>
  <c r="C10" i="8"/>
  <c r="O10" i="8"/>
  <c r="P10" i="8"/>
  <c r="Q10" i="8"/>
  <c r="R10" i="8"/>
  <c r="S10" i="8"/>
  <c r="T10" i="8"/>
  <c r="C11" i="8"/>
  <c r="O11" i="8"/>
  <c r="P11" i="8"/>
  <c r="Q11" i="8"/>
  <c r="R11" i="8"/>
  <c r="S11" i="8"/>
  <c r="T11" i="8"/>
  <c r="C12" i="8"/>
  <c r="O12" i="8"/>
  <c r="P12" i="8"/>
  <c r="Q12" i="8"/>
  <c r="R12" i="8"/>
  <c r="S12" i="8"/>
  <c r="T12" i="8"/>
  <c r="C13" i="8"/>
  <c r="O13" i="8"/>
  <c r="P13" i="8"/>
  <c r="Q13" i="8"/>
  <c r="R13" i="8"/>
  <c r="S13" i="8"/>
  <c r="T13" i="8"/>
  <c r="C14" i="8"/>
  <c r="O14" i="8"/>
  <c r="P14" i="8"/>
  <c r="Q14" i="8"/>
  <c r="R14" i="8"/>
  <c r="S14" i="8"/>
  <c r="T14" i="8"/>
  <c r="C15" i="8"/>
  <c r="O15" i="8"/>
  <c r="P15" i="8"/>
  <c r="Q15" i="8"/>
  <c r="R15" i="8"/>
  <c r="S15" i="8"/>
  <c r="T15" i="8"/>
  <c r="C16" i="8"/>
  <c r="O16" i="8"/>
  <c r="P16" i="8"/>
  <c r="Q16" i="8"/>
  <c r="R16" i="8"/>
  <c r="S16" i="8"/>
  <c r="T16" i="8"/>
  <c r="U432" i="2"/>
  <c r="V432" i="2"/>
  <c r="W432" i="2"/>
  <c r="X432" i="2"/>
  <c r="Y432" i="2"/>
  <c r="Z432" i="2"/>
  <c r="AA432" i="2"/>
  <c r="AB432" i="2"/>
  <c r="AC432" i="2"/>
  <c r="U433" i="2"/>
  <c r="V433" i="2"/>
  <c r="W433" i="2"/>
  <c r="X433" i="2"/>
  <c r="Y433" i="2"/>
  <c r="Z433" i="2"/>
  <c r="AA433" i="2"/>
  <c r="AB433" i="2"/>
  <c r="AC433" i="2"/>
  <c r="U434" i="2"/>
  <c r="V434" i="2"/>
  <c r="W434" i="2"/>
  <c r="X434" i="2"/>
  <c r="Y434" i="2"/>
  <c r="Z434" i="2"/>
  <c r="AA434" i="2"/>
  <c r="AB434" i="2"/>
  <c r="AC434" i="2"/>
  <c r="U435" i="2"/>
  <c r="V435" i="2"/>
  <c r="W435" i="2"/>
  <c r="X435" i="2"/>
  <c r="Y435" i="2"/>
  <c r="Z435" i="2"/>
  <c r="AA435" i="2"/>
  <c r="AB435" i="2"/>
  <c r="AC435" i="2"/>
  <c r="U436" i="2"/>
  <c r="V436" i="2"/>
  <c r="W436" i="2"/>
  <c r="X436" i="2"/>
  <c r="Y436" i="2"/>
  <c r="Z436" i="2"/>
  <c r="AA436" i="2"/>
  <c r="AB436" i="2"/>
  <c r="AC436" i="2"/>
  <c r="U437" i="2"/>
  <c r="V437" i="2"/>
  <c r="W437" i="2"/>
  <c r="X437" i="2"/>
  <c r="Y437" i="2"/>
  <c r="Z437" i="2"/>
  <c r="AA437" i="2"/>
  <c r="AB437" i="2"/>
  <c r="AC437" i="2"/>
  <c r="U438" i="2"/>
  <c r="V438" i="2"/>
  <c r="W438" i="2"/>
  <c r="X438" i="2"/>
  <c r="Y438" i="2"/>
  <c r="Z438" i="2"/>
  <c r="AA438" i="2"/>
  <c r="AB438" i="2"/>
  <c r="AC438" i="2"/>
  <c r="U439" i="2"/>
  <c r="V439" i="2"/>
  <c r="W439" i="2"/>
  <c r="X439" i="2"/>
  <c r="Y439" i="2"/>
  <c r="Z439" i="2"/>
  <c r="AA439" i="2"/>
  <c r="AB439" i="2"/>
  <c r="AC439" i="2"/>
  <c r="U440" i="2"/>
  <c r="V440" i="2"/>
  <c r="W440" i="2"/>
  <c r="X440" i="2"/>
  <c r="Y440" i="2"/>
  <c r="Z440" i="2"/>
  <c r="AA440" i="2"/>
  <c r="AB440" i="2"/>
  <c r="AC440" i="2"/>
  <c r="U441" i="2"/>
  <c r="V441" i="2"/>
  <c r="W441" i="2"/>
  <c r="X441" i="2"/>
  <c r="Y441" i="2"/>
  <c r="Z441" i="2"/>
  <c r="AA441" i="2"/>
  <c r="AB441" i="2"/>
  <c r="AC441" i="2"/>
  <c r="U442" i="2"/>
  <c r="V442" i="2"/>
  <c r="W442" i="2"/>
  <c r="X442" i="2"/>
  <c r="Y442" i="2"/>
  <c r="Z442" i="2"/>
  <c r="AA442" i="2"/>
  <c r="AB442" i="2"/>
  <c r="AC442" i="2"/>
  <c r="U443" i="2"/>
  <c r="V443" i="2"/>
  <c r="W443" i="2"/>
  <c r="X443" i="2"/>
  <c r="Y443" i="2"/>
  <c r="Z443" i="2"/>
  <c r="AA443" i="2"/>
  <c r="AB443" i="2"/>
  <c r="AC443" i="2"/>
  <c r="U444" i="2"/>
  <c r="V444" i="2"/>
  <c r="W444" i="2"/>
  <c r="X444" i="2"/>
  <c r="Y444" i="2"/>
  <c r="Z444" i="2"/>
  <c r="AA444" i="2"/>
  <c r="AB444" i="2"/>
  <c r="AC444" i="2"/>
  <c r="U445" i="2"/>
  <c r="V445" i="2"/>
  <c r="W445" i="2"/>
  <c r="X445" i="2"/>
  <c r="Y445" i="2"/>
  <c r="Z445" i="2"/>
  <c r="AA445" i="2"/>
  <c r="AB445" i="2"/>
  <c r="AC445" i="2"/>
  <c r="U446" i="2"/>
  <c r="V446" i="2"/>
  <c r="W446" i="2"/>
  <c r="X446" i="2"/>
  <c r="Y446" i="2"/>
  <c r="Z446" i="2"/>
  <c r="AA446" i="2"/>
  <c r="AB446" i="2"/>
  <c r="AC446" i="2"/>
  <c r="U447" i="2"/>
  <c r="V447" i="2"/>
  <c r="W447" i="2"/>
  <c r="X447" i="2"/>
  <c r="Y447" i="2"/>
  <c r="Z447" i="2"/>
  <c r="AA447" i="2"/>
  <c r="AB447" i="2"/>
  <c r="AC447" i="2"/>
  <c r="U448" i="2"/>
  <c r="V448" i="2"/>
  <c r="W448" i="2"/>
  <c r="X448" i="2"/>
  <c r="Y448" i="2"/>
  <c r="Z448" i="2"/>
  <c r="AA448" i="2"/>
  <c r="AB448" i="2"/>
  <c r="AC448" i="2"/>
  <c r="U449" i="2"/>
  <c r="V449" i="2"/>
  <c r="W449" i="2"/>
  <c r="X449" i="2"/>
  <c r="Y449" i="2"/>
  <c r="Z449" i="2"/>
  <c r="AA449" i="2"/>
  <c r="AB449" i="2"/>
  <c r="AC449" i="2"/>
  <c r="U450" i="2"/>
  <c r="V450" i="2"/>
  <c r="W450" i="2"/>
  <c r="X450" i="2"/>
  <c r="Y450" i="2"/>
  <c r="Z450" i="2"/>
  <c r="AA450" i="2"/>
  <c r="AB450" i="2"/>
  <c r="AC450" i="2"/>
  <c r="U451" i="2"/>
  <c r="V451" i="2"/>
  <c r="W451" i="2"/>
  <c r="X451" i="2"/>
  <c r="Y451" i="2"/>
  <c r="Z451" i="2"/>
  <c r="AA451" i="2"/>
  <c r="AB451" i="2"/>
  <c r="AC451" i="2"/>
  <c r="U452" i="2"/>
  <c r="V452" i="2"/>
  <c r="W452" i="2"/>
  <c r="X452" i="2"/>
  <c r="Y452" i="2"/>
  <c r="Z452" i="2"/>
  <c r="AA452" i="2"/>
  <c r="AB452" i="2"/>
  <c r="AC452" i="2"/>
  <c r="U453" i="2"/>
  <c r="V453" i="2"/>
  <c r="W453" i="2"/>
  <c r="X453" i="2"/>
  <c r="Y453" i="2"/>
  <c r="Z453" i="2"/>
  <c r="AA453" i="2"/>
  <c r="AB453" i="2"/>
  <c r="AC453" i="2"/>
  <c r="U454" i="2"/>
  <c r="V454" i="2"/>
  <c r="W454" i="2"/>
  <c r="X454" i="2"/>
  <c r="Y454" i="2"/>
  <c r="Z454" i="2"/>
  <c r="AA454" i="2"/>
  <c r="AB454" i="2"/>
  <c r="AC454" i="2"/>
  <c r="U455" i="2"/>
  <c r="V455" i="2"/>
  <c r="W455" i="2"/>
  <c r="X455" i="2"/>
  <c r="Y455" i="2"/>
  <c r="Z455" i="2"/>
  <c r="AA455" i="2"/>
  <c r="AB455" i="2"/>
  <c r="AC455" i="2"/>
  <c r="U456" i="2"/>
  <c r="V456" i="2"/>
  <c r="W456" i="2"/>
  <c r="X456" i="2"/>
  <c r="Y456" i="2"/>
  <c r="Z456" i="2"/>
  <c r="AA456" i="2"/>
  <c r="AB456" i="2"/>
  <c r="AC456" i="2"/>
  <c r="U457" i="2"/>
  <c r="V457" i="2"/>
  <c r="W457" i="2"/>
  <c r="X457" i="2"/>
  <c r="Y457" i="2"/>
  <c r="Z457" i="2"/>
  <c r="AA457" i="2"/>
  <c r="AB457" i="2"/>
  <c r="AC457" i="2"/>
  <c r="U458" i="2"/>
  <c r="V458" i="2"/>
  <c r="W458" i="2"/>
  <c r="X458" i="2"/>
  <c r="Y458" i="2"/>
  <c r="Z458" i="2"/>
  <c r="AA458" i="2"/>
  <c r="AB458" i="2"/>
  <c r="AC458" i="2"/>
  <c r="U459" i="2"/>
  <c r="V459" i="2"/>
  <c r="W459" i="2"/>
  <c r="X459" i="2"/>
  <c r="Y459" i="2"/>
  <c r="Z459" i="2"/>
  <c r="AA459" i="2"/>
  <c r="AB459" i="2"/>
  <c r="AC459" i="2"/>
  <c r="U460" i="2"/>
  <c r="V460" i="2"/>
  <c r="W460" i="2"/>
  <c r="X460" i="2"/>
  <c r="Y460" i="2"/>
  <c r="Z460" i="2"/>
  <c r="AA460" i="2"/>
  <c r="AB460" i="2"/>
  <c r="AC460" i="2"/>
  <c r="U461" i="2"/>
  <c r="V461" i="2"/>
  <c r="W461" i="2"/>
  <c r="X461" i="2"/>
  <c r="Y461" i="2"/>
  <c r="Z461" i="2"/>
  <c r="AA461" i="2"/>
  <c r="AB461" i="2"/>
  <c r="AC461" i="2"/>
  <c r="U462" i="2"/>
  <c r="V462" i="2"/>
  <c r="W462" i="2"/>
  <c r="X462" i="2"/>
  <c r="Y462" i="2"/>
  <c r="Z462" i="2"/>
  <c r="AA462" i="2"/>
  <c r="AB462" i="2"/>
  <c r="AC462" i="2"/>
  <c r="U463" i="2"/>
  <c r="V463" i="2"/>
  <c r="W463" i="2"/>
  <c r="X463" i="2"/>
  <c r="Y463" i="2"/>
  <c r="Z463" i="2"/>
  <c r="AA463" i="2"/>
  <c r="AB463" i="2"/>
  <c r="AC463" i="2"/>
  <c r="U464" i="2"/>
  <c r="V464" i="2"/>
  <c r="W464" i="2"/>
  <c r="X464" i="2"/>
  <c r="Y464" i="2"/>
  <c r="Z464" i="2"/>
  <c r="AA464" i="2"/>
  <c r="AB464" i="2"/>
  <c r="AC464" i="2"/>
  <c r="U465" i="2"/>
  <c r="V465" i="2"/>
  <c r="W465" i="2"/>
  <c r="X465" i="2"/>
  <c r="Y465" i="2"/>
  <c r="Z465" i="2"/>
  <c r="AA465" i="2"/>
  <c r="AB465" i="2"/>
  <c r="AC465" i="2"/>
  <c r="U466" i="2"/>
  <c r="V466" i="2"/>
  <c r="W466" i="2"/>
  <c r="X466" i="2"/>
  <c r="Y466" i="2"/>
  <c r="Z466" i="2"/>
  <c r="AA466" i="2"/>
  <c r="AB466" i="2"/>
  <c r="AC466" i="2"/>
  <c r="U467" i="2"/>
  <c r="V467" i="2"/>
  <c r="W467" i="2"/>
  <c r="X467" i="2"/>
  <c r="Y467" i="2"/>
  <c r="Z467" i="2"/>
  <c r="AA467" i="2"/>
  <c r="AB467" i="2"/>
  <c r="AC467" i="2"/>
  <c r="U468" i="2"/>
  <c r="V468" i="2"/>
  <c r="W468" i="2"/>
  <c r="X468" i="2"/>
  <c r="Y468" i="2"/>
  <c r="Z468" i="2"/>
  <c r="AA468" i="2"/>
  <c r="AB468" i="2"/>
  <c r="AC468" i="2"/>
  <c r="U469" i="2"/>
  <c r="V469" i="2"/>
  <c r="W469" i="2"/>
  <c r="X469" i="2"/>
  <c r="Y469" i="2"/>
  <c r="Z469" i="2"/>
  <c r="AA469" i="2"/>
  <c r="AB469" i="2"/>
  <c r="AC469" i="2"/>
  <c r="U470" i="2"/>
  <c r="V470" i="2"/>
  <c r="W470" i="2"/>
  <c r="X470" i="2"/>
  <c r="Y470" i="2"/>
  <c r="Z470" i="2"/>
  <c r="AA470" i="2"/>
  <c r="AB470" i="2"/>
  <c r="AC470" i="2"/>
  <c r="U471" i="2"/>
  <c r="V471" i="2"/>
  <c r="W471" i="2"/>
  <c r="X471" i="2"/>
  <c r="Y471" i="2"/>
  <c r="Z471" i="2"/>
  <c r="AA471" i="2"/>
  <c r="AB471" i="2"/>
  <c r="AC471" i="2"/>
  <c r="U472" i="2"/>
  <c r="V472" i="2"/>
  <c r="W472" i="2"/>
  <c r="X472" i="2"/>
  <c r="Y472" i="2"/>
  <c r="Z472" i="2"/>
  <c r="AA472" i="2"/>
  <c r="AB472" i="2"/>
  <c r="AC472" i="2"/>
  <c r="U473" i="2"/>
  <c r="V473" i="2"/>
  <c r="W473" i="2"/>
  <c r="X473" i="2"/>
  <c r="Y473" i="2"/>
  <c r="Z473" i="2"/>
  <c r="AA473" i="2"/>
  <c r="AB473" i="2"/>
  <c r="AC473" i="2"/>
  <c r="U474" i="2"/>
  <c r="V474" i="2"/>
  <c r="W474" i="2"/>
  <c r="X474" i="2"/>
  <c r="Y474" i="2"/>
  <c r="Z474" i="2"/>
  <c r="AA474" i="2"/>
  <c r="AB474" i="2"/>
  <c r="AC474" i="2"/>
  <c r="U475" i="2"/>
  <c r="V475" i="2"/>
  <c r="W475" i="2"/>
  <c r="X475" i="2"/>
  <c r="Y475" i="2"/>
  <c r="Z475" i="2"/>
  <c r="AA475" i="2"/>
  <c r="AB475" i="2"/>
  <c r="AC475" i="2"/>
  <c r="U476" i="2"/>
  <c r="V476" i="2"/>
  <c r="W476" i="2"/>
  <c r="X476" i="2"/>
  <c r="Y476" i="2"/>
  <c r="Z476" i="2"/>
  <c r="AA476" i="2"/>
  <c r="AB476" i="2"/>
  <c r="AC476" i="2"/>
  <c r="U477" i="2"/>
  <c r="V477" i="2"/>
  <c r="W477" i="2"/>
  <c r="X477" i="2"/>
  <c r="Y477" i="2"/>
  <c r="Z477" i="2"/>
  <c r="AA477" i="2"/>
  <c r="AB477" i="2"/>
  <c r="AC477" i="2"/>
  <c r="U478" i="2"/>
  <c r="V478" i="2"/>
  <c r="W478" i="2"/>
  <c r="X478" i="2"/>
  <c r="Y478" i="2"/>
  <c r="Z478" i="2"/>
  <c r="AA478" i="2"/>
  <c r="AB478" i="2"/>
  <c r="AC478" i="2"/>
  <c r="U479" i="2"/>
  <c r="V479" i="2"/>
  <c r="W479" i="2"/>
  <c r="X479" i="2"/>
  <c r="Y479" i="2"/>
  <c r="Z479" i="2"/>
  <c r="AA479" i="2"/>
  <c r="AB479" i="2"/>
  <c r="AC479" i="2"/>
  <c r="U480" i="2"/>
  <c r="V480" i="2"/>
  <c r="W480" i="2"/>
  <c r="X480" i="2"/>
  <c r="Y480" i="2"/>
  <c r="Z480" i="2"/>
  <c r="AA480" i="2"/>
  <c r="AB480" i="2"/>
  <c r="AC480" i="2"/>
  <c r="U481" i="2"/>
  <c r="V481" i="2"/>
  <c r="W481" i="2"/>
  <c r="X481" i="2"/>
  <c r="Y481" i="2"/>
  <c r="Z481" i="2"/>
  <c r="AA481" i="2"/>
  <c r="AB481" i="2"/>
  <c r="AC481" i="2"/>
  <c r="U482" i="2"/>
  <c r="V482" i="2"/>
  <c r="W482" i="2"/>
  <c r="X482" i="2"/>
  <c r="Y482" i="2"/>
  <c r="Z482" i="2"/>
  <c r="AA482" i="2"/>
  <c r="AB482" i="2"/>
  <c r="AC482" i="2"/>
  <c r="U483" i="2"/>
  <c r="V483" i="2"/>
  <c r="W483" i="2"/>
  <c r="X483" i="2"/>
  <c r="Y483" i="2"/>
  <c r="Z483" i="2"/>
  <c r="AA483" i="2"/>
  <c r="AB483" i="2"/>
  <c r="AC483" i="2"/>
  <c r="U484" i="2"/>
  <c r="V484" i="2"/>
  <c r="W484" i="2"/>
  <c r="X484" i="2"/>
  <c r="Y484" i="2"/>
  <c r="Z484" i="2"/>
  <c r="AA484" i="2"/>
  <c r="AB484" i="2"/>
  <c r="AC484" i="2"/>
  <c r="U485" i="2"/>
  <c r="V485" i="2"/>
  <c r="W485" i="2"/>
  <c r="X485" i="2"/>
  <c r="Y485" i="2"/>
  <c r="Z485" i="2"/>
  <c r="AA485" i="2"/>
  <c r="AB485" i="2"/>
  <c r="AC485" i="2"/>
  <c r="U486" i="2"/>
  <c r="V486" i="2"/>
  <c r="W486" i="2"/>
  <c r="X486" i="2"/>
  <c r="Y486" i="2"/>
  <c r="Z486" i="2"/>
  <c r="AA486" i="2"/>
  <c r="AB486" i="2"/>
  <c r="AC486" i="2"/>
  <c r="U487" i="2"/>
  <c r="V487" i="2"/>
  <c r="W487" i="2"/>
  <c r="X487" i="2"/>
  <c r="Y487" i="2"/>
  <c r="Z487" i="2"/>
  <c r="AA487" i="2"/>
  <c r="AB487" i="2"/>
  <c r="AC487" i="2"/>
  <c r="U488" i="2"/>
  <c r="V488" i="2"/>
  <c r="W488" i="2"/>
  <c r="X488" i="2"/>
  <c r="Y488" i="2"/>
  <c r="Z488" i="2"/>
  <c r="AA488" i="2"/>
  <c r="AB488" i="2"/>
  <c r="AC488" i="2"/>
  <c r="U489" i="2"/>
  <c r="V489" i="2"/>
  <c r="W489" i="2"/>
  <c r="X489" i="2"/>
  <c r="Y489" i="2"/>
  <c r="Z489" i="2"/>
  <c r="AA489" i="2"/>
  <c r="AB489" i="2"/>
  <c r="AC489" i="2"/>
  <c r="U490" i="2"/>
  <c r="V490" i="2"/>
  <c r="W490" i="2"/>
  <c r="X490" i="2"/>
  <c r="Y490" i="2"/>
  <c r="Z490" i="2"/>
  <c r="AA490" i="2"/>
  <c r="AB490" i="2"/>
  <c r="AC490" i="2"/>
  <c r="U491" i="2"/>
  <c r="V491" i="2"/>
  <c r="W491" i="2"/>
  <c r="X491" i="2"/>
  <c r="Y491" i="2"/>
  <c r="Z491" i="2"/>
  <c r="AA491" i="2"/>
  <c r="AB491" i="2"/>
  <c r="AC491" i="2"/>
  <c r="U492" i="2"/>
  <c r="V492" i="2"/>
  <c r="W492" i="2"/>
  <c r="X492" i="2"/>
  <c r="Y492" i="2"/>
  <c r="Z492" i="2"/>
  <c r="AA492" i="2"/>
  <c r="AB492" i="2"/>
  <c r="AC492" i="2"/>
  <c r="U493" i="2"/>
  <c r="V493" i="2"/>
  <c r="W493" i="2"/>
  <c r="X493" i="2"/>
  <c r="Y493" i="2"/>
  <c r="Z493" i="2"/>
  <c r="AA493" i="2"/>
  <c r="AB493" i="2"/>
  <c r="AC493" i="2"/>
  <c r="U494" i="2"/>
  <c r="V494" i="2"/>
  <c r="W494" i="2"/>
  <c r="X494" i="2"/>
  <c r="Y494" i="2"/>
  <c r="Z494" i="2"/>
  <c r="AA494" i="2"/>
  <c r="AB494" i="2"/>
  <c r="AC494" i="2"/>
  <c r="U495" i="2"/>
  <c r="V495" i="2"/>
  <c r="W495" i="2"/>
  <c r="X495" i="2"/>
  <c r="Y495" i="2"/>
  <c r="Z495" i="2"/>
  <c r="AA495" i="2"/>
  <c r="AB495" i="2"/>
  <c r="AC495" i="2"/>
  <c r="U496" i="2"/>
  <c r="V496" i="2"/>
  <c r="W496" i="2"/>
  <c r="X496" i="2"/>
  <c r="Y496" i="2"/>
  <c r="Z496" i="2"/>
  <c r="AA496" i="2"/>
  <c r="AB496" i="2"/>
  <c r="AC496" i="2"/>
  <c r="U497" i="2"/>
  <c r="V497" i="2"/>
  <c r="W497" i="2"/>
  <c r="X497" i="2"/>
  <c r="Y497" i="2"/>
  <c r="Z497" i="2"/>
  <c r="AA497" i="2"/>
  <c r="AB497" i="2"/>
  <c r="AC497" i="2"/>
  <c r="U498" i="2"/>
  <c r="V498" i="2"/>
  <c r="W498" i="2"/>
  <c r="X498" i="2"/>
  <c r="Y498" i="2"/>
  <c r="Z498" i="2"/>
  <c r="AA498" i="2"/>
  <c r="AB498" i="2"/>
  <c r="AC498" i="2"/>
  <c r="U499" i="2"/>
  <c r="V499" i="2"/>
  <c r="W499" i="2"/>
  <c r="X499" i="2"/>
  <c r="Y499" i="2"/>
  <c r="Z499" i="2"/>
  <c r="AA499" i="2"/>
  <c r="AB499" i="2"/>
  <c r="AC499" i="2"/>
  <c r="U500" i="2"/>
  <c r="V500" i="2"/>
  <c r="W500" i="2"/>
  <c r="X500" i="2"/>
  <c r="Y500" i="2"/>
  <c r="Z500" i="2"/>
  <c r="AA500" i="2"/>
  <c r="AB500" i="2"/>
  <c r="AC500" i="2"/>
  <c r="U501" i="2"/>
  <c r="V501" i="2"/>
  <c r="W501" i="2"/>
  <c r="X501" i="2"/>
  <c r="Y501" i="2"/>
  <c r="Z501" i="2"/>
  <c r="AA501" i="2"/>
  <c r="AB501" i="2"/>
  <c r="AC501" i="2"/>
  <c r="U502" i="2"/>
  <c r="V502" i="2"/>
  <c r="W502" i="2"/>
  <c r="X502" i="2"/>
  <c r="Y502" i="2"/>
  <c r="Z502" i="2"/>
  <c r="AA502" i="2"/>
  <c r="AB502" i="2"/>
  <c r="AC502" i="2"/>
  <c r="U503" i="2"/>
  <c r="V503" i="2"/>
  <c r="W503" i="2"/>
  <c r="X503" i="2"/>
  <c r="Y503" i="2"/>
  <c r="Z503" i="2"/>
  <c r="AA503" i="2"/>
  <c r="AB503" i="2"/>
  <c r="AC503" i="2"/>
  <c r="U504" i="2"/>
  <c r="V504" i="2"/>
  <c r="W504" i="2"/>
  <c r="X504" i="2"/>
  <c r="Y504" i="2"/>
  <c r="Z504" i="2"/>
  <c r="AA504" i="2"/>
  <c r="AB504" i="2"/>
  <c r="AC504" i="2"/>
  <c r="U505" i="2"/>
  <c r="V505" i="2"/>
  <c r="W505" i="2"/>
  <c r="X505" i="2"/>
  <c r="Y505" i="2"/>
  <c r="Z505" i="2"/>
  <c r="AA505" i="2"/>
  <c r="AB505" i="2"/>
  <c r="AC505" i="2"/>
  <c r="U506" i="2"/>
  <c r="V506" i="2"/>
  <c r="W506" i="2"/>
  <c r="X506" i="2"/>
  <c r="Y506" i="2"/>
  <c r="Z506" i="2"/>
  <c r="AA506" i="2"/>
  <c r="AB506" i="2"/>
  <c r="AC506" i="2"/>
  <c r="U507" i="2"/>
  <c r="V507" i="2"/>
  <c r="W507" i="2"/>
  <c r="X507" i="2"/>
  <c r="Y507" i="2"/>
  <c r="Z507" i="2"/>
  <c r="AA507" i="2"/>
  <c r="AB507" i="2"/>
  <c r="AC507" i="2"/>
  <c r="U508" i="2"/>
  <c r="V508" i="2"/>
  <c r="W508" i="2"/>
  <c r="X508" i="2"/>
  <c r="Y508" i="2"/>
  <c r="Z508" i="2"/>
  <c r="AA508" i="2"/>
  <c r="AB508" i="2"/>
  <c r="AC508" i="2"/>
  <c r="U509" i="2"/>
  <c r="V509" i="2"/>
  <c r="W509" i="2"/>
  <c r="X509" i="2"/>
  <c r="Y509" i="2"/>
  <c r="Z509" i="2"/>
  <c r="AA509" i="2"/>
  <c r="AB509" i="2"/>
  <c r="AC509" i="2"/>
  <c r="U510" i="2"/>
  <c r="V510" i="2"/>
  <c r="W510" i="2"/>
  <c r="X510" i="2"/>
  <c r="Y510" i="2"/>
  <c r="Z510" i="2"/>
  <c r="AA510" i="2"/>
  <c r="AB510" i="2"/>
  <c r="AC510" i="2"/>
  <c r="U511" i="2"/>
  <c r="V511" i="2"/>
  <c r="W511" i="2"/>
  <c r="X511" i="2"/>
  <c r="Y511" i="2"/>
  <c r="Z511" i="2"/>
  <c r="AA511" i="2"/>
  <c r="AB511" i="2"/>
  <c r="AC511" i="2"/>
  <c r="U512" i="2"/>
  <c r="V512" i="2"/>
  <c r="W512" i="2"/>
  <c r="X512" i="2"/>
  <c r="Y512" i="2"/>
  <c r="Z512" i="2"/>
  <c r="AA512" i="2"/>
  <c r="AB512" i="2"/>
  <c r="AC512" i="2"/>
  <c r="U513" i="2"/>
  <c r="V513" i="2"/>
  <c r="W513" i="2"/>
  <c r="X513" i="2"/>
  <c r="Y513" i="2"/>
  <c r="Z513" i="2"/>
  <c r="AA513" i="2"/>
  <c r="AB513" i="2"/>
  <c r="AC513" i="2"/>
  <c r="U514" i="2"/>
  <c r="V514" i="2"/>
  <c r="W514" i="2"/>
  <c r="X514" i="2"/>
  <c r="Y514" i="2"/>
  <c r="Z514" i="2"/>
  <c r="AA514" i="2"/>
  <c r="AB514" i="2"/>
  <c r="AC514" i="2"/>
  <c r="U515" i="2"/>
  <c r="V515" i="2"/>
  <c r="W515" i="2"/>
  <c r="X515" i="2"/>
  <c r="Y515" i="2"/>
  <c r="Z515" i="2"/>
  <c r="AA515" i="2"/>
  <c r="AB515" i="2"/>
  <c r="AC515" i="2"/>
  <c r="U516" i="2"/>
  <c r="V516" i="2"/>
  <c r="W516" i="2"/>
  <c r="X516" i="2"/>
  <c r="Y516" i="2"/>
  <c r="Z516" i="2"/>
  <c r="AA516" i="2"/>
  <c r="AB516" i="2"/>
  <c r="AC516" i="2"/>
  <c r="U517" i="2"/>
  <c r="V517" i="2"/>
  <c r="W517" i="2"/>
  <c r="X517" i="2"/>
  <c r="Y517" i="2"/>
  <c r="Z517" i="2"/>
  <c r="AA517" i="2"/>
  <c r="AB517" i="2"/>
  <c r="AC517" i="2"/>
  <c r="U518" i="2"/>
  <c r="V518" i="2"/>
  <c r="W518" i="2"/>
  <c r="X518" i="2"/>
  <c r="Y518" i="2"/>
  <c r="Z518" i="2"/>
  <c r="AA518" i="2"/>
  <c r="AB518" i="2"/>
  <c r="AC518" i="2"/>
  <c r="U519" i="2"/>
  <c r="V519" i="2"/>
  <c r="W519" i="2"/>
  <c r="X519" i="2"/>
  <c r="Y519" i="2"/>
  <c r="Z519" i="2"/>
  <c r="AA519" i="2"/>
  <c r="AB519" i="2"/>
  <c r="AC519" i="2"/>
  <c r="U520" i="2"/>
  <c r="V520" i="2"/>
  <c r="W520" i="2"/>
  <c r="X520" i="2"/>
  <c r="Y520" i="2"/>
  <c r="Z520" i="2"/>
  <c r="AA520" i="2"/>
  <c r="AB520" i="2"/>
  <c r="AC520" i="2"/>
  <c r="U521" i="2"/>
  <c r="V521" i="2"/>
  <c r="W521" i="2"/>
  <c r="X521" i="2"/>
  <c r="Y521" i="2"/>
  <c r="Z521" i="2"/>
  <c r="AA521" i="2"/>
  <c r="AB521" i="2"/>
  <c r="AC521" i="2"/>
  <c r="U522" i="2"/>
  <c r="V522" i="2"/>
  <c r="W522" i="2"/>
  <c r="X522" i="2"/>
  <c r="Y522" i="2"/>
  <c r="Z522" i="2"/>
  <c r="AA522" i="2"/>
  <c r="AB522" i="2"/>
  <c r="AC522" i="2"/>
  <c r="U523" i="2"/>
  <c r="V523" i="2"/>
  <c r="W523" i="2"/>
  <c r="X523" i="2"/>
  <c r="Y523" i="2"/>
  <c r="Z523" i="2"/>
  <c r="AA523" i="2"/>
  <c r="AB523" i="2"/>
  <c r="AC523" i="2"/>
  <c r="U524" i="2"/>
  <c r="V524" i="2"/>
  <c r="W524" i="2"/>
  <c r="X524" i="2"/>
  <c r="Y524" i="2"/>
  <c r="Z524" i="2"/>
  <c r="AA524" i="2"/>
  <c r="AB524" i="2"/>
  <c r="AC524" i="2"/>
  <c r="U525" i="2"/>
  <c r="V525" i="2"/>
  <c r="W525" i="2"/>
  <c r="X525" i="2"/>
  <c r="Y525" i="2"/>
  <c r="Z525" i="2"/>
  <c r="AA525" i="2"/>
  <c r="AB525" i="2"/>
  <c r="AC525" i="2"/>
  <c r="U526" i="2"/>
  <c r="V526" i="2"/>
  <c r="W526" i="2"/>
  <c r="X526" i="2"/>
  <c r="Y526" i="2"/>
  <c r="Z526" i="2"/>
  <c r="AA526" i="2"/>
  <c r="AB526" i="2"/>
  <c r="AC526" i="2"/>
  <c r="U527" i="2"/>
  <c r="V527" i="2"/>
  <c r="W527" i="2"/>
  <c r="X527" i="2"/>
  <c r="Y527" i="2"/>
  <c r="Z527" i="2"/>
  <c r="AA527" i="2"/>
  <c r="AB527" i="2"/>
  <c r="AC527" i="2"/>
  <c r="U528" i="2"/>
  <c r="V528" i="2"/>
  <c r="W528" i="2"/>
  <c r="X528" i="2"/>
  <c r="Y528" i="2"/>
  <c r="Z528" i="2"/>
  <c r="AA528" i="2"/>
  <c r="AB528" i="2"/>
  <c r="AC528" i="2"/>
  <c r="U529" i="2"/>
  <c r="V529" i="2"/>
  <c r="W529" i="2"/>
  <c r="X529" i="2"/>
  <c r="Y529" i="2"/>
  <c r="Z529" i="2"/>
  <c r="AA529" i="2"/>
  <c r="AB529" i="2"/>
  <c r="AC529" i="2"/>
  <c r="U530" i="2"/>
  <c r="V530" i="2"/>
  <c r="W530" i="2"/>
  <c r="X530" i="2"/>
  <c r="Y530" i="2"/>
  <c r="Z530" i="2"/>
  <c r="AA530" i="2"/>
  <c r="AB530" i="2"/>
  <c r="AC530" i="2"/>
  <c r="U531" i="2"/>
  <c r="V531" i="2"/>
  <c r="W531" i="2"/>
  <c r="X531" i="2"/>
  <c r="Y531" i="2"/>
  <c r="Z531" i="2"/>
  <c r="AA531" i="2"/>
  <c r="AB531" i="2"/>
  <c r="AC531" i="2"/>
  <c r="U532" i="2"/>
  <c r="V532" i="2"/>
  <c r="W532" i="2"/>
  <c r="X532" i="2"/>
  <c r="Y532" i="2"/>
  <c r="Z532" i="2"/>
  <c r="AA532" i="2"/>
  <c r="AB532" i="2"/>
  <c r="AC532" i="2"/>
  <c r="U533" i="2"/>
  <c r="V533" i="2"/>
  <c r="W533" i="2"/>
  <c r="X533" i="2"/>
  <c r="Y533" i="2"/>
  <c r="Z533" i="2"/>
  <c r="AA533" i="2"/>
  <c r="AB533" i="2"/>
  <c r="AC533" i="2"/>
  <c r="U534" i="2"/>
  <c r="V534" i="2"/>
  <c r="W534" i="2"/>
  <c r="X534" i="2"/>
  <c r="Y534" i="2"/>
  <c r="Z534" i="2"/>
  <c r="AA534" i="2"/>
  <c r="AB534" i="2"/>
  <c r="AC534" i="2"/>
  <c r="U535" i="2"/>
  <c r="V535" i="2"/>
  <c r="W535" i="2"/>
  <c r="X535" i="2"/>
  <c r="Y535" i="2"/>
  <c r="Z535" i="2"/>
  <c r="AA535" i="2"/>
  <c r="AB535" i="2"/>
  <c r="AC535" i="2"/>
  <c r="U536" i="2"/>
  <c r="V536" i="2"/>
  <c r="W536" i="2"/>
  <c r="X536" i="2"/>
  <c r="Y536" i="2"/>
  <c r="Z536" i="2"/>
  <c r="AA536" i="2"/>
  <c r="AB536" i="2"/>
  <c r="AC536" i="2"/>
  <c r="U537" i="2"/>
  <c r="V537" i="2"/>
  <c r="W537" i="2"/>
  <c r="X537" i="2"/>
  <c r="Y537" i="2"/>
  <c r="Z537" i="2"/>
  <c r="AA537" i="2"/>
  <c r="AB537" i="2"/>
  <c r="AC537" i="2"/>
  <c r="U538" i="2"/>
  <c r="V538" i="2"/>
  <c r="W538" i="2"/>
  <c r="X538" i="2"/>
  <c r="Y538" i="2"/>
  <c r="Z538" i="2"/>
  <c r="AA538" i="2"/>
  <c r="AB538" i="2"/>
  <c r="AC538" i="2"/>
  <c r="U539" i="2"/>
  <c r="V539" i="2"/>
  <c r="W539" i="2"/>
  <c r="X539" i="2"/>
  <c r="Y539" i="2"/>
  <c r="Z539" i="2"/>
  <c r="AA539" i="2"/>
  <c r="AB539" i="2"/>
  <c r="AC539" i="2"/>
  <c r="U540" i="2"/>
  <c r="V540" i="2"/>
  <c r="W540" i="2"/>
  <c r="X540" i="2"/>
  <c r="Y540" i="2"/>
  <c r="Z540" i="2"/>
  <c r="AA540" i="2"/>
  <c r="AB540" i="2"/>
  <c r="AC540" i="2"/>
  <c r="U541" i="2"/>
  <c r="V541" i="2"/>
  <c r="W541" i="2"/>
  <c r="X541" i="2"/>
  <c r="Y541" i="2"/>
  <c r="Z541" i="2"/>
  <c r="AA541" i="2"/>
  <c r="AB541" i="2"/>
  <c r="AC541" i="2"/>
  <c r="U542" i="2"/>
  <c r="V542" i="2"/>
  <c r="W542" i="2"/>
  <c r="X542" i="2"/>
  <c r="Y542" i="2"/>
  <c r="Z542" i="2"/>
  <c r="AA542" i="2"/>
  <c r="AB542" i="2"/>
  <c r="AC542" i="2"/>
  <c r="U543" i="2"/>
  <c r="V543" i="2"/>
  <c r="W543" i="2"/>
  <c r="X543" i="2"/>
  <c r="Y543" i="2"/>
  <c r="Z543" i="2"/>
  <c r="AA543" i="2"/>
  <c r="AB543" i="2"/>
  <c r="AC543" i="2"/>
  <c r="U544" i="2"/>
  <c r="V544" i="2"/>
  <c r="W544" i="2"/>
  <c r="X544" i="2"/>
  <c r="Y544" i="2"/>
  <c r="Z544" i="2"/>
  <c r="AA544" i="2"/>
  <c r="AB544" i="2"/>
  <c r="AC544" i="2"/>
  <c r="U545" i="2"/>
  <c r="V545" i="2"/>
  <c r="W545" i="2"/>
  <c r="X545" i="2"/>
  <c r="Y545" i="2"/>
  <c r="Z545" i="2"/>
  <c r="AA545" i="2"/>
  <c r="AB545" i="2"/>
  <c r="AC545" i="2"/>
  <c r="U546" i="2"/>
  <c r="V546" i="2"/>
  <c r="W546" i="2"/>
  <c r="X546" i="2"/>
  <c r="Y546" i="2"/>
  <c r="Z546" i="2"/>
  <c r="AA546" i="2"/>
  <c r="AB546" i="2"/>
  <c r="AC546" i="2"/>
  <c r="U547" i="2"/>
  <c r="V547" i="2"/>
  <c r="W547" i="2"/>
  <c r="X547" i="2"/>
  <c r="Y547" i="2"/>
  <c r="Z547" i="2"/>
  <c r="AA547" i="2"/>
  <c r="AB547" i="2"/>
  <c r="AC547" i="2"/>
  <c r="U548" i="2"/>
  <c r="V548" i="2"/>
  <c r="W548" i="2"/>
  <c r="X548" i="2"/>
  <c r="Y548" i="2"/>
  <c r="Z548" i="2"/>
  <c r="AA548" i="2"/>
  <c r="AB548" i="2"/>
  <c r="AC548" i="2"/>
  <c r="U549" i="2"/>
  <c r="V549" i="2"/>
  <c r="W549" i="2"/>
  <c r="X549" i="2"/>
  <c r="Y549" i="2"/>
  <c r="Z549" i="2"/>
  <c r="AA549" i="2"/>
  <c r="AB549" i="2"/>
  <c r="AC549" i="2"/>
  <c r="U550" i="2"/>
  <c r="V550" i="2"/>
  <c r="W550" i="2"/>
  <c r="X550" i="2"/>
  <c r="Y550" i="2"/>
  <c r="Z550" i="2"/>
  <c r="AA550" i="2"/>
  <c r="AB550" i="2"/>
  <c r="AC550" i="2"/>
  <c r="U551" i="2"/>
  <c r="V551" i="2"/>
  <c r="W551" i="2"/>
  <c r="X551" i="2"/>
  <c r="Y551" i="2"/>
  <c r="Z551" i="2"/>
  <c r="AA551" i="2"/>
  <c r="AB551" i="2"/>
  <c r="AC551" i="2"/>
  <c r="U552" i="2"/>
  <c r="V552" i="2"/>
  <c r="W552" i="2"/>
  <c r="X552" i="2"/>
  <c r="Y552" i="2"/>
  <c r="Z552" i="2"/>
  <c r="AA552" i="2"/>
  <c r="AB552" i="2"/>
  <c r="AC552" i="2"/>
  <c r="U553" i="2"/>
  <c r="V553" i="2"/>
  <c r="W553" i="2"/>
  <c r="X553" i="2"/>
  <c r="Y553" i="2"/>
  <c r="Z553" i="2"/>
  <c r="AA553" i="2"/>
  <c r="AB553" i="2"/>
  <c r="AC553" i="2"/>
  <c r="U554" i="2"/>
  <c r="V554" i="2"/>
  <c r="W554" i="2"/>
  <c r="X554" i="2"/>
  <c r="Y554" i="2"/>
  <c r="Z554" i="2"/>
  <c r="AA554" i="2"/>
  <c r="AB554" i="2"/>
  <c r="AC554" i="2"/>
  <c r="U555" i="2"/>
  <c r="V555" i="2"/>
  <c r="W555" i="2"/>
  <c r="X555" i="2"/>
  <c r="Y555" i="2"/>
  <c r="Z555" i="2"/>
  <c r="AA555" i="2"/>
  <c r="AB555" i="2"/>
  <c r="AC555" i="2"/>
  <c r="U556" i="2"/>
  <c r="V556" i="2"/>
  <c r="W556" i="2"/>
  <c r="X556" i="2"/>
  <c r="Y556" i="2"/>
  <c r="Z556" i="2"/>
  <c r="AA556" i="2"/>
  <c r="AB556" i="2"/>
  <c r="AC556" i="2"/>
  <c r="U557" i="2"/>
  <c r="V557" i="2"/>
  <c r="W557" i="2"/>
  <c r="X557" i="2"/>
  <c r="Y557" i="2"/>
  <c r="Z557" i="2"/>
  <c r="AA557" i="2"/>
  <c r="AB557" i="2"/>
  <c r="AC557" i="2"/>
  <c r="U558" i="2"/>
  <c r="V558" i="2"/>
  <c r="W558" i="2"/>
  <c r="X558" i="2"/>
  <c r="Y558" i="2"/>
  <c r="Z558" i="2"/>
  <c r="AA558" i="2"/>
  <c r="AB558" i="2"/>
  <c r="AC558" i="2"/>
  <c r="U559" i="2"/>
  <c r="V559" i="2"/>
  <c r="W559" i="2"/>
  <c r="X559" i="2"/>
  <c r="Y559" i="2"/>
  <c r="Z559" i="2"/>
  <c r="AA559" i="2"/>
  <c r="AB559" i="2"/>
  <c r="AC559" i="2"/>
  <c r="U560" i="2"/>
  <c r="V560" i="2"/>
  <c r="W560" i="2"/>
  <c r="X560" i="2"/>
  <c r="Y560" i="2"/>
  <c r="Z560" i="2"/>
  <c r="AA560" i="2"/>
  <c r="AB560" i="2"/>
  <c r="AC560" i="2"/>
  <c r="U561" i="2"/>
  <c r="V561" i="2"/>
  <c r="W561" i="2"/>
  <c r="X561" i="2"/>
  <c r="Y561" i="2"/>
  <c r="Z561" i="2"/>
  <c r="AA561" i="2"/>
  <c r="AB561" i="2"/>
  <c r="AC561" i="2"/>
  <c r="U562" i="2"/>
  <c r="V562" i="2"/>
  <c r="W562" i="2"/>
  <c r="X562" i="2"/>
  <c r="Y562" i="2"/>
  <c r="Z562" i="2"/>
  <c r="AA562" i="2"/>
  <c r="AB562" i="2"/>
  <c r="AC562" i="2"/>
  <c r="U563" i="2"/>
  <c r="V563" i="2"/>
  <c r="W563" i="2"/>
  <c r="X563" i="2"/>
  <c r="Y563" i="2"/>
  <c r="Z563" i="2"/>
  <c r="AA563" i="2"/>
  <c r="AB563" i="2"/>
  <c r="AC563" i="2"/>
  <c r="U564" i="2"/>
  <c r="V564" i="2"/>
  <c r="W564" i="2"/>
  <c r="X564" i="2"/>
  <c r="Y564" i="2"/>
  <c r="Z564" i="2"/>
  <c r="AA564" i="2"/>
  <c r="AB564" i="2"/>
  <c r="AC564" i="2"/>
  <c r="U565" i="2"/>
  <c r="V565" i="2"/>
  <c r="W565" i="2"/>
  <c r="X565" i="2"/>
  <c r="Y565" i="2"/>
  <c r="Z565" i="2"/>
  <c r="AA565" i="2"/>
  <c r="AB565" i="2"/>
  <c r="AC565" i="2"/>
  <c r="U566" i="2"/>
  <c r="V566" i="2"/>
  <c r="W566" i="2"/>
  <c r="X566" i="2"/>
  <c r="Y566" i="2"/>
  <c r="Z566" i="2"/>
  <c r="AA566" i="2"/>
  <c r="AB566" i="2"/>
  <c r="AC566" i="2"/>
  <c r="U567" i="2"/>
  <c r="V567" i="2"/>
  <c r="W567" i="2"/>
  <c r="X567" i="2"/>
  <c r="Y567" i="2"/>
  <c r="Z567" i="2"/>
  <c r="AA567" i="2"/>
  <c r="AB567" i="2"/>
  <c r="AC567" i="2"/>
  <c r="U568" i="2"/>
  <c r="V568" i="2"/>
  <c r="W568" i="2"/>
  <c r="X568" i="2"/>
  <c r="Y568" i="2"/>
  <c r="Z568" i="2"/>
  <c r="AA568" i="2"/>
  <c r="AB568" i="2"/>
  <c r="AC568" i="2"/>
  <c r="U569" i="2"/>
  <c r="V569" i="2"/>
  <c r="W569" i="2"/>
  <c r="X569" i="2"/>
  <c r="Y569" i="2"/>
  <c r="Z569" i="2"/>
  <c r="AA569" i="2"/>
  <c r="AB569" i="2"/>
  <c r="AC569" i="2"/>
  <c r="U570" i="2"/>
  <c r="V570" i="2"/>
  <c r="W570" i="2"/>
  <c r="X570" i="2"/>
  <c r="Y570" i="2"/>
  <c r="Z570" i="2"/>
  <c r="AA570" i="2"/>
  <c r="AB570" i="2"/>
  <c r="AC570" i="2"/>
  <c r="U571" i="2"/>
  <c r="V571" i="2"/>
  <c r="W571" i="2"/>
  <c r="X571" i="2"/>
  <c r="Y571" i="2"/>
  <c r="Z571" i="2"/>
  <c r="AA571" i="2"/>
  <c r="AB571" i="2"/>
  <c r="AC571" i="2"/>
  <c r="U572" i="2"/>
  <c r="V572" i="2"/>
  <c r="W572" i="2"/>
  <c r="X572" i="2"/>
  <c r="Y572" i="2"/>
  <c r="Z572" i="2"/>
  <c r="AA572" i="2"/>
  <c r="AB572" i="2"/>
  <c r="AC572" i="2"/>
  <c r="U573" i="2"/>
  <c r="V573" i="2"/>
  <c r="W573" i="2"/>
  <c r="X573" i="2"/>
  <c r="Y573" i="2"/>
  <c r="Z573" i="2"/>
  <c r="AA573" i="2"/>
  <c r="AB573" i="2"/>
  <c r="AC573" i="2"/>
  <c r="U574" i="2"/>
  <c r="V574" i="2"/>
  <c r="W574" i="2"/>
  <c r="X574" i="2"/>
  <c r="Y574" i="2"/>
  <c r="Z574" i="2"/>
  <c r="AA574" i="2"/>
  <c r="AB574" i="2"/>
  <c r="AC574" i="2"/>
  <c r="U575" i="2"/>
  <c r="V575" i="2"/>
  <c r="W575" i="2"/>
  <c r="X575" i="2"/>
  <c r="Y575" i="2"/>
  <c r="Z575" i="2"/>
  <c r="AA575" i="2"/>
  <c r="AB575" i="2"/>
  <c r="AC575" i="2"/>
  <c r="U576" i="2"/>
  <c r="V576" i="2"/>
  <c r="W576" i="2"/>
  <c r="X576" i="2"/>
  <c r="Y576" i="2"/>
  <c r="Z576" i="2"/>
  <c r="AA576" i="2"/>
  <c r="AB576" i="2"/>
  <c r="AC576" i="2"/>
  <c r="U577" i="2"/>
  <c r="V577" i="2"/>
  <c r="W577" i="2"/>
  <c r="X577" i="2"/>
  <c r="Y577" i="2"/>
  <c r="Z577" i="2"/>
  <c r="AA577" i="2"/>
  <c r="AB577" i="2"/>
  <c r="AC577" i="2"/>
  <c r="U578" i="2"/>
  <c r="V578" i="2"/>
  <c r="W578" i="2"/>
  <c r="X578" i="2"/>
  <c r="Y578" i="2"/>
  <c r="Z578" i="2"/>
  <c r="AA578" i="2"/>
  <c r="AB578" i="2"/>
  <c r="AC578" i="2"/>
  <c r="U579" i="2"/>
  <c r="V579" i="2"/>
  <c r="W579" i="2"/>
  <c r="X579" i="2"/>
  <c r="Y579" i="2"/>
  <c r="Z579" i="2"/>
  <c r="AA579" i="2"/>
  <c r="AB579" i="2"/>
  <c r="AC579" i="2"/>
  <c r="U580" i="2"/>
  <c r="V580" i="2"/>
  <c r="W580" i="2"/>
  <c r="X580" i="2"/>
  <c r="Y580" i="2"/>
  <c r="Z580" i="2"/>
  <c r="AA580" i="2"/>
  <c r="AB580" i="2"/>
  <c r="AC580" i="2"/>
  <c r="U581" i="2"/>
  <c r="V581" i="2"/>
  <c r="W581" i="2"/>
  <c r="X581" i="2"/>
  <c r="Y581" i="2"/>
  <c r="Z581" i="2"/>
  <c r="AA581" i="2"/>
  <c r="AB581" i="2"/>
  <c r="AC581" i="2"/>
  <c r="U582" i="2"/>
  <c r="V582" i="2"/>
  <c r="W582" i="2"/>
  <c r="X582" i="2"/>
  <c r="Y582" i="2"/>
  <c r="Z582" i="2"/>
  <c r="AA582" i="2"/>
  <c r="AB582" i="2"/>
  <c r="AC582" i="2"/>
  <c r="U583" i="2"/>
  <c r="V583" i="2"/>
  <c r="W583" i="2"/>
  <c r="X583" i="2"/>
  <c r="Y583" i="2"/>
  <c r="Z583" i="2"/>
  <c r="AA583" i="2"/>
  <c r="AB583" i="2"/>
  <c r="AC583" i="2"/>
  <c r="U584" i="2"/>
  <c r="V584" i="2"/>
  <c r="W584" i="2"/>
  <c r="X584" i="2"/>
  <c r="Y584" i="2"/>
  <c r="Z584" i="2"/>
  <c r="AA584" i="2"/>
  <c r="AB584" i="2"/>
  <c r="AC584" i="2"/>
  <c r="U585" i="2"/>
  <c r="V585" i="2"/>
  <c r="W585" i="2"/>
  <c r="X585" i="2"/>
  <c r="Y585" i="2"/>
  <c r="Z585" i="2"/>
  <c r="AA585" i="2"/>
  <c r="AB585" i="2"/>
  <c r="AC585" i="2"/>
  <c r="U586" i="2"/>
  <c r="V586" i="2"/>
  <c r="W586" i="2"/>
  <c r="X586" i="2"/>
  <c r="Y586" i="2"/>
  <c r="Z586" i="2"/>
  <c r="AA586" i="2"/>
  <c r="AB586" i="2"/>
  <c r="AC586" i="2"/>
  <c r="U587" i="2"/>
  <c r="V587" i="2"/>
  <c r="W587" i="2"/>
  <c r="X587" i="2"/>
  <c r="Y587" i="2"/>
  <c r="Z587" i="2"/>
  <c r="AA587" i="2"/>
  <c r="AB587" i="2"/>
  <c r="AC587" i="2"/>
  <c r="U588" i="2"/>
  <c r="V588" i="2"/>
  <c r="W588" i="2"/>
  <c r="X588" i="2"/>
  <c r="Y588" i="2"/>
  <c r="Z588" i="2"/>
  <c r="AA588" i="2"/>
  <c r="AB588" i="2"/>
  <c r="AC588" i="2"/>
  <c r="U589" i="2"/>
  <c r="V589" i="2"/>
  <c r="W589" i="2"/>
  <c r="X589" i="2"/>
  <c r="Y589" i="2"/>
  <c r="Z589" i="2"/>
  <c r="AA589" i="2"/>
  <c r="AB589" i="2"/>
  <c r="AC589" i="2"/>
  <c r="U590" i="2"/>
  <c r="V590" i="2"/>
  <c r="W590" i="2"/>
  <c r="X590" i="2"/>
  <c r="Y590" i="2"/>
  <c r="Z590" i="2"/>
  <c r="AA590" i="2"/>
  <c r="AB590" i="2"/>
  <c r="AC590" i="2"/>
  <c r="U591" i="2"/>
  <c r="V591" i="2"/>
  <c r="W591" i="2"/>
  <c r="X591" i="2"/>
  <c r="Y591" i="2"/>
  <c r="Z591" i="2"/>
  <c r="AA591" i="2"/>
  <c r="AB591" i="2"/>
  <c r="AC591" i="2"/>
  <c r="U592" i="2"/>
  <c r="V592" i="2"/>
  <c r="W592" i="2"/>
  <c r="X592" i="2"/>
  <c r="Y592" i="2"/>
  <c r="Z592" i="2"/>
  <c r="AA592" i="2"/>
  <c r="AB592" i="2"/>
  <c r="AC592" i="2"/>
  <c r="U593" i="2"/>
  <c r="V593" i="2"/>
  <c r="W593" i="2"/>
  <c r="X593" i="2"/>
  <c r="Y593" i="2"/>
  <c r="Z593" i="2"/>
  <c r="AA593" i="2"/>
  <c r="AB593" i="2"/>
  <c r="AC593" i="2"/>
  <c r="U594" i="2"/>
  <c r="V594" i="2"/>
  <c r="W594" i="2"/>
  <c r="X594" i="2"/>
  <c r="Y594" i="2"/>
  <c r="Z594" i="2"/>
  <c r="AA594" i="2"/>
  <c r="AB594" i="2"/>
  <c r="AC594" i="2"/>
  <c r="U431" i="2"/>
  <c r="V431" i="2"/>
  <c r="W431" i="2"/>
  <c r="X431" i="2"/>
  <c r="AA431" i="2"/>
  <c r="Y431" i="2"/>
  <c r="AB431" i="2"/>
  <c r="Z431" i="2"/>
  <c r="AC431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U384" i="2"/>
  <c r="V384" i="2"/>
  <c r="W384" i="2"/>
  <c r="X384" i="2"/>
  <c r="AA384" i="2"/>
  <c r="Y384" i="2"/>
  <c r="Z384" i="2"/>
  <c r="AC384" i="2"/>
  <c r="AB384" i="2"/>
  <c r="U385" i="2"/>
  <c r="V385" i="2"/>
  <c r="W385" i="2"/>
  <c r="X385" i="2"/>
  <c r="Y385" i="2"/>
  <c r="AB385" i="2"/>
  <c r="Z385" i="2"/>
  <c r="AA385" i="2"/>
  <c r="AC385" i="2"/>
  <c r="U386" i="2"/>
  <c r="V386" i="2"/>
  <c r="W386" i="2"/>
  <c r="X386" i="2"/>
  <c r="AA386" i="2"/>
  <c r="Y386" i="2"/>
  <c r="Z386" i="2"/>
  <c r="AC386" i="2"/>
  <c r="AB386" i="2"/>
  <c r="U387" i="2"/>
  <c r="V387" i="2"/>
  <c r="W387" i="2"/>
  <c r="X387" i="2"/>
  <c r="Y387" i="2"/>
  <c r="AB387" i="2"/>
  <c r="Z387" i="2"/>
  <c r="AA387" i="2"/>
  <c r="AC387" i="2"/>
  <c r="U388" i="2"/>
  <c r="V388" i="2"/>
  <c r="W388" i="2"/>
  <c r="X388" i="2"/>
  <c r="AA388" i="2"/>
  <c r="Y388" i="2"/>
  <c r="Z388" i="2"/>
  <c r="AC388" i="2"/>
  <c r="AB388" i="2"/>
  <c r="U389" i="2"/>
  <c r="V389" i="2"/>
  <c r="W389" i="2"/>
  <c r="X389" i="2"/>
  <c r="Y389" i="2"/>
  <c r="AB389" i="2"/>
  <c r="Z389" i="2"/>
  <c r="AA389" i="2"/>
  <c r="AC389" i="2"/>
  <c r="U390" i="2"/>
  <c r="V390" i="2"/>
  <c r="W390" i="2"/>
  <c r="X390" i="2"/>
  <c r="AA390" i="2"/>
  <c r="Y390" i="2"/>
  <c r="Z390" i="2"/>
  <c r="AC390" i="2"/>
  <c r="AB390" i="2"/>
  <c r="U391" i="2"/>
  <c r="V391" i="2"/>
  <c r="W391" i="2"/>
  <c r="X391" i="2"/>
  <c r="Y391" i="2"/>
  <c r="AB391" i="2"/>
  <c r="Z391" i="2"/>
  <c r="AA391" i="2"/>
  <c r="AC391" i="2"/>
  <c r="U392" i="2"/>
  <c r="V392" i="2"/>
  <c r="W392" i="2"/>
  <c r="X392" i="2"/>
  <c r="AA392" i="2"/>
  <c r="Y392" i="2"/>
  <c r="Z392" i="2"/>
  <c r="AC392" i="2"/>
  <c r="AB392" i="2"/>
  <c r="U393" i="2"/>
  <c r="V393" i="2"/>
  <c r="W393" i="2"/>
  <c r="X393" i="2"/>
  <c r="Y393" i="2"/>
  <c r="AB393" i="2"/>
  <c r="Z393" i="2"/>
  <c r="AA393" i="2"/>
  <c r="AC393" i="2"/>
  <c r="U394" i="2"/>
  <c r="V394" i="2"/>
  <c r="W394" i="2"/>
  <c r="X394" i="2"/>
  <c r="AA394" i="2"/>
  <c r="Y394" i="2"/>
  <c r="Z394" i="2"/>
  <c r="AC394" i="2"/>
  <c r="AB394" i="2"/>
  <c r="U395" i="2"/>
  <c r="V395" i="2"/>
  <c r="W395" i="2"/>
  <c r="X395" i="2"/>
  <c r="Y395" i="2"/>
  <c r="AB395" i="2"/>
  <c r="Z395" i="2"/>
  <c r="AA395" i="2"/>
  <c r="AC395" i="2"/>
  <c r="U396" i="2"/>
  <c r="V396" i="2"/>
  <c r="W396" i="2"/>
  <c r="X396" i="2"/>
  <c r="AA396" i="2"/>
  <c r="Y396" i="2"/>
  <c r="Z396" i="2"/>
  <c r="AC396" i="2"/>
  <c r="AB396" i="2"/>
  <c r="U397" i="2"/>
  <c r="V397" i="2"/>
  <c r="W397" i="2"/>
  <c r="X397" i="2"/>
  <c r="Y397" i="2"/>
  <c r="AB397" i="2"/>
  <c r="Z397" i="2"/>
  <c r="AA397" i="2"/>
  <c r="AC397" i="2"/>
  <c r="U398" i="2"/>
  <c r="V398" i="2"/>
  <c r="W398" i="2"/>
  <c r="X398" i="2"/>
  <c r="AA398" i="2"/>
  <c r="Y398" i="2"/>
  <c r="Z398" i="2"/>
  <c r="AC398" i="2"/>
  <c r="AB398" i="2"/>
  <c r="U399" i="2"/>
  <c r="V399" i="2"/>
  <c r="W399" i="2"/>
  <c r="X399" i="2"/>
  <c r="Y399" i="2"/>
  <c r="AB399" i="2"/>
  <c r="Z399" i="2"/>
  <c r="AA399" i="2"/>
  <c r="AC399" i="2"/>
  <c r="U400" i="2"/>
  <c r="V400" i="2"/>
  <c r="W400" i="2"/>
  <c r="X400" i="2"/>
  <c r="AA400" i="2"/>
  <c r="Y400" i="2"/>
  <c r="Z400" i="2"/>
  <c r="AC400" i="2"/>
  <c r="AB400" i="2"/>
  <c r="U401" i="2"/>
  <c r="V401" i="2"/>
  <c r="W401" i="2"/>
  <c r="X401" i="2"/>
  <c r="Y401" i="2"/>
  <c r="AB401" i="2"/>
  <c r="Z401" i="2"/>
  <c r="AA401" i="2"/>
  <c r="AC401" i="2"/>
  <c r="U402" i="2"/>
  <c r="V402" i="2"/>
  <c r="W402" i="2"/>
  <c r="X402" i="2"/>
  <c r="AA402" i="2"/>
  <c r="Y402" i="2"/>
  <c r="Z402" i="2"/>
  <c r="AC402" i="2"/>
  <c r="AB402" i="2"/>
  <c r="U403" i="2"/>
  <c r="V403" i="2"/>
  <c r="W403" i="2"/>
  <c r="X403" i="2"/>
  <c r="Y403" i="2"/>
  <c r="AB403" i="2"/>
  <c r="Z403" i="2"/>
  <c r="AA403" i="2"/>
  <c r="AC403" i="2"/>
  <c r="U404" i="2"/>
  <c r="V404" i="2"/>
  <c r="W404" i="2"/>
  <c r="X404" i="2"/>
  <c r="AA404" i="2"/>
  <c r="Y404" i="2"/>
  <c r="Z404" i="2"/>
  <c r="AC404" i="2"/>
  <c r="AB404" i="2"/>
  <c r="U405" i="2"/>
  <c r="V405" i="2"/>
  <c r="W405" i="2"/>
  <c r="X405" i="2"/>
  <c r="Y405" i="2"/>
  <c r="AB405" i="2"/>
  <c r="Z405" i="2"/>
  <c r="AA405" i="2"/>
  <c r="AC405" i="2"/>
  <c r="U406" i="2"/>
  <c r="V406" i="2"/>
  <c r="W406" i="2"/>
  <c r="X406" i="2"/>
  <c r="AA406" i="2"/>
  <c r="Y406" i="2"/>
  <c r="Z406" i="2"/>
  <c r="AC406" i="2"/>
  <c r="AB406" i="2"/>
  <c r="U407" i="2"/>
  <c r="V407" i="2"/>
  <c r="W407" i="2"/>
  <c r="X407" i="2"/>
  <c r="Y407" i="2"/>
  <c r="AB407" i="2"/>
  <c r="Z407" i="2"/>
  <c r="AA407" i="2"/>
  <c r="AC407" i="2"/>
  <c r="U408" i="2"/>
  <c r="V408" i="2"/>
  <c r="W408" i="2"/>
  <c r="X408" i="2"/>
  <c r="AA408" i="2"/>
  <c r="Y408" i="2"/>
  <c r="Z408" i="2"/>
  <c r="AC408" i="2"/>
  <c r="AB408" i="2"/>
  <c r="U409" i="2"/>
  <c r="V409" i="2"/>
  <c r="W409" i="2"/>
  <c r="X409" i="2"/>
  <c r="Y409" i="2"/>
  <c r="AB409" i="2"/>
  <c r="Z409" i="2"/>
  <c r="AA409" i="2"/>
  <c r="AC409" i="2"/>
  <c r="U410" i="2"/>
  <c r="V410" i="2"/>
  <c r="W410" i="2"/>
  <c r="X410" i="2"/>
  <c r="AA410" i="2"/>
  <c r="Y410" i="2"/>
  <c r="Z410" i="2"/>
  <c r="AC410" i="2"/>
  <c r="AB410" i="2"/>
  <c r="U411" i="2"/>
  <c r="V411" i="2"/>
  <c r="W411" i="2"/>
  <c r="X411" i="2"/>
  <c r="Y411" i="2"/>
  <c r="AB411" i="2"/>
  <c r="Z411" i="2"/>
  <c r="AA411" i="2"/>
  <c r="AC411" i="2"/>
  <c r="U412" i="2"/>
  <c r="V412" i="2"/>
  <c r="W412" i="2"/>
  <c r="X412" i="2"/>
  <c r="AA412" i="2"/>
  <c r="Y412" i="2"/>
  <c r="Z412" i="2"/>
  <c r="AC412" i="2"/>
  <c r="AB412" i="2"/>
  <c r="U413" i="2"/>
  <c r="V413" i="2"/>
  <c r="W413" i="2"/>
  <c r="X413" i="2"/>
  <c r="Y413" i="2"/>
  <c r="AB413" i="2"/>
  <c r="Z413" i="2"/>
  <c r="AA413" i="2"/>
  <c r="AC413" i="2"/>
  <c r="U414" i="2"/>
  <c r="V414" i="2"/>
  <c r="W414" i="2"/>
  <c r="X414" i="2"/>
  <c r="AA414" i="2"/>
  <c r="Y414" i="2"/>
  <c r="Z414" i="2"/>
  <c r="AC414" i="2"/>
  <c r="AB414" i="2"/>
  <c r="U415" i="2"/>
  <c r="V415" i="2"/>
  <c r="W415" i="2"/>
  <c r="X415" i="2"/>
  <c r="Y415" i="2"/>
  <c r="AB415" i="2"/>
  <c r="Z415" i="2"/>
  <c r="AA415" i="2"/>
  <c r="AC415" i="2"/>
  <c r="U416" i="2"/>
  <c r="V416" i="2"/>
  <c r="W416" i="2"/>
  <c r="X416" i="2"/>
  <c r="AA416" i="2"/>
  <c r="Y416" i="2"/>
  <c r="Z416" i="2"/>
  <c r="AC416" i="2"/>
  <c r="AB416" i="2"/>
  <c r="U417" i="2"/>
  <c r="V417" i="2"/>
  <c r="W417" i="2"/>
  <c r="X417" i="2"/>
  <c r="Y417" i="2"/>
  <c r="AB417" i="2"/>
  <c r="Z417" i="2"/>
  <c r="AA417" i="2"/>
  <c r="AC417" i="2"/>
  <c r="U418" i="2"/>
  <c r="V418" i="2"/>
  <c r="W418" i="2"/>
  <c r="X418" i="2"/>
  <c r="AA418" i="2"/>
  <c r="Y418" i="2"/>
  <c r="Z418" i="2"/>
  <c r="AC418" i="2"/>
  <c r="AB418" i="2"/>
  <c r="U419" i="2"/>
  <c r="V419" i="2"/>
  <c r="W419" i="2"/>
  <c r="X419" i="2"/>
  <c r="Y419" i="2"/>
  <c r="AB419" i="2"/>
  <c r="Z419" i="2"/>
  <c r="AA419" i="2"/>
  <c r="AC419" i="2"/>
  <c r="U420" i="2"/>
  <c r="V420" i="2"/>
  <c r="W420" i="2"/>
  <c r="X420" i="2"/>
  <c r="AA420" i="2"/>
  <c r="Y420" i="2"/>
  <c r="Z420" i="2"/>
  <c r="AC420" i="2"/>
  <c r="AB420" i="2"/>
  <c r="U421" i="2"/>
  <c r="V421" i="2"/>
  <c r="W421" i="2"/>
  <c r="X421" i="2"/>
  <c r="Y421" i="2"/>
  <c r="AB421" i="2"/>
  <c r="Z421" i="2"/>
  <c r="AA421" i="2"/>
  <c r="AC421" i="2"/>
  <c r="U422" i="2"/>
  <c r="V422" i="2"/>
  <c r="W422" i="2"/>
  <c r="X422" i="2"/>
  <c r="AA422" i="2"/>
  <c r="Y422" i="2"/>
  <c r="Z422" i="2"/>
  <c r="AC422" i="2"/>
  <c r="AB422" i="2"/>
  <c r="U423" i="2"/>
  <c r="V423" i="2"/>
  <c r="W423" i="2"/>
  <c r="X423" i="2"/>
  <c r="Y423" i="2"/>
  <c r="AB423" i="2"/>
  <c r="Z423" i="2"/>
  <c r="AA423" i="2"/>
  <c r="AC423" i="2"/>
  <c r="U424" i="2"/>
  <c r="V424" i="2"/>
  <c r="W424" i="2"/>
  <c r="X424" i="2"/>
  <c r="AA424" i="2"/>
  <c r="Y424" i="2"/>
  <c r="Z424" i="2"/>
  <c r="AC424" i="2"/>
  <c r="AB424" i="2"/>
  <c r="U425" i="2"/>
  <c r="V425" i="2"/>
  <c r="W425" i="2"/>
  <c r="X425" i="2"/>
  <c r="Y425" i="2"/>
  <c r="AB425" i="2"/>
  <c r="Z425" i="2"/>
  <c r="AA425" i="2"/>
  <c r="AC425" i="2"/>
  <c r="U426" i="2"/>
  <c r="V426" i="2"/>
  <c r="W426" i="2"/>
  <c r="X426" i="2"/>
  <c r="AA426" i="2"/>
  <c r="Y426" i="2"/>
  <c r="Z426" i="2"/>
  <c r="AC426" i="2"/>
  <c r="AB426" i="2"/>
  <c r="U427" i="2"/>
  <c r="V427" i="2"/>
  <c r="W427" i="2"/>
  <c r="X427" i="2"/>
  <c r="Y427" i="2"/>
  <c r="AB427" i="2"/>
  <c r="Z427" i="2"/>
  <c r="AA427" i="2"/>
  <c r="AC427" i="2"/>
  <c r="U428" i="2"/>
  <c r="V428" i="2"/>
  <c r="W428" i="2"/>
  <c r="X428" i="2"/>
  <c r="AA428" i="2"/>
  <c r="Y428" i="2"/>
  <c r="Z428" i="2"/>
  <c r="AC428" i="2"/>
  <c r="AB428" i="2"/>
  <c r="U429" i="2"/>
  <c r="V429" i="2"/>
  <c r="W429" i="2"/>
  <c r="X429" i="2"/>
  <c r="Y429" i="2"/>
  <c r="AB429" i="2"/>
  <c r="Z429" i="2"/>
  <c r="AA429" i="2"/>
  <c r="AC429" i="2"/>
  <c r="U430" i="2"/>
  <c r="V430" i="2"/>
  <c r="W430" i="2"/>
  <c r="X430" i="2"/>
  <c r="AA430" i="2"/>
  <c r="Y430" i="2"/>
  <c r="Z430" i="2"/>
  <c r="AC430" i="2"/>
  <c r="AB430" i="2"/>
  <c r="U373" i="2"/>
  <c r="V373" i="2"/>
  <c r="W373" i="2"/>
  <c r="X373" i="2"/>
  <c r="AA373" i="2"/>
  <c r="Y373" i="2"/>
  <c r="Z373" i="2"/>
  <c r="AC373" i="2"/>
  <c r="AB373" i="2"/>
  <c r="U374" i="2"/>
  <c r="V374" i="2"/>
  <c r="W374" i="2"/>
  <c r="X374" i="2"/>
  <c r="Y374" i="2"/>
  <c r="AB374" i="2"/>
  <c r="Z374" i="2"/>
  <c r="AA374" i="2"/>
  <c r="AC374" i="2"/>
  <c r="U375" i="2"/>
  <c r="V375" i="2"/>
  <c r="W375" i="2"/>
  <c r="X375" i="2"/>
  <c r="AA375" i="2"/>
  <c r="Y375" i="2"/>
  <c r="Z375" i="2"/>
  <c r="AC375" i="2"/>
  <c r="AB375" i="2"/>
  <c r="U376" i="2"/>
  <c r="V376" i="2"/>
  <c r="W376" i="2"/>
  <c r="X376" i="2"/>
  <c r="Y376" i="2"/>
  <c r="AB376" i="2"/>
  <c r="Z376" i="2"/>
  <c r="AA376" i="2"/>
  <c r="AC376" i="2"/>
  <c r="U377" i="2"/>
  <c r="V377" i="2"/>
  <c r="W377" i="2"/>
  <c r="X377" i="2"/>
  <c r="AA377" i="2"/>
  <c r="Y377" i="2"/>
  <c r="Z377" i="2"/>
  <c r="AC377" i="2"/>
  <c r="AB377" i="2"/>
  <c r="U378" i="2"/>
  <c r="V378" i="2"/>
  <c r="W378" i="2"/>
  <c r="X378" i="2"/>
  <c r="Y378" i="2"/>
  <c r="AB378" i="2"/>
  <c r="Z378" i="2"/>
  <c r="AA378" i="2"/>
  <c r="AC378" i="2"/>
  <c r="U379" i="2"/>
  <c r="V379" i="2"/>
  <c r="W379" i="2"/>
  <c r="X379" i="2"/>
  <c r="AA379" i="2"/>
  <c r="Y379" i="2"/>
  <c r="Z379" i="2"/>
  <c r="AC379" i="2"/>
  <c r="AB379" i="2"/>
  <c r="U380" i="2"/>
  <c r="V380" i="2"/>
  <c r="W380" i="2"/>
  <c r="X380" i="2"/>
  <c r="Y380" i="2"/>
  <c r="AB380" i="2"/>
  <c r="Z380" i="2"/>
  <c r="AA380" i="2"/>
  <c r="AC380" i="2"/>
  <c r="U381" i="2"/>
  <c r="V381" i="2"/>
  <c r="W381" i="2"/>
  <c r="X381" i="2"/>
  <c r="AA381" i="2"/>
  <c r="Y381" i="2"/>
  <c r="Z381" i="2"/>
  <c r="AC381" i="2"/>
  <c r="AB381" i="2"/>
  <c r="U382" i="2"/>
  <c r="V382" i="2"/>
  <c r="W382" i="2"/>
  <c r="X382" i="2"/>
  <c r="Y382" i="2"/>
  <c r="AB382" i="2"/>
  <c r="Z382" i="2"/>
  <c r="AA382" i="2"/>
  <c r="AC382" i="2"/>
  <c r="U383" i="2"/>
  <c r="V383" i="2"/>
  <c r="W383" i="2"/>
  <c r="X383" i="2"/>
  <c r="AA383" i="2"/>
  <c r="Y383" i="2"/>
  <c r="Z383" i="2"/>
  <c r="AC383" i="2"/>
  <c r="AB383" i="2"/>
  <c r="E373" i="2"/>
  <c r="F373" i="2"/>
  <c r="O373" i="2"/>
  <c r="G373" i="2"/>
  <c r="H373" i="2"/>
  <c r="I373" i="2"/>
  <c r="J373" i="2"/>
  <c r="K373" i="2"/>
  <c r="L373" i="2"/>
  <c r="M373" i="2"/>
  <c r="N373" i="2"/>
  <c r="P373" i="2"/>
  <c r="E374" i="2"/>
  <c r="F374" i="2"/>
  <c r="O374" i="2"/>
  <c r="G374" i="2"/>
  <c r="H374" i="2"/>
  <c r="I374" i="2"/>
  <c r="J374" i="2"/>
  <c r="K374" i="2"/>
  <c r="L374" i="2"/>
  <c r="M374" i="2"/>
  <c r="N374" i="2"/>
  <c r="P374" i="2"/>
  <c r="E375" i="2"/>
  <c r="F375" i="2"/>
  <c r="O375" i="2"/>
  <c r="G375" i="2"/>
  <c r="H375" i="2"/>
  <c r="I375" i="2"/>
  <c r="J375" i="2"/>
  <c r="K375" i="2"/>
  <c r="L375" i="2"/>
  <c r="M375" i="2"/>
  <c r="N375" i="2"/>
  <c r="P375" i="2"/>
  <c r="E376" i="2"/>
  <c r="F376" i="2"/>
  <c r="O376" i="2"/>
  <c r="G376" i="2"/>
  <c r="H376" i="2"/>
  <c r="I376" i="2"/>
  <c r="J376" i="2"/>
  <c r="K376" i="2"/>
  <c r="L376" i="2"/>
  <c r="M376" i="2"/>
  <c r="N376" i="2"/>
  <c r="P376" i="2"/>
  <c r="E377" i="2"/>
  <c r="F377" i="2"/>
  <c r="O377" i="2"/>
  <c r="G377" i="2"/>
  <c r="H377" i="2"/>
  <c r="I377" i="2"/>
  <c r="J377" i="2"/>
  <c r="K377" i="2"/>
  <c r="L377" i="2"/>
  <c r="M377" i="2"/>
  <c r="N377" i="2"/>
  <c r="P377" i="2"/>
  <c r="E378" i="2"/>
  <c r="F378" i="2"/>
  <c r="O378" i="2"/>
  <c r="G378" i="2"/>
  <c r="H378" i="2"/>
  <c r="I378" i="2"/>
  <c r="J378" i="2"/>
  <c r="K378" i="2"/>
  <c r="L378" i="2"/>
  <c r="M378" i="2"/>
  <c r="N378" i="2"/>
  <c r="P378" i="2"/>
  <c r="E379" i="2"/>
  <c r="F379" i="2"/>
  <c r="O379" i="2"/>
  <c r="G379" i="2"/>
  <c r="H379" i="2"/>
  <c r="I379" i="2"/>
  <c r="J379" i="2"/>
  <c r="K379" i="2"/>
  <c r="L379" i="2"/>
  <c r="M379" i="2"/>
  <c r="N379" i="2"/>
  <c r="P379" i="2"/>
  <c r="E380" i="2"/>
  <c r="F380" i="2"/>
  <c r="O380" i="2"/>
  <c r="G380" i="2"/>
  <c r="H380" i="2"/>
  <c r="I380" i="2"/>
  <c r="J380" i="2"/>
  <c r="K380" i="2"/>
  <c r="L380" i="2"/>
  <c r="M380" i="2"/>
  <c r="N380" i="2"/>
  <c r="P380" i="2"/>
  <c r="E381" i="2"/>
  <c r="F381" i="2"/>
  <c r="O381" i="2"/>
  <c r="G381" i="2"/>
  <c r="H381" i="2"/>
  <c r="I381" i="2"/>
  <c r="J381" i="2"/>
  <c r="K381" i="2"/>
  <c r="L381" i="2"/>
  <c r="M381" i="2"/>
  <c r="N381" i="2"/>
  <c r="P381" i="2"/>
  <c r="E382" i="2"/>
  <c r="F382" i="2"/>
  <c r="O382" i="2"/>
  <c r="G382" i="2"/>
  <c r="H382" i="2"/>
  <c r="I382" i="2"/>
  <c r="J382" i="2"/>
  <c r="K382" i="2"/>
  <c r="L382" i="2"/>
  <c r="M382" i="2"/>
  <c r="N382" i="2"/>
  <c r="P382" i="2"/>
  <c r="E383" i="2"/>
  <c r="F383" i="2"/>
  <c r="O383" i="2"/>
  <c r="G383" i="2"/>
  <c r="H383" i="2"/>
  <c r="I383" i="2"/>
  <c r="J383" i="2"/>
  <c r="K383" i="2"/>
  <c r="L383" i="2"/>
  <c r="M383" i="2"/>
  <c r="N383" i="2"/>
  <c r="P383" i="2"/>
  <c r="E384" i="2"/>
  <c r="F384" i="2"/>
  <c r="O384" i="2"/>
  <c r="G384" i="2"/>
  <c r="H384" i="2"/>
  <c r="I384" i="2"/>
  <c r="J384" i="2"/>
  <c r="K384" i="2"/>
  <c r="L384" i="2"/>
  <c r="M384" i="2"/>
  <c r="N384" i="2"/>
  <c r="P384" i="2"/>
  <c r="E385" i="2"/>
  <c r="F385" i="2"/>
  <c r="O385" i="2"/>
  <c r="G385" i="2"/>
  <c r="H385" i="2"/>
  <c r="I385" i="2"/>
  <c r="J385" i="2"/>
  <c r="K385" i="2"/>
  <c r="L385" i="2"/>
  <c r="M385" i="2"/>
  <c r="N385" i="2"/>
  <c r="P385" i="2"/>
  <c r="E386" i="2"/>
  <c r="F386" i="2"/>
  <c r="O386" i="2"/>
  <c r="G386" i="2"/>
  <c r="H386" i="2"/>
  <c r="I386" i="2"/>
  <c r="J386" i="2"/>
  <c r="K386" i="2"/>
  <c r="L386" i="2"/>
  <c r="M386" i="2"/>
  <c r="N386" i="2"/>
  <c r="P386" i="2"/>
  <c r="E387" i="2"/>
  <c r="F387" i="2"/>
  <c r="O387" i="2"/>
  <c r="G387" i="2"/>
  <c r="H387" i="2"/>
  <c r="I387" i="2"/>
  <c r="J387" i="2"/>
  <c r="K387" i="2"/>
  <c r="L387" i="2"/>
  <c r="M387" i="2"/>
  <c r="N387" i="2"/>
  <c r="P387" i="2"/>
  <c r="E388" i="2"/>
  <c r="F388" i="2"/>
  <c r="O388" i="2"/>
  <c r="G388" i="2"/>
  <c r="H388" i="2"/>
  <c r="I388" i="2"/>
  <c r="J388" i="2"/>
  <c r="K388" i="2"/>
  <c r="L388" i="2"/>
  <c r="M388" i="2"/>
  <c r="N388" i="2"/>
  <c r="P388" i="2"/>
  <c r="E389" i="2"/>
  <c r="F389" i="2"/>
  <c r="O389" i="2"/>
  <c r="G389" i="2"/>
  <c r="H389" i="2"/>
  <c r="I389" i="2"/>
  <c r="J389" i="2"/>
  <c r="K389" i="2"/>
  <c r="L389" i="2"/>
  <c r="M389" i="2"/>
  <c r="N389" i="2"/>
  <c r="P389" i="2"/>
  <c r="E390" i="2"/>
  <c r="F390" i="2"/>
  <c r="O390" i="2"/>
  <c r="G390" i="2"/>
  <c r="H390" i="2"/>
  <c r="I390" i="2"/>
  <c r="J390" i="2"/>
  <c r="K390" i="2"/>
  <c r="L390" i="2"/>
  <c r="M390" i="2"/>
  <c r="N390" i="2"/>
  <c r="P390" i="2"/>
  <c r="E391" i="2"/>
  <c r="F391" i="2"/>
  <c r="O391" i="2"/>
  <c r="G391" i="2"/>
  <c r="H391" i="2"/>
  <c r="I391" i="2"/>
  <c r="J391" i="2"/>
  <c r="K391" i="2"/>
  <c r="L391" i="2"/>
  <c r="M391" i="2"/>
  <c r="N391" i="2"/>
  <c r="P391" i="2"/>
  <c r="E392" i="2"/>
  <c r="F392" i="2"/>
  <c r="O392" i="2"/>
  <c r="G392" i="2"/>
  <c r="H392" i="2"/>
  <c r="I392" i="2"/>
  <c r="J392" i="2"/>
  <c r="K392" i="2"/>
  <c r="L392" i="2"/>
  <c r="M392" i="2"/>
  <c r="N392" i="2"/>
  <c r="P392" i="2"/>
  <c r="E393" i="2"/>
  <c r="F393" i="2"/>
  <c r="O393" i="2"/>
  <c r="G393" i="2"/>
  <c r="H393" i="2"/>
  <c r="I393" i="2"/>
  <c r="J393" i="2"/>
  <c r="K393" i="2"/>
  <c r="L393" i="2"/>
  <c r="M393" i="2"/>
  <c r="N393" i="2"/>
  <c r="P393" i="2"/>
  <c r="E394" i="2"/>
  <c r="F394" i="2"/>
  <c r="O394" i="2"/>
  <c r="G394" i="2"/>
  <c r="H394" i="2"/>
  <c r="I394" i="2"/>
  <c r="J394" i="2"/>
  <c r="K394" i="2"/>
  <c r="L394" i="2"/>
  <c r="M394" i="2"/>
  <c r="N394" i="2"/>
  <c r="P394" i="2"/>
  <c r="E395" i="2"/>
  <c r="F395" i="2"/>
  <c r="O395" i="2"/>
  <c r="G395" i="2"/>
  <c r="H395" i="2"/>
  <c r="I395" i="2"/>
  <c r="J395" i="2"/>
  <c r="K395" i="2"/>
  <c r="L395" i="2"/>
  <c r="M395" i="2"/>
  <c r="N395" i="2"/>
  <c r="P395" i="2"/>
  <c r="E396" i="2"/>
  <c r="F396" i="2"/>
  <c r="O396" i="2"/>
  <c r="G396" i="2"/>
  <c r="H396" i="2"/>
  <c r="I396" i="2"/>
  <c r="J396" i="2"/>
  <c r="K396" i="2"/>
  <c r="L396" i="2"/>
  <c r="M396" i="2"/>
  <c r="N396" i="2"/>
  <c r="P396" i="2"/>
  <c r="E397" i="2"/>
  <c r="F397" i="2"/>
  <c r="O397" i="2"/>
  <c r="G397" i="2"/>
  <c r="H397" i="2"/>
  <c r="I397" i="2"/>
  <c r="J397" i="2"/>
  <c r="K397" i="2"/>
  <c r="L397" i="2"/>
  <c r="M397" i="2"/>
  <c r="N397" i="2"/>
  <c r="P397" i="2"/>
  <c r="E398" i="2"/>
  <c r="F398" i="2"/>
  <c r="O398" i="2"/>
  <c r="G398" i="2"/>
  <c r="H398" i="2"/>
  <c r="I398" i="2"/>
  <c r="J398" i="2"/>
  <c r="K398" i="2"/>
  <c r="L398" i="2"/>
  <c r="M398" i="2"/>
  <c r="N398" i="2"/>
  <c r="P398" i="2"/>
  <c r="E399" i="2"/>
  <c r="F399" i="2"/>
  <c r="O399" i="2"/>
  <c r="G399" i="2"/>
  <c r="H399" i="2"/>
  <c r="I399" i="2"/>
  <c r="J399" i="2"/>
  <c r="K399" i="2"/>
  <c r="L399" i="2"/>
  <c r="M399" i="2"/>
  <c r="N399" i="2"/>
  <c r="P399" i="2"/>
  <c r="E400" i="2"/>
  <c r="F400" i="2"/>
  <c r="O400" i="2"/>
  <c r="G400" i="2"/>
  <c r="H400" i="2"/>
  <c r="I400" i="2"/>
  <c r="J400" i="2"/>
  <c r="K400" i="2"/>
  <c r="L400" i="2"/>
  <c r="M400" i="2"/>
  <c r="N400" i="2"/>
  <c r="P400" i="2"/>
  <c r="E401" i="2"/>
  <c r="F401" i="2"/>
  <c r="O401" i="2"/>
  <c r="G401" i="2"/>
  <c r="H401" i="2"/>
  <c r="I401" i="2"/>
  <c r="J401" i="2"/>
  <c r="K401" i="2"/>
  <c r="L401" i="2"/>
  <c r="M401" i="2"/>
  <c r="N401" i="2"/>
  <c r="P401" i="2"/>
  <c r="E402" i="2"/>
  <c r="F402" i="2"/>
  <c r="O402" i="2"/>
  <c r="G402" i="2"/>
  <c r="H402" i="2"/>
  <c r="I402" i="2"/>
  <c r="J402" i="2"/>
  <c r="K402" i="2"/>
  <c r="L402" i="2"/>
  <c r="M402" i="2"/>
  <c r="N402" i="2"/>
  <c r="P402" i="2"/>
  <c r="E403" i="2"/>
  <c r="F403" i="2"/>
  <c r="O403" i="2"/>
  <c r="G403" i="2"/>
  <c r="H403" i="2"/>
  <c r="I403" i="2"/>
  <c r="J403" i="2"/>
  <c r="K403" i="2"/>
  <c r="L403" i="2"/>
  <c r="M403" i="2"/>
  <c r="N403" i="2"/>
  <c r="P403" i="2"/>
  <c r="E404" i="2"/>
  <c r="F404" i="2"/>
  <c r="O404" i="2"/>
  <c r="G404" i="2"/>
  <c r="H404" i="2"/>
  <c r="I404" i="2"/>
  <c r="J404" i="2"/>
  <c r="K404" i="2"/>
  <c r="L404" i="2"/>
  <c r="M404" i="2"/>
  <c r="N404" i="2"/>
  <c r="P404" i="2"/>
  <c r="E405" i="2"/>
  <c r="F405" i="2"/>
  <c r="O405" i="2"/>
  <c r="G405" i="2"/>
  <c r="H405" i="2"/>
  <c r="I405" i="2"/>
  <c r="J405" i="2"/>
  <c r="K405" i="2"/>
  <c r="L405" i="2"/>
  <c r="M405" i="2"/>
  <c r="N405" i="2"/>
  <c r="P405" i="2"/>
  <c r="E406" i="2"/>
  <c r="F406" i="2"/>
  <c r="O406" i="2"/>
  <c r="G406" i="2"/>
  <c r="H406" i="2"/>
  <c r="I406" i="2"/>
  <c r="J406" i="2"/>
  <c r="K406" i="2"/>
  <c r="L406" i="2"/>
  <c r="M406" i="2"/>
  <c r="N406" i="2"/>
  <c r="P406" i="2"/>
  <c r="E407" i="2"/>
  <c r="F407" i="2"/>
  <c r="O407" i="2"/>
  <c r="G407" i="2"/>
  <c r="H407" i="2"/>
  <c r="I407" i="2"/>
  <c r="J407" i="2"/>
  <c r="K407" i="2"/>
  <c r="L407" i="2"/>
  <c r="M407" i="2"/>
  <c r="N407" i="2"/>
  <c r="P407" i="2"/>
  <c r="E408" i="2"/>
  <c r="F408" i="2"/>
  <c r="O408" i="2"/>
  <c r="G408" i="2"/>
  <c r="H408" i="2"/>
  <c r="I408" i="2"/>
  <c r="J408" i="2"/>
  <c r="K408" i="2"/>
  <c r="L408" i="2"/>
  <c r="M408" i="2"/>
  <c r="N408" i="2"/>
  <c r="P408" i="2"/>
  <c r="E409" i="2"/>
  <c r="F409" i="2"/>
  <c r="O409" i="2"/>
  <c r="G409" i="2"/>
  <c r="H409" i="2"/>
  <c r="I409" i="2"/>
  <c r="J409" i="2"/>
  <c r="K409" i="2"/>
  <c r="L409" i="2"/>
  <c r="M409" i="2"/>
  <c r="N409" i="2"/>
  <c r="P409" i="2"/>
  <c r="E410" i="2"/>
  <c r="F410" i="2"/>
  <c r="O410" i="2"/>
  <c r="G410" i="2"/>
  <c r="H410" i="2"/>
  <c r="I410" i="2"/>
  <c r="J410" i="2"/>
  <c r="K410" i="2"/>
  <c r="L410" i="2"/>
  <c r="M410" i="2"/>
  <c r="N410" i="2"/>
  <c r="P410" i="2"/>
  <c r="E411" i="2"/>
  <c r="F411" i="2"/>
  <c r="O411" i="2"/>
  <c r="G411" i="2"/>
  <c r="H411" i="2"/>
  <c r="I411" i="2"/>
  <c r="J411" i="2"/>
  <c r="K411" i="2"/>
  <c r="L411" i="2"/>
  <c r="M411" i="2"/>
  <c r="N411" i="2"/>
  <c r="P411" i="2"/>
  <c r="E412" i="2"/>
  <c r="F412" i="2"/>
  <c r="O412" i="2"/>
  <c r="G412" i="2"/>
  <c r="H412" i="2"/>
  <c r="I412" i="2"/>
  <c r="J412" i="2"/>
  <c r="K412" i="2"/>
  <c r="L412" i="2"/>
  <c r="M412" i="2"/>
  <c r="N412" i="2"/>
  <c r="P412" i="2"/>
  <c r="E413" i="2"/>
  <c r="F413" i="2"/>
  <c r="O413" i="2"/>
  <c r="G413" i="2"/>
  <c r="H413" i="2"/>
  <c r="I413" i="2"/>
  <c r="J413" i="2"/>
  <c r="K413" i="2"/>
  <c r="L413" i="2"/>
  <c r="M413" i="2"/>
  <c r="N413" i="2"/>
  <c r="P413" i="2"/>
  <c r="E414" i="2"/>
  <c r="F414" i="2"/>
  <c r="O414" i="2"/>
  <c r="G414" i="2"/>
  <c r="H414" i="2"/>
  <c r="I414" i="2"/>
  <c r="J414" i="2"/>
  <c r="K414" i="2"/>
  <c r="L414" i="2"/>
  <c r="M414" i="2"/>
  <c r="N414" i="2"/>
  <c r="P414" i="2"/>
  <c r="E415" i="2"/>
  <c r="F415" i="2"/>
  <c r="O415" i="2"/>
  <c r="G415" i="2"/>
  <c r="H415" i="2"/>
  <c r="I415" i="2"/>
  <c r="J415" i="2"/>
  <c r="K415" i="2"/>
  <c r="L415" i="2"/>
  <c r="M415" i="2"/>
  <c r="N415" i="2"/>
  <c r="P415" i="2"/>
  <c r="E416" i="2"/>
  <c r="F416" i="2"/>
  <c r="O416" i="2"/>
  <c r="G416" i="2"/>
  <c r="H416" i="2"/>
  <c r="I416" i="2"/>
  <c r="J416" i="2"/>
  <c r="K416" i="2"/>
  <c r="L416" i="2"/>
  <c r="M416" i="2"/>
  <c r="N416" i="2"/>
  <c r="P416" i="2"/>
  <c r="E417" i="2"/>
  <c r="F417" i="2"/>
  <c r="O417" i="2"/>
  <c r="G417" i="2"/>
  <c r="H417" i="2"/>
  <c r="I417" i="2"/>
  <c r="J417" i="2"/>
  <c r="K417" i="2"/>
  <c r="L417" i="2"/>
  <c r="M417" i="2"/>
  <c r="N417" i="2"/>
  <c r="P417" i="2"/>
  <c r="E418" i="2"/>
  <c r="F418" i="2"/>
  <c r="O418" i="2"/>
  <c r="G418" i="2"/>
  <c r="H418" i="2"/>
  <c r="I418" i="2"/>
  <c r="J418" i="2"/>
  <c r="K418" i="2"/>
  <c r="L418" i="2"/>
  <c r="M418" i="2"/>
  <c r="N418" i="2"/>
  <c r="P418" i="2"/>
  <c r="E419" i="2"/>
  <c r="F419" i="2"/>
  <c r="O419" i="2"/>
  <c r="G419" i="2"/>
  <c r="H419" i="2"/>
  <c r="I419" i="2"/>
  <c r="J419" i="2"/>
  <c r="K419" i="2"/>
  <c r="L419" i="2"/>
  <c r="M419" i="2"/>
  <c r="N419" i="2"/>
  <c r="P419" i="2"/>
  <c r="E420" i="2"/>
  <c r="F420" i="2"/>
  <c r="O420" i="2"/>
  <c r="G420" i="2"/>
  <c r="H420" i="2"/>
  <c r="I420" i="2"/>
  <c r="J420" i="2"/>
  <c r="K420" i="2"/>
  <c r="L420" i="2"/>
  <c r="M420" i="2"/>
  <c r="N420" i="2"/>
  <c r="P420" i="2"/>
  <c r="E421" i="2"/>
  <c r="F421" i="2"/>
  <c r="O421" i="2"/>
  <c r="G421" i="2"/>
  <c r="H421" i="2"/>
  <c r="I421" i="2"/>
  <c r="J421" i="2"/>
  <c r="K421" i="2"/>
  <c r="L421" i="2"/>
  <c r="M421" i="2"/>
  <c r="N421" i="2"/>
  <c r="P421" i="2"/>
  <c r="E422" i="2"/>
  <c r="F422" i="2"/>
  <c r="O422" i="2"/>
  <c r="G422" i="2"/>
  <c r="H422" i="2"/>
  <c r="I422" i="2"/>
  <c r="J422" i="2"/>
  <c r="K422" i="2"/>
  <c r="L422" i="2"/>
  <c r="M422" i="2"/>
  <c r="N422" i="2"/>
  <c r="P422" i="2"/>
  <c r="E423" i="2"/>
  <c r="F423" i="2"/>
  <c r="O423" i="2"/>
  <c r="G423" i="2"/>
  <c r="H423" i="2"/>
  <c r="I423" i="2"/>
  <c r="J423" i="2"/>
  <c r="K423" i="2"/>
  <c r="L423" i="2"/>
  <c r="M423" i="2"/>
  <c r="N423" i="2"/>
  <c r="P423" i="2"/>
  <c r="E424" i="2"/>
  <c r="F424" i="2"/>
  <c r="O424" i="2"/>
  <c r="G424" i="2"/>
  <c r="H424" i="2"/>
  <c r="I424" i="2"/>
  <c r="J424" i="2"/>
  <c r="K424" i="2"/>
  <c r="L424" i="2"/>
  <c r="M424" i="2"/>
  <c r="N424" i="2"/>
  <c r="P424" i="2"/>
  <c r="E425" i="2"/>
  <c r="F425" i="2"/>
  <c r="O425" i="2"/>
  <c r="G425" i="2"/>
  <c r="H425" i="2"/>
  <c r="I425" i="2"/>
  <c r="J425" i="2"/>
  <c r="K425" i="2"/>
  <c r="L425" i="2"/>
  <c r="M425" i="2"/>
  <c r="N425" i="2"/>
  <c r="P425" i="2"/>
  <c r="E426" i="2"/>
  <c r="F426" i="2"/>
  <c r="O426" i="2"/>
  <c r="G426" i="2"/>
  <c r="H426" i="2"/>
  <c r="I426" i="2"/>
  <c r="J426" i="2"/>
  <c r="K426" i="2"/>
  <c r="L426" i="2"/>
  <c r="M426" i="2"/>
  <c r="N426" i="2"/>
  <c r="P426" i="2"/>
  <c r="E427" i="2"/>
  <c r="F427" i="2"/>
  <c r="O427" i="2"/>
  <c r="G427" i="2"/>
  <c r="H427" i="2"/>
  <c r="I427" i="2"/>
  <c r="J427" i="2"/>
  <c r="K427" i="2"/>
  <c r="L427" i="2"/>
  <c r="M427" i="2"/>
  <c r="N427" i="2"/>
  <c r="P427" i="2"/>
  <c r="E428" i="2"/>
  <c r="F428" i="2"/>
  <c r="O428" i="2"/>
  <c r="G428" i="2"/>
  <c r="H428" i="2"/>
  <c r="I428" i="2"/>
  <c r="J428" i="2"/>
  <c r="K428" i="2"/>
  <c r="L428" i="2"/>
  <c r="M428" i="2"/>
  <c r="N428" i="2"/>
  <c r="P428" i="2"/>
  <c r="E429" i="2"/>
  <c r="F429" i="2"/>
  <c r="O429" i="2"/>
  <c r="G429" i="2"/>
  <c r="H429" i="2"/>
  <c r="I429" i="2"/>
  <c r="J429" i="2"/>
  <c r="K429" i="2"/>
  <c r="L429" i="2"/>
  <c r="M429" i="2"/>
  <c r="N429" i="2"/>
  <c r="P429" i="2"/>
  <c r="E430" i="2"/>
  <c r="F430" i="2"/>
  <c r="O430" i="2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/>
  <c r="V205" i="2"/>
  <c r="W205" i="2"/>
  <c r="X205" i="2"/>
  <c r="AA205" i="2"/>
  <c r="Y205" i="2"/>
  <c r="Z205" i="2"/>
  <c r="AB205" i="2"/>
  <c r="AC205" i="2"/>
  <c r="U206" i="2"/>
  <c r="V206" i="2"/>
  <c r="W206" i="2"/>
  <c r="AC206" i="2"/>
  <c r="X206" i="2"/>
  <c r="Y206" i="2"/>
  <c r="Z206" i="2"/>
  <c r="AA206" i="2"/>
  <c r="AB206" i="2"/>
  <c r="U207" i="2"/>
  <c r="V207" i="2"/>
  <c r="AB207" i="2"/>
  <c r="W207" i="2"/>
  <c r="AC207" i="2"/>
  <c r="X207" i="2"/>
  <c r="Y207" i="2"/>
  <c r="Z207" i="2"/>
  <c r="AA207" i="2"/>
  <c r="U208" i="2"/>
  <c r="AA208" i="2"/>
  <c r="V208" i="2"/>
  <c r="W208" i="2"/>
  <c r="X208" i="2"/>
  <c r="Y208" i="2"/>
  <c r="Z208" i="2"/>
  <c r="AC208" i="2"/>
  <c r="U209" i="2"/>
  <c r="AA209" i="2"/>
  <c r="V209" i="2"/>
  <c r="W209" i="2"/>
  <c r="X209" i="2"/>
  <c r="Y209" i="2"/>
  <c r="Z209" i="2"/>
  <c r="AB209" i="2"/>
  <c r="AC209" i="2"/>
  <c r="U210" i="2"/>
  <c r="V210" i="2"/>
  <c r="W210" i="2"/>
  <c r="AC210" i="2"/>
  <c r="X210" i="2"/>
  <c r="Y210" i="2"/>
  <c r="Z210" i="2"/>
  <c r="AA210" i="2"/>
  <c r="AB210" i="2"/>
  <c r="U211" i="2"/>
  <c r="V211" i="2"/>
  <c r="AB211" i="2"/>
  <c r="W211" i="2"/>
  <c r="X211" i="2"/>
  <c r="Y211" i="2"/>
  <c r="Z211" i="2"/>
  <c r="AA211" i="2"/>
  <c r="U212" i="2"/>
  <c r="AA212" i="2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/>
  <c r="X214" i="2"/>
  <c r="Y214" i="2"/>
  <c r="Z214" i="2"/>
  <c r="AA214" i="2"/>
  <c r="AB214" i="2"/>
  <c r="U215" i="2"/>
  <c r="V215" i="2"/>
  <c r="AB215" i="2"/>
  <c r="W215" i="2"/>
  <c r="AC215" i="2"/>
  <c r="X215" i="2"/>
  <c r="Y215" i="2"/>
  <c r="Z215" i="2"/>
  <c r="AA215" i="2"/>
  <c r="U216" i="2"/>
  <c r="AA216" i="2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/>
  <c r="X218" i="2"/>
  <c r="Y218" i="2"/>
  <c r="Z218" i="2"/>
  <c r="AA218" i="2"/>
  <c r="AB218" i="2"/>
  <c r="U219" i="2"/>
  <c r="V219" i="2"/>
  <c r="AB219" i="2"/>
  <c r="W219" i="2"/>
  <c r="X219" i="2"/>
  <c r="Y219" i="2"/>
  <c r="Z219" i="2"/>
  <c r="AA219" i="2"/>
  <c r="U220" i="2"/>
  <c r="AA220" i="2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/>
  <c r="X222" i="2"/>
  <c r="Y222" i="2"/>
  <c r="Z222" i="2"/>
  <c r="AA222" i="2"/>
  <c r="AB222" i="2"/>
  <c r="U223" i="2"/>
  <c r="V223" i="2"/>
  <c r="AB223" i="2"/>
  <c r="W223" i="2"/>
  <c r="X223" i="2"/>
  <c r="Y223" i="2"/>
  <c r="Z223" i="2"/>
  <c r="AA223" i="2"/>
  <c r="U224" i="2"/>
  <c r="AA224" i="2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/>
  <c r="X226" i="2"/>
  <c r="Y226" i="2"/>
  <c r="Z226" i="2"/>
  <c r="AA226" i="2"/>
  <c r="AB226" i="2"/>
  <c r="U227" i="2"/>
  <c r="V227" i="2"/>
  <c r="AB227" i="2"/>
  <c r="W227" i="2"/>
  <c r="X227" i="2"/>
  <c r="Y227" i="2"/>
  <c r="Z227" i="2"/>
  <c r="AA227" i="2"/>
  <c r="U228" i="2"/>
  <c r="AA228" i="2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/>
  <c r="X230" i="2"/>
  <c r="Y230" i="2"/>
  <c r="Z230" i="2"/>
  <c r="AA230" i="2"/>
  <c r="AB230" i="2"/>
  <c r="U231" i="2"/>
  <c r="V231" i="2"/>
  <c r="AB231" i="2"/>
  <c r="W231" i="2"/>
  <c r="X231" i="2"/>
  <c r="Y231" i="2"/>
  <c r="Z231" i="2"/>
  <c r="AA231" i="2"/>
  <c r="U232" i="2"/>
  <c r="AA232" i="2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/>
  <c r="X234" i="2"/>
  <c r="Y234" i="2"/>
  <c r="Z234" i="2"/>
  <c r="AA234" i="2"/>
  <c r="AB234" i="2"/>
  <c r="U235" i="2"/>
  <c r="V235" i="2"/>
  <c r="AB235" i="2"/>
  <c r="W235" i="2"/>
  <c r="X235" i="2"/>
  <c r="Y235" i="2"/>
  <c r="Z235" i="2"/>
  <c r="AA235" i="2"/>
  <c r="U236" i="2"/>
  <c r="AA236" i="2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/>
  <c r="X238" i="2"/>
  <c r="Y238" i="2"/>
  <c r="Z238" i="2"/>
  <c r="AA238" i="2"/>
  <c r="AB238" i="2"/>
  <c r="U239" i="2"/>
  <c r="V239" i="2"/>
  <c r="AB239" i="2"/>
  <c r="W239" i="2"/>
  <c r="X239" i="2"/>
  <c r="Y239" i="2"/>
  <c r="Z239" i="2"/>
  <c r="AA239" i="2"/>
  <c r="U240" i="2"/>
  <c r="AA240" i="2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/>
  <c r="X242" i="2"/>
  <c r="Y242" i="2"/>
  <c r="Z242" i="2"/>
  <c r="AA242" i="2"/>
  <c r="AB242" i="2"/>
  <c r="U243" i="2"/>
  <c r="V243" i="2"/>
  <c r="AB243" i="2"/>
  <c r="W243" i="2"/>
  <c r="X243" i="2"/>
  <c r="Y243" i="2"/>
  <c r="Z243" i="2"/>
  <c r="AA243" i="2"/>
  <c r="U244" i="2"/>
  <c r="AA244" i="2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/>
  <c r="X246" i="2"/>
  <c r="Y246" i="2"/>
  <c r="Z246" i="2"/>
  <c r="AA246" i="2"/>
  <c r="AB246" i="2"/>
  <c r="U247" i="2"/>
  <c r="V247" i="2"/>
  <c r="AB247" i="2"/>
  <c r="W247" i="2"/>
  <c r="X247" i="2"/>
  <c r="Y247" i="2"/>
  <c r="Z247" i="2"/>
  <c r="AA247" i="2"/>
  <c r="U248" i="2"/>
  <c r="AA248" i="2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/>
  <c r="X250" i="2"/>
  <c r="Y250" i="2"/>
  <c r="Z250" i="2"/>
  <c r="AA250" i="2"/>
  <c r="AB250" i="2"/>
  <c r="U251" i="2"/>
  <c r="V251" i="2"/>
  <c r="AB251" i="2"/>
  <c r="W251" i="2"/>
  <c r="X251" i="2"/>
  <c r="Y251" i="2"/>
  <c r="Z251" i="2"/>
  <c r="AA251" i="2"/>
  <c r="U252" i="2"/>
  <c r="AA252" i="2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/>
  <c r="X254" i="2"/>
  <c r="Y254" i="2"/>
  <c r="Z254" i="2"/>
  <c r="AA254" i="2"/>
  <c r="AB254" i="2"/>
  <c r="U255" i="2"/>
  <c r="V255" i="2"/>
  <c r="AB255" i="2"/>
  <c r="W255" i="2"/>
  <c r="X255" i="2"/>
  <c r="Y255" i="2"/>
  <c r="Z255" i="2"/>
  <c r="AA255" i="2"/>
  <c r="U256" i="2"/>
  <c r="AA256" i="2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/>
  <c r="X258" i="2"/>
  <c r="Y258" i="2"/>
  <c r="Z258" i="2"/>
  <c r="AA258" i="2"/>
  <c r="AB258" i="2"/>
  <c r="U259" i="2"/>
  <c r="V259" i="2"/>
  <c r="AB259" i="2"/>
  <c r="W259" i="2"/>
  <c r="X259" i="2"/>
  <c r="Y259" i="2"/>
  <c r="Z259" i="2"/>
  <c r="AA259" i="2"/>
  <c r="U260" i="2"/>
  <c r="AA260" i="2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/>
  <c r="X262" i="2"/>
  <c r="Y262" i="2"/>
  <c r="Z262" i="2"/>
  <c r="AA262" i="2"/>
  <c r="AB262" i="2"/>
  <c r="U263" i="2"/>
  <c r="V263" i="2"/>
  <c r="AB263" i="2"/>
  <c r="W263" i="2"/>
  <c r="X263" i="2"/>
  <c r="Y263" i="2"/>
  <c r="Z263" i="2"/>
  <c r="AA263" i="2"/>
  <c r="U264" i="2"/>
  <c r="AA264" i="2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/>
  <c r="X266" i="2"/>
  <c r="Y266" i="2"/>
  <c r="Z266" i="2"/>
  <c r="AA266" i="2"/>
  <c r="AB266" i="2"/>
  <c r="U267" i="2"/>
  <c r="V267" i="2"/>
  <c r="AB267" i="2"/>
  <c r="W267" i="2"/>
  <c r="X267" i="2"/>
  <c r="Y267" i="2"/>
  <c r="Z267" i="2"/>
  <c r="AA267" i="2"/>
  <c r="U268" i="2"/>
  <c r="AA268" i="2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/>
  <c r="X270" i="2"/>
  <c r="Y270" i="2"/>
  <c r="Z270" i="2"/>
  <c r="AA270" i="2"/>
  <c r="AB270" i="2"/>
  <c r="U271" i="2"/>
  <c r="V271" i="2"/>
  <c r="AB271" i="2"/>
  <c r="W271" i="2"/>
  <c r="X271" i="2"/>
  <c r="Y271" i="2"/>
  <c r="Z271" i="2"/>
  <c r="AA271" i="2"/>
  <c r="U272" i="2"/>
  <c r="AA272" i="2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/>
  <c r="X274" i="2"/>
  <c r="Y274" i="2"/>
  <c r="Z274" i="2"/>
  <c r="AA274" i="2"/>
  <c r="AB274" i="2"/>
  <c r="U275" i="2"/>
  <c r="V275" i="2"/>
  <c r="AB275" i="2"/>
  <c r="W275" i="2"/>
  <c r="X275" i="2"/>
  <c r="Y275" i="2"/>
  <c r="Z275" i="2"/>
  <c r="AA275" i="2"/>
  <c r="U276" i="2"/>
  <c r="AA276" i="2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/>
  <c r="X278" i="2"/>
  <c r="Y278" i="2"/>
  <c r="Z278" i="2"/>
  <c r="AA278" i="2"/>
  <c r="AB278" i="2"/>
  <c r="U279" i="2"/>
  <c r="V279" i="2"/>
  <c r="AB279" i="2"/>
  <c r="W279" i="2"/>
  <c r="X279" i="2"/>
  <c r="Y279" i="2"/>
  <c r="Z279" i="2"/>
  <c r="AA279" i="2"/>
  <c r="U280" i="2"/>
  <c r="AA280" i="2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/>
  <c r="X282" i="2"/>
  <c r="Y282" i="2"/>
  <c r="Z282" i="2"/>
  <c r="AA282" i="2"/>
  <c r="AB282" i="2"/>
  <c r="U283" i="2"/>
  <c r="V283" i="2"/>
  <c r="AB283" i="2"/>
  <c r="W283" i="2"/>
  <c r="X283" i="2"/>
  <c r="Y283" i="2"/>
  <c r="Z283" i="2"/>
  <c r="AA283" i="2"/>
  <c r="U284" i="2"/>
  <c r="AA284" i="2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/>
  <c r="X286" i="2"/>
  <c r="Y286" i="2"/>
  <c r="Z286" i="2"/>
  <c r="AA286" i="2"/>
  <c r="AB286" i="2"/>
  <c r="U287" i="2"/>
  <c r="V287" i="2"/>
  <c r="AB287" i="2"/>
  <c r="W287" i="2"/>
  <c r="X287" i="2"/>
  <c r="Y287" i="2"/>
  <c r="Z287" i="2"/>
  <c r="AA287" i="2"/>
  <c r="U288" i="2"/>
  <c r="AA288" i="2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/>
  <c r="X290" i="2"/>
  <c r="Y290" i="2"/>
  <c r="Z290" i="2"/>
  <c r="AA290" i="2"/>
  <c r="AB290" i="2"/>
  <c r="U291" i="2"/>
  <c r="V291" i="2"/>
  <c r="AB291" i="2"/>
  <c r="W291" i="2"/>
  <c r="X291" i="2"/>
  <c r="Y291" i="2"/>
  <c r="Z291" i="2"/>
  <c r="AA291" i="2"/>
  <c r="U292" i="2"/>
  <c r="AA292" i="2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/>
  <c r="X294" i="2"/>
  <c r="Y294" i="2"/>
  <c r="Z294" i="2"/>
  <c r="AA294" i="2"/>
  <c r="AB294" i="2"/>
  <c r="U295" i="2"/>
  <c r="V295" i="2"/>
  <c r="AB295" i="2"/>
  <c r="W295" i="2"/>
  <c r="X295" i="2"/>
  <c r="Y295" i="2"/>
  <c r="Z295" i="2"/>
  <c r="AA295" i="2"/>
  <c r="U296" i="2"/>
  <c r="AA296" i="2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/>
  <c r="X298" i="2"/>
  <c r="Y298" i="2"/>
  <c r="Z298" i="2"/>
  <c r="AA298" i="2"/>
  <c r="AB298" i="2"/>
  <c r="U299" i="2"/>
  <c r="V299" i="2"/>
  <c r="AB299" i="2"/>
  <c r="W299" i="2"/>
  <c r="X299" i="2"/>
  <c r="Y299" i="2"/>
  <c r="Z299" i="2"/>
  <c r="AA299" i="2"/>
  <c r="U300" i="2"/>
  <c r="AA300" i="2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/>
  <c r="X302" i="2"/>
  <c r="Y302" i="2"/>
  <c r="Z302" i="2"/>
  <c r="AA302" i="2"/>
  <c r="AB302" i="2"/>
  <c r="U303" i="2"/>
  <c r="V303" i="2"/>
  <c r="AB303" i="2"/>
  <c r="W303" i="2"/>
  <c r="X303" i="2"/>
  <c r="Y303" i="2"/>
  <c r="Z303" i="2"/>
  <c r="AA303" i="2"/>
  <c r="U304" i="2"/>
  <c r="AA304" i="2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/>
  <c r="X306" i="2"/>
  <c r="Y306" i="2"/>
  <c r="Z306" i="2"/>
  <c r="AA306" i="2"/>
  <c r="AB306" i="2"/>
  <c r="U307" i="2"/>
  <c r="V307" i="2"/>
  <c r="AB307" i="2"/>
  <c r="W307" i="2"/>
  <c r="X307" i="2"/>
  <c r="Y307" i="2"/>
  <c r="Z307" i="2"/>
  <c r="AA307" i="2"/>
  <c r="U308" i="2"/>
  <c r="AA308" i="2"/>
  <c r="V308" i="2"/>
  <c r="W308" i="2"/>
  <c r="X308" i="2"/>
  <c r="Y308" i="2"/>
  <c r="Z308" i="2"/>
  <c r="AC308" i="2"/>
  <c r="U309" i="2"/>
  <c r="V309" i="2"/>
  <c r="W309" i="2"/>
  <c r="X309" i="2"/>
  <c r="Y309" i="2"/>
  <c r="AB309" i="2"/>
  <c r="Z309" i="2"/>
  <c r="AC309" i="2"/>
  <c r="U310" i="2"/>
  <c r="V310" i="2"/>
  <c r="W310" i="2"/>
  <c r="AC310" i="2"/>
  <c r="X310" i="2"/>
  <c r="AA310" i="2"/>
  <c r="Y310" i="2"/>
  <c r="Z310" i="2"/>
  <c r="AB310" i="2"/>
  <c r="U311" i="2"/>
  <c r="V311" i="2"/>
  <c r="AB311" i="2"/>
  <c r="W311" i="2"/>
  <c r="X311" i="2"/>
  <c r="Y311" i="2"/>
  <c r="Z311" i="2"/>
  <c r="AA311" i="2"/>
  <c r="U312" i="2"/>
  <c r="AA312" i="2"/>
  <c r="V312" i="2"/>
  <c r="W312" i="2"/>
  <c r="X312" i="2"/>
  <c r="Y312" i="2"/>
  <c r="Z312" i="2"/>
  <c r="AC312" i="2"/>
  <c r="U313" i="2"/>
  <c r="V313" i="2"/>
  <c r="W313" i="2"/>
  <c r="X313" i="2"/>
  <c r="Y313" i="2"/>
  <c r="AB313" i="2"/>
  <c r="Z313" i="2"/>
  <c r="AC313" i="2"/>
  <c r="U314" i="2"/>
  <c r="V314" i="2"/>
  <c r="W314" i="2"/>
  <c r="AC314" i="2"/>
  <c r="X314" i="2"/>
  <c r="AA314" i="2"/>
  <c r="Y314" i="2"/>
  <c r="Z314" i="2"/>
  <c r="AB314" i="2"/>
  <c r="U315" i="2"/>
  <c r="V315" i="2"/>
  <c r="AB315" i="2"/>
  <c r="W315" i="2"/>
  <c r="X315" i="2"/>
  <c r="Y315" i="2"/>
  <c r="Z315" i="2"/>
  <c r="AA315" i="2"/>
  <c r="U316" i="2"/>
  <c r="AA316" i="2"/>
  <c r="V316" i="2"/>
  <c r="W316" i="2"/>
  <c r="X316" i="2"/>
  <c r="Y316" i="2"/>
  <c r="Z316" i="2"/>
  <c r="AC316" i="2"/>
  <c r="U317" i="2"/>
  <c r="V317" i="2"/>
  <c r="W317" i="2"/>
  <c r="X317" i="2"/>
  <c r="Y317" i="2"/>
  <c r="AB317" i="2"/>
  <c r="Z317" i="2"/>
  <c r="AC317" i="2"/>
  <c r="U318" i="2"/>
  <c r="AA318" i="2"/>
  <c r="V318" i="2"/>
  <c r="W318" i="2"/>
  <c r="X318" i="2"/>
  <c r="Y318" i="2"/>
  <c r="Z318" i="2"/>
  <c r="AC318" i="2"/>
  <c r="AB318" i="2"/>
  <c r="U319" i="2"/>
  <c r="V319" i="2"/>
  <c r="W319" i="2"/>
  <c r="AC319" i="2"/>
  <c r="X319" i="2"/>
  <c r="Y319" i="2"/>
  <c r="AB319" i="2"/>
  <c r="Z319" i="2"/>
  <c r="AA319" i="2"/>
  <c r="U320" i="2"/>
  <c r="V320" i="2"/>
  <c r="AB320" i="2"/>
  <c r="W320" i="2"/>
  <c r="AC320" i="2"/>
  <c r="X320" i="2"/>
  <c r="AA320" i="2"/>
  <c r="Y320" i="2"/>
  <c r="Z320" i="2"/>
  <c r="U321" i="2"/>
  <c r="AA321" i="2"/>
  <c r="V321" i="2"/>
  <c r="W321" i="2"/>
  <c r="X321" i="2"/>
  <c r="Y321" i="2"/>
  <c r="Z321" i="2"/>
  <c r="AC321" i="2"/>
  <c r="U322" i="2"/>
  <c r="AA322" i="2"/>
  <c r="V322" i="2"/>
  <c r="W322" i="2"/>
  <c r="X322" i="2"/>
  <c r="Y322" i="2"/>
  <c r="Z322" i="2"/>
  <c r="AC322" i="2"/>
  <c r="AB322" i="2"/>
  <c r="U323" i="2"/>
  <c r="V323" i="2"/>
  <c r="W323" i="2"/>
  <c r="AC323" i="2"/>
  <c r="X323" i="2"/>
  <c r="Y323" i="2"/>
  <c r="AB323" i="2"/>
  <c r="Z323" i="2"/>
  <c r="AA323" i="2"/>
  <c r="U324" i="2"/>
  <c r="V324" i="2"/>
  <c r="AB324" i="2"/>
  <c r="W324" i="2"/>
  <c r="AC324" i="2"/>
  <c r="X324" i="2"/>
  <c r="AA324" i="2"/>
  <c r="Y324" i="2"/>
  <c r="Z324" i="2"/>
  <c r="U325" i="2"/>
  <c r="AA325" i="2"/>
  <c r="V325" i="2"/>
  <c r="AB325" i="2"/>
  <c r="W325" i="2"/>
  <c r="X325" i="2"/>
  <c r="Y325" i="2"/>
  <c r="Z325" i="2"/>
  <c r="AC325" i="2"/>
  <c r="U326" i="2"/>
  <c r="V326" i="2"/>
  <c r="W326" i="2"/>
  <c r="X326" i="2"/>
  <c r="Y326" i="2"/>
  <c r="Z326" i="2"/>
  <c r="AC326" i="2"/>
  <c r="AB326" i="2"/>
  <c r="U327" i="2"/>
  <c r="V327" i="2"/>
  <c r="W327" i="2"/>
  <c r="AC327" i="2"/>
  <c r="X327" i="2"/>
  <c r="Y327" i="2"/>
  <c r="AB327" i="2"/>
  <c r="Z327" i="2"/>
  <c r="AA327" i="2"/>
  <c r="U328" i="2"/>
  <c r="V328" i="2"/>
  <c r="AB328" i="2"/>
  <c r="W328" i="2"/>
  <c r="X328" i="2"/>
  <c r="AA328" i="2"/>
  <c r="Y328" i="2"/>
  <c r="Z328" i="2"/>
  <c r="U329" i="2"/>
  <c r="AA329" i="2"/>
  <c r="V329" i="2"/>
  <c r="AB329" i="2"/>
  <c r="W329" i="2"/>
  <c r="X329" i="2"/>
  <c r="Y329" i="2"/>
  <c r="Z329" i="2"/>
  <c r="AC329" i="2"/>
  <c r="U330" i="2"/>
  <c r="V330" i="2"/>
  <c r="W330" i="2"/>
  <c r="X330" i="2"/>
  <c r="Y330" i="2"/>
  <c r="Z330" i="2"/>
  <c r="AC330" i="2"/>
  <c r="AB330" i="2"/>
  <c r="U331" i="2"/>
  <c r="V331" i="2"/>
  <c r="W331" i="2"/>
  <c r="AC331" i="2"/>
  <c r="X331" i="2"/>
  <c r="Y331" i="2"/>
  <c r="AB331" i="2"/>
  <c r="Z331" i="2"/>
  <c r="AA331" i="2"/>
  <c r="U332" i="2"/>
  <c r="V332" i="2"/>
  <c r="AB332" i="2"/>
  <c r="W332" i="2"/>
  <c r="X332" i="2"/>
  <c r="AA332" i="2"/>
  <c r="Y332" i="2"/>
  <c r="Z332" i="2"/>
  <c r="U333" i="2"/>
  <c r="AA333" i="2"/>
  <c r="V333" i="2"/>
  <c r="W333" i="2"/>
  <c r="X333" i="2"/>
  <c r="Y333" i="2"/>
  <c r="Z333" i="2"/>
  <c r="AC333" i="2"/>
  <c r="U334" i="2"/>
  <c r="AA334" i="2"/>
  <c r="V334" i="2"/>
  <c r="W334" i="2"/>
  <c r="X334" i="2"/>
  <c r="Y334" i="2"/>
  <c r="Z334" i="2"/>
  <c r="AC334" i="2"/>
  <c r="AB334" i="2"/>
  <c r="U335" i="2"/>
  <c r="V335" i="2"/>
  <c r="W335" i="2"/>
  <c r="AC335" i="2"/>
  <c r="X335" i="2"/>
  <c r="Y335" i="2"/>
  <c r="AB335" i="2"/>
  <c r="Z335" i="2"/>
  <c r="AA335" i="2"/>
  <c r="U336" i="2"/>
  <c r="V336" i="2"/>
  <c r="AB336" i="2"/>
  <c r="W336" i="2"/>
  <c r="AC336" i="2"/>
  <c r="X336" i="2"/>
  <c r="AA336" i="2"/>
  <c r="Y336" i="2"/>
  <c r="Z336" i="2"/>
  <c r="U337" i="2"/>
  <c r="AA337" i="2"/>
  <c r="V337" i="2"/>
  <c r="W337" i="2"/>
  <c r="X337" i="2"/>
  <c r="Y337" i="2"/>
  <c r="Z337" i="2"/>
  <c r="AC337" i="2"/>
  <c r="U338" i="2"/>
  <c r="AA338" i="2"/>
  <c r="V338" i="2"/>
  <c r="W338" i="2"/>
  <c r="X338" i="2"/>
  <c r="Y338" i="2"/>
  <c r="Z338" i="2"/>
  <c r="AC338" i="2"/>
  <c r="AB338" i="2"/>
  <c r="U339" i="2"/>
  <c r="V339" i="2"/>
  <c r="W339" i="2"/>
  <c r="AC339" i="2"/>
  <c r="X339" i="2"/>
  <c r="Y339" i="2"/>
  <c r="AB339" i="2"/>
  <c r="Z339" i="2"/>
  <c r="AA339" i="2"/>
  <c r="U340" i="2"/>
  <c r="V340" i="2"/>
  <c r="AB340" i="2"/>
  <c r="W340" i="2"/>
  <c r="AC340" i="2"/>
  <c r="X340" i="2"/>
  <c r="AA340" i="2"/>
  <c r="Y340" i="2"/>
  <c r="Z340" i="2"/>
  <c r="U341" i="2"/>
  <c r="AA341" i="2"/>
  <c r="V341" i="2"/>
  <c r="AB341" i="2"/>
  <c r="W341" i="2"/>
  <c r="X341" i="2"/>
  <c r="Y341" i="2"/>
  <c r="Z341" i="2"/>
  <c r="AC341" i="2"/>
  <c r="U342" i="2"/>
  <c r="V342" i="2"/>
  <c r="W342" i="2"/>
  <c r="X342" i="2"/>
  <c r="Y342" i="2"/>
  <c r="Z342" i="2"/>
  <c r="AC342" i="2"/>
  <c r="AB342" i="2"/>
  <c r="U343" i="2"/>
  <c r="V343" i="2"/>
  <c r="W343" i="2"/>
  <c r="AC343" i="2"/>
  <c r="X343" i="2"/>
  <c r="Y343" i="2"/>
  <c r="AB343" i="2"/>
  <c r="Z343" i="2"/>
  <c r="AA343" i="2"/>
  <c r="U344" i="2"/>
  <c r="V344" i="2"/>
  <c r="AB344" i="2"/>
  <c r="W344" i="2"/>
  <c r="X344" i="2"/>
  <c r="AA344" i="2"/>
  <c r="Y344" i="2"/>
  <c r="Z344" i="2"/>
  <c r="U345" i="2"/>
  <c r="AA345" i="2"/>
  <c r="V345" i="2"/>
  <c r="AB345" i="2"/>
  <c r="W345" i="2"/>
  <c r="X345" i="2"/>
  <c r="Y345" i="2"/>
  <c r="Z345" i="2"/>
  <c r="AC345" i="2"/>
  <c r="U346" i="2"/>
  <c r="V346" i="2"/>
  <c r="W346" i="2"/>
  <c r="X346" i="2"/>
  <c r="Y346" i="2"/>
  <c r="Z346" i="2"/>
  <c r="AC346" i="2"/>
  <c r="AB346" i="2"/>
  <c r="U347" i="2"/>
  <c r="V347" i="2"/>
  <c r="W347" i="2"/>
  <c r="AC347" i="2"/>
  <c r="X347" i="2"/>
  <c r="Y347" i="2"/>
  <c r="AB347" i="2"/>
  <c r="Z347" i="2"/>
  <c r="AA347" i="2"/>
  <c r="U348" i="2"/>
  <c r="V348" i="2"/>
  <c r="AB348" i="2"/>
  <c r="W348" i="2"/>
  <c r="X348" i="2"/>
  <c r="AA348" i="2"/>
  <c r="Y348" i="2"/>
  <c r="Z348" i="2"/>
  <c r="U349" i="2"/>
  <c r="AA349" i="2"/>
  <c r="V349" i="2"/>
  <c r="W349" i="2"/>
  <c r="X349" i="2"/>
  <c r="Y349" i="2"/>
  <c r="Z349" i="2"/>
  <c r="AC349" i="2"/>
  <c r="U350" i="2"/>
  <c r="AA350" i="2"/>
  <c r="V350" i="2"/>
  <c r="W350" i="2"/>
  <c r="X350" i="2"/>
  <c r="Y350" i="2"/>
  <c r="Z350" i="2"/>
  <c r="AC350" i="2"/>
  <c r="AB350" i="2"/>
  <c r="U351" i="2"/>
  <c r="V351" i="2"/>
  <c r="W351" i="2"/>
  <c r="AC351" i="2"/>
  <c r="X351" i="2"/>
  <c r="Y351" i="2"/>
  <c r="AB351" i="2"/>
  <c r="Z351" i="2"/>
  <c r="AA351" i="2"/>
  <c r="U352" i="2"/>
  <c r="V352" i="2"/>
  <c r="AB352" i="2"/>
  <c r="W352" i="2"/>
  <c r="AC352" i="2"/>
  <c r="X352" i="2"/>
  <c r="AA352" i="2"/>
  <c r="Y352" i="2"/>
  <c r="Z352" i="2"/>
  <c r="U353" i="2"/>
  <c r="AA353" i="2"/>
  <c r="V353" i="2"/>
  <c r="W353" i="2"/>
  <c r="X353" i="2"/>
  <c r="Y353" i="2"/>
  <c r="Z353" i="2"/>
  <c r="AC353" i="2"/>
  <c r="U354" i="2"/>
  <c r="AA354" i="2"/>
  <c r="V354" i="2"/>
  <c r="W354" i="2"/>
  <c r="X354" i="2"/>
  <c r="Y354" i="2"/>
  <c r="Z354" i="2"/>
  <c r="AC354" i="2"/>
  <c r="AB354" i="2"/>
  <c r="U355" i="2"/>
  <c r="V355" i="2"/>
  <c r="W355" i="2"/>
  <c r="AC355" i="2"/>
  <c r="X355" i="2"/>
  <c r="Y355" i="2"/>
  <c r="AB355" i="2"/>
  <c r="Z355" i="2"/>
  <c r="AA355" i="2"/>
  <c r="U356" i="2"/>
  <c r="V356" i="2"/>
  <c r="AB356" i="2"/>
  <c r="W356" i="2"/>
  <c r="AC356" i="2"/>
  <c r="X356" i="2"/>
  <c r="AA356" i="2"/>
  <c r="Y356" i="2"/>
  <c r="Z356" i="2"/>
  <c r="U357" i="2"/>
  <c r="AA357" i="2"/>
  <c r="V357" i="2"/>
  <c r="AB357" i="2"/>
  <c r="W357" i="2"/>
  <c r="X357" i="2"/>
  <c r="Y357" i="2"/>
  <c r="Z357" i="2"/>
  <c r="AC357" i="2"/>
  <c r="U358" i="2"/>
  <c r="V358" i="2"/>
  <c r="W358" i="2"/>
  <c r="X358" i="2"/>
  <c r="Y358" i="2"/>
  <c r="Z358" i="2"/>
  <c r="AC358" i="2"/>
  <c r="AB358" i="2"/>
  <c r="U359" i="2"/>
  <c r="V359" i="2"/>
  <c r="W359" i="2"/>
  <c r="AC359" i="2"/>
  <c r="X359" i="2"/>
  <c r="Y359" i="2"/>
  <c r="AB359" i="2"/>
  <c r="Z359" i="2"/>
  <c r="AA359" i="2"/>
  <c r="U360" i="2"/>
  <c r="V360" i="2"/>
  <c r="AB360" i="2"/>
  <c r="W360" i="2"/>
  <c r="X360" i="2"/>
  <c r="AA360" i="2"/>
  <c r="Y360" i="2"/>
  <c r="Z360" i="2"/>
  <c r="U361" i="2"/>
  <c r="V361" i="2"/>
  <c r="AB361" i="2"/>
  <c r="W361" i="2"/>
  <c r="AC361" i="2"/>
  <c r="X361" i="2"/>
  <c r="Y361" i="2"/>
  <c r="Z361" i="2"/>
  <c r="AA361" i="2"/>
  <c r="U362" i="2"/>
  <c r="AA362" i="2"/>
  <c r="V362" i="2"/>
  <c r="AB362" i="2"/>
  <c r="W362" i="2"/>
  <c r="X362" i="2"/>
  <c r="Y362" i="2"/>
  <c r="Z362" i="2"/>
  <c r="AC362" i="2"/>
  <c r="U363" i="2"/>
  <c r="V363" i="2"/>
  <c r="W363" i="2"/>
  <c r="AC363" i="2"/>
  <c r="X363" i="2"/>
  <c r="Y363" i="2"/>
  <c r="AB363" i="2"/>
  <c r="Z363" i="2"/>
  <c r="AA363" i="2"/>
  <c r="U364" i="2"/>
  <c r="V364" i="2"/>
  <c r="W364" i="2"/>
  <c r="AC364" i="2"/>
  <c r="X364" i="2"/>
  <c r="AA364" i="2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/>
  <c r="AB366" i="2"/>
  <c r="U367" i="2"/>
  <c r="AA367" i="2"/>
  <c r="V367" i="2"/>
  <c r="W367" i="2"/>
  <c r="X367" i="2"/>
  <c r="Y367" i="2"/>
  <c r="AB367" i="2"/>
  <c r="Z367" i="2"/>
  <c r="AC367" i="2"/>
  <c r="U368" i="2"/>
  <c r="V368" i="2"/>
  <c r="AB368" i="2"/>
  <c r="W368" i="2"/>
  <c r="X368" i="2"/>
  <c r="AA368" i="2"/>
  <c r="Y368" i="2"/>
  <c r="Z368" i="2"/>
  <c r="U369" i="2"/>
  <c r="AA369" i="2"/>
  <c r="V369" i="2"/>
  <c r="AB369" i="2"/>
  <c r="W369" i="2"/>
  <c r="AC369" i="2"/>
  <c r="X369" i="2"/>
  <c r="Y369" i="2"/>
  <c r="Z369" i="2"/>
  <c r="U370" i="2"/>
  <c r="AA370" i="2"/>
  <c r="V370" i="2"/>
  <c r="AB370" i="2"/>
  <c r="W370" i="2"/>
  <c r="X370" i="2"/>
  <c r="Y370" i="2"/>
  <c r="Z370" i="2"/>
  <c r="AC370" i="2"/>
  <c r="U371" i="2"/>
  <c r="V371" i="2"/>
  <c r="W371" i="2"/>
  <c r="AC371" i="2"/>
  <c r="X371" i="2"/>
  <c r="Y371" i="2"/>
  <c r="AB371" i="2"/>
  <c r="Z371" i="2"/>
  <c r="AA371" i="2"/>
  <c r="U372" i="2"/>
  <c r="V372" i="2"/>
  <c r="AB372" i="2"/>
  <c r="W372" i="2"/>
  <c r="AC372" i="2"/>
  <c r="X372" i="2"/>
  <c r="Y372" i="2"/>
  <c r="Z372" i="2"/>
  <c r="AA372" i="2"/>
  <c r="U197" i="2"/>
  <c r="AA197" i="2"/>
  <c r="V197" i="2"/>
  <c r="W197" i="2"/>
  <c r="X197" i="2"/>
  <c r="Y197" i="2"/>
  <c r="Z197" i="2"/>
  <c r="AB197" i="2"/>
  <c r="AC197" i="2"/>
  <c r="U198" i="2"/>
  <c r="V198" i="2"/>
  <c r="W198" i="2"/>
  <c r="AC198" i="2"/>
  <c r="X198" i="2"/>
  <c r="Y198" i="2"/>
  <c r="Z198" i="2"/>
  <c r="AA198" i="2"/>
  <c r="AB198" i="2"/>
  <c r="U199" i="2"/>
  <c r="V199" i="2"/>
  <c r="AB199" i="2"/>
  <c r="W199" i="2"/>
  <c r="AC199" i="2"/>
  <c r="X199" i="2"/>
  <c r="Y199" i="2"/>
  <c r="Z199" i="2"/>
  <c r="AA199" i="2"/>
  <c r="U200" i="2"/>
  <c r="AA200" i="2"/>
  <c r="V200" i="2"/>
  <c r="AB200" i="2"/>
  <c r="W200" i="2"/>
  <c r="X200" i="2"/>
  <c r="Y200" i="2"/>
  <c r="Z200" i="2"/>
  <c r="AC200" i="2"/>
  <c r="U201" i="2"/>
  <c r="AA201" i="2"/>
  <c r="V201" i="2"/>
  <c r="W201" i="2"/>
  <c r="X201" i="2"/>
  <c r="Y201" i="2"/>
  <c r="Z201" i="2"/>
  <c r="AB201" i="2"/>
  <c r="AC201" i="2"/>
  <c r="U202" i="2"/>
  <c r="V202" i="2"/>
  <c r="W202" i="2"/>
  <c r="AC202" i="2"/>
  <c r="X202" i="2"/>
  <c r="Y202" i="2"/>
  <c r="Z202" i="2"/>
  <c r="AA202" i="2"/>
  <c r="AB202" i="2"/>
  <c r="U203" i="2"/>
  <c r="V203" i="2"/>
  <c r="AB203" i="2"/>
  <c r="W203" i="2"/>
  <c r="AC203" i="2"/>
  <c r="X203" i="2"/>
  <c r="Y203" i="2"/>
  <c r="Z203" i="2"/>
  <c r="AA203" i="2"/>
  <c r="U204" i="2"/>
  <c r="AA204" i="2"/>
  <c r="V204" i="2"/>
  <c r="AB204" i="2"/>
  <c r="W204" i="2"/>
  <c r="X204" i="2"/>
  <c r="Y204" i="2"/>
  <c r="Z204" i="2"/>
  <c r="AC204" i="2"/>
  <c r="U187" i="2"/>
  <c r="V187" i="2"/>
  <c r="W187" i="2"/>
  <c r="X187" i="2"/>
  <c r="AA187" i="2"/>
  <c r="Y187" i="2"/>
  <c r="AB187" i="2"/>
  <c r="Z187" i="2"/>
  <c r="U188" i="2"/>
  <c r="V188" i="2"/>
  <c r="W188" i="2"/>
  <c r="X188" i="2"/>
  <c r="Y188" i="2"/>
  <c r="Z188" i="2"/>
  <c r="AC188" i="2"/>
  <c r="U189" i="2"/>
  <c r="V189" i="2"/>
  <c r="W189" i="2"/>
  <c r="AC189" i="2"/>
  <c r="X189" i="2"/>
  <c r="Y189" i="2"/>
  <c r="AB189" i="2"/>
  <c r="Z189" i="2"/>
  <c r="U190" i="2"/>
  <c r="V190" i="2"/>
  <c r="W190" i="2"/>
  <c r="X190" i="2"/>
  <c r="AA190" i="2"/>
  <c r="Y190" i="2"/>
  <c r="AB190" i="2"/>
  <c r="Z190" i="2"/>
  <c r="AC190" i="2"/>
  <c r="U191" i="2"/>
  <c r="AA191" i="2"/>
  <c r="V191" i="2"/>
  <c r="W191" i="2"/>
  <c r="X191" i="2"/>
  <c r="Y191" i="2"/>
  <c r="AB191" i="2"/>
  <c r="Z191" i="2"/>
  <c r="U192" i="2"/>
  <c r="V192" i="2"/>
  <c r="AB192" i="2"/>
  <c r="W192" i="2"/>
  <c r="X192" i="2"/>
  <c r="AA192" i="2"/>
  <c r="Y192" i="2"/>
  <c r="Z192" i="2"/>
  <c r="AC192" i="2"/>
  <c r="U193" i="2"/>
  <c r="V193" i="2"/>
  <c r="W193" i="2"/>
  <c r="X193" i="2"/>
  <c r="Y193" i="2"/>
  <c r="AB193" i="2"/>
  <c r="Z193" i="2"/>
  <c r="AC193" i="2"/>
  <c r="U194" i="2"/>
  <c r="V194" i="2"/>
  <c r="AB194" i="2"/>
  <c r="W194" i="2"/>
  <c r="X194" i="2"/>
  <c r="Y194" i="2"/>
  <c r="Z194" i="2"/>
  <c r="AC194" i="2"/>
  <c r="U195" i="2"/>
  <c r="V195" i="2"/>
  <c r="W195" i="2"/>
  <c r="X195" i="2"/>
  <c r="Y195" i="2"/>
  <c r="Z195" i="2"/>
  <c r="AA195" i="2"/>
  <c r="U196" i="2"/>
  <c r="V196" i="2"/>
  <c r="W196" i="2"/>
  <c r="X196" i="2"/>
  <c r="AA196" i="2"/>
  <c r="Y196" i="2"/>
  <c r="Z196" i="2"/>
  <c r="U186" i="2"/>
  <c r="V186" i="2"/>
  <c r="W186" i="2"/>
  <c r="X186" i="2"/>
  <c r="AA186" i="2"/>
  <c r="Y186" i="2"/>
  <c r="AB186" i="2"/>
  <c r="Z186" i="2"/>
  <c r="AC186" i="2"/>
  <c r="E313" i="2"/>
  <c r="N313" i="2"/>
  <c r="F313" i="2"/>
  <c r="G313" i="2"/>
  <c r="H313" i="2"/>
  <c r="I313" i="2"/>
  <c r="J313" i="2"/>
  <c r="K313" i="2"/>
  <c r="L313" i="2"/>
  <c r="M313" i="2"/>
  <c r="O313" i="2"/>
  <c r="P313" i="2"/>
  <c r="E314" i="2"/>
  <c r="N314" i="2"/>
  <c r="F314" i="2"/>
  <c r="G314" i="2"/>
  <c r="H314" i="2"/>
  <c r="I314" i="2"/>
  <c r="J314" i="2"/>
  <c r="K314" i="2"/>
  <c r="L314" i="2"/>
  <c r="M314" i="2"/>
  <c r="O314" i="2"/>
  <c r="P314" i="2"/>
  <c r="E315" i="2"/>
  <c r="N315" i="2"/>
  <c r="F315" i="2"/>
  <c r="G315" i="2"/>
  <c r="H315" i="2"/>
  <c r="I315" i="2"/>
  <c r="J315" i="2"/>
  <c r="K315" i="2"/>
  <c r="L315" i="2"/>
  <c r="M315" i="2"/>
  <c r="O315" i="2"/>
  <c r="P315" i="2"/>
  <c r="E316" i="2"/>
  <c r="N316" i="2"/>
  <c r="F316" i="2"/>
  <c r="G316" i="2"/>
  <c r="H316" i="2"/>
  <c r="I316" i="2"/>
  <c r="J316" i="2"/>
  <c r="K316" i="2"/>
  <c r="L316" i="2"/>
  <c r="M316" i="2"/>
  <c r="O316" i="2"/>
  <c r="P316" i="2"/>
  <c r="E317" i="2"/>
  <c r="N317" i="2"/>
  <c r="F317" i="2"/>
  <c r="G317" i="2"/>
  <c r="H317" i="2"/>
  <c r="I317" i="2"/>
  <c r="J317" i="2"/>
  <c r="K317" i="2"/>
  <c r="L317" i="2"/>
  <c r="M317" i="2"/>
  <c r="O317" i="2"/>
  <c r="P317" i="2"/>
  <c r="E318" i="2"/>
  <c r="N318" i="2"/>
  <c r="F318" i="2"/>
  <c r="G318" i="2"/>
  <c r="H318" i="2"/>
  <c r="I318" i="2"/>
  <c r="J318" i="2"/>
  <c r="K318" i="2"/>
  <c r="L318" i="2"/>
  <c r="M318" i="2"/>
  <c r="O318" i="2"/>
  <c r="P318" i="2"/>
  <c r="E319" i="2"/>
  <c r="N319" i="2"/>
  <c r="F319" i="2"/>
  <c r="G319" i="2"/>
  <c r="H319" i="2"/>
  <c r="I319" i="2"/>
  <c r="J319" i="2"/>
  <c r="K319" i="2"/>
  <c r="L319" i="2"/>
  <c r="M319" i="2"/>
  <c r="O319" i="2"/>
  <c r="P319" i="2"/>
  <c r="E320" i="2"/>
  <c r="N320" i="2"/>
  <c r="F320" i="2"/>
  <c r="G320" i="2"/>
  <c r="H320" i="2"/>
  <c r="I320" i="2"/>
  <c r="J320" i="2"/>
  <c r="K320" i="2"/>
  <c r="L320" i="2"/>
  <c r="M320" i="2"/>
  <c r="O320" i="2"/>
  <c r="P320" i="2"/>
  <c r="E321" i="2"/>
  <c r="N321" i="2"/>
  <c r="F321" i="2"/>
  <c r="G321" i="2"/>
  <c r="H321" i="2"/>
  <c r="I321" i="2"/>
  <c r="J321" i="2"/>
  <c r="K321" i="2"/>
  <c r="L321" i="2"/>
  <c r="M321" i="2"/>
  <c r="O321" i="2"/>
  <c r="P321" i="2"/>
  <c r="E322" i="2"/>
  <c r="N322" i="2"/>
  <c r="F322" i="2"/>
  <c r="G322" i="2"/>
  <c r="H322" i="2"/>
  <c r="I322" i="2"/>
  <c r="J322" i="2"/>
  <c r="K322" i="2"/>
  <c r="L322" i="2"/>
  <c r="M322" i="2"/>
  <c r="O322" i="2"/>
  <c r="P322" i="2"/>
  <c r="E323" i="2"/>
  <c r="N323" i="2"/>
  <c r="F323" i="2"/>
  <c r="G323" i="2"/>
  <c r="H323" i="2"/>
  <c r="I323" i="2"/>
  <c r="J323" i="2"/>
  <c r="K323" i="2"/>
  <c r="L323" i="2"/>
  <c r="M323" i="2"/>
  <c r="O323" i="2"/>
  <c r="P323" i="2"/>
  <c r="E324" i="2"/>
  <c r="N324" i="2"/>
  <c r="F324" i="2"/>
  <c r="G324" i="2"/>
  <c r="H324" i="2"/>
  <c r="I324" i="2"/>
  <c r="J324" i="2"/>
  <c r="K324" i="2"/>
  <c r="L324" i="2"/>
  <c r="M324" i="2"/>
  <c r="O324" i="2"/>
  <c r="P324" i="2"/>
  <c r="E325" i="2"/>
  <c r="N325" i="2"/>
  <c r="F325" i="2"/>
  <c r="G325" i="2"/>
  <c r="H325" i="2"/>
  <c r="I325" i="2"/>
  <c r="J325" i="2"/>
  <c r="K325" i="2"/>
  <c r="L325" i="2"/>
  <c r="M325" i="2"/>
  <c r="O325" i="2"/>
  <c r="P325" i="2"/>
  <c r="E326" i="2"/>
  <c r="N326" i="2"/>
  <c r="F326" i="2"/>
  <c r="G326" i="2"/>
  <c r="H326" i="2"/>
  <c r="I326" i="2"/>
  <c r="J326" i="2"/>
  <c r="K326" i="2"/>
  <c r="L326" i="2"/>
  <c r="M326" i="2"/>
  <c r="O326" i="2"/>
  <c r="P326" i="2"/>
  <c r="E327" i="2"/>
  <c r="N327" i="2"/>
  <c r="F327" i="2"/>
  <c r="G327" i="2"/>
  <c r="H327" i="2"/>
  <c r="I327" i="2"/>
  <c r="J327" i="2"/>
  <c r="K327" i="2"/>
  <c r="L327" i="2"/>
  <c r="M327" i="2"/>
  <c r="O327" i="2"/>
  <c r="P327" i="2"/>
  <c r="E328" i="2"/>
  <c r="N328" i="2"/>
  <c r="F328" i="2"/>
  <c r="G328" i="2"/>
  <c r="H328" i="2"/>
  <c r="I328" i="2"/>
  <c r="J328" i="2"/>
  <c r="K328" i="2"/>
  <c r="L328" i="2"/>
  <c r="M328" i="2"/>
  <c r="O328" i="2"/>
  <c r="P328" i="2"/>
  <c r="E329" i="2"/>
  <c r="N329" i="2"/>
  <c r="F329" i="2"/>
  <c r="G329" i="2"/>
  <c r="H329" i="2"/>
  <c r="I329" i="2"/>
  <c r="J329" i="2"/>
  <c r="K329" i="2"/>
  <c r="L329" i="2"/>
  <c r="M329" i="2"/>
  <c r="O329" i="2"/>
  <c r="P329" i="2"/>
  <c r="E330" i="2"/>
  <c r="N330" i="2"/>
  <c r="F330" i="2"/>
  <c r="G330" i="2"/>
  <c r="H330" i="2"/>
  <c r="I330" i="2"/>
  <c r="J330" i="2"/>
  <c r="K330" i="2"/>
  <c r="L330" i="2"/>
  <c r="M330" i="2"/>
  <c r="O330" i="2"/>
  <c r="P330" i="2"/>
  <c r="E331" i="2"/>
  <c r="N331" i="2"/>
  <c r="F331" i="2"/>
  <c r="G331" i="2"/>
  <c r="H331" i="2"/>
  <c r="I331" i="2"/>
  <c r="J331" i="2"/>
  <c r="K331" i="2"/>
  <c r="L331" i="2"/>
  <c r="M331" i="2"/>
  <c r="O331" i="2"/>
  <c r="P331" i="2"/>
  <c r="E332" i="2"/>
  <c r="N332" i="2"/>
  <c r="F332" i="2"/>
  <c r="G332" i="2"/>
  <c r="H332" i="2"/>
  <c r="I332" i="2"/>
  <c r="J332" i="2"/>
  <c r="K332" i="2"/>
  <c r="L332" i="2"/>
  <c r="M332" i="2"/>
  <c r="O332" i="2"/>
  <c r="P332" i="2"/>
  <c r="E333" i="2"/>
  <c r="N333" i="2"/>
  <c r="F333" i="2"/>
  <c r="G333" i="2"/>
  <c r="H333" i="2"/>
  <c r="I333" i="2"/>
  <c r="J333" i="2"/>
  <c r="K333" i="2"/>
  <c r="L333" i="2"/>
  <c r="M333" i="2"/>
  <c r="O333" i="2"/>
  <c r="P333" i="2"/>
  <c r="E334" i="2"/>
  <c r="N334" i="2"/>
  <c r="F334" i="2"/>
  <c r="G334" i="2"/>
  <c r="H334" i="2"/>
  <c r="I334" i="2"/>
  <c r="J334" i="2"/>
  <c r="K334" i="2"/>
  <c r="L334" i="2"/>
  <c r="M334" i="2"/>
  <c r="O334" i="2"/>
  <c r="P334" i="2"/>
  <c r="E335" i="2"/>
  <c r="N335" i="2"/>
  <c r="F335" i="2"/>
  <c r="G335" i="2"/>
  <c r="H335" i="2"/>
  <c r="I335" i="2"/>
  <c r="J335" i="2"/>
  <c r="K335" i="2"/>
  <c r="L335" i="2"/>
  <c r="M335" i="2"/>
  <c r="O335" i="2"/>
  <c r="P335" i="2"/>
  <c r="E336" i="2"/>
  <c r="N336" i="2"/>
  <c r="F336" i="2"/>
  <c r="G336" i="2"/>
  <c r="H336" i="2"/>
  <c r="I336" i="2"/>
  <c r="J336" i="2"/>
  <c r="K336" i="2"/>
  <c r="L336" i="2"/>
  <c r="M336" i="2"/>
  <c r="O336" i="2"/>
  <c r="P336" i="2"/>
  <c r="E337" i="2"/>
  <c r="N337" i="2"/>
  <c r="F337" i="2"/>
  <c r="G337" i="2"/>
  <c r="H337" i="2"/>
  <c r="I337" i="2"/>
  <c r="J337" i="2"/>
  <c r="K337" i="2"/>
  <c r="L337" i="2"/>
  <c r="M337" i="2"/>
  <c r="O337" i="2"/>
  <c r="P337" i="2"/>
  <c r="E338" i="2"/>
  <c r="N338" i="2"/>
  <c r="F338" i="2"/>
  <c r="G338" i="2"/>
  <c r="H338" i="2"/>
  <c r="I338" i="2"/>
  <c r="J338" i="2"/>
  <c r="K338" i="2"/>
  <c r="L338" i="2"/>
  <c r="M338" i="2"/>
  <c r="O338" i="2"/>
  <c r="P338" i="2"/>
  <c r="E339" i="2"/>
  <c r="N339" i="2"/>
  <c r="F339" i="2"/>
  <c r="G339" i="2"/>
  <c r="H339" i="2"/>
  <c r="I339" i="2"/>
  <c r="J339" i="2"/>
  <c r="K339" i="2"/>
  <c r="L339" i="2"/>
  <c r="M339" i="2"/>
  <c r="O339" i="2"/>
  <c r="P339" i="2"/>
  <c r="E340" i="2"/>
  <c r="N340" i="2"/>
  <c r="F340" i="2"/>
  <c r="G340" i="2"/>
  <c r="H340" i="2"/>
  <c r="I340" i="2"/>
  <c r="J340" i="2"/>
  <c r="K340" i="2"/>
  <c r="L340" i="2"/>
  <c r="M340" i="2"/>
  <c r="O340" i="2"/>
  <c r="P340" i="2"/>
  <c r="E341" i="2"/>
  <c r="N341" i="2"/>
  <c r="F341" i="2"/>
  <c r="G341" i="2"/>
  <c r="H341" i="2"/>
  <c r="I341" i="2"/>
  <c r="J341" i="2"/>
  <c r="K341" i="2"/>
  <c r="L341" i="2"/>
  <c r="M341" i="2"/>
  <c r="O341" i="2"/>
  <c r="P341" i="2"/>
  <c r="E342" i="2"/>
  <c r="N342" i="2"/>
  <c r="F342" i="2"/>
  <c r="G342" i="2"/>
  <c r="H342" i="2"/>
  <c r="I342" i="2"/>
  <c r="J342" i="2"/>
  <c r="K342" i="2"/>
  <c r="L342" i="2"/>
  <c r="M342" i="2"/>
  <c r="O342" i="2"/>
  <c r="P342" i="2"/>
  <c r="E343" i="2"/>
  <c r="N343" i="2"/>
  <c r="F343" i="2"/>
  <c r="G343" i="2"/>
  <c r="H343" i="2"/>
  <c r="I343" i="2"/>
  <c r="J343" i="2"/>
  <c r="K343" i="2"/>
  <c r="L343" i="2"/>
  <c r="M343" i="2"/>
  <c r="O343" i="2"/>
  <c r="P343" i="2"/>
  <c r="E344" i="2"/>
  <c r="N344" i="2"/>
  <c r="F344" i="2"/>
  <c r="G344" i="2"/>
  <c r="H344" i="2"/>
  <c r="I344" i="2"/>
  <c r="J344" i="2"/>
  <c r="K344" i="2"/>
  <c r="L344" i="2"/>
  <c r="M344" i="2"/>
  <c r="O344" i="2"/>
  <c r="P344" i="2"/>
  <c r="E345" i="2"/>
  <c r="N345" i="2"/>
  <c r="F345" i="2"/>
  <c r="G345" i="2"/>
  <c r="H345" i="2"/>
  <c r="I345" i="2"/>
  <c r="J345" i="2"/>
  <c r="K345" i="2"/>
  <c r="L345" i="2"/>
  <c r="M345" i="2"/>
  <c r="O345" i="2"/>
  <c r="P345" i="2"/>
  <c r="E346" i="2"/>
  <c r="N346" i="2"/>
  <c r="F346" i="2"/>
  <c r="G346" i="2"/>
  <c r="H346" i="2"/>
  <c r="I346" i="2"/>
  <c r="J346" i="2"/>
  <c r="K346" i="2"/>
  <c r="L346" i="2"/>
  <c r="M346" i="2"/>
  <c r="O346" i="2"/>
  <c r="P346" i="2"/>
  <c r="E347" i="2"/>
  <c r="N347" i="2"/>
  <c r="F347" i="2"/>
  <c r="G347" i="2"/>
  <c r="H347" i="2"/>
  <c r="I347" i="2"/>
  <c r="J347" i="2"/>
  <c r="K347" i="2"/>
  <c r="L347" i="2"/>
  <c r="M347" i="2"/>
  <c r="O347" i="2"/>
  <c r="P347" i="2"/>
  <c r="E348" i="2"/>
  <c r="N348" i="2"/>
  <c r="F348" i="2"/>
  <c r="G348" i="2"/>
  <c r="H348" i="2"/>
  <c r="I348" i="2"/>
  <c r="J348" i="2"/>
  <c r="K348" i="2"/>
  <c r="L348" i="2"/>
  <c r="M348" i="2"/>
  <c r="O348" i="2"/>
  <c r="P348" i="2"/>
  <c r="E349" i="2"/>
  <c r="N349" i="2"/>
  <c r="F349" i="2"/>
  <c r="G349" i="2"/>
  <c r="H349" i="2"/>
  <c r="I349" i="2"/>
  <c r="J349" i="2"/>
  <c r="K349" i="2"/>
  <c r="L349" i="2"/>
  <c r="M349" i="2"/>
  <c r="O349" i="2"/>
  <c r="P349" i="2"/>
  <c r="E350" i="2"/>
  <c r="N350" i="2"/>
  <c r="F350" i="2"/>
  <c r="G350" i="2"/>
  <c r="H350" i="2"/>
  <c r="I350" i="2"/>
  <c r="J350" i="2"/>
  <c r="K350" i="2"/>
  <c r="L350" i="2"/>
  <c r="M350" i="2"/>
  <c r="O350" i="2"/>
  <c r="P350" i="2"/>
  <c r="E351" i="2"/>
  <c r="N351" i="2"/>
  <c r="F351" i="2"/>
  <c r="G351" i="2"/>
  <c r="H351" i="2"/>
  <c r="I351" i="2"/>
  <c r="J351" i="2"/>
  <c r="K351" i="2"/>
  <c r="L351" i="2"/>
  <c r="M351" i="2"/>
  <c r="O351" i="2"/>
  <c r="P351" i="2"/>
  <c r="E352" i="2"/>
  <c r="N352" i="2"/>
  <c r="F352" i="2"/>
  <c r="G352" i="2"/>
  <c r="H352" i="2"/>
  <c r="I352" i="2"/>
  <c r="J352" i="2"/>
  <c r="K352" i="2"/>
  <c r="L352" i="2"/>
  <c r="M352" i="2"/>
  <c r="O352" i="2"/>
  <c r="P352" i="2"/>
  <c r="E353" i="2"/>
  <c r="N353" i="2"/>
  <c r="F353" i="2"/>
  <c r="G353" i="2"/>
  <c r="H353" i="2"/>
  <c r="I353" i="2"/>
  <c r="J353" i="2"/>
  <c r="K353" i="2"/>
  <c r="L353" i="2"/>
  <c r="M353" i="2"/>
  <c r="O353" i="2"/>
  <c r="P353" i="2"/>
  <c r="E354" i="2"/>
  <c r="N354" i="2"/>
  <c r="F354" i="2"/>
  <c r="G354" i="2"/>
  <c r="H354" i="2"/>
  <c r="I354" i="2"/>
  <c r="J354" i="2"/>
  <c r="K354" i="2"/>
  <c r="L354" i="2"/>
  <c r="M354" i="2"/>
  <c r="O354" i="2"/>
  <c r="P354" i="2"/>
  <c r="E355" i="2"/>
  <c r="N355" i="2"/>
  <c r="F355" i="2"/>
  <c r="G355" i="2"/>
  <c r="H355" i="2"/>
  <c r="I355" i="2"/>
  <c r="J355" i="2"/>
  <c r="K355" i="2"/>
  <c r="L355" i="2"/>
  <c r="M355" i="2"/>
  <c r="O355" i="2"/>
  <c r="P355" i="2"/>
  <c r="E356" i="2"/>
  <c r="N356" i="2"/>
  <c r="F356" i="2"/>
  <c r="G356" i="2"/>
  <c r="H356" i="2"/>
  <c r="I356" i="2"/>
  <c r="J356" i="2"/>
  <c r="K356" i="2"/>
  <c r="L356" i="2"/>
  <c r="M356" i="2"/>
  <c r="O356" i="2"/>
  <c r="P356" i="2"/>
  <c r="E357" i="2"/>
  <c r="N357" i="2"/>
  <c r="F357" i="2"/>
  <c r="G357" i="2"/>
  <c r="H357" i="2"/>
  <c r="I357" i="2"/>
  <c r="J357" i="2"/>
  <c r="K357" i="2"/>
  <c r="L357" i="2"/>
  <c r="M357" i="2"/>
  <c r="O357" i="2"/>
  <c r="P357" i="2"/>
  <c r="E358" i="2"/>
  <c r="N358" i="2"/>
  <c r="F358" i="2"/>
  <c r="G358" i="2"/>
  <c r="H358" i="2"/>
  <c r="I358" i="2"/>
  <c r="J358" i="2"/>
  <c r="K358" i="2"/>
  <c r="L358" i="2"/>
  <c r="M358" i="2"/>
  <c r="O358" i="2"/>
  <c r="P358" i="2"/>
  <c r="E359" i="2"/>
  <c r="N359" i="2"/>
  <c r="F359" i="2"/>
  <c r="G359" i="2"/>
  <c r="H359" i="2"/>
  <c r="I359" i="2"/>
  <c r="J359" i="2"/>
  <c r="K359" i="2"/>
  <c r="L359" i="2"/>
  <c r="M359" i="2"/>
  <c r="O359" i="2"/>
  <c r="P359" i="2"/>
  <c r="E360" i="2"/>
  <c r="N360" i="2"/>
  <c r="F360" i="2"/>
  <c r="G360" i="2"/>
  <c r="H360" i="2"/>
  <c r="I360" i="2"/>
  <c r="J360" i="2"/>
  <c r="K360" i="2"/>
  <c r="L360" i="2"/>
  <c r="M360" i="2"/>
  <c r="O360" i="2"/>
  <c r="P360" i="2"/>
  <c r="E361" i="2"/>
  <c r="N361" i="2"/>
  <c r="F361" i="2"/>
  <c r="G361" i="2"/>
  <c r="H361" i="2"/>
  <c r="I361" i="2"/>
  <c r="J361" i="2"/>
  <c r="K361" i="2"/>
  <c r="L361" i="2"/>
  <c r="M361" i="2"/>
  <c r="O361" i="2"/>
  <c r="P361" i="2"/>
  <c r="E362" i="2"/>
  <c r="N362" i="2"/>
  <c r="F362" i="2"/>
  <c r="G362" i="2"/>
  <c r="H362" i="2"/>
  <c r="I362" i="2"/>
  <c r="J362" i="2"/>
  <c r="K362" i="2"/>
  <c r="L362" i="2"/>
  <c r="M362" i="2"/>
  <c r="O362" i="2"/>
  <c r="P362" i="2"/>
  <c r="E363" i="2"/>
  <c r="N363" i="2"/>
  <c r="F363" i="2"/>
  <c r="G363" i="2"/>
  <c r="H363" i="2"/>
  <c r="I363" i="2"/>
  <c r="J363" i="2"/>
  <c r="K363" i="2"/>
  <c r="L363" i="2"/>
  <c r="M363" i="2"/>
  <c r="O363" i="2"/>
  <c r="P363" i="2"/>
  <c r="E364" i="2"/>
  <c r="N364" i="2"/>
  <c r="F364" i="2"/>
  <c r="G364" i="2"/>
  <c r="H364" i="2"/>
  <c r="I364" i="2"/>
  <c r="J364" i="2"/>
  <c r="K364" i="2"/>
  <c r="L364" i="2"/>
  <c r="M364" i="2"/>
  <c r="O364" i="2"/>
  <c r="P364" i="2"/>
  <c r="E365" i="2"/>
  <c r="N365" i="2"/>
  <c r="F365" i="2"/>
  <c r="G365" i="2"/>
  <c r="H365" i="2"/>
  <c r="I365" i="2"/>
  <c r="J365" i="2"/>
  <c r="K365" i="2"/>
  <c r="L365" i="2"/>
  <c r="M365" i="2"/>
  <c r="O365" i="2"/>
  <c r="P365" i="2"/>
  <c r="E366" i="2"/>
  <c r="N366" i="2"/>
  <c r="F366" i="2"/>
  <c r="G366" i="2"/>
  <c r="H366" i="2"/>
  <c r="I366" i="2"/>
  <c r="J366" i="2"/>
  <c r="K366" i="2"/>
  <c r="L366" i="2"/>
  <c r="M366" i="2"/>
  <c r="O366" i="2"/>
  <c r="P366" i="2"/>
  <c r="E367" i="2"/>
  <c r="N367" i="2"/>
  <c r="F367" i="2"/>
  <c r="G367" i="2"/>
  <c r="H367" i="2"/>
  <c r="I367" i="2"/>
  <c r="J367" i="2"/>
  <c r="K367" i="2"/>
  <c r="L367" i="2"/>
  <c r="M367" i="2"/>
  <c r="O367" i="2"/>
  <c r="P367" i="2"/>
  <c r="E368" i="2"/>
  <c r="N368" i="2"/>
  <c r="F368" i="2"/>
  <c r="G368" i="2"/>
  <c r="H368" i="2"/>
  <c r="I368" i="2"/>
  <c r="J368" i="2"/>
  <c r="K368" i="2"/>
  <c r="L368" i="2"/>
  <c r="M368" i="2"/>
  <c r="O368" i="2"/>
  <c r="P368" i="2"/>
  <c r="E369" i="2"/>
  <c r="N369" i="2"/>
  <c r="F369" i="2"/>
  <c r="G369" i="2"/>
  <c r="H369" i="2"/>
  <c r="I369" i="2"/>
  <c r="J369" i="2"/>
  <c r="K369" i="2"/>
  <c r="L369" i="2"/>
  <c r="M369" i="2"/>
  <c r="O369" i="2"/>
  <c r="P369" i="2"/>
  <c r="E370" i="2"/>
  <c r="N370" i="2"/>
  <c r="F370" i="2"/>
  <c r="G370" i="2"/>
  <c r="H370" i="2"/>
  <c r="I370" i="2"/>
  <c r="J370" i="2"/>
  <c r="K370" i="2"/>
  <c r="L370" i="2"/>
  <c r="M370" i="2"/>
  <c r="O370" i="2"/>
  <c r="P370" i="2"/>
  <c r="E371" i="2"/>
  <c r="N371" i="2"/>
  <c r="F371" i="2"/>
  <c r="G371" i="2"/>
  <c r="H371" i="2"/>
  <c r="I371" i="2"/>
  <c r="J371" i="2"/>
  <c r="K371" i="2"/>
  <c r="L371" i="2"/>
  <c r="M371" i="2"/>
  <c r="O371" i="2"/>
  <c r="P371" i="2"/>
  <c r="E372" i="2"/>
  <c r="N372" i="2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/>
  <c r="F205" i="2"/>
  <c r="G205" i="2"/>
  <c r="H205" i="2"/>
  <c r="I205" i="2"/>
  <c r="J205" i="2"/>
  <c r="K205" i="2"/>
  <c r="L205" i="2"/>
  <c r="M205" i="2"/>
  <c r="O205" i="2"/>
  <c r="P205" i="2"/>
  <c r="E206" i="2"/>
  <c r="N206" i="2"/>
  <c r="F206" i="2"/>
  <c r="G206" i="2"/>
  <c r="H206" i="2"/>
  <c r="I206" i="2"/>
  <c r="J206" i="2"/>
  <c r="K206" i="2"/>
  <c r="L206" i="2"/>
  <c r="M206" i="2"/>
  <c r="O206" i="2"/>
  <c r="P206" i="2"/>
  <c r="E207" i="2"/>
  <c r="N207" i="2"/>
  <c r="F207" i="2"/>
  <c r="G207" i="2"/>
  <c r="H207" i="2"/>
  <c r="I207" i="2"/>
  <c r="J207" i="2"/>
  <c r="K207" i="2"/>
  <c r="L207" i="2"/>
  <c r="M207" i="2"/>
  <c r="O207" i="2"/>
  <c r="P207" i="2"/>
  <c r="E208" i="2"/>
  <c r="N208" i="2"/>
  <c r="F208" i="2"/>
  <c r="G208" i="2"/>
  <c r="H208" i="2"/>
  <c r="I208" i="2"/>
  <c r="J208" i="2"/>
  <c r="K208" i="2"/>
  <c r="L208" i="2"/>
  <c r="M208" i="2"/>
  <c r="O208" i="2"/>
  <c r="P208" i="2"/>
  <c r="E209" i="2"/>
  <c r="N209" i="2"/>
  <c r="F209" i="2"/>
  <c r="G209" i="2"/>
  <c r="H209" i="2"/>
  <c r="I209" i="2"/>
  <c r="J209" i="2"/>
  <c r="K209" i="2"/>
  <c r="L209" i="2"/>
  <c r="M209" i="2"/>
  <c r="O209" i="2"/>
  <c r="P209" i="2"/>
  <c r="E210" i="2"/>
  <c r="N210" i="2"/>
  <c r="F210" i="2"/>
  <c r="G210" i="2"/>
  <c r="H210" i="2"/>
  <c r="I210" i="2"/>
  <c r="J210" i="2"/>
  <c r="K210" i="2"/>
  <c r="L210" i="2"/>
  <c r="M210" i="2"/>
  <c r="O210" i="2"/>
  <c r="P210" i="2"/>
  <c r="E211" i="2"/>
  <c r="N211" i="2"/>
  <c r="F211" i="2"/>
  <c r="G211" i="2"/>
  <c r="H211" i="2"/>
  <c r="I211" i="2"/>
  <c r="J211" i="2"/>
  <c r="K211" i="2"/>
  <c r="L211" i="2"/>
  <c r="M211" i="2"/>
  <c r="O211" i="2"/>
  <c r="P211" i="2"/>
  <c r="E212" i="2"/>
  <c r="N212" i="2"/>
  <c r="F212" i="2"/>
  <c r="G212" i="2"/>
  <c r="H212" i="2"/>
  <c r="I212" i="2"/>
  <c r="J212" i="2"/>
  <c r="K212" i="2"/>
  <c r="L212" i="2"/>
  <c r="M212" i="2"/>
  <c r="O212" i="2"/>
  <c r="P212" i="2"/>
  <c r="E213" i="2"/>
  <c r="N213" i="2"/>
  <c r="F213" i="2"/>
  <c r="G213" i="2"/>
  <c r="H213" i="2"/>
  <c r="I213" i="2"/>
  <c r="J213" i="2"/>
  <c r="K213" i="2"/>
  <c r="L213" i="2"/>
  <c r="M213" i="2"/>
  <c r="O213" i="2"/>
  <c r="P213" i="2"/>
  <c r="E214" i="2"/>
  <c r="N214" i="2"/>
  <c r="F214" i="2"/>
  <c r="G214" i="2"/>
  <c r="H214" i="2"/>
  <c r="I214" i="2"/>
  <c r="J214" i="2"/>
  <c r="K214" i="2"/>
  <c r="L214" i="2"/>
  <c r="M214" i="2"/>
  <c r="O214" i="2"/>
  <c r="P214" i="2"/>
  <c r="E215" i="2"/>
  <c r="N215" i="2"/>
  <c r="F215" i="2"/>
  <c r="G215" i="2"/>
  <c r="H215" i="2"/>
  <c r="I215" i="2"/>
  <c r="J215" i="2"/>
  <c r="K215" i="2"/>
  <c r="L215" i="2"/>
  <c r="M215" i="2"/>
  <c r="O215" i="2"/>
  <c r="P215" i="2"/>
  <c r="E216" i="2"/>
  <c r="N216" i="2"/>
  <c r="F216" i="2"/>
  <c r="G216" i="2"/>
  <c r="H216" i="2"/>
  <c r="I216" i="2"/>
  <c r="J216" i="2"/>
  <c r="K216" i="2"/>
  <c r="L216" i="2"/>
  <c r="M216" i="2"/>
  <c r="O216" i="2"/>
  <c r="P216" i="2"/>
  <c r="E217" i="2"/>
  <c r="N217" i="2"/>
  <c r="F217" i="2"/>
  <c r="G217" i="2"/>
  <c r="H217" i="2"/>
  <c r="I217" i="2"/>
  <c r="J217" i="2"/>
  <c r="K217" i="2"/>
  <c r="L217" i="2"/>
  <c r="M217" i="2"/>
  <c r="O217" i="2"/>
  <c r="P217" i="2"/>
  <c r="E218" i="2"/>
  <c r="N218" i="2"/>
  <c r="F218" i="2"/>
  <c r="G218" i="2"/>
  <c r="H218" i="2"/>
  <c r="I218" i="2"/>
  <c r="J218" i="2"/>
  <c r="K218" i="2"/>
  <c r="L218" i="2"/>
  <c r="M218" i="2"/>
  <c r="O218" i="2"/>
  <c r="P218" i="2"/>
  <c r="E219" i="2"/>
  <c r="N219" i="2"/>
  <c r="F219" i="2"/>
  <c r="G219" i="2"/>
  <c r="H219" i="2"/>
  <c r="I219" i="2"/>
  <c r="J219" i="2"/>
  <c r="K219" i="2"/>
  <c r="L219" i="2"/>
  <c r="M219" i="2"/>
  <c r="O219" i="2"/>
  <c r="P219" i="2"/>
  <c r="E220" i="2"/>
  <c r="N220" i="2"/>
  <c r="F220" i="2"/>
  <c r="G220" i="2"/>
  <c r="H220" i="2"/>
  <c r="I220" i="2"/>
  <c r="J220" i="2"/>
  <c r="K220" i="2"/>
  <c r="L220" i="2"/>
  <c r="M220" i="2"/>
  <c r="O220" i="2"/>
  <c r="P220" i="2"/>
  <c r="E221" i="2"/>
  <c r="N221" i="2"/>
  <c r="F221" i="2"/>
  <c r="G221" i="2"/>
  <c r="H221" i="2"/>
  <c r="I221" i="2"/>
  <c r="J221" i="2"/>
  <c r="K221" i="2"/>
  <c r="L221" i="2"/>
  <c r="M221" i="2"/>
  <c r="O221" i="2"/>
  <c r="P221" i="2"/>
  <c r="E222" i="2"/>
  <c r="N222" i="2"/>
  <c r="F222" i="2"/>
  <c r="G222" i="2"/>
  <c r="H222" i="2"/>
  <c r="I222" i="2"/>
  <c r="J222" i="2"/>
  <c r="K222" i="2"/>
  <c r="L222" i="2"/>
  <c r="M222" i="2"/>
  <c r="O222" i="2"/>
  <c r="P222" i="2"/>
  <c r="E223" i="2"/>
  <c r="N223" i="2"/>
  <c r="F223" i="2"/>
  <c r="G223" i="2"/>
  <c r="H223" i="2"/>
  <c r="I223" i="2"/>
  <c r="J223" i="2"/>
  <c r="K223" i="2"/>
  <c r="L223" i="2"/>
  <c r="M223" i="2"/>
  <c r="O223" i="2"/>
  <c r="P223" i="2"/>
  <c r="E224" i="2"/>
  <c r="N224" i="2"/>
  <c r="F224" i="2"/>
  <c r="G224" i="2"/>
  <c r="H224" i="2"/>
  <c r="I224" i="2"/>
  <c r="J224" i="2"/>
  <c r="K224" i="2"/>
  <c r="L224" i="2"/>
  <c r="M224" i="2"/>
  <c r="O224" i="2"/>
  <c r="P224" i="2"/>
  <c r="E225" i="2"/>
  <c r="N225" i="2"/>
  <c r="F225" i="2"/>
  <c r="G225" i="2"/>
  <c r="H225" i="2"/>
  <c r="I225" i="2"/>
  <c r="J225" i="2"/>
  <c r="K225" i="2"/>
  <c r="L225" i="2"/>
  <c r="M225" i="2"/>
  <c r="O225" i="2"/>
  <c r="P225" i="2"/>
  <c r="E226" i="2"/>
  <c r="N226" i="2"/>
  <c r="F226" i="2"/>
  <c r="G226" i="2"/>
  <c r="H226" i="2"/>
  <c r="I226" i="2"/>
  <c r="J226" i="2"/>
  <c r="K226" i="2"/>
  <c r="L226" i="2"/>
  <c r="M226" i="2"/>
  <c r="O226" i="2"/>
  <c r="P226" i="2"/>
  <c r="E227" i="2"/>
  <c r="N227" i="2"/>
  <c r="F227" i="2"/>
  <c r="G227" i="2"/>
  <c r="H227" i="2"/>
  <c r="I227" i="2"/>
  <c r="J227" i="2"/>
  <c r="K227" i="2"/>
  <c r="L227" i="2"/>
  <c r="M227" i="2"/>
  <c r="O227" i="2"/>
  <c r="P227" i="2"/>
  <c r="E228" i="2"/>
  <c r="N228" i="2"/>
  <c r="F228" i="2"/>
  <c r="G228" i="2"/>
  <c r="H228" i="2"/>
  <c r="I228" i="2"/>
  <c r="J228" i="2"/>
  <c r="K228" i="2"/>
  <c r="L228" i="2"/>
  <c r="M228" i="2"/>
  <c r="O228" i="2"/>
  <c r="P228" i="2"/>
  <c r="E229" i="2"/>
  <c r="N229" i="2"/>
  <c r="F229" i="2"/>
  <c r="G229" i="2"/>
  <c r="H229" i="2"/>
  <c r="I229" i="2"/>
  <c r="J229" i="2"/>
  <c r="K229" i="2"/>
  <c r="L229" i="2"/>
  <c r="M229" i="2"/>
  <c r="O229" i="2"/>
  <c r="P229" i="2"/>
  <c r="E230" i="2"/>
  <c r="N230" i="2"/>
  <c r="F230" i="2"/>
  <c r="G230" i="2"/>
  <c r="H230" i="2"/>
  <c r="I230" i="2"/>
  <c r="J230" i="2"/>
  <c r="K230" i="2"/>
  <c r="L230" i="2"/>
  <c r="M230" i="2"/>
  <c r="O230" i="2"/>
  <c r="P230" i="2"/>
  <c r="E231" i="2"/>
  <c r="N231" i="2"/>
  <c r="F231" i="2"/>
  <c r="G231" i="2"/>
  <c r="H231" i="2"/>
  <c r="I231" i="2"/>
  <c r="J231" i="2"/>
  <c r="K231" i="2"/>
  <c r="L231" i="2"/>
  <c r="M231" i="2"/>
  <c r="O231" i="2"/>
  <c r="P231" i="2"/>
  <c r="E232" i="2"/>
  <c r="N232" i="2"/>
  <c r="F232" i="2"/>
  <c r="G232" i="2"/>
  <c r="H232" i="2"/>
  <c r="I232" i="2"/>
  <c r="J232" i="2"/>
  <c r="K232" i="2"/>
  <c r="L232" i="2"/>
  <c r="M232" i="2"/>
  <c r="O232" i="2"/>
  <c r="P232" i="2"/>
  <c r="E233" i="2"/>
  <c r="N233" i="2"/>
  <c r="F233" i="2"/>
  <c r="G233" i="2"/>
  <c r="H233" i="2"/>
  <c r="I233" i="2"/>
  <c r="J233" i="2"/>
  <c r="K233" i="2"/>
  <c r="L233" i="2"/>
  <c r="M233" i="2"/>
  <c r="O233" i="2"/>
  <c r="P233" i="2"/>
  <c r="E234" i="2"/>
  <c r="N234" i="2"/>
  <c r="F234" i="2"/>
  <c r="G234" i="2"/>
  <c r="H234" i="2"/>
  <c r="I234" i="2"/>
  <c r="J234" i="2"/>
  <c r="K234" i="2"/>
  <c r="L234" i="2"/>
  <c r="M234" i="2"/>
  <c r="O234" i="2"/>
  <c r="P234" i="2"/>
  <c r="E235" i="2"/>
  <c r="N235" i="2"/>
  <c r="F235" i="2"/>
  <c r="G235" i="2"/>
  <c r="H235" i="2"/>
  <c r="I235" i="2"/>
  <c r="J235" i="2"/>
  <c r="K235" i="2"/>
  <c r="L235" i="2"/>
  <c r="M235" i="2"/>
  <c r="O235" i="2"/>
  <c r="P235" i="2"/>
  <c r="E236" i="2"/>
  <c r="N236" i="2"/>
  <c r="F236" i="2"/>
  <c r="G236" i="2"/>
  <c r="H236" i="2"/>
  <c r="I236" i="2"/>
  <c r="J236" i="2"/>
  <c r="K236" i="2"/>
  <c r="L236" i="2"/>
  <c r="M236" i="2"/>
  <c r="O236" i="2"/>
  <c r="P236" i="2"/>
  <c r="E237" i="2"/>
  <c r="N237" i="2"/>
  <c r="F237" i="2"/>
  <c r="G237" i="2"/>
  <c r="H237" i="2"/>
  <c r="I237" i="2"/>
  <c r="J237" i="2"/>
  <c r="K237" i="2"/>
  <c r="L237" i="2"/>
  <c r="M237" i="2"/>
  <c r="O237" i="2"/>
  <c r="P237" i="2"/>
  <c r="E238" i="2"/>
  <c r="N238" i="2"/>
  <c r="F238" i="2"/>
  <c r="G238" i="2"/>
  <c r="H238" i="2"/>
  <c r="I238" i="2"/>
  <c r="J238" i="2"/>
  <c r="K238" i="2"/>
  <c r="L238" i="2"/>
  <c r="M238" i="2"/>
  <c r="O238" i="2"/>
  <c r="P238" i="2"/>
  <c r="E239" i="2"/>
  <c r="N239" i="2"/>
  <c r="F239" i="2"/>
  <c r="G239" i="2"/>
  <c r="H239" i="2"/>
  <c r="I239" i="2"/>
  <c r="J239" i="2"/>
  <c r="K239" i="2"/>
  <c r="L239" i="2"/>
  <c r="M239" i="2"/>
  <c r="O239" i="2"/>
  <c r="P239" i="2"/>
  <c r="E240" i="2"/>
  <c r="N240" i="2"/>
  <c r="F240" i="2"/>
  <c r="G240" i="2"/>
  <c r="H240" i="2"/>
  <c r="I240" i="2"/>
  <c r="J240" i="2"/>
  <c r="K240" i="2"/>
  <c r="L240" i="2"/>
  <c r="M240" i="2"/>
  <c r="O240" i="2"/>
  <c r="P240" i="2"/>
  <c r="E241" i="2"/>
  <c r="N241" i="2"/>
  <c r="F241" i="2"/>
  <c r="G241" i="2"/>
  <c r="H241" i="2"/>
  <c r="I241" i="2"/>
  <c r="J241" i="2"/>
  <c r="K241" i="2"/>
  <c r="L241" i="2"/>
  <c r="M241" i="2"/>
  <c r="O241" i="2"/>
  <c r="P241" i="2"/>
  <c r="E242" i="2"/>
  <c r="N242" i="2"/>
  <c r="F242" i="2"/>
  <c r="G242" i="2"/>
  <c r="H242" i="2"/>
  <c r="I242" i="2"/>
  <c r="J242" i="2"/>
  <c r="K242" i="2"/>
  <c r="L242" i="2"/>
  <c r="M242" i="2"/>
  <c r="O242" i="2"/>
  <c r="P242" i="2"/>
  <c r="E243" i="2"/>
  <c r="N243" i="2"/>
  <c r="F243" i="2"/>
  <c r="G243" i="2"/>
  <c r="H243" i="2"/>
  <c r="I243" i="2"/>
  <c r="J243" i="2"/>
  <c r="K243" i="2"/>
  <c r="L243" i="2"/>
  <c r="M243" i="2"/>
  <c r="O243" i="2"/>
  <c r="P243" i="2"/>
  <c r="E244" i="2"/>
  <c r="N244" i="2"/>
  <c r="F244" i="2"/>
  <c r="G244" i="2"/>
  <c r="H244" i="2"/>
  <c r="I244" i="2"/>
  <c r="J244" i="2"/>
  <c r="K244" i="2"/>
  <c r="L244" i="2"/>
  <c r="M244" i="2"/>
  <c r="O244" i="2"/>
  <c r="P244" i="2"/>
  <c r="E245" i="2"/>
  <c r="N245" i="2"/>
  <c r="F245" i="2"/>
  <c r="G245" i="2"/>
  <c r="H245" i="2"/>
  <c r="I245" i="2"/>
  <c r="J245" i="2"/>
  <c r="K245" i="2"/>
  <c r="L245" i="2"/>
  <c r="M245" i="2"/>
  <c r="O245" i="2"/>
  <c r="P245" i="2"/>
  <c r="E246" i="2"/>
  <c r="N246" i="2"/>
  <c r="F246" i="2"/>
  <c r="G246" i="2"/>
  <c r="H246" i="2"/>
  <c r="I246" i="2"/>
  <c r="J246" i="2"/>
  <c r="K246" i="2"/>
  <c r="L246" i="2"/>
  <c r="M246" i="2"/>
  <c r="O246" i="2"/>
  <c r="P246" i="2"/>
  <c r="E247" i="2"/>
  <c r="N247" i="2"/>
  <c r="F247" i="2"/>
  <c r="G247" i="2"/>
  <c r="H247" i="2"/>
  <c r="I247" i="2"/>
  <c r="J247" i="2"/>
  <c r="K247" i="2"/>
  <c r="L247" i="2"/>
  <c r="M247" i="2"/>
  <c r="O247" i="2"/>
  <c r="P247" i="2"/>
  <c r="E248" i="2"/>
  <c r="N248" i="2"/>
  <c r="F248" i="2"/>
  <c r="G248" i="2"/>
  <c r="H248" i="2"/>
  <c r="I248" i="2"/>
  <c r="J248" i="2"/>
  <c r="K248" i="2"/>
  <c r="L248" i="2"/>
  <c r="M248" i="2"/>
  <c r="O248" i="2"/>
  <c r="P248" i="2"/>
  <c r="E249" i="2"/>
  <c r="N249" i="2"/>
  <c r="F249" i="2"/>
  <c r="G249" i="2"/>
  <c r="H249" i="2"/>
  <c r="I249" i="2"/>
  <c r="J249" i="2"/>
  <c r="K249" i="2"/>
  <c r="L249" i="2"/>
  <c r="M249" i="2"/>
  <c r="O249" i="2"/>
  <c r="P249" i="2"/>
  <c r="E250" i="2"/>
  <c r="N250" i="2"/>
  <c r="F250" i="2"/>
  <c r="G250" i="2"/>
  <c r="H250" i="2"/>
  <c r="I250" i="2"/>
  <c r="J250" i="2"/>
  <c r="K250" i="2"/>
  <c r="L250" i="2"/>
  <c r="M250" i="2"/>
  <c r="O250" i="2"/>
  <c r="P250" i="2"/>
  <c r="E251" i="2"/>
  <c r="N251" i="2"/>
  <c r="F251" i="2"/>
  <c r="G251" i="2"/>
  <c r="H251" i="2"/>
  <c r="I251" i="2"/>
  <c r="J251" i="2"/>
  <c r="K251" i="2"/>
  <c r="L251" i="2"/>
  <c r="M251" i="2"/>
  <c r="O251" i="2"/>
  <c r="P251" i="2"/>
  <c r="E252" i="2"/>
  <c r="N252" i="2"/>
  <c r="F252" i="2"/>
  <c r="G252" i="2"/>
  <c r="H252" i="2"/>
  <c r="I252" i="2"/>
  <c r="J252" i="2"/>
  <c r="K252" i="2"/>
  <c r="L252" i="2"/>
  <c r="M252" i="2"/>
  <c r="O252" i="2"/>
  <c r="P252" i="2"/>
  <c r="E253" i="2"/>
  <c r="N253" i="2"/>
  <c r="F253" i="2"/>
  <c r="G253" i="2"/>
  <c r="H253" i="2"/>
  <c r="I253" i="2"/>
  <c r="J253" i="2"/>
  <c r="K253" i="2"/>
  <c r="L253" i="2"/>
  <c r="M253" i="2"/>
  <c r="O253" i="2"/>
  <c r="P253" i="2"/>
  <c r="E254" i="2"/>
  <c r="N254" i="2"/>
  <c r="F254" i="2"/>
  <c r="G254" i="2"/>
  <c r="H254" i="2"/>
  <c r="I254" i="2"/>
  <c r="J254" i="2"/>
  <c r="K254" i="2"/>
  <c r="L254" i="2"/>
  <c r="M254" i="2"/>
  <c r="O254" i="2"/>
  <c r="P254" i="2"/>
  <c r="E255" i="2"/>
  <c r="N255" i="2"/>
  <c r="F255" i="2"/>
  <c r="G255" i="2"/>
  <c r="H255" i="2"/>
  <c r="I255" i="2"/>
  <c r="J255" i="2"/>
  <c r="K255" i="2"/>
  <c r="L255" i="2"/>
  <c r="M255" i="2"/>
  <c r="O255" i="2"/>
  <c r="P255" i="2"/>
  <c r="E256" i="2"/>
  <c r="N256" i="2"/>
  <c r="F256" i="2"/>
  <c r="G256" i="2"/>
  <c r="H256" i="2"/>
  <c r="I256" i="2"/>
  <c r="J256" i="2"/>
  <c r="K256" i="2"/>
  <c r="L256" i="2"/>
  <c r="M256" i="2"/>
  <c r="O256" i="2"/>
  <c r="P256" i="2"/>
  <c r="E257" i="2"/>
  <c r="N257" i="2"/>
  <c r="F257" i="2"/>
  <c r="G257" i="2"/>
  <c r="H257" i="2"/>
  <c r="I257" i="2"/>
  <c r="J257" i="2"/>
  <c r="K257" i="2"/>
  <c r="L257" i="2"/>
  <c r="M257" i="2"/>
  <c r="O257" i="2"/>
  <c r="P257" i="2"/>
  <c r="E258" i="2"/>
  <c r="N258" i="2"/>
  <c r="F258" i="2"/>
  <c r="G258" i="2"/>
  <c r="H258" i="2"/>
  <c r="I258" i="2"/>
  <c r="J258" i="2"/>
  <c r="K258" i="2"/>
  <c r="L258" i="2"/>
  <c r="M258" i="2"/>
  <c r="O258" i="2"/>
  <c r="P258" i="2"/>
  <c r="E259" i="2"/>
  <c r="N259" i="2"/>
  <c r="F259" i="2"/>
  <c r="G259" i="2"/>
  <c r="H259" i="2"/>
  <c r="I259" i="2"/>
  <c r="J259" i="2"/>
  <c r="K259" i="2"/>
  <c r="L259" i="2"/>
  <c r="M259" i="2"/>
  <c r="O259" i="2"/>
  <c r="P259" i="2"/>
  <c r="E260" i="2"/>
  <c r="N260" i="2"/>
  <c r="F260" i="2"/>
  <c r="G260" i="2"/>
  <c r="H260" i="2"/>
  <c r="I260" i="2"/>
  <c r="J260" i="2"/>
  <c r="K260" i="2"/>
  <c r="L260" i="2"/>
  <c r="M260" i="2"/>
  <c r="O260" i="2"/>
  <c r="P260" i="2"/>
  <c r="E261" i="2"/>
  <c r="N261" i="2"/>
  <c r="F261" i="2"/>
  <c r="G261" i="2"/>
  <c r="H261" i="2"/>
  <c r="I261" i="2"/>
  <c r="J261" i="2"/>
  <c r="K261" i="2"/>
  <c r="L261" i="2"/>
  <c r="M261" i="2"/>
  <c r="O261" i="2"/>
  <c r="P261" i="2"/>
  <c r="E262" i="2"/>
  <c r="N262" i="2"/>
  <c r="F262" i="2"/>
  <c r="G262" i="2"/>
  <c r="H262" i="2"/>
  <c r="I262" i="2"/>
  <c r="J262" i="2"/>
  <c r="K262" i="2"/>
  <c r="L262" i="2"/>
  <c r="M262" i="2"/>
  <c r="O262" i="2"/>
  <c r="P262" i="2"/>
  <c r="E263" i="2"/>
  <c r="N263" i="2"/>
  <c r="F263" i="2"/>
  <c r="G263" i="2"/>
  <c r="H263" i="2"/>
  <c r="I263" i="2"/>
  <c r="J263" i="2"/>
  <c r="K263" i="2"/>
  <c r="L263" i="2"/>
  <c r="M263" i="2"/>
  <c r="O263" i="2"/>
  <c r="P263" i="2"/>
  <c r="E264" i="2"/>
  <c r="N264" i="2"/>
  <c r="F264" i="2"/>
  <c r="G264" i="2"/>
  <c r="H264" i="2"/>
  <c r="I264" i="2"/>
  <c r="J264" i="2"/>
  <c r="K264" i="2"/>
  <c r="L264" i="2"/>
  <c r="M264" i="2"/>
  <c r="O264" i="2"/>
  <c r="P264" i="2"/>
  <c r="E265" i="2"/>
  <c r="N265" i="2"/>
  <c r="F265" i="2"/>
  <c r="G265" i="2"/>
  <c r="H265" i="2"/>
  <c r="I265" i="2"/>
  <c r="J265" i="2"/>
  <c r="K265" i="2"/>
  <c r="L265" i="2"/>
  <c r="M265" i="2"/>
  <c r="O265" i="2"/>
  <c r="P265" i="2"/>
  <c r="E266" i="2"/>
  <c r="N266" i="2"/>
  <c r="F266" i="2"/>
  <c r="G266" i="2"/>
  <c r="H266" i="2"/>
  <c r="I266" i="2"/>
  <c r="J266" i="2"/>
  <c r="K266" i="2"/>
  <c r="L266" i="2"/>
  <c r="M266" i="2"/>
  <c r="O266" i="2"/>
  <c r="P266" i="2"/>
  <c r="E267" i="2"/>
  <c r="N267" i="2"/>
  <c r="F267" i="2"/>
  <c r="G267" i="2"/>
  <c r="H267" i="2"/>
  <c r="I267" i="2"/>
  <c r="J267" i="2"/>
  <c r="K267" i="2"/>
  <c r="L267" i="2"/>
  <c r="M267" i="2"/>
  <c r="O267" i="2"/>
  <c r="P267" i="2"/>
  <c r="E268" i="2"/>
  <c r="N268" i="2"/>
  <c r="F268" i="2"/>
  <c r="G268" i="2"/>
  <c r="H268" i="2"/>
  <c r="I268" i="2"/>
  <c r="J268" i="2"/>
  <c r="K268" i="2"/>
  <c r="L268" i="2"/>
  <c r="M268" i="2"/>
  <c r="O268" i="2"/>
  <c r="P268" i="2"/>
  <c r="E269" i="2"/>
  <c r="N269" i="2"/>
  <c r="F269" i="2"/>
  <c r="G269" i="2"/>
  <c r="H269" i="2"/>
  <c r="I269" i="2"/>
  <c r="J269" i="2"/>
  <c r="K269" i="2"/>
  <c r="L269" i="2"/>
  <c r="M269" i="2"/>
  <c r="O269" i="2"/>
  <c r="P269" i="2"/>
  <c r="E270" i="2"/>
  <c r="N270" i="2"/>
  <c r="F270" i="2"/>
  <c r="G270" i="2"/>
  <c r="H270" i="2"/>
  <c r="I270" i="2"/>
  <c r="J270" i="2"/>
  <c r="K270" i="2"/>
  <c r="L270" i="2"/>
  <c r="M270" i="2"/>
  <c r="O270" i="2"/>
  <c r="P270" i="2"/>
  <c r="E271" i="2"/>
  <c r="N271" i="2"/>
  <c r="F271" i="2"/>
  <c r="G271" i="2"/>
  <c r="H271" i="2"/>
  <c r="I271" i="2"/>
  <c r="J271" i="2"/>
  <c r="K271" i="2"/>
  <c r="L271" i="2"/>
  <c r="M271" i="2"/>
  <c r="O271" i="2"/>
  <c r="P271" i="2"/>
  <c r="E272" i="2"/>
  <c r="N272" i="2"/>
  <c r="F272" i="2"/>
  <c r="G272" i="2"/>
  <c r="H272" i="2"/>
  <c r="I272" i="2"/>
  <c r="J272" i="2"/>
  <c r="K272" i="2"/>
  <c r="L272" i="2"/>
  <c r="M272" i="2"/>
  <c r="O272" i="2"/>
  <c r="P272" i="2"/>
  <c r="E273" i="2"/>
  <c r="N273" i="2"/>
  <c r="F273" i="2"/>
  <c r="G273" i="2"/>
  <c r="H273" i="2"/>
  <c r="I273" i="2"/>
  <c r="J273" i="2"/>
  <c r="K273" i="2"/>
  <c r="L273" i="2"/>
  <c r="M273" i="2"/>
  <c r="O273" i="2"/>
  <c r="P273" i="2"/>
  <c r="E274" i="2"/>
  <c r="N274" i="2"/>
  <c r="F274" i="2"/>
  <c r="G274" i="2"/>
  <c r="H274" i="2"/>
  <c r="I274" i="2"/>
  <c r="J274" i="2"/>
  <c r="K274" i="2"/>
  <c r="L274" i="2"/>
  <c r="M274" i="2"/>
  <c r="O274" i="2"/>
  <c r="P274" i="2"/>
  <c r="E275" i="2"/>
  <c r="N275" i="2"/>
  <c r="F275" i="2"/>
  <c r="G275" i="2"/>
  <c r="H275" i="2"/>
  <c r="I275" i="2"/>
  <c r="J275" i="2"/>
  <c r="K275" i="2"/>
  <c r="L275" i="2"/>
  <c r="M275" i="2"/>
  <c r="O275" i="2"/>
  <c r="P275" i="2"/>
  <c r="E276" i="2"/>
  <c r="N276" i="2"/>
  <c r="F276" i="2"/>
  <c r="G276" i="2"/>
  <c r="H276" i="2"/>
  <c r="I276" i="2"/>
  <c r="J276" i="2"/>
  <c r="K276" i="2"/>
  <c r="L276" i="2"/>
  <c r="M276" i="2"/>
  <c r="O276" i="2"/>
  <c r="P276" i="2"/>
  <c r="E277" i="2"/>
  <c r="N277" i="2"/>
  <c r="F277" i="2"/>
  <c r="G277" i="2"/>
  <c r="H277" i="2"/>
  <c r="I277" i="2"/>
  <c r="J277" i="2"/>
  <c r="K277" i="2"/>
  <c r="L277" i="2"/>
  <c r="M277" i="2"/>
  <c r="O277" i="2"/>
  <c r="P277" i="2"/>
  <c r="E278" i="2"/>
  <c r="N278" i="2"/>
  <c r="F278" i="2"/>
  <c r="G278" i="2"/>
  <c r="H278" i="2"/>
  <c r="I278" i="2"/>
  <c r="J278" i="2"/>
  <c r="K278" i="2"/>
  <c r="L278" i="2"/>
  <c r="M278" i="2"/>
  <c r="O278" i="2"/>
  <c r="P278" i="2"/>
  <c r="E279" i="2"/>
  <c r="N279" i="2"/>
  <c r="F279" i="2"/>
  <c r="G279" i="2"/>
  <c r="H279" i="2"/>
  <c r="I279" i="2"/>
  <c r="J279" i="2"/>
  <c r="K279" i="2"/>
  <c r="L279" i="2"/>
  <c r="M279" i="2"/>
  <c r="O279" i="2"/>
  <c r="P279" i="2"/>
  <c r="E280" i="2"/>
  <c r="N280" i="2"/>
  <c r="F280" i="2"/>
  <c r="G280" i="2"/>
  <c r="H280" i="2"/>
  <c r="I280" i="2"/>
  <c r="J280" i="2"/>
  <c r="K280" i="2"/>
  <c r="L280" i="2"/>
  <c r="M280" i="2"/>
  <c r="O280" i="2"/>
  <c r="P280" i="2"/>
  <c r="E281" i="2"/>
  <c r="N281" i="2"/>
  <c r="F281" i="2"/>
  <c r="G281" i="2"/>
  <c r="H281" i="2"/>
  <c r="I281" i="2"/>
  <c r="J281" i="2"/>
  <c r="K281" i="2"/>
  <c r="L281" i="2"/>
  <c r="M281" i="2"/>
  <c r="O281" i="2"/>
  <c r="P281" i="2"/>
  <c r="E282" i="2"/>
  <c r="N282" i="2"/>
  <c r="F282" i="2"/>
  <c r="G282" i="2"/>
  <c r="H282" i="2"/>
  <c r="I282" i="2"/>
  <c r="J282" i="2"/>
  <c r="K282" i="2"/>
  <c r="L282" i="2"/>
  <c r="M282" i="2"/>
  <c r="O282" i="2"/>
  <c r="P282" i="2"/>
  <c r="E283" i="2"/>
  <c r="N283" i="2"/>
  <c r="F283" i="2"/>
  <c r="G283" i="2"/>
  <c r="H283" i="2"/>
  <c r="I283" i="2"/>
  <c r="J283" i="2"/>
  <c r="K283" i="2"/>
  <c r="L283" i="2"/>
  <c r="M283" i="2"/>
  <c r="O283" i="2"/>
  <c r="P283" i="2"/>
  <c r="E284" i="2"/>
  <c r="N284" i="2"/>
  <c r="F284" i="2"/>
  <c r="G284" i="2"/>
  <c r="H284" i="2"/>
  <c r="I284" i="2"/>
  <c r="J284" i="2"/>
  <c r="K284" i="2"/>
  <c r="L284" i="2"/>
  <c r="M284" i="2"/>
  <c r="O284" i="2"/>
  <c r="P284" i="2"/>
  <c r="E285" i="2"/>
  <c r="N285" i="2"/>
  <c r="F285" i="2"/>
  <c r="G285" i="2"/>
  <c r="H285" i="2"/>
  <c r="I285" i="2"/>
  <c r="J285" i="2"/>
  <c r="K285" i="2"/>
  <c r="L285" i="2"/>
  <c r="M285" i="2"/>
  <c r="O285" i="2"/>
  <c r="P285" i="2"/>
  <c r="E286" i="2"/>
  <c r="N286" i="2"/>
  <c r="F286" i="2"/>
  <c r="G286" i="2"/>
  <c r="H286" i="2"/>
  <c r="I286" i="2"/>
  <c r="J286" i="2"/>
  <c r="K286" i="2"/>
  <c r="L286" i="2"/>
  <c r="M286" i="2"/>
  <c r="O286" i="2"/>
  <c r="P286" i="2"/>
  <c r="E287" i="2"/>
  <c r="N287" i="2"/>
  <c r="F287" i="2"/>
  <c r="G287" i="2"/>
  <c r="H287" i="2"/>
  <c r="I287" i="2"/>
  <c r="J287" i="2"/>
  <c r="K287" i="2"/>
  <c r="L287" i="2"/>
  <c r="M287" i="2"/>
  <c r="O287" i="2"/>
  <c r="P287" i="2"/>
  <c r="E288" i="2"/>
  <c r="N288" i="2"/>
  <c r="F288" i="2"/>
  <c r="G288" i="2"/>
  <c r="H288" i="2"/>
  <c r="I288" i="2"/>
  <c r="J288" i="2"/>
  <c r="K288" i="2"/>
  <c r="L288" i="2"/>
  <c r="M288" i="2"/>
  <c r="O288" i="2"/>
  <c r="P288" i="2"/>
  <c r="E289" i="2"/>
  <c r="N289" i="2"/>
  <c r="F289" i="2"/>
  <c r="O289" i="2"/>
  <c r="G289" i="2"/>
  <c r="H289" i="2"/>
  <c r="I289" i="2"/>
  <c r="J289" i="2"/>
  <c r="K289" i="2"/>
  <c r="L289" i="2"/>
  <c r="M289" i="2"/>
  <c r="P289" i="2"/>
  <c r="E290" i="2"/>
  <c r="F290" i="2"/>
  <c r="O290" i="2"/>
  <c r="G290" i="2"/>
  <c r="H290" i="2"/>
  <c r="I290" i="2"/>
  <c r="J290" i="2"/>
  <c r="K290" i="2"/>
  <c r="L290" i="2"/>
  <c r="M290" i="2"/>
  <c r="N290" i="2"/>
  <c r="P290" i="2"/>
  <c r="E291" i="2"/>
  <c r="F291" i="2"/>
  <c r="O291" i="2"/>
  <c r="G291" i="2"/>
  <c r="H291" i="2"/>
  <c r="I291" i="2"/>
  <c r="J291" i="2"/>
  <c r="K291" i="2"/>
  <c r="L291" i="2"/>
  <c r="M291" i="2"/>
  <c r="N291" i="2"/>
  <c r="P291" i="2"/>
  <c r="E292" i="2"/>
  <c r="F292" i="2"/>
  <c r="O292" i="2"/>
  <c r="G292" i="2"/>
  <c r="H292" i="2"/>
  <c r="I292" i="2"/>
  <c r="J292" i="2"/>
  <c r="K292" i="2"/>
  <c r="L292" i="2"/>
  <c r="M292" i="2"/>
  <c r="N292" i="2"/>
  <c r="P292" i="2"/>
  <c r="E293" i="2"/>
  <c r="F293" i="2"/>
  <c r="O293" i="2"/>
  <c r="G293" i="2"/>
  <c r="H293" i="2"/>
  <c r="I293" i="2"/>
  <c r="J293" i="2"/>
  <c r="K293" i="2"/>
  <c r="L293" i="2"/>
  <c r="M293" i="2"/>
  <c r="N293" i="2"/>
  <c r="P293" i="2"/>
  <c r="E294" i="2"/>
  <c r="F294" i="2"/>
  <c r="O294" i="2"/>
  <c r="G294" i="2"/>
  <c r="H294" i="2"/>
  <c r="I294" i="2"/>
  <c r="J294" i="2"/>
  <c r="K294" i="2"/>
  <c r="L294" i="2"/>
  <c r="M294" i="2"/>
  <c r="N294" i="2"/>
  <c r="P294" i="2"/>
  <c r="E295" i="2"/>
  <c r="F295" i="2"/>
  <c r="O295" i="2"/>
  <c r="G295" i="2"/>
  <c r="H295" i="2"/>
  <c r="I295" i="2"/>
  <c r="J295" i="2"/>
  <c r="K295" i="2"/>
  <c r="L295" i="2"/>
  <c r="M295" i="2"/>
  <c r="N295" i="2"/>
  <c r="P295" i="2"/>
  <c r="E296" i="2"/>
  <c r="F296" i="2"/>
  <c r="O296" i="2"/>
  <c r="G296" i="2"/>
  <c r="H296" i="2"/>
  <c r="I296" i="2"/>
  <c r="J296" i="2"/>
  <c r="K296" i="2"/>
  <c r="L296" i="2"/>
  <c r="M296" i="2"/>
  <c r="N296" i="2"/>
  <c r="P296" i="2"/>
  <c r="E297" i="2"/>
  <c r="F297" i="2"/>
  <c r="O297" i="2"/>
  <c r="G297" i="2"/>
  <c r="H297" i="2"/>
  <c r="I297" i="2"/>
  <c r="J297" i="2"/>
  <c r="K297" i="2"/>
  <c r="L297" i="2"/>
  <c r="M297" i="2"/>
  <c r="N297" i="2"/>
  <c r="P297" i="2"/>
  <c r="E298" i="2"/>
  <c r="F298" i="2"/>
  <c r="O298" i="2"/>
  <c r="G298" i="2"/>
  <c r="H298" i="2"/>
  <c r="I298" i="2"/>
  <c r="J298" i="2"/>
  <c r="K298" i="2"/>
  <c r="L298" i="2"/>
  <c r="M298" i="2"/>
  <c r="N298" i="2"/>
  <c r="P298" i="2"/>
  <c r="E299" i="2"/>
  <c r="F299" i="2"/>
  <c r="O299" i="2"/>
  <c r="G299" i="2"/>
  <c r="H299" i="2"/>
  <c r="I299" i="2"/>
  <c r="J299" i="2"/>
  <c r="K299" i="2"/>
  <c r="L299" i="2"/>
  <c r="M299" i="2"/>
  <c r="N299" i="2"/>
  <c r="P299" i="2"/>
  <c r="E300" i="2"/>
  <c r="F300" i="2"/>
  <c r="O300" i="2"/>
  <c r="G300" i="2"/>
  <c r="H300" i="2"/>
  <c r="I300" i="2"/>
  <c r="J300" i="2"/>
  <c r="K300" i="2"/>
  <c r="L300" i="2"/>
  <c r="M300" i="2"/>
  <c r="N300" i="2"/>
  <c r="P300" i="2"/>
  <c r="E301" i="2"/>
  <c r="F301" i="2"/>
  <c r="O301" i="2"/>
  <c r="G301" i="2"/>
  <c r="H301" i="2"/>
  <c r="I301" i="2"/>
  <c r="J301" i="2"/>
  <c r="K301" i="2"/>
  <c r="L301" i="2"/>
  <c r="M301" i="2"/>
  <c r="N301" i="2"/>
  <c r="P301" i="2"/>
  <c r="E302" i="2"/>
  <c r="F302" i="2"/>
  <c r="O302" i="2"/>
  <c r="G302" i="2"/>
  <c r="H302" i="2"/>
  <c r="I302" i="2"/>
  <c r="J302" i="2"/>
  <c r="K302" i="2"/>
  <c r="L302" i="2"/>
  <c r="M302" i="2"/>
  <c r="N302" i="2"/>
  <c r="P302" i="2"/>
  <c r="E303" i="2"/>
  <c r="F303" i="2"/>
  <c r="O303" i="2"/>
  <c r="G303" i="2"/>
  <c r="H303" i="2"/>
  <c r="I303" i="2"/>
  <c r="J303" i="2"/>
  <c r="K303" i="2"/>
  <c r="L303" i="2"/>
  <c r="M303" i="2"/>
  <c r="N303" i="2"/>
  <c r="P303" i="2"/>
  <c r="E304" i="2"/>
  <c r="F304" i="2"/>
  <c r="O304" i="2"/>
  <c r="G304" i="2"/>
  <c r="H304" i="2"/>
  <c r="I304" i="2"/>
  <c r="J304" i="2"/>
  <c r="K304" i="2"/>
  <c r="L304" i="2"/>
  <c r="M304" i="2"/>
  <c r="N304" i="2"/>
  <c r="P304" i="2"/>
  <c r="E305" i="2"/>
  <c r="F305" i="2"/>
  <c r="O305" i="2"/>
  <c r="G305" i="2"/>
  <c r="H305" i="2"/>
  <c r="I305" i="2"/>
  <c r="J305" i="2"/>
  <c r="K305" i="2"/>
  <c r="L305" i="2"/>
  <c r="M305" i="2"/>
  <c r="N305" i="2"/>
  <c r="P305" i="2"/>
  <c r="E306" i="2"/>
  <c r="F306" i="2"/>
  <c r="O306" i="2"/>
  <c r="G306" i="2"/>
  <c r="H306" i="2"/>
  <c r="I306" i="2"/>
  <c r="J306" i="2"/>
  <c r="K306" i="2"/>
  <c r="L306" i="2"/>
  <c r="M306" i="2"/>
  <c r="N306" i="2"/>
  <c r="P306" i="2"/>
  <c r="E307" i="2"/>
  <c r="F307" i="2"/>
  <c r="O307" i="2"/>
  <c r="G307" i="2"/>
  <c r="H307" i="2"/>
  <c r="I307" i="2"/>
  <c r="J307" i="2"/>
  <c r="K307" i="2"/>
  <c r="L307" i="2"/>
  <c r="M307" i="2"/>
  <c r="N307" i="2"/>
  <c r="P307" i="2"/>
  <c r="E308" i="2"/>
  <c r="F308" i="2"/>
  <c r="O308" i="2"/>
  <c r="G308" i="2"/>
  <c r="H308" i="2"/>
  <c r="I308" i="2"/>
  <c r="J308" i="2"/>
  <c r="K308" i="2"/>
  <c r="L308" i="2"/>
  <c r="M308" i="2"/>
  <c r="N308" i="2"/>
  <c r="P308" i="2"/>
  <c r="E309" i="2"/>
  <c r="F309" i="2"/>
  <c r="O309" i="2"/>
  <c r="G309" i="2"/>
  <c r="H309" i="2"/>
  <c r="I309" i="2"/>
  <c r="J309" i="2"/>
  <c r="K309" i="2"/>
  <c r="L309" i="2"/>
  <c r="M309" i="2"/>
  <c r="N309" i="2"/>
  <c r="P309" i="2"/>
  <c r="E310" i="2"/>
  <c r="F310" i="2"/>
  <c r="O310" i="2"/>
  <c r="G310" i="2"/>
  <c r="H310" i="2"/>
  <c r="I310" i="2"/>
  <c r="J310" i="2"/>
  <c r="K310" i="2"/>
  <c r="L310" i="2"/>
  <c r="M310" i="2"/>
  <c r="N310" i="2"/>
  <c r="P310" i="2"/>
  <c r="E311" i="2"/>
  <c r="F311" i="2"/>
  <c r="O311" i="2"/>
  <c r="G311" i="2"/>
  <c r="H311" i="2"/>
  <c r="I311" i="2"/>
  <c r="J311" i="2"/>
  <c r="K311" i="2"/>
  <c r="L311" i="2"/>
  <c r="M311" i="2"/>
  <c r="N311" i="2"/>
  <c r="P311" i="2"/>
  <c r="E312" i="2"/>
  <c r="F312" i="2"/>
  <c r="O312" i="2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/>
  <c r="F194" i="2"/>
  <c r="G194" i="2"/>
  <c r="H194" i="2"/>
  <c r="I194" i="2"/>
  <c r="J194" i="2"/>
  <c r="K194" i="2"/>
  <c r="L194" i="2"/>
  <c r="M194" i="2"/>
  <c r="O194" i="2"/>
  <c r="P194" i="2"/>
  <c r="E195" i="2"/>
  <c r="N195" i="2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D1000" i="2"/>
  <c r="R3" i="8"/>
  <c r="Q3" i="8"/>
  <c r="P3" i="8"/>
  <c r="O3" i="8"/>
  <c r="S3" i="8" s="1"/>
  <c r="T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/>
  <c r="A10" i="11"/>
  <c r="C10" i="11" s="1"/>
  <c r="B10" i="11"/>
  <c r="D10" i="11" s="1"/>
  <c r="A11" i="11"/>
  <c r="C11" i="11"/>
  <c r="B11" i="11"/>
  <c r="D11" i="11" s="1"/>
  <c r="A12" i="11"/>
  <c r="C12" i="11" s="1"/>
  <c r="B12" i="11"/>
  <c r="D12" i="11" s="1"/>
  <c r="A13" i="11"/>
  <c r="C13" i="11" s="1"/>
  <c r="B13" i="11"/>
  <c r="D13" i="11"/>
  <c r="A14" i="11"/>
  <c r="C14" i="11" s="1"/>
  <c r="B14" i="11"/>
  <c r="D14" i="11"/>
  <c r="A15" i="11"/>
  <c r="C15" i="11" s="1"/>
  <c r="B15" i="11"/>
  <c r="D15" i="11" s="1"/>
  <c r="A16" i="11"/>
  <c r="C16" i="11" s="1"/>
  <c r="B16" i="11"/>
  <c r="D16" i="11"/>
  <c r="A17" i="11"/>
  <c r="C17" i="11" s="1"/>
  <c r="B17" i="11"/>
  <c r="D17" i="11"/>
  <c r="A18" i="11"/>
  <c r="C18" i="11" s="1"/>
  <c r="B18" i="11"/>
  <c r="D18" i="11"/>
  <c r="A19" i="11"/>
  <c r="C19" i="11" s="1"/>
  <c r="B19" i="11"/>
  <c r="D19" i="11"/>
  <c r="A20" i="11"/>
  <c r="C20" i="11" s="1"/>
  <c r="B20" i="11"/>
  <c r="D20" i="11" s="1"/>
  <c r="A21" i="11"/>
  <c r="C21" i="11"/>
  <c r="B21" i="11"/>
  <c r="D21" i="11"/>
  <c r="A22" i="11"/>
  <c r="C22" i="11"/>
  <c r="B22" i="11"/>
  <c r="D22" i="11"/>
  <c r="A23" i="11"/>
  <c r="C23" i="11"/>
  <c r="B23" i="11"/>
  <c r="D23" i="11"/>
  <c r="A24" i="11"/>
  <c r="C24" i="11" s="1"/>
  <c r="B24" i="11"/>
  <c r="D24" i="11" s="1"/>
  <c r="A25" i="11"/>
  <c r="C25" i="11"/>
  <c r="B25" i="11"/>
  <c r="D25" i="11"/>
  <c r="A26" i="11"/>
  <c r="C26" i="11"/>
  <c r="B26" i="11"/>
  <c r="D26" i="11"/>
  <c r="A27" i="11"/>
  <c r="C27" i="11"/>
  <c r="B27" i="11"/>
  <c r="D27" i="11"/>
  <c r="A28" i="11"/>
  <c r="C28" i="11"/>
  <c r="B28" i="11"/>
  <c r="D28" i="11"/>
  <c r="A29" i="11"/>
  <c r="C29" i="11"/>
  <c r="B29" i="11"/>
  <c r="D29" i="11"/>
  <c r="A30" i="11"/>
  <c r="C30" i="11"/>
  <c r="B30" i="11"/>
  <c r="D30" i="11"/>
  <c r="A31" i="11"/>
  <c r="C31" i="11"/>
  <c r="B31" i="11"/>
  <c r="D31" i="11"/>
  <c r="A32" i="11"/>
  <c r="C32" i="11"/>
  <c r="B32" i="11"/>
  <c r="D32" i="11"/>
  <c r="A33" i="11"/>
  <c r="C33" i="11"/>
  <c r="B33" i="11"/>
  <c r="D33" i="11"/>
  <c r="A34" i="11"/>
  <c r="C34" i="11"/>
  <c r="B34" i="11"/>
  <c r="D34" i="11"/>
  <c r="A35" i="11"/>
  <c r="C35" i="11"/>
  <c r="B35" i="11"/>
  <c r="D35" i="11"/>
  <c r="A36" i="11"/>
  <c r="C36" i="11"/>
  <c r="B36" i="11"/>
  <c r="D36" i="11"/>
  <c r="A37" i="11"/>
  <c r="C37" i="11"/>
  <c r="B37" i="11"/>
  <c r="D37" i="11"/>
  <c r="A38" i="11"/>
  <c r="C38" i="11"/>
  <c r="B38" i="11"/>
  <c r="D38" i="11"/>
  <c r="A39" i="11"/>
  <c r="C39" i="11"/>
  <c r="B39" i="11"/>
  <c r="D39" i="11"/>
  <c r="A40" i="11"/>
  <c r="C40" i="11"/>
  <c r="B40" i="11"/>
  <c r="D40" i="11"/>
  <c r="A41" i="11"/>
  <c r="C41" i="11"/>
  <c r="B41" i="11"/>
  <c r="D41" i="11"/>
  <c r="A42" i="11"/>
  <c r="C42" i="11"/>
  <c r="B42" i="11"/>
  <c r="D42" i="11"/>
  <c r="A43" i="11"/>
  <c r="C43" i="11"/>
  <c r="B43" i="11"/>
  <c r="D43" i="11"/>
  <c r="A44" i="11"/>
  <c r="C44" i="11"/>
  <c r="B44" i="11"/>
  <c r="D44" i="11"/>
  <c r="A45" i="11"/>
  <c r="C45" i="11"/>
  <c r="B45" i="11"/>
  <c r="D45" i="11"/>
  <c r="A46" i="11"/>
  <c r="C46" i="11"/>
  <c r="B46" i="11"/>
  <c r="D46" i="11"/>
  <c r="A47" i="11"/>
  <c r="C47" i="11"/>
  <c r="B47" i="11"/>
  <c r="D47" i="11"/>
  <c r="A48" i="11"/>
  <c r="C48" i="11"/>
  <c r="B48" i="11"/>
  <c r="D48" i="11"/>
  <c r="A49" i="11"/>
  <c r="C49" i="11"/>
  <c r="B49" i="11"/>
  <c r="D49" i="11"/>
  <c r="A50" i="11"/>
  <c r="C50" i="11"/>
  <c r="B50" i="11"/>
  <c r="D50" i="11"/>
  <c r="A51" i="11"/>
  <c r="C51" i="11"/>
  <c r="B51" i="11"/>
  <c r="D51" i="11"/>
  <c r="A52" i="11"/>
  <c r="C52" i="11"/>
  <c r="B52" i="11"/>
  <c r="D52" i="11"/>
  <c r="A53" i="11"/>
  <c r="C53" i="11"/>
  <c r="B53" i="11"/>
  <c r="D53" i="11"/>
  <c r="A54" i="11"/>
  <c r="C54" i="11"/>
  <c r="B54" i="11"/>
  <c r="D54" i="11"/>
  <c r="A55" i="11"/>
  <c r="C55" i="11"/>
  <c r="B55" i="11"/>
  <c r="D55" i="11"/>
  <c r="A56" i="11"/>
  <c r="C56" i="11"/>
  <c r="B56" i="11"/>
  <c r="D56" i="11"/>
  <c r="A57" i="11"/>
  <c r="C57" i="11"/>
  <c r="B57" i="11"/>
  <c r="D57" i="11"/>
  <c r="A58" i="11"/>
  <c r="C58" i="11"/>
  <c r="B58" i="11"/>
  <c r="D58" i="11"/>
  <c r="A59" i="11"/>
  <c r="C59" i="11"/>
  <c r="B59" i="11"/>
  <c r="D59" i="11"/>
  <c r="A60" i="11"/>
  <c r="C60" i="11"/>
  <c r="B60" i="11"/>
  <c r="D60" i="11"/>
  <c r="A61" i="11"/>
  <c r="C61" i="11"/>
  <c r="B61" i="11"/>
  <c r="D61" i="11"/>
  <c r="A62" i="11"/>
  <c r="C62" i="11"/>
  <c r="B62" i="11"/>
  <c r="D62" i="11"/>
  <c r="A63" i="11"/>
  <c r="C63" i="11"/>
  <c r="B63" i="11"/>
  <c r="D63" i="11"/>
  <c r="A64" i="11"/>
  <c r="C64" i="11"/>
  <c r="B64" i="11"/>
  <c r="D64" i="11"/>
  <c r="A65" i="11"/>
  <c r="C65" i="11"/>
  <c r="B65" i="11"/>
  <c r="D65" i="11"/>
  <c r="A66" i="11"/>
  <c r="C66" i="11"/>
  <c r="B66" i="11"/>
  <c r="D66" i="11"/>
  <c r="A67" i="11"/>
  <c r="C67" i="11"/>
  <c r="B67" i="11"/>
  <c r="D67" i="11"/>
  <c r="A68" i="11"/>
  <c r="C68" i="11"/>
  <c r="B68" i="11"/>
  <c r="D68" i="11"/>
  <c r="A69" i="11"/>
  <c r="C69" i="11"/>
  <c r="B69" i="11"/>
  <c r="D69" i="11"/>
  <c r="A70" i="11"/>
  <c r="B70" i="11"/>
  <c r="D70" i="11"/>
  <c r="C70" i="11"/>
  <c r="A71" i="11"/>
  <c r="C71" i="11"/>
  <c r="B71" i="11"/>
  <c r="D71" i="11"/>
  <c r="A72" i="11"/>
  <c r="C72" i="11"/>
  <c r="B72" i="11"/>
  <c r="D72" i="11"/>
  <c r="A73" i="11"/>
  <c r="C73" i="11"/>
  <c r="B73" i="11"/>
  <c r="D73" i="11"/>
  <c r="A74" i="11"/>
  <c r="C74" i="11"/>
  <c r="B74" i="11"/>
  <c r="D74" i="11"/>
  <c r="A75" i="11"/>
  <c r="C75" i="11"/>
  <c r="B75" i="11"/>
  <c r="D75" i="11"/>
  <c r="A76" i="11"/>
  <c r="C76" i="11"/>
  <c r="B76" i="11"/>
  <c r="D76" i="11"/>
  <c r="A77" i="11"/>
  <c r="C77" i="11"/>
  <c r="B77" i="11"/>
  <c r="D77" i="11"/>
  <c r="A78" i="11"/>
  <c r="B78" i="11"/>
  <c r="D78" i="11"/>
  <c r="C78" i="11"/>
  <c r="A79" i="11"/>
  <c r="B79" i="11"/>
  <c r="D79" i="11"/>
  <c r="C79" i="11"/>
  <c r="A80" i="11"/>
  <c r="C80" i="11"/>
  <c r="B80" i="11"/>
  <c r="D80" i="11"/>
  <c r="A81" i="11"/>
  <c r="C81" i="11"/>
  <c r="B81" i="11"/>
  <c r="D81" i="11"/>
  <c r="A82" i="11"/>
  <c r="C82" i="11"/>
  <c r="B82" i="11"/>
  <c r="D82" i="11"/>
  <c r="A83" i="11"/>
  <c r="B83" i="11"/>
  <c r="D83" i="11"/>
  <c r="C83" i="11"/>
  <c r="A84" i="11"/>
  <c r="C84" i="11"/>
  <c r="B84" i="11"/>
  <c r="D84" i="11"/>
  <c r="A85" i="11"/>
  <c r="C85" i="11"/>
  <c r="B85" i="11"/>
  <c r="D85" i="11"/>
  <c r="A86" i="11"/>
  <c r="C86" i="11"/>
  <c r="B86" i="11"/>
  <c r="D86" i="11"/>
  <c r="A87" i="11"/>
  <c r="C87" i="11"/>
  <c r="B87" i="11"/>
  <c r="D87" i="11"/>
  <c r="A88" i="11"/>
  <c r="B88" i="11"/>
  <c r="D88" i="11"/>
  <c r="C88" i="11"/>
  <c r="A89" i="11"/>
  <c r="B89" i="11"/>
  <c r="D89" i="11"/>
  <c r="C89" i="11"/>
  <c r="A90" i="11"/>
  <c r="C90" i="11"/>
  <c r="B90" i="11"/>
  <c r="D90" i="11"/>
  <c r="A91" i="11"/>
  <c r="B91" i="11"/>
  <c r="D91" i="11"/>
  <c r="C91" i="11"/>
  <c r="A92" i="11"/>
  <c r="C92" i="11"/>
  <c r="B92" i="11"/>
  <c r="D92" i="11"/>
  <c r="A93" i="11"/>
  <c r="C93" i="11"/>
  <c r="B93" i="11"/>
  <c r="D93" i="11"/>
  <c r="A94" i="11"/>
  <c r="C94" i="11"/>
  <c r="B94" i="11"/>
  <c r="D94" i="11"/>
  <c r="A95" i="11"/>
  <c r="C95" i="11"/>
  <c r="B95" i="11"/>
  <c r="D95" i="11"/>
  <c r="A96" i="11"/>
  <c r="C96" i="11"/>
  <c r="B96" i="11"/>
  <c r="D96" i="11"/>
  <c r="A97" i="11"/>
  <c r="C97" i="11"/>
  <c r="B97" i="11"/>
  <c r="D97" i="11"/>
  <c r="A98" i="11"/>
  <c r="C98" i="11"/>
  <c r="B98" i="11"/>
  <c r="D98" i="11"/>
  <c r="A99" i="11"/>
  <c r="B99" i="11"/>
  <c r="D99" i="11"/>
  <c r="C99" i="11"/>
  <c r="A100" i="11"/>
  <c r="B100" i="11"/>
  <c r="D100" i="11"/>
  <c r="C100" i="11"/>
  <c r="A101" i="11"/>
  <c r="C101" i="11"/>
  <c r="B101" i="11"/>
  <c r="D101" i="11"/>
  <c r="A102" i="11"/>
  <c r="C102" i="11"/>
  <c r="B102" i="11"/>
  <c r="D102" i="11"/>
  <c r="A103" i="11"/>
  <c r="C103" i="11"/>
  <c r="B103" i="11"/>
  <c r="D103" i="11"/>
  <c r="A104" i="11"/>
  <c r="C104" i="11"/>
  <c r="B104" i="11"/>
  <c r="D104" i="11"/>
  <c r="A105" i="11"/>
  <c r="C105" i="11"/>
  <c r="B105" i="11"/>
  <c r="D105" i="11"/>
  <c r="A106" i="11"/>
  <c r="C106" i="11"/>
  <c r="B106" i="11"/>
  <c r="D106" i="11"/>
  <c r="A107" i="11"/>
  <c r="C107" i="11"/>
  <c r="B107" i="11"/>
  <c r="D107" i="11"/>
  <c r="A108" i="11"/>
  <c r="C108" i="11"/>
  <c r="B108" i="11"/>
  <c r="D108" i="11"/>
  <c r="A109" i="11"/>
  <c r="C109" i="11"/>
  <c r="B109" i="11"/>
  <c r="D109" i="11"/>
  <c r="A110" i="11"/>
  <c r="C110" i="11"/>
  <c r="B110" i="11"/>
  <c r="D110" i="11"/>
  <c r="A111" i="11"/>
  <c r="B111" i="11"/>
  <c r="D111" i="11"/>
  <c r="C111" i="11"/>
  <c r="A112" i="11"/>
  <c r="B112" i="11"/>
  <c r="D112" i="11"/>
  <c r="C112" i="11"/>
  <c r="A113" i="11"/>
  <c r="C113" i="11"/>
  <c r="B113" i="11"/>
  <c r="D113" i="11"/>
  <c r="A114" i="11"/>
  <c r="C114" i="11"/>
  <c r="B114" i="11"/>
  <c r="D114" i="11"/>
  <c r="A115" i="11"/>
  <c r="C115" i="11"/>
  <c r="B115" i="11"/>
  <c r="D115" i="11"/>
  <c r="A116" i="11"/>
  <c r="C116" i="11"/>
  <c r="B116" i="11"/>
  <c r="D116" i="11"/>
  <c r="A117" i="11"/>
  <c r="C117" i="11"/>
  <c r="B117" i="11"/>
  <c r="D117" i="11"/>
  <c r="A118" i="11"/>
  <c r="C118" i="11"/>
  <c r="B118" i="11"/>
  <c r="D118" i="11"/>
  <c r="A119" i="11"/>
  <c r="B119" i="11"/>
  <c r="D119" i="11"/>
  <c r="C119" i="11"/>
  <c r="A120" i="11"/>
  <c r="B120" i="11"/>
  <c r="D120" i="11"/>
  <c r="C120" i="11"/>
  <c r="A121" i="11"/>
  <c r="C121" i="11"/>
  <c r="B121" i="11"/>
  <c r="D121" i="11"/>
  <c r="A122" i="11"/>
  <c r="C122" i="11"/>
  <c r="B122" i="11"/>
  <c r="D122" i="11"/>
  <c r="A123" i="11"/>
  <c r="C123" i="11"/>
  <c r="B123" i="11"/>
  <c r="D123" i="11"/>
  <c r="A125" i="11"/>
  <c r="C125" i="11"/>
  <c r="B125" i="11"/>
  <c r="D125" i="11"/>
  <c r="A126" i="11"/>
  <c r="B126" i="11"/>
  <c r="D126" i="11"/>
  <c r="C126" i="11"/>
  <c r="A127" i="11"/>
  <c r="C127" i="11"/>
  <c r="B127" i="11"/>
  <c r="D127" i="11"/>
  <c r="A128" i="11"/>
  <c r="C128" i="11"/>
  <c r="B128" i="11"/>
  <c r="D128" i="11"/>
  <c r="A129" i="11"/>
  <c r="B129" i="11"/>
  <c r="D129" i="11"/>
  <c r="C129" i="11"/>
  <c r="A130" i="11"/>
  <c r="C130" i="11"/>
  <c r="B130" i="11"/>
  <c r="D130" i="11"/>
  <c r="A131" i="11"/>
  <c r="C131" i="11"/>
  <c r="B131" i="11"/>
  <c r="D131" i="11"/>
  <c r="A132" i="11"/>
  <c r="B132" i="11"/>
  <c r="D132" i="11"/>
  <c r="C132" i="11"/>
  <c r="A133" i="11"/>
  <c r="C133" i="11"/>
  <c r="B133" i="11"/>
  <c r="D133" i="11"/>
  <c r="A134" i="11"/>
  <c r="C134" i="11"/>
  <c r="B134" i="11"/>
  <c r="D134" i="11"/>
  <c r="A135" i="11"/>
  <c r="C135" i="11"/>
  <c r="B135" i="11"/>
  <c r="D135" i="11"/>
  <c r="A136" i="11"/>
  <c r="B136" i="11"/>
  <c r="D136" i="11"/>
  <c r="C136" i="11"/>
  <c r="A137" i="11"/>
  <c r="C137" i="11"/>
  <c r="B137" i="11"/>
  <c r="D137" i="11"/>
  <c r="A138" i="11"/>
  <c r="C138" i="11"/>
  <c r="B138" i="11"/>
  <c r="D138" i="11"/>
  <c r="A139" i="11"/>
  <c r="B139" i="11"/>
  <c r="D139" i="11"/>
  <c r="C139" i="11"/>
  <c r="A140" i="11"/>
  <c r="B140" i="11"/>
  <c r="D140" i="11"/>
  <c r="C140" i="11"/>
  <c r="A141" i="11"/>
  <c r="C141" i="11"/>
  <c r="B141" i="11"/>
  <c r="D141" i="11"/>
  <c r="A142" i="11"/>
  <c r="C142" i="11"/>
  <c r="B142" i="11"/>
  <c r="D142" i="11"/>
  <c r="A143" i="11"/>
  <c r="C143" i="11"/>
  <c r="B143" i="11"/>
  <c r="D143" i="11"/>
  <c r="A144" i="11"/>
  <c r="C144" i="11"/>
  <c r="B144" i="11"/>
  <c r="D144" i="11"/>
  <c r="A145" i="11"/>
  <c r="C145" i="11"/>
  <c r="B145" i="11"/>
  <c r="D145" i="11"/>
  <c r="A146" i="11"/>
  <c r="B146" i="11"/>
  <c r="D146" i="11"/>
  <c r="C146" i="11"/>
  <c r="A147" i="11"/>
  <c r="C147" i="11"/>
  <c r="B147" i="11"/>
  <c r="D147" i="11"/>
  <c r="A148" i="11"/>
  <c r="C148" i="11"/>
  <c r="B148" i="11"/>
  <c r="D148" i="11"/>
  <c r="A149" i="11"/>
  <c r="C149" i="11"/>
  <c r="B149" i="11"/>
  <c r="D149" i="11"/>
  <c r="A150" i="11"/>
  <c r="C150" i="11"/>
  <c r="B150" i="11"/>
  <c r="D150" i="11"/>
  <c r="A151" i="11"/>
  <c r="C151" i="11"/>
  <c r="B151" i="11"/>
  <c r="D151" i="11"/>
  <c r="A152" i="11"/>
  <c r="C152" i="11"/>
  <c r="B152" i="11"/>
  <c r="D152" i="11"/>
  <c r="A153" i="11"/>
  <c r="C153" i="11"/>
  <c r="B153" i="11"/>
  <c r="D153" i="11"/>
  <c r="A154" i="11"/>
  <c r="C154" i="11"/>
  <c r="B154" i="11"/>
  <c r="D154" i="11"/>
  <c r="A155" i="11"/>
  <c r="C155" i="11"/>
  <c r="B155" i="11"/>
  <c r="D155" i="11"/>
  <c r="A156" i="11"/>
  <c r="C156" i="11"/>
  <c r="B156" i="11"/>
  <c r="D156" i="11"/>
  <c r="A157" i="11"/>
  <c r="C157" i="11"/>
  <c r="B157" i="11"/>
  <c r="D157" i="11"/>
  <c r="A158" i="11"/>
  <c r="C158" i="11"/>
  <c r="B158" i="11"/>
  <c r="D158" i="11"/>
  <c r="A159" i="11"/>
  <c r="C159" i="11"/>
  <c r="B159" i="11"/>
  <c r="D159" i="11"/>
  <c r="A160" i="11"/>
  <c r="C160" i="11"/>
  <c r="B160" i="11"/>
  <c r="D160" i="11"/>
  <c r="A161" i="11"/>
  <c r="C161" i="11"/>
  <c r="B161" i="11"/>
  <c r="D161" i="11"/>
  <c r="A162" i="11"/>
  <c r="C162" i="11"/>
  <c r="B162" i="11"/>
  <c r="D162" i="11"/>
  <c r="A163" i="11"/>
  <c r="C163" i="11"/>
  <c r="B163" i="11"/>
  <c r="D163" i="11"/>
  <c r="A164" i="11"/>
  <c r="C164" i="11"/>
  <c r="B164" i="11"/>
  <c r="D164" i="11"/>
  <c r="A165" i="11"/>
  <c r="C165" i="11"/>
  <c r="B165" i="11"/>
  <c r="D165" i="11"/>
  <c r="A166" i="11"/>
  <c r="C166" i="11"/>
  <c r="B166" i="11"/>
  <c r="D166" i="11"/>
  <c r="A167" i="11"/>
  <c r="C167" i="11"/>
  <c r="B167" i="11"/>
  <c r="D167" i="11"/>
  <c r="A168" i="11"/>
  <c r="C168" i="11"/>
  <c r="B168" i="11"/>
  <c r="D168" i="11"/>
  <c r="A169" i="11"/>
  <c r="C169" i="11"/>
  <c r="B169" i="11"/>
  <c r="D169" i="11"/>
  <c r="A170" i="11"/>
  <c r="B170" i="11"/>
  <c r="D170" i="11"/>
  <c r="C170" i="11"/>
  <c r="A171" i="11"/>
  <c r="C171" i="11"/>
  <c r="B171" i="11"/>
  <c r="D171" i="11"/>
  <c r="A172" i="11"/>
  <c r="C172" i="11"/>
  <c r="B172" i="11"/>
  <c r="D172" i="11"/>
  <c r="A173" i="11"/>
  <c r="C173" i="11"/>
  <c r="B173" i="11"/>
  <c r="D173" i="11"/>
  <c r="A174" i="11"/>
  <c r="C174" i="11"/>
  <c r="B174" i="11"/>
  <c r="D174" i="11"/>
  <c r="A175" i="11"/>
  <c r="C175" i="11"/>
  <c r="B175" i="11"/>
  <c r="D175" i="11"/>
  <c r="A176" i="11"/>
  <c r="C176" i="11"/>
  <c r="B176" i="11"/>
  <c r="D176" i="11"/>
  <c r="A177" i="11"/>
  <c r="C177" i="11"/>
  <c r="B177" i="11"/>
  <c r="D177" i="11"/>
  <c r="A178" i="11"/>
  <c r="C178" i="11"/>
  <c r="B178" i="11"/>
  <c r="D178" i="11"/>
  <c r="A179" i="11"/>
  <c r="C179" i="11"/>
  <c r="B179" i="11"/>
  <c r="D179" i="11"/>
  <c r="A180" i="11"/>
  <c r="C180" i="11"/>
  <c r="B180" i="11"/>
  <c r="D180" i="11"/>
  <c r="A181" i="11"/>
  <c r="C181" i="11"/>
  <c r="B181" i="11"/>
  <c r="D181" i="11"/>
  <c r="A182" i="11"/>
  <c r="C182" i="11"/>
  <c r="B182" i="11"/>
  <c r="D182" i="11"/>
  <c r="A183" i="11"/>
  <c r="C183" i="11"/>
  <c r="B183" i="11"/>
  <c r="D183" i="11"/>
  <c r="A184" i="11"/>
  <c r="C184" i="11"/>
  <c r="B184" i="11"/>
  <c r="D184" i="11"/>
  <c r="A185" i="11"/>
  <c r="C185" i="11"/>
  <c r="B185" i="11"/>
  <c r="D185" i="11"/>
  <c r="A186" i="11"/>
  <c r="C186" i="11"/>
  <c r="B186" i="11"/>
  <c r="D186" i="11"/>
  <c r="A187" i="11"/>
  <c r="C187" i="11"/>
  <c r="B187" i="11"/>
  <c r="D187" i="11"/>
  <c r="A188" i="11"/>
  <c r="C188" i="11"/>
  <c r="B188" i="11"/>
  <c r="D188" i="11"/>
  <c r="A189" i="11"/>
  <c r="C189" i="11"/>
  <c r="B189" i="11"/>
  <c r="D189" i="11"/>
  <c r="A190" i="11"/>
  <c r="C190" i="11"/>
  <c r="B190" i="11"/>
  <c r="D190" i="11"/>
  <c r="A191" i="11"/>
  <c r="C191" i="11"/>
  <c r="B191" i="11"/>
  <c r="D191" i="11"/>
  <c r="A192" i="11"/>
  <c r="B192" i="11"/>
  <c r="D192" i="11"/>
  <c r="C192" i="11"/>
  <c r="A193" i="11"/>
  <c r="B193" i="11"/>
  <c r="D193" i="11"/>
  <c r="C193" i="11"/>
  <c r="A194" i="11"/>
  <c r="C194" i="11"/>
  <c r="B194" i="11"/>
  <c r="D194" i="11"/>
  <c r="A195" i="11"/>
  <c r="C195" i="11"/>
  <c r="B195" i="11"/>
  <c r="D195" i="11"/>
  <c r="A196" i="11"/>
  <c r="C196" i="11"/>
  <c r="B196" i="11"/>
  <c r="D196" i="11"/>
  <c r="A197" i="11"/>
  <c r="C197" i="11"/>
  <c r="B197" i="11"/>
  <c r="D197" i="11"/>
  <c r="A198" i="11"/>
  <c r="C198" i="11"/>
  <c r="B198" i="11"/>
  <c r="D198" i="11"/>
  <c r="A199" i="11"/>
  <c r="C199" i="11"/>
  <c r="B199" i="11"/>
  <c r="D199" i="11"/>
  <c r="A200" i="11"/>
  <c r="C200" i="11"/>
  <c r="B200" i="11"/>
  <c r="D200" i="11"/>
  <c r="A201" i="11"/>
  <c r="C201" i="11"/>
  <c r="B201" i="11"/>
  <c r="D201" i="11"/>
  <c r="A202" i="11"/>
  <c r="C202" i="11"/>
  <c r="B202" i="11"/>
  <c r="D202" i="11"/>
  <c r="A203" i="11"/>
  <c r="C203" i="11"/>
  <c r="B203" i="11"/>
  <c r="D203" i="11"/>
  <c r="A204" i="11"/>
  <c r="C204" i="11"/>
  <c r="B204" i="11"/>
  <c r="D204" i="11"/>
  <c r="A205" i="11"/>
  <c r="C205" i="11"/>
  <c r="B205" i="11"/>
  <c r="D205" i="11"/>
  <c r="A206" i="11"/>
  <c r="C206" i="11"/>
  <c r="B206" i="11"/>
  <c r="D206" i="11"/>
  <c r="A207" i="11"/>
  <c r="C207" i="11"/>
  <c r="B207" i="11"/>
  <c r="D207" i="11"/>
  <c r="A208" i="11"/>
  <c r="C208" i="11"/>
  <c r="B208" i="11"/>
  <c r="D208" i="1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32" i="10"/>
  <c r="D114" i="10"/>
  <c r="D78" i="10"/>
  <c r="D86" i="10"/>
  <c r="D109" i="10"/>
  <c r="D62" i="10"/>
  <c r="D103" i="10"/>
  <c r="D119" i="10"/>
  <c r="D115" i="10"/>
  <c r="D108" i="10"/>
  <c r="D71" i="10"/>
  <c r="D101" i="10"/>
  <c r="D95" i="10"/>
  <c r="D136" i="10"/>
  <c r="D130" i="10"/>
  <c r="D102" i="10"/>
  <c r="D111" i="10"/>
  <c r="D39" i="10"/>
  <c r="D22" i="10"/>
  <c r="D77" i="10"/>
  <c r="D55" i="10"/>
  <c r="D65" i="10"/>
  <c r="D8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142" i="10"/>
  <c r="D122" i="10"/>
  <c r="D106" i="10"/>
  <c r="D35" i="10"/>
  <c r="D27" i="10"/>
  <c r="D81" i="10"/>
  <c r="D88" i="10"/>
  <c r="D140" i="10"/>
  <c r="D47" i="10"/>
  <c r="D134" i="10"/>
  <c r="D133" i="10"/>
  <c r="D42" i="10"/>
  <c r="D144" i="10"/>
  <c r="D36" i="10"/>
  <c r="D66" i="10"/>
  <c r="D58" i="10"/>
  <c r="D33" i="10"/>
  <c r="D94" i="10"/>
  <c r="D92" i="10"/>
  <c r="D26" i="10"/>
  <c r="D127" i="10"/>
  <c r="D56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99" i="10"/>
  <c r="D37" i="10"/>
  <c r="D63" i="10"/>
  <c r="D104" i="10"/>
  <c r="D96" i="10"/>
  <c r="D76" i="10"/>
  <c r="D38" i="10"/>
  <c r="D41" i="10"/>
  <c r="D116" i="10"/>
  <c r="D80" i="10"/>
  <c r="D23" i="10"/>
  <c r="D68" i="10"/>
  <c r="D83" i="10"/>
  <c r="D90" i="10"/>
  <c r="D110" i="10"/>
  <c r="D118" i="10"/>
  <c r="D143" i="10"/>
  <c r="D113" i="10"/>
  <c r="D50" i="10"/>
  <c r="D44" i="10"/>
  <c r="D91" i="10"/>
  <c r="D87" i="10"/>
  <c r="D60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73" i="10"/>
  <c r="D132" i="10"/>
  <c r="D79" i="10"/>
  <c r="D97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/>
  <c r="H706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E69" i="11"/>
  <c r="F343" i="11"/>
  <c r="F279" i="11"/>
  <c r="F275" i="11"/>
  <c r="E239" i="11"/>
  <c r="E171" i="11"/>
  <c r="E163" i="11"/>
  <c r="E159" i="11"/>
  <c r="H143" i="11"/>
  <c r="H127" i="11"/>
  <c r="H123" i="11"/>
  <c r="F37" i="11"/>
  <c r="F168" i="11"/>
  <c r="F164" i="11"/>
  <c r="F16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E22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/>
  <c r="L73" i="11"/>
  <c r="N73" i="1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/>
  <c r="L203" i="11"/>
  <c r="N203" i="11"/>
  <c r="F202" i="11"/>
  <c r="F201" i="11"/>
  <c r="I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/>
  <c r="F182" i="11"/>
  <c r="F181" i="11"/>
  <c r="I181" i="11"/>
  <c r="E180" i="11"/>
  <c r="H179" i="11"/>
  <c r="F178" i="11"/>
  <c r="F177" i="11"/>
  <c r="E176" i="11"/>
  <c r="H175" i="11"/>
  <c r="F174" i="11"/>
  <c r="F173" i="11"/>
  <c r="E172" i="11"/>
  <c r="H171" i="11"/>
  <c r="J171" i="11"/>
  <c r="K171" i="11"/>
  <c r="M171" i="1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/>
  <c r="L143" i="11"/>
  <c r="N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/>
  <c r="L131" i="11"/>
  <c r="N131" i="11"/>
  <c r="E130" i="11"/>
  <c r="H129" i="11"/>
  <c r="F128" i="11"/>
  <c r="F127" i="11"/>
  <c r="E126" i="11"/>
  <c r="H125" i="11"/>
  <c r="F123" i="11"/>
  <c r="I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/>
  <c r="K87" i="11"/>
  <c r="M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/>
  <c r="L71" i="11"/>
  <c r="N71" i="11"/>
  <c r="E70" i="11"/>
  <c r="H69" i="11"/>
  <c r="F68" i="11"/>
  <c r="F63" i="11"/>
  <c r="F62" i="11"/>
  <c r="E61" i="11"/>
  <c r="H60" i="11"/>
  <c r="F59" i="11"/>
  <c r="F58" i="11"/>
  <c r="I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/>
  <c r="L42" i="11"/>
  <c r="N42" i="11"/>
  <c r="E41" i="11"/>
  <c r="H40" i="11"/>
  <c r="F39" i="11"/>
  <c r="F38" i="11"/>
  <c r="J38" i="11"/>
  <c r="K38" i="11"/>
  <c r="M38" i="11"/>
  <c r="E37" i="11"/>
  <c r="H36" i="11"/>
  <c r="F35" i="11"/>
  <c r="F34" i="11"/>
  <c r="E33" i="11"/>
  <c r="H32" i="11"/>
  <c r="F31" i="11"/>
  <c r="F30" i="11"/>
  <c r="E29" i="11"/>
  <c r="H28" i="11"/>
  <c r="J28" i="11"/>
  <c r="K28" i="11"/>
  <c r="M28" i="11"/>
  <c r="F27" i="11"/>
  <c r="F26" i="11"/>
  <c r="E25" i="11"/>
  <c r="F23" i="11"/>
  <c r="F22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A21" i="9"/>
  <c r="B21" i="9"/>
  <c r="A22" i="9"/>
  <c r="B22" i="9"/>
  <c r="A23" i="9"/>
  <c r="B23" i="9"/>
  <c r="A24" i="9"/>
  <c r="C24" i="9" s="1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/>
  <c r="O186" i="4"/>
  <c r="A187" i="4"/>
  <c r="K187" i="4"/>
  <c r="B187" i="4"/>
  <c r="L187" i="4"/>
  <c r="C187" i="4"/>
  <c r="M187" i="4"/>
  <c r="O187" i="4"/>
  <c r="A188" i="4"/>
  <c r="B188" i="4"/>
  <c r="C188" i="4"/>
  <c r="M188" i="4"/>
  <c r="O188" i="4"/>
  <c r="A189" i="4"/>
  <c r="K189" i="4"/>
  <c r="B189" i="4"/>
  <c r="L189" i="4"/>
  <c r="C189" i="4"/>
  <c r="M189" i="4"/>
  <c r="O189" i="4"/>
  <c r="A190" i="4"/>
  <c r="B190" i="4"/>
  <c r="C190" i="4"/>
  <c r="M190" i="4"/>
  <c r="O190" i="4"/>
  <c r="A191" i="4"/>
  <c r="K191" i="4"/>
  <c r="B191" i="4"/>
  <c r="L191" i="4"/>
  <c r="C191" i="4"/>
  <c r="M191" i="4"/>
  <c r="O191" i="4"/>
  <c r="A192" i="4"/>
  <c r="B192" i="4"/>
  <c r="C192" i="4"/>
  <c r="M192" i="4"/>
  <c r="O192" i="4"/>
  <c r="A193" i="4"/>
  <c r="K193" i="4"/>
  <c r="B193" i="4"/>
  <c r="L193" i="4"/>
  <c r="C193" i="4"/>
  <c r="M193" i="4"/>
  <c r="O193" i="4"/>
  <c r="A194" i="4"/>
  <c r="B194" i="4"/>
  <c r="C194" i="4"/>
  <c r="M194" i="4"/>
  <c r="O194" i="4"/>
  <c r="A195" i="4"/>
  <c r="K195" i="4"/>
  <c r="B195" i="4"/>
  <c r="L195" i="4"/>
  <c r="C195" i="4"/>
  <c r="M195" i="4"/>
  <c r="O195" i="4"/>
  <c r="A196" i="4"/>
  <c r="B196" i="4"/>
  <c r="C196" i="4"/>
  <c r="M196" i="4"/>
  <c r="O196" i="4"/>
  <c r="A197" i="4"/>
  <c r="K197" i="4"/>
  <c r="B197" i="4"/>
  <c r="L197" i="4"/>
  <c r="C197" i="4"/>
  <c r="M197" i="4"/>
  <c r="O197" i="4"/>
  <c r="A198" i="4"/>
  <c r="B198" i="4"/>
  <c r="C198" i="4"/>
  <c r="M198" i="4"/>
  <c r="O198" i="4"/>
  <c r="A199" i="4"/>
  <c r="K199" i="4"/>
  <c r="B199" i="4"/>
  <c r="L199" i="4"/>
  <c r="C199" i="4"/>
  <c r="M199" i="4"/>
  <c r="O199" i="4"/>
  <c r="A200" i="4"/>
  <c r="B200" i="4"/>
  <c r="C200" i="4"/>
  <c r="M200" i="4"/>
  <c r="O200" i="4"/>
  <c r="A201" i="4"/>
  <c r="K201" i="4"/>
  <c r="B201" i="4"/>
  <c r="L201" i="4"/>
  <c r="C201" i="4"/>
  <c r="M201" i="4"/>
  <c r="O201" i="4"/>
  <c r="A202" i="4"/>
  <c r="B202" i="4"/>
  <c r="C202" i="4"/>
  <c r="M202" i="4"/>
  <c r="O202" i="4"/>
  <c r="A203" i="4"/>
  <c r="K203" i="4"/>
  <c r="B203" i="4"/>
  <c r="L203" i="4"/>
  <c r="C203" i="4"/>
  <c r="M203" i="4"/>
  <c r="O203" i="4"/>
  <c r="A204" i="4"/>
  <c r="B204" i="4"/>
  <c r="C204" i="4"/>
  <c r="M204" i="4"/>
  <c r="O204" i="4"/>
  <c r="A205" i="4"/>
  <c r="K205" i="4"/>
  <c r="B205" i="4"/>
  <c r="L205" i="4"/>
  <c r="C205" i="4"/>
  <c r="M205" i="4"/>
  <c r="O205" i="4"/>
  <c r="A206" i="4"/>
  <c r="B206" i="4"/>
  <c r="C206" i="4"/>
  <c r="M206" i="4"/>
  <c r="O206" i="4"/>
  <c r="A207" i="4"/>
  <c r="K207" i="4"/>
  <c r="B207" i="4"/>
  <c r="L207" i="4"/>
  <c r="C207" i="4"/>
  <c r="M207" i="4"/>
  <c r="O207" i="4"/>
  <c r="A208" i="4"/>
  <c r="B208" i="4"/>
  <c r="C208" i="4"/>
  <c r="M208" i="4"/>
  <c r="O208" i="4"/>
  <c r="A209" i="4"/>
  <c r="K209" i="4"/>
  <c r="B209" i="4"/>
  <c r="L209" i="4"/>
  <c r="C209" i="4"/>
  <c r="M209" i="4"/>
  <c r="O209" i="4"/>
  <c r="A210" i="4"/>
  <c r="B210" i="4"/>
  <c r="C210" i="4"/>
  <c r="M210" i="4"/>
  <c r="O210" i="4"/>
  <c r="A211" i="4"/>
  <c r="K211" i="4"/>
  <c r="B211" i="4"/>
  <c r="L211" i="4"/>
  <c r="C211" i="4"/>
  <c r="M211" i="4"/>
  <c r="O211" i="4"/>
  <c r="A212" i="4"/>
  <c r="B212" i="4"/>
  <c r="C212" i="4"/>
  <c r="M212" i="4"/>
  <c r="O212" i="4"/>
  <c r="A213" i="4"/>
  <c r="K213" i="4"/>
  <c r="B213" i="4"/>
  <c r="L213" i="4"/>
  <c r="C213" i="4"/>
  <c r="M213" i="4"/>
  <c r="O213" i="4"/>
  <c r="A214" i="4"/>
  <c r="B214" i="4"/>
  <c r="C214" i="4"/>
  <c r="M214" i="4"/>
  <c r="O214" i="4"/>
  <c r="A215" i="4"/>
  <c r="K215" i="4"/>
  <c r="B215" i="4"/>
  <c r="L215" i="4"/>
  <c r="C215" i="4"/>
  <c r="M215" i="4"/>
  <c r="O215" i="4"/>
  <c r="A216" i="4"/>
  <c r="B216" i="4"/>
  <c r="C216" i="4"/>
  <c r="M216" i="4"/>
  <c r="O216" i="4"/>
  <c r="A217" i="4"/>
  <c r="K217" i="4"/>
  <c r="B217" i="4"/>
  <c r="L217" i="4"/>
  <c r="C217" i="4"/>
  <c r="M217" i="4"/>
  <c r="O217" i="4"/>
  <c r="A218" i="4"/>
  <c r="B218" i="4"/>
  <c r="C218" i="4"/>
  <c r="M218" i="4"/>
  <c r="O218" i="4"/>
  <c r="A219" i="4"/>
  <c r="K219" i="4"/>
  <c r="B219" i="4"/>
  <c r="L219" i="4"/>
  <c r="C219" i="4"/>
  <c r="M219" i="4"/>
  <c r="O219" i="4"/>
  <c r="A220" i="4"/>
  <c r="B220" i="4"/>
  <c r="C220" i="4"/>
  <c r="M220" i="4"/>
  <c r="O220" i="4"/>
  <c r="A221" i="4"/>
  <c r="K221" i="4"/>
  <c r="B221" i="4"/>
  <c r="L221" i="4"/>
  <c r="C221" i="4"/>
  <c r="M221" i="4"/>
  <c r="O221" i="4"/>
  <c r="A222" i="4"/>
  <c r="K222" i="4"/>
  <c r="B222" i="4"/>
  <c r="C222" i="4"/>
  <c r="M222" i="4"/>
  <c r="O222" i="4"/>
  <c r="A223" i="4"/>
  <c r="K223" i="4"/>
  <c r="B223" i="4"/>
  <c r="L223" i="4"/>
  <c r="C223" i="4"/>
  <c r="M223" i="4"/>
  <c r="O223" i="4"/>
  <c r="A224" i="4"/>
  <c r="K224" i="4"/>
  <c r="B224" i="4"/>
  <c r="C224" i="4"/>
  <c r="M224" i="4"/>
  <c r="O224" i="4"/>
  <c r="A225" i="4"/>
  <c r="K225" i="4"/>
  <c r="B225" i="4"/>
  <c r="L225" i="4"/>
  <c r="C225" i="4"/>
  <c r="M225" i="4"/>
  <c r="O225" i="4"/>
  <c r="A226" i="4"/>
  <c r="K226" i="4"/>
  <c r="B226" i="4"/>
  <c r="C226" i="4"/>
  <c r="M226" i="4"/>
  <c r="O226" i="4"/>
  <c r="A227" i="4"/>
  <c r="K227" i="4"/>
  <c r="B227" i="4"/>
  <c r="L227" i="4"/>
  <c r="C227" i="4"/>
  <c r="M227" i="4"/>
  <c r="O227" i="4"/>
  <c r="A228" i="4"/>
  <c r="K228" i="4"/>
  <c r="B228" i="4"/>
  <c r="C228" i="4"/>
  <c r="M228" i="4"/>
  <c r="O228" i="4"/>
  <c r="A229" i="4"/>
  <c r="K229" i="4"/>
  <c r="B229" i="4"/>
  <c r="L229" i="4"/>
  <c r="C229" i="4"/>
  <c r="M229" i="4"/>
  <c r="O229" i="4"/>
  <c r="A230" i="4"/>
  <c r="K230" i="4"/>
  <c r="B230" i="4"/>
  <c r="C230" i="4"/>
  <c r="M230" i="4"/>
  <c r="O230" i="4"/>
  <c r="A231" i="4"/>
  <c r="K231" i="4"/>
  <c r="B231" i="4"/>
  <c r="L231" i="4"/>
  <c r="C231" i="4"/>
  <c r="M231" i="4"/>
  <c r="O231" i="4"/>
  <c r="A232" i="4"/>
  <c r="K232" i="4"/>
  <c r="B232" i="4"/>
  <c r="C232" i="4"/>
  <c r="M232" i="4"/>
  <c r="O232" i="4"/>
  <c r="A233" i="4"/>
  <c r="K233" i="4"/>
  <c r="B233" i="4"/>
  <c r="L233" i="4"/>
  <c r="C233" i="4"/>
  <c r="M233" i="4"/>
  <c r="O233" i="4"/>
  <c r="A234" i="4"/>
  <c r="K234" i="4"/>
  <c r="B234" i="4"/>
  <c r="C234" i="4"/>
  <c r="M234" i="4"/>
  <c r="O234" i="4"/>
  <c r="A235" i="4"/>
  <c r="K235" i="4"/>
  <c r="B235" i="4"/>
  <c r="L235" i="4"/>
  <c r="C235" i="4"/>
  <c r="M235" i="4"/>
  <c r="O235" i="4"/>
  <c r="A236" i="4"/>
  <c r="K236" i="4"/>
  <c r="B236" i="4"/>
  <c r="C236" i="4"/>
  <c r="O236" i="4"/>
  <c r="A237" i="4"/>
  <c r="K237" i="4"/>
  <c r="B237" i="4"/>
  <c r="L237" i="4"/>
  <c r="C237" i="4"/>
  <c r="M237" i="4"/>
  <c r="O237" i="4"/>
  <c r="A238" i="4"/>
  <c r="B238" i="4"/>
  <c r="C238" i="4"/>
  <c r="M238" i="4"/>
  <c r="O238" i="4"/>
  <c r="A239" i="4"/>
  <c r="K239" i="4"/>
  <c r="B239" i="4"/>
  <c r="L239" i="4"/>
  <c r="C239" i="4"/>
  <c r="M239" i="4"/>
  <c r="O239" i="4"/>
  <c r="A240" i="4"/>
  <c r="K240" i="4"/>
  <c r="B240" i="4"/>
  <c r="C240" i="4"/>
  <c r="O240" i="4"/>
  <c r="A241" i="4"/>
  <c r="K241" i="4"/>
  <c r="B241" i="4"/>
  <c r="L241" i="4"/>
  <c r="C241" i="4"/>
  <c r="M241" i="4"/>
  <c r="O241" i="4"/>
  <c r="A242" i="4"/>
  <c r="K242" i="4"/>
  <c r="B242" i="4"/>
  <c r="C242" i="4"/>
  <c r="M242" i="4"/>
  <c r="O242" i="4"/>
  <c r="A243" i="4"/>
  <c r="K243" i="4"/>
  <c r="B243" i="4"/>
  <c r="L243" i="4"/>
  <c r="C243" i="4"/>
  <c r="M243" i="4"/>
  <c r="O243" i="4"/>
  <c r="A244" i="4"/>
  <c r="K244" i="4"/>
  <c r="B244" i="4"/>
  <c r="C244" i="4"/>
  <c r="O244" i="4"/>
  <c r="A245" i="4"/>
  <c r="K245" i="4"/>
  <c r="B245" i="4"/>
  <c r="L245" i="4"/>
  <c r="C245" i="4"/>
  <c r="M245" i="4"/>
  <c r="O245" i="4"/>
  <c r="A246" i="4"/>
  <c r="B246" i="4"/>
  <c r="C246" i="4"/>
  <c r="M246" i="4"/>
  <c r="O246" i="4"/>
  <c r="A247" i="4"/>
  <c r="K247" i="4"/>
  <c r="B247" i="4"/>
  <c r="L247" i="4"/>
  <c r="C247" i="4"/>
  <c r="M247" i="4"/>
  <c r="O247" i="4"/>
  <c r="A248" i="4"/>
  <c r="B248" i="4"/>
  <c r="C248" i="4"/>
  <c r="M248" i="4"/>
  <c r="O248" i="4"/>
  <c r="A249" i="4"/>
  <c r="K249" i="4"/>
  <c r="B249" i="4"/>
  <c r="L249" i="4"/>
  <c r="C249" i="4"/>
  <c r="M249" i="4"/>
  <c r="O249" i="4"/>
  <c r="A250" i="4"/>
  <c r="B250" i="4"/>
  <c r="C250" i="4"/>
  <c r="M250" i="4"/>
  <c r="O250" i="4"/>
  <c r="A251" i="4"/>
  <c r="K251" i="4"/>
  <c r="B251" i="4"/>
  <c r="L251" i="4"/>
  <c r="C251" i="4"/>
  <c r="M251" i="4"/>
  <c r="O251" i="4"/>
  <c r="A252" i="4"/>
  <c r="B252" i="4"/>
  <c r="C252" i="4"/>
  <c r="M252" i="4"/>
  <c r="O252" i="4"/>
  <c r="A253" i="4"/>
  <c r="K253" i="4"/>
  <c r="B253" i="4"/>
  <c r="L253" i="4"/>
  <c r="C253" i="4"/>
  <c r="M253" i="4"/>
  <c r="O253" i="4"/>
  <c r="A254" i="4"/>
  <c r="B254" i="4"/>
  <c r="C254" i="4"/>
  <c r="M254" i="4"/>
  <c r="O254" i="4"/>
  <c r="A255" i="4"/>
  <c r="K255" i="4"/>
  <c r="B255" i="4"/>
  <c r="L255" i="4"/>
  <c r="C255" i="4"/>
  <c r="M255" i="4"/>
  <c r="O255" i="4"/>
  <c r="A256" i="4"/>
  <c r="B256" i="4"/>
  <c r="C256" i="4"/>
  <c r="M256" i="4"/>
  <c r="O256" i="4"/>
  <c r="A257" i="4"/>
  <c r="K257" i="4"/>
  <c r="B257" i="4"/>
  <c r="L257" i="4"/>
  <c r="C257" i="4"/>
  <c r="M257" i="4"/>
  <c r="O257" i="4"/>
  <c r="A258" i="4"/>
  <c r="B258" i="4"/>
  <c r="C258" i="4"/>
  <c r="M258" i="4"/>
  <c r="O258" i="4"/>
  <c r="A259" i="4"/>
  <c r="K259" i="4"/>
  <c r="B259" i="4"/>
  <c r="L259" i="4"/>
  <c r="C259" i="4"/>
  <c r="M259" i="4"/>
  <c r="O259" i="4"/>
  <c r="A260" i="4"/>
  <c r="B260" i="4"/>
  <c r="C260" i="4"/>
  <c r="M260" i="4"/>
  <c r="O260" i="4"/>
  <c r="A261" i="4"/>
  <c r="K261" i="4"/>
  <c r="B261" i="4"/>
  <c r="L261" i="4"/>
  <c r="C261" i="4"/>
  <c r="M261" i="4"/>
  <c r="O261" i="4"/>
  <c r="A262" i="4"/>
  <c r="B262" i="4"/>
  <c r="C262" i="4"/>
  <c r="M262" i="4"/>
  <c r="O262" i="4"/>
  <c r="A263" i="4"/>
  <c r="K263" i="4"/>
  <c r="B263" i="4"/>
  <c r="L263" i="4"/>
  <c r="C263" i="4"/>
  <c r="M263" i="4"/>
  <c r="O263" i="4"/>
  <c r="A264" i="4"/>
  <c r="B264" i="4"/>
  <c r="C264" i="4"/>
  <c r="M264" i="4"/>
  <c r="O264" i="4"/>
  <c r="A265" i="4"/>
  <c r="K265" i="4"/>
  <c r="B265" i="4"/>
  <c r="L265" i="4"/>
  <c r="C265" i="4"/>
  <c r="M265" i="4"/>
  <c r="O265" i="4"/>
  <c r="A266" i="4"/>
  <c r="B266" i="4"/>
  <c r="C266" i="4"/>
  <c r="M266" i="4"/>
  <c r="O266" i="4"/>
  <c r="A267" i="4"/>
  <c r="K267" i="4"/>
  <c r="B267" i="4"/>
  <c r="L267" i="4"/>
  <c r="C267" i="4"/>
  <c r="M267" i="4"/>
  <c r="O267" i="4"/>
  <c r="A268" i="4"/>
  <c r="B268" i="4"/>
  <c r="C268" i="4"/>
  <c r="M268" i="4"/>
  <c r="O268" i="4"/>
  <c r="A269" i="4"/>
  <c r="K269" i="4"/>
  <c r="B269" i="4"/>
  <c r="L269" i="4"/>
  <c r="C269" i="4"/>
  <c r="M269" i="4"/>
  <c r="O269" i="4"/>
  <c r="A270" i="4"/>
  <c r="B270" i="4"/>
  <c r="C270" i="4"/>
  <c r="M270" i="4"/>
  <c r="O270" i="4"/>
  <c r="A271" i="4"/>
  <c r="K271" i="4"/>
  <c r="B271" i="4"/>
  <c r="L271" i="4"/>
  <c r="C271" i="4"/>
  <c r="M271" i="4"/>
  <c r="O271" i="4"/>
  <c r="A272" i="4"/>
  <c r="B272" i="4"/>
  <c r="C272" i="4"/>
  <c r="M272" i="4"/>
  <c r="O272" i="4"/>
  <c r="A273" i="4"/>
  <c r="K273" i="4"/>
  <c r="B273" i="4"/>
  <c r="L273" i="4"/>
  <c r="C273" i="4"/>
  <c r="M273" i="4"/>
  <c r="O273" i="4"/>
  <c r="A274" i="4"/>
  <c r="B274" i="4"/>
  <c r="C274" i="4"/>
  <c r="M274" i="4"/>
  <c r="O274" i="4"/>
  <c r="A275" i="4"/>
  <c r="K275" i="4"/>
  <c r="B275" i="4"/>
  <c r="L275" i="4"/>
  <c r="C275" i="4"/>
  <c r="M275" i="4"/>
  <c r="O275" i="4"/>
  <c r="A276" i="4"/>
  <c r="B276" i="4"/>
  <c r="C276" i="4"/>
  <c r="M276" i="4"/>
  <c r="O276" i="4"/>
  <c r="A277" i="4"/>
  <c r="K277" i="4"/>
  <c r="B277" i="4"/>
  <c r="L277" i="4"/>
  <c r="C277" i="4"/>
  <c r="M277" i="4"/>
  <c r="O277" i="4"/>
  <c r="A278" i="4"/>
  <c r="B278" i="4"/>
  <c r="C278" i="4"/>
  <c r="M278" i="4"/>
  <c r="O278" i="4"/>
  <c r="A279" i="4"/>
  <c r="K279" i="4"/>
  <c r="B279" i="4"/>
  <c r="L279" i="4"/>
  <c r="C279" i="4"/>
  <c r="M279" i="4"/>
  <c r="O279" i="4"/>
  <c r="A280" i="4"/>
  <c r="B280" i="4"/>
  <c r="C280" i="4"/>
  <c r="M280" i="4"/>
  <c r="O280" i="4"/>
  <c r="A281" i="4"/>
  <c r="K281" i="4"/>
  <c r="B281" i="4"/>
  <c r="L281" i="4"/>
  <c r="C281" i="4"/>
  <c r="M281" i="4"/>
  <c r="O281" i="4"/>
  <c r="A282" i="4"/>
  <c r="B282" i="4"/>
  <c r="C282" i="4"/>
  <c r="M282" i="4"/>
  <c r="O282" i="4"/>
  <c r="A283" i="4"/>
  <c r="K283" i="4"/>
  <c r="B283" i="4"/>
  <c r="L283" i="4"/>
  <c r="C283" i="4"/>
  <c r="M283" i="4"/>
  <c r="O283" i="4"/>
  <c r="A284" i="4"/>
  <c r="B284" i="4"/>
  <c r="C284" i="4"/>
  <c r="M284" i="4"/>
  <c r="O284" i="4"/>
  <c r="A285" i="4"/>
  <c r="K285" i="4"/>
  <c r="B285" i="4"/>
  <c r="L285" i="4"/>
  <c r="C285" i="4"/>
  <c r="M285" i="4"/>
  <c r="O285" i="4"/>
  <c r="A286" i="4"/>
  <c r="B286" i="4"/>
  <c r="C286" i="4"/>
  <c r="M286" i="4"/>
  <c r="O286" i="4"/>
  <c r="A287" i="4"/>
  <c r="K287" i="4"/>
  <c r="B287" i="4"/>
  <c r="L287" i="4"/>
  <c r="C287" i="4"/>
  <c r="M287" i="4"/>
  <c r="O287" i="4"/>
  <c r="A288" i="4"/>
  <c r="B288" i="4"/>
  <c r="C288" i="4"/>
  <c r="M288" i="4"/>
  <c r="O288" i="4"/>
  <c r="A289" i="4"/>
  <c r="K289" i="4"/>
  <c r="B289" i="4"/>
  <c r="L289" i="4"/>
  <c r="C289" i="4"/>
  <c r="M289" i="4"/>
  <c r="O289" i="4"/>
  <c r="A290" i="4"/>
  <c r="B290" i="4"/>
  <c r="C290" i="4"/>
  <c r="M290" i="4"/>
  <c r="O290" i="4"/>
  <c r="A291" i="4"/>
  <c r="K291" i="4"/>
  <c r="B291" i="4"/>
  <c r="L291" i="4"/>
  <c r="C291" i="4"/>
  <c r="M291" i="4"/>
  <c r="O291" i="4"/>
  <c r="A292" i="4"/>
  <c r="B292" i="4"/>
  <c r="C292" i="4"/>
  <c r="M292" i="4"/>
  <c r="O292" i="4"/>
  <c r="A293" i="4"/>
  <c r="K293" i="4"/>
  <c r="B293" i="4"/>
  <c r="L293" i="4"/>
  <c r="C293" i="4"/>
  <c r="M293" i="4"/>
  <c r="O293" i="4"/>
  <c r="A294" i="4"/>
  <c r="B294" i="4"/>
  <c r="C294" i="4"/>
  <c r="M294" i="4"/>
  <c r="O294" i="4"/>
  <c r="A295" i="4"/>
  <c r="K295" i="4"/>
  <c r="B295" i="4"/>
  <c r="L295" i="4"/>
  <c r="C295" i="4"/>
  <c r="M295" i="4"/>
  <c r="O295" i="4"/>
  <c r="A296" i="4"/>
  <c r="B296" i="4"/>
  <c r="C296" i="4"/>
  <c r="M296" i="4"/>
  <c r="O296" i="4"/>
  <c r="A297" i="4"/>
  <c r="K297" i="4"/>
  <c r="B297" i="4"/>
  <c r="L297" i="4"/>
  <c r="C297" i="4"/>
  <c r="M297" i="4"/>
  <c r="O297" i="4"/>
  <c r="A298" i="4"/>
  <c r="B298" i="4"/>
  <c r="C298" i="4"/>
  <c r="M298" i="4"/>
  <c r="O298" i="4"/>
  <c r="A299" i="4"/>
  <c r="K299" i="4"/>
  <c r="B299" i="4"/>
  <c r="L299" i="4"/>
  <c r="C299" i="4"/>
  <c r="M299" i="4"/>
  <c r="O299" i="4"/>
  <c r="A300" i="4"/>
  <c r="B300" i="4"/>
  <c r="C300" i="4"/>
  <c r="M300" i="4"/>
  <c r="O300" i="4"/>
  <c r="A301" i="4"/>
  <c r="K301" i="4"/>
  <c r="B301" i="4"/>
  <c r="L301" i="4"/>
  <c r="C301" i="4"/>
  <c r="M301" i="4"/>
  <c r="O301" i="4"/>
  <c r="A302" i="4"/>
  <c r="B302" i="4"/>
  <c r="C302" i="4"/>
  <c r="M302" i="4"/>
  <c r="O302" i="4"/>
  <c r="A303" i="4"/>
  <c r="K303" i="4"/>
  <c r="B303" i="4"/>
  <c r="L303" i="4"/>
  <c r="C303" i="4"/>
  <c r="M303" i="4"/>
  <c r="O303" i="4"/>
  <c r="A304" i="4"/>
  <c r="B304" i="4"/>
  <c r="C304" i="4"/>
  <c r="M304" i="4"/>
  <c r="O304" i="4"/>
  <c r="A305" i="4"/>
  <c r="K305" i="4"/>
  <c r="B305" i="4"/>
  <c r="L305" i="4"/>
  <c r="C305" i="4"/>
  <c r="M305" i="4"/>
  <c r="O305" i="4"/>
  <c r="A306" i="4"/>
  <c r="B306" i="4"/>
  <c r="C306" i="4"/>
  <c r="M306" i="4"/>
  <c r="O306" i="4"/>
  <c r="A307" i="4"/>
  <c r="K307" i="4"/>
  <c r="B307" i="4"/>
  <c r="L307" i="4"/>
  <c r="C307" i="4"/>
  <c r="M307" i="4"/>
  <c r="O307" i="4"/>
  <c r="A308" i="4"/>
  <c r="B308" i="4"/>
  <c r="C308" i="4"/>
  <c r="M308" i="4"/>
  <c r="O308" i="4"/>
  <c r="A309" i="4"/>
  <c r="K309" i="4"/>
  <c r="B309" i="4"/>
  <c r="L309" i="4"/>
  <c r="C309" i="4"/>
  <c r="M309" i="4"/>
  <c r="O309" i="4"/>
  <c r="A310" i="4"/>
  <c r="B310" i="4"/>
  <c r="C310" i="4"/>
  <c r="M310" i="4"/>
  <c r="O310" i="4"/>
  <c r="A311" i="4"/>
  <c r="K311" i="4"/>
  <c r="B311" i="4"/>
  <c r="L311" i="4"/>
  <c r="C311" i="4"/>
  <c r="M311" i="4"/>
  <c r="O311" i="4"/>
  <c r="A312" i="4"/>
  <c r="B312" i="4"/>
  <c r="C312" i="4"/>
  <c r="M312" i="4"/>
  <c r="O312" i="4"/>
  <c r="A313" i="4"/>
  <c r="K313" i="4"/>
  <c r="B313" i="4"/>
  <c r="L313" i="4"/>
  <c r="C313" i="4"/>
  <c r="M313" i="4"/>
  <c r="O313" i="4"/>
  <c r="A314" i="4"/>
  <c r="B314" i="4"/>
  <c r="C314" i="4"/>
  <c r="M314" i="4"/>
  <c r="O314" i="4"/>
  <c r="A315" i="4"/>
  <c r="K315" i="4"/>
  <c r="B315" i="4"/>
  <c r="L315" i="4"/>
  <c r="C315" i="4"/>
  <c r="M315" i="4"/>
  <c r="O315" i="4"/>
  <c r="A316" i="4"/>
  <c r="B316" i="4"/>
  <c r="C316" i="4"/>
  <c r="M316" i="4"/>
  <c r="O316" i="4"/>
  <c r="A317" i="4"/>
  <c r="K317" i="4"/>
  <c r="B317" i="4"/>
  <c r="L317" i="4"/>
  <c r="C317" i="4"/>
  <c r="M317" i="4"/>
  <c r="O317" i="4"/>
  <c r="A318" i="4"/>
  <c r="B318" i="4"/>
  <c r="C318" i="4"/>
  <c r="M318" i="4"/>
  <c r="O318" i="4"/>
  <c r="A319" i="4"/>
  <c r="K319" i="4"/>
  <c r="B319" i="4"/>
  <c r="L319" i="4"/>
  <c r="C319" i="4"/>
  <c r="M319" i="4"/>
  <c r="O319" i="4"/>
  <c r="A320" i="4"/>
  <c r="B320" i="4"/>
  <c r="C320" i="4"/>
  <c r="M320" i="4"/>
  <c r="O320" i="4"/>
  <c r="A321" i="4"/>
  <c r="K321" i="4"/>
  <c r="B321" i="4"/>
  <c r="L321" i="4"/>
  <c r="C321" i="4"/>
  <c r="M321" i="4"/>
  <c r="O321" i="4"/>
  <c r="A322" i="4"/>
  <c r="B322" i="4"/>
  <c r="C322" i="4"/>
  <c r="M322" i="4"/>
  <c r="O322" i="4"/>
  <c r="A323" i="4"/>
  <c r="K323" i="4"/>
  <c r="B323" i="4"/>
  <c r="L323" i="4"/>
  <c r="C323" i="4"/>
  <c r="M323" i="4"/>
  <c r="O323" i="4"/>
  <c r="A324" i="4"/>
  <c r="B324" i="4"/>
  <c r="C324" i="4"/>
  <c r="M324" i="4"/>
  <c r="O324" i="4"/>
  <c r="A325" i="4"/>
  <c r="K325" i="4"/>
  <c r="B325" i="4"/>
  <c r="L325" i="4"/>
  <c r="C325" i="4"/>
  <c r="M325" i="4"/>
  <c r="O325" i="4"/>
  <c r="A326" i="4"/>
  <c r="B326" i="4"/>
  <c r="C326" i="4"/>
  <c r="M326" i="4"/>
  <c r="O326" i="4"/>
  <c r="A327" i="4"/>
  <c r="K327" i="4"/>
  <c r="B327" i="4"/>
  <c r="L327" i="4"/>
  <c r="C327" i="4"/>
  <c r="M327" i="4"/>
  <c r="O327" i="4"/>
  <c r="A328" i="4"/>
  <c r="B328" i="4"/>
  <c r="C328" i="4"/>
  <c r="M328" i="4"/>
  <c r="O328" i="4"/>
  <c r="A329" i="4"/>
  <c r="K329" i="4"/>
  <c r="B329" i="4"/>
  <c r="L329" i="4"/>
  <c r="C329" i="4"/>
  <c r="M329" i="4"/>
  <c r="O329" i="4"/>
  <c r="A330" i="4"/>
  <c r="B330" i="4"/>
  <c r="C330" i="4"/>
  <c r="M330" i="4"/>
  <c r="O330" i="4"/>
  <c r="A331" i="4"/>
  <c r="K331" i="4"/>
  <c r="B331" i="4"/>
  <c r="L331" i="4"/>
  <c r="C331" i="4"/>
  <c r="M331" i="4"/>
  <c r="O331" i="4"/>
  <c r="A332" i="4"/>
  <c r="B332" i="4"/>
  <c r="C332" i="4"/>
  <c r="M332" i="4"/>
  <c r="O332" i="4"/>
  <c r="A333" i="4"/>
  <c r="K333" i="4"/>
  <c r="B333" i="4"/>
  <c r="L333" i="4"/>
  <c r="C333" i="4"/>
  <c r="M333" i="4"/>
  <c r="O333" i="4"/>
  <c r="A334" i="4"/>
  <c r="B334" i="4"/>
  <c r="C334" i="4"/>
  <c r="M334" i="4"/>
  <c r="O334" i="4"/>
  <c r="A335" i="4"/>
  <c r="K335" i="4"/>
  <c r="B335" i="4"/>
  <c r="L335" i="4"/>
  <c r="C335" i="4"/>
  <c r="M335" i="4"/>
  <c r="O335" i="4"/>
  <c r="A336" i="4"/>
  <c r="B336" i="4"/>
  <c r="C336" i="4"/>
  <c r="M336" i="4"/>
  <c r="O336" i="4"/>
  <c r="A337" i="4"/>
  <c r="K337" i="4"/>
  <c r="B337" i="4"/>
  <c r="L337" i="4"/>
  <c r="C337" i="4"/>
  <c r="M337" i="4"/>
  <c r="O337" i="4"/>
  <c r="A338" i="4"/>
  <c r="B338" i="4"/>
  <c r="C338" i="4"/>
  <c r="M338" i="4"/>
  <c r="O338" i="4"/>
  <c r="A339" i="4"/>
  <c r="K339" i="4"/>
  <c r="B339" i="4"/>
  <c r="L339" i="4"/>
  <c r="C339" i="4"/>
  <c r="M339" i="4"/>
  <c r="O339" i="4"/>
  <c r="A340" i="4"/>
  <c r="B340" i="4"/>
  <c r="C340" i="4"/>
  <c r="M340" i="4"/>
  <c r="O340" i="4"/>
  <c r="A341" i="4"/>
  <c r="K341" i="4"/>
  <c r="B341" i="4"/>
  <c r="L341" i="4"/>
  <c r="C341" i="4"/>
  <c r="M341" i="4"/>
  <c r="O341" i="4"/>
  <c r="A342" i="4"/>
  <c r="B342" i="4"/>
  <c r="C342" i="4"/>
  <c r="M342" i="4"/>
  <c r="O342" i="4"/>
  <c r="A343" i="4"/>
  <c r="K343" i="4"/>
  <c r="B343" i="4"/>
  <c r="L343" i="4"/>
  <c r="C343" i="4"/>
  <c r="M343" i="4"/>
  <c r="O343" i="4"/>
  <c r="A344" i="4"/>
  <c r="B344" i="4"/>
  <c r="C344" i="4"/>
  <c r="M344" i="4"/>
  <c r="O344" i="4"/>
  <c r="A345" i="4"/>
  <c r="K345" i="4"/>
  <c r="B345" i="4"/>
  <c r="L345" i="4"/>
  <c r="C345" i="4"/>
  <c r="M345" i="4"/>
  <c r="O345" i="4"/>
  <c r="A346" i="4"/>
  <c r="B346" i="4"/>
  <c r="C346" i="4"/>
  <c r="M346" i="4"/>
  <c r="O346" i="4"/>
  <c r="A347" i="4"/>
  <c r="K347" i="4"/>
  <c r="B347" i="4"/>
  <c r="L347" i="4"/>
  <c r="C347" i="4"/>
  <c r="M347" i="4"/>
  <c r="O347" i="4"/>
  <c r="A348" i="4"/>
  <c r="B348" i="4"/>
  <c r="C348" i="4"/>
  <c r="M348" i="4"/>
  <c r="O348" i="4"/>
  <c r="A349" i="4"/>
  <c r="K349" i="4"/>
  <c r="B349" i="4"/>
  <c r="L349" i="4"/>
  <c r="C349" i="4"/>
  <c r="M349" i="4"/>
  <c r="O349" i="4"/>
  <c r="A350" i="4"/>
  <c r="B350" i="4"/>
  <c r="C350" i="4"/>
  <c r="M350" i="4"/>
  <c r="O350" i="4"/>
  <c r="A351" i="4"/>
  <c r="K351" i="4"/>
  <c r="B351" i="4"/>
  <c r="L351" i="4"/>
  <c r="C351" i="4"/>
  <c r="M351" i="4"/>
  <c r="O351" i="4"/>
  <c r="A352" i="4"/>
  <c r="B352" i="4"/>
  <c r="C352" i="4"/>
  <c r="M352" i="4"/>
  <c r="O352" i="4"/>
  <c r="A353" i="4"/>
  <c r="K353" i="4"/>
  <c r="B353" i="4"/>
  <c r="L353" i="4"/>
  <c r="C353" i="4"/>
  <c r="M353" i="4"/>
  <c r="O353" i="4"/>
  <c r="A354" i="4"/>
  <c r="B354" i="4"/>
  <c r="C354" i="4"/>
  <c r="M354" i="4"/>
  <c r="O354" i="4"/>
  <c r="A355" i="4"/>
  <c r="K355" i="4"/>
  <c r="B355" i="4"/>
  <c r="L355" i="4"/>
  <c r="C355" i="4"/>
  <c r="M355" i="4"/>
  <c r="O355" i="4"/>
  <c r="A356" i="4"/>
  <c r="B356" i="4"/>
  <c r="C356" i="4"/>
  <c r="M356" i="4"/>
  <c r="O356" i="4"/>
  <c r="A357" i="4"/>
  <c r="K357" i="4"/>
  <c r="B357" i="4"/>
  <c r="L357" i="4"/>
  <c r="C357" i="4"/>
  <c r="M357" i="4"/>
  <c r="O357" i="4"/>
  <c r="A358" i="4"/>
  <c r="B358" i="4"/>
  <c r="C358" i="4"/>
  <c r="M358" i="4"/>
  <c r="O358" i="4"/>
  <c r="A359" i="4"/>
  <c r="K359" i="4"/>
  <c r="B359" i="4"/>
  <c r="L359" i="4"/>
  <c r="C359" i="4"/>
  <c r="M359" i="4"/>
  <c r="O359" i="4"/>
  <c r="A360" i="4"/>
  <c r="K360" i="4"/>
  <c r="B360" i="4"/>
  <c r="C360" i="4"/>
  <c r="O360" i="4"/>
  <c r="A361" i="4"/>
  <c r="K361" i="4"/>
  <c r="B361" i="4"/>
  <c r="L361" i="4"/>
  <c r="C361" i="4"/>
  <c r="M361" i="4"/>
  <c r="O361" i="4"/>
  <c r="A362" i="4"/>
  <c r="K362" i="4"/>
  <c r="B362" i="4"/>
  <c r="C362" i="4"/>
  <c r="M362" i="4"/>
  <c r="O362" i="4"/>
  <c r="A363" i="4"/>
  <c r="K363" i="4"/>
  <c r="B363" i="4"/>
  <c r="L363" i="4"/>
  <c r="C363" i="4"/>
  <c r="M363" i="4"/>
  <c r="O363" i="4"/>
  <c r="A364" i="4"/>
  <c r="K364" i="4"/>
  <c r="B364" i="4"/>
  <c r="C364" i="4"/>
  <c r="O364" i="4"/>
  <c r="A365" i="4"/>
  <c r="K365" i="4"/>
  <c r="B365" i="4"/>
  <c r="L365" i="4"/>
  <c r="C365" i="4"/>
  <c r="M365" i="4"/>
  <c r="O365" i="4"/>
  <c r="A366" i="4"/>
  <c r="B366" i="4"/>
  <c r="C366" i="4"/>
  <c r="M366" i="4"/>
  <c r="O366" i="4"/>
  <c r="A367" i="4"/>
  <c r="K367" i="4"/>
  <c r="B367" i="4"/>
  <c r="L367" i="4"/>
  <c r="C367" i="4"/>
  <c r="M367" i="4"/>
  <c r="O367" i="4"/>
  <c r="A368" i="4"/>
  <c r="B368" i="4"/>
  <c r="C368" i="4"/>
  <c r="O368" i="4"/>
  <c r="A369" i="4"/>
  <c r="K369" i="4"/>
  <c r="B369" i="4"/>
  <c r="L369" i="4"/>
  <c r="C369" i="4"/>
  <c r="M369" i="4"/>
  <c r="O369" i="4"/>
  <c r="A370" i="4"/>
  <c r="B370" i="4"/>
  <c r="C370" i="4"/>
  <c r="M370" i="4"/>
  <c r="O370" i="4"/>
  <c r="A371" i="4"/>
  <c r="K371" i="4"/>
  <c r="B371" i="4"/>
  <c r="L371" i="4"/>
  <c r="C371" i="4"/>
  <c r="M371" i="4"/>
  <c r="O371" i="4"/>
  <c r="A372" i="4"/>
  <c r="K372" i="4"/>
  <c r="B372" i="4"/>
  <c r="C372" i="4"/>
  <c r="O372" i="4"/>
  <c r="A373" i="4"/>
  <c r="K373" i="4"/>
  <c r="B373" i="4"/>
  <c r="L373" i="4"/>
  <c r="C373" i="4"/>
  <c r="M373" i="4"/>
  <c r="O373" i="4"/>
  <c r="A374" i="4"/>
  <c r="B374" i="4"/>
  <c r="C374" i="4"/>
  <c r="M374" i="4"/>
  <c r="O374" i="4"/>
  <c r="A375" i="4"/>
  <c r="K375" i="4"/>
  <c r="B375" i="4"/>
  <c r="L375" i="4"/>
  <c r="C375" i="4"/>
  <c r="M375" i="4"/>
  <c r="O375" i="4"/>
  <c r="A376" i="4"/>
  <c r="K376" i="4"/>
  <c r="B376" i="4"/>
  <c r="C376" i="4"/>
  <c r="O376" i="4"/>
  <c r="A377" i="4"/>
  <c r="K377" i="4"/>
  <c r="B377" i="4"/>
  <c r="L377" i="4"/>
  <c r="C377" i="4"/>
  <c r="M377" i="4"/>
  <c r="O377" i="4"/>
  <c r="A378" i="4"/>
  <c r="K378" i="4"/>
  <c r="B378" i="4"/>
  <c r="C378" i="4"/>
  <c r="M378" i="4"/>
  <c r="O378" i="4"/>
  <c r="A379" i="4"/>
  <c r="K379" i="4"/>
  <c r="B379" i="4"/>
  <c r="L379" i="4"/>
  <c r="C379" i="4"/>
  <c r="M379" i="4"/>
  <c r="O379" i="4"/>
  <c r="A380" i="4"/>
  <c r="K380" i="4"/>
  <c r="B380" i="4"/>
  <c r="C380" i="4"/>
  <c r="O380" i="4"/>
  <c r="A381" i="4"/>
  <c r="B381" i="4"/>
  <c r="L381" i="4"/>
  <c r="C381" i="4"/>
  <c r="M381" i="4"/>
  <c r="O381" i="4"/>
  <c r="A382" i="4"/>
  <c r="K382" i="4"/>
  <c r="B382" i="4"/>
  <c r="L382" i="4"/>
  <c r="C382" i="4"/>
  <c r="M382" i="4"/>
  <c r="O382" i="4"/>
  <c r="A383" i="4"/>
  <c r="B383" i="4"/>
  <c r="L383" i="4"/>
  <c r="C383" i="4"/>
  <c r="M383" i="4"/>
  <c r="O383" i="4"/>
  <c r="A384" i="4"/>
  <c r="K384" i="4"/>
  <c r="B384" i="4"/>
  <c r="L384" i="4"/>
  <c r="C384" i="4"/>
  <c r="M384" i="4"/>
  <c r="O384" i="4"/>
  <c r="A385" i="4"/>
  <c r="B385" i="4"/>
  <c r="C385" i="4"/>
  <c r="M385" i="4"/>
  <c r="O385" i="4"/>
  <c r="A386" i="4"/>
  <c r="K386" i="4"/>
  <c r="B386" i="4"/>
  <c r="L386" i="4"/>
  <c r="C386" i="4"/>
  <c r="M386" i="4"/>
  <c r="O386" i="4"/>
  <c r="A387" i="4"/>
  <c r="B387" i="4"/>
  <c r="L387" i="4"/>
  <c r="C387" i="4"/>
  <c r="M387" i="4"/>
  <c r="O387" i="4"/>
  <c r="A388" i="4"/>
  <c r="K388" i="4"/>
  <c r="B388" i="4"/>
  <c r="L388" i="4"/>
  <c r="C388" i="4"/>
  <c r="M388" i="4"/>
  <c r="O388" i="4"/>
  <c r="A389" i="4"/>
  <c r="B389" i="4"/>
  <c r="L389" i="4"/>
  <c r="C389" i="4"/>
  <c r="M389" i="4"/>
  <c r="O389" i="4"/>
  <c r="A390" i="4"/>
  <c r="K390" i="4"/>
  <c r="B390" i="4"/>
  <c r="L390" i="4"/>
  <c r="C390" i="4"/>
  <c r="M390" i="4"/>
  <c r="O390" i="4"/>
  <c r="A391" i="4"/>
  <c r="B391" i="4"/>
  <c r="L391" i="4"/>
  <c r="C391" i="4"/>
  <c r="M391" i="4"/>
  <c r="O391" i="4"/>
  <c r="A392" i="4"/>
  <c r="K392" i="4"/>
  <c r="B392" i="4"/>
  <c r="L392" i="4"/>
  <c r="C392" i="4"/>
  <c r="M392" i="4"/>
  <c r="O392" i="4"/>
  <c r="A393" i="4"/>
  <c r="B393" i="4"/>
  <c r="C393" i="4"/>
  <c r="M393" i="4"/>
  <c r="O393" i="4"/>
  <c r="A394" i="4"/>
  <c r="K394" i="4"/>
  <c r="B394" i="4"/>
  <c r="L394" i="4"/>
  <c r="C394" i="4"/>
  <c r="M394" i="4"/>
  <c r="O394" i="4"/>
  <c r="A395" i="4"/>
  <c r="B395" i="4"/>
  <c r="L395" i="4"/>
  <c r="C395" i="4"/>
  <c r="M395" i="4"/>
  <c r="O395" i="4"/>
  <c r="A396" i="4"/>
  <c r="K396" i="4"/>
  <c r="B396" i="4"/>
  <c r="L396" i="4"/>
  <c r="C396" i="4"/>
  <c r="M396" i="4"/>
  <c r="O396" i="4"/>
  <c r="A397" i="4"/>
  <c r="B397" i="4"/>
  <c r="L397" i="4"/>
  <c r="C397" i="4"/>
  <c r="M397" i="4"/>
  <c r="O397" i="4"/>
  <c r="A398" i="4"/>
  <c r="K398" i="4"/>
  <c r="B398" i="4"/>
  <c r="L398" i="4"/>
  <c r="C398" i="4"/>
  <c r="M398" i="4"/>
  <c r="O398" i="4"/>
  <c r="A399" i="4"/>
  <c r="B399" i="4"/>
  <c r="L399" i="4"/>
  <c r="C399" i="4"/>
  <c r="M399" i="4"/>
  <c r="O399" i="4"/>
  <c r="A400" i="4"/>
  <c r="K400" i="4"/>
  <c r="B400" i="4"/>
  <c r="L400" i="4"/>
  <c r="C400" i="4"/>
  <c r="M400" i="4"/>
  <c r="O400" i="4"/>
  <c r="A401" i="4"/>
  <c r="B401" i="4"/>
  <c r="C401" i="4"/>
  <c r="M401" i="4"/>
  <c r="O401" i="4"/>
  <c r="A402" i="4"/>
  <c r="K402" i="4"/>
  <c r="B402" i="4"/>
  <c r="L402" i="4"/>
  <c r="C402" i="4"/>
  <c r="M402" i="4"/>
  <c r="O402" i="4"/>
  <c r="A403" i="4"/>
  <c r="B403" i="4"/>
  <c r="L403" i="4"/>
  <c r="C403" i="4"/>
  <c r="M403" i="4"/>
  <c r="O403" i="4"/>
  <c r="A404" i="4"/>
  <c r="K404" i="4"/>
  <c r="B404" i="4"/>
  <c r="L404" i="4"/>
  <c r="C404" i="4"/>
  <c r="M404" i="4"/>
  <c r="O404" i="4"/>
  <c r="A405" i="4"/>
  <c r="B405" i="4"/>
  <c r="L405" i="4"/>
  <c r="C405" i="4"/>
  <c r="M405" i="4"/>
  <c r="O405" i="4"/>
  <c r="A406" i="4"/>
  <c r="K406" i="4"/>
  <c r="B406" i="4"/>
  <c r="L406" i="4"/>
  <c r="C406" i="4"/>
  <c r="M406" i="4"/>
  <c r="O406" i="4"/>
  <c r="A407" i="4"/>
  <c r="B407" i="4"/>
  <c r="L407" i="4"/>
  <c r="C407" i="4"/>
  <c r="M407" i="4"/>
  <c r="O407" i="4"/>
  <c r="A408" i="4"/>
  <c r="K408" i="4"/>
  <c r="B408" i="4"/>
  <c r="L408" i="4"/>
  <c r="C408" i="4"/>
  <c r="M408" i="4"/>
  <c r="O408" i="4"/>
  <c r="A409" i="4"/>
  <c r="B409" i="4"/>
  <c r="C409" i="4"/>
  <c r="M409" i="4"/>
  <c r="O409" i="4"/>
  <c r="A410" i="4"/>
  <c r="K410" i="4"/>
  <c r="B410" i="4"/>
  <c r="L410" i="4"/>
  <c r="C410" i="4"/>
  <c r="M410" i="4"/>
  <c r="O410" i="4"/>
  <c r="A411" i="4"/>
  <c r="B411" i="4"/>
  <c r="L411" i="4"/>
  <c r="C411" i="4"/>
  <c r="M411" i="4"/>
  <c r="O411" i="4"/>
  <c r="A412" i="4"/>
  <c r="K412" i="4"/>
  <c r="B412" i="4"/>
  <c r="L412" i="4"/>
  <c r="C412" i="4"/>
  <c r="M412" i="4"/>
  <c r="O412" i="4"/>
  <c r="A413" i="4"/>
  <c r="B413" i="4"/>
  <c r="L413" i="4"/>
  <c r="C413" i="4"/>
  <c r="M413" i="4"/>
  <c r="O413" i="4"/>
  <c r="A414" i="4"/>
  <c r="K414" i="4"/>
  <c r="B414" i="4"/>
  <c r="L414" i="4"/>
  <c r="C414" i="4"/>
  <c r="M414" i="4"/>
  <c r="O414" i="4"/>
  <c r="A415" i="4"/>
  <c r="B415" i="4"/>
  <c r="L415" i="4"/>
  <c r="C415" i="4"/>
  <c r="M415" i="4"/>
  <c r="O415" i="4"/>
  <c r="A416" i="4"/>
  <c r="K416" i="4"/>
  <c r="B416" i="4"/>
  <c r="L416" i="4"/>
  <c r="C416" i="4"/>
  <c r="M416" i="4"/>
  <c r="O416" i="4"/>
  <c r="A417" i="4"/>
  <c r="B417" i="4"/>
  <c r="C417" i="4"/>
  <c r="M417" i="4"/>
  <c r="O417" i="4"/>
  <c r="A418" i="4"/>
  <c r="K418" i="4"/>
  <c r="B418" i="4"/>
  <c r="L418" i="4"/>
  <c r="C418" i="4"/>
  <c r="M418" i="4"/>
  <c r="O418" i="4"/>
  <c r="A419" i="4"/>
  <c r="B419" i="4"/>
  <c r="L419" i="4"/>
  <c r="C419" i="4"/>
  <c r="M419" i="4"/>
  <c r="O419" i="4"/>
  <c r="A420" i="4"/>
  <c r="K420" i="4"/>
  <c r="B420" i="4"/>
  <c r="L420" i="4"/>
  <c r="C420" i="4"/>
  <c r="M420" i="4"/>
  <c r="O420" i="4"/>
  <c r="A421" i="4"/>
  <c r="B421" i="4"/>
  <c r="L421" i="4"/>
  <c r="C421" i="4"/>
  <c r="M421" i="4"/>
  <c r="O421" i="4"/>
  <c r="A422" i="4"/>
  <c r="K422" i="4"/>
  <c r="B422" i="4"/>
  <c r="L422" i="4"/>
  <c r="C422" i="4"/>
  <c r="M422" i="4"/>
  <c r="O422" i="4"/>
  <c r="A423" i="4"/>
  <c r="B423" i="4"/>
  <c r="L423" i="4"/>
  <c r="C423" i="4"/>
  <c r="M423" i="4"/>
  <c r="O423" i="4"/>
  <c r="A424" i="4"/>
  <c r="K424" i="4"/>
  <c r="B424" i="4"/>
  <c r="L424" i="4"/>
  <c r="C424" i="4"/>
  <c r="M424" i="4"/>
  <c r="O424" i="4"/>
  <c r="A425" i="4"/>
  <c r="B425" i="4"/>
  <c r="C425" i="4"/>
  <c r="M425" i="4"/>
  <c r="O425" i="4"/>
  <c r="A426" i="4"/>
  <c r="K426" i="4"/>
  <c r="B426" i="4"/>
  <c r="L426" i="4"/>
  <c r="C426" i="4"/>
  <c r="M426" i="4"/>
  <c r="O426" i="4"/>
  <c r="A427" i="4"/>
  <c r="B427" i="4"/>
  <c r="L427" i="4"/>
  <c r="C427" i="4"/>
  <c r="M427" i="4"/>
  <c r="O427" i="4"/>
  <c r="A428" i="4"/>
  <c r="K428" i="4"/>
  <c r="B428" i="4"/>
  <c r="L428" i="4"/>
  <c r="C428" i="4"/>
  <c r="M428" i="4"/>
  <c r="O428" i="4"/>
  <c r="A429" i="4"/>
  <c r="B429" i="4"/>
  <c r="L429" i="4"/>
  <c r="C429" i="4"/>
  <c r="M429" i="4"/>
  <c r="O429" i="4"/>
  <c r="A430" i="4"/>
  <c r="K430" i="4"/>
  <c r="B430" i="4"/>
  <c r="L430" i="4"/>
  <c r="C430" i="4"/>
  <c r="M430" i="4"/>
  <c r="O430" i="4"/>
  <c r="A431" i="4"/>
  <c r="B431" i="4"/>
  <c r="L431" i="4"/>
  <c r="C431" i="4"/>
  <c r="M431" i="4"/>
  <c r="O431" i="4"/>
  <c r="A432" i="4"/>
  <c r="K432" i="4"/>
  <c r="B432" i="4"/>
  <c r="L432" i="4"/>
  <c r="C432" i="4"/>
  <c r="M432" i="4"/>
  <c r="O432" i="4"/>
  <c r="A433" i="4"/>
  <c r="B433" i="4"/>
  <c r="C433" i="4"/>
  <c r="M433" i="4"/>
  <c r="O433" i="4"/>
  <c r="A434" i="4"/>
  <c r="K434" i="4"/>
  <c r="B434" i="4"/>
  <c r="L434" i="4"/>
  <c r="C434" i="4"/>
  <c r="M434" i="4"/>
  <c r="O434" i="4"/>
  <c r="A435" i="4"/>
  <c r="B435" i="4"/>
  <c r="L435" i="4"/>
  <c r="C435" i="4"/>
  <c r="M435" i="4"/>
  <c r="O435" i="4"/>
  <c r="A436" i="4"/>
  <c r="K436" i="4"/>
  <c r="B436" i="4"/>
  <c r="L436" i="4"/>
  <c r="C436" i="4"/>
  <c r="M436" i="4"/>
  <c r="O436" i="4"/>
  <c r="A437" i="4"/>
  <c r="B437" i="4"/>
  <c r="L437" i="4"/>
  <c r="C437" i="4"/>
  <c r="M437" i="4"/>
  <c r="O437" i="4"/>
  <c r="A438" i="4"/>
  <c r="K438" i="4"/>
  <c r="B438" i="4"/>
  <c r="L438" i="4"/>
  <c r="C438" i="4"/>
  <c r="M438" i="4"/>
  <c r="O438" i="4"/>
  <c r="A439" i="4"/>
  <c r="B439" i="4"/>
  <c r="L439" i="4"/>
  <c r="C439" i="4"/>
  <c r="M439" i="4"/>
  <c r="O439" i="4"/>
  <c r="A440" i="4"/>
  <c r="K440" i="4"/>
  <c r="B440" i="4"/>
  <c r="L440" i="4"/>
  <c r="C440" i="4"/>
  <c r="M440" i="4"/>
  <c r="O440" i="4"/>
  <c r="A441" i="4"/>
  <c r="B441" i="4"/>
  <c r="C441" i="4"/>
  <c r="M441" i="4"/>
  <c r="O441" i="4"/>
  <c r="A442" i="4"/>
  <c r="K442" i="4"/>
  <c r="B442" i="4"/>
  <c r="L442" i="4"/>
  <c r="C442" i="4"/>
  <c r="M442" i="4"/>
  <c r="O442" i="4"/>
  <c r="A443" i="4"/>
  <c r="B443" i="4"/>
  <c r="L443" i="4"/>
  <c r="C443" i="4"/>
  <c r="M443" i="4"/>
  <c r="O443" i="4"/>
  <c r="A444" i="4"/>
  <c r="K444" i="4"/>
  <c r="B444" i="4"/>
  <c r="L444" i="4"/>
  <c r="C444" i="4"/>
  <c r="M444" i="4"/>
  <c r="O444" i="4"/>
  <c r="A445" i="4"/>
  <c r="B445" i="4"/>
  <c r="L445" i="4"/>
  <c r="C445" i="4"/>
  <c r="M445" i="4"/>
  <c r="O445" i="4"/>
  <c r="A446" i="4"/>
  <c r="K446" i="4"/>
  <c r="B446" i="4"/>
  <c r="L446" i="4"/>
  <c r="C446" i="4"/>
  <c r="M446" i="4"/>
  <c r="O446" i="4"/>
  <c r="A447" i="4"/>
  <c r="B447" i="4"/>
  <c r="L447" i="4"/>
  <c r="C447" i="4"/>
  <c r="M447" i="4"/>
  <c r="O447" i="4"/>
  <c r="A448" i="4"/>
  <c r="K448" i="4"/>
  <c r="B448" i="4"/>
  <c r="L448" i="4"/>
  <c r="C448" i="4"/>
  <c r="M448" i="4"/>
  <c r="O448" i="4"/>
  <c r="A449" i="4"/>
  <c r="B449" i="4"/>
  <c r="C449" i="4"/>
  <c r="M449" i="4"/>
  <c r="O449" i="4"/>
  <c r="A450" i="4"/>
  <c r="K450" i="4"/>
  <c r="B450" i="4"/>
  <c r="L450" i="4"/>
  <c r="C450" i="4"/>
  <c r="M450" i="4"/>
  <c r="O450" i="4"/>
  <c r="A451" i="4"/>
  <c r="B451" i="4"/>
  <c r="L451" i="4"/>
  <c r="C451" i="4"/>
  <c r="M451" i="4"/>
  <c r="O451" i="4"/>
  <c r="A452" i="4"/>
  <c r="K452" i="4"/>
  <c r="B452" i="4"/>
  <c r="L452" i="4"/>
  <c r="C452" i="4"/>
  <c r="M452" i="4"/>
  <c r="O452" i="4"/>
  <c r="A453" i="4"/>
  <c r="B453" i="4"/>
  <c r="L453" i="4"/>
  <c r="C453" i="4"/>
  <c r="M453" i="4"/>
  <c r="O453" i="4"/>
  <c r="A454" i="4"/>
  <c r="K454" i="4"/>
  <c r="B454" i="4"/>
  <c r="L454" i="4"/>
  <c r="C454" i="4"/>
  <c r="M454" i="4"/>
  <c r="O454" i="4"/>
  <c r="A455" i="4"/>
  <c r="B455" i="4"/>
  <c r="L455" i="4"/>
  <c r="C455" i="4"/>
  <c r="M455" i="4"/>
  <c r="O455" i="4"/>
  <c r="A456" i="4"/>
  <c r="K456" i="4"/>
  <c r="B456" i="4"/>
  <c r="L456" i="4"/>
  <c r="C456" i="4"/>
  <c r="M456" i="4"/>
  <c r="O456" i="4"/>
  <c r="A457" i="4"/>
  <c r="B457" i="4"/>
  <c r="C457" i="4"/>
  <c r="M457" i="4"/>
  <c r="O457" i="4"/>
  <c r="A458" i="4"/>
  <c r="K458" i="4"/>
  <c r="B458" i="4"/>
  <c r="L458" i="4"/>
  <c r="C458" i="4"/>
  <c r="M458" i="4"/>
  <c r="O458" i="4"/>
  <c r="A459" i="4"/>
  <c r="B459" i="4"/>
  <c r="L459" i="4"/>
  <c r="C459" i="4"/>
  <c r="M459" i="4"/>
  <c r="O459" i="4"/>
  <c r="A460" i="4"/>
  <c r="K460" i="4"/>
  <c r="B460" i="4"/>
  <c r="L460" i="4"/>
  <c r="C460" i="4"/>
  <c r="M460" i="4"/>
  <c r="O460" i="4"/>
  <c r="A461" i="4"/>
  <c r="B461" i="4"/>
  <c r="C461" i="4"/>
  <c r="M461" i="4"/>
  <c r="O461" i="4"/>
  <c r="A462" i="4"/>
  <c r="K462" i="4"/>
  <c r="B462" i="4"/>
  <c r="L462" i="4"/>
  <c r="C462" i="4"/>
  <c r="M462" i="4"/>
  <c r="O462" i="4"/>
  <c r="A463" i="4"/>
  <c r="B463" i="4"/>
  <c r="L463" i="4"/>
  <c r="C463" i="4"/>
  <c r="M463" i="4"/>
  <c r="O463" i="4"/>
  <c r="A464" i="4"/>
  <c r="K464" i="4"/>
  <c r="B464" i="4"/>
  <c r="L464" i="4"/>
  <c r="C464" i="4"/>
  <c r="M464" i="4"/>
  <c r="O464" i="4"/>
  <c r="A465" i="4"/>
  <c r="B465" i="4"/>
  <c r="C465" i="4"/>
  <c r="M465" i="4"/>
  <c r="O465" i="4"/>
  <c r="A466" i="4"/>
  <c r="K466" i="4"/>
  <c r="B466" i="4"/>
  <c r="L466" i="4"/>
  <c r="C466" i="4"/>
  <c r="M466" i="4"/>
  <c r="O466" i="4"/>
  <c r="A467" i="4"/>
  <c r="B467" i="4"/>
  <c r="L467" i="4"/>
  <c r="C467" i="4"/>
  <c r="M467" i="4"/>
  <c r="O467" i="4"/>
  <c r="A468" i="4"/>
  <c r="K468" i="4"/>
  <c r="B468" i="4"/>
  <c r="L468" i="4"/>
  <c r="C468" i="4"/>
  <c r="M468" i="4"/>
  <c r="O468" i="4"/>
  <c r="A469" i="4"/>
  <c r="B469" i="4"/>
  <c r="C469" i="4"/>
  <c r="M469" i="4"/>
  <c r="O469" i="4"/>
  <c r="A470" i="4"/>
  <c r="K470" i="4"/>
  <c r="B470" i="4"/>
  <c r="L470" i="4"/>
  <c r="C470" i="4"/>
  <c r="M470" i="4"/>
  <c r="O470" i="4"/>
  <c r="A471" i="4"/>
  <c r="B471" i="4"/>
  <c r="L471" i="4"/>
  <c r="C471" i="4"/>
  <c r="M471" i="4"/>
  <c r="O471" i="4"/>
  <c r="A472" i="4"/>
  <c r="K472" i="4"/>
  <c r="B472" i="4"/>
  <c r="L472" i="4"/>
  <c r="C472" i="4"/>
  <c r="M472" i="4"/>
  <c r="O472" i="4"/>
  <c r="A473" i="4"/>
  <c r="B473" i="4"/>
  <c r="C473" i="4"/>
  <c r="M473" i="4"/>
  <c r="O473" i="4"/>
  <c r="A474" i="4"/>
  <c r="K474" i="4"/>
  <c r="B474" i="4"/>
  <c r="L474" i="4"/>
  <c r="C474" i="4"/>
  <c r="M474" i="4"/>
  <c r="O474" i="4"/>
  <c r="A475" i="4"/>
  <c r="B475" i="4"/>
  <c r="L475" i="4"/>
  <c r="C475" i="4"/>
  <c r="M475" i="4"/>
  <c r="O475" i="4"/>
  <c r="A476" i="4"/>
  <c r="K476" i="4"/>
  <c r="B476" i="4"/>
  <c r="L476" i="4"/>
  <c r="C476" i="4"/>
  <c r="M476" i="4"/>
  <c r="O476" i="4"/>
  <c r="A477" i="4"/>
  <c r="B477" i="4"/>
  <c r="C477" i="4"/>
  <c r="M477" i="4"/>
  <c r="O477" i="4"/>
  <c r="A478" i="4"/>
  <c r="K478" i="4"/>
  <c r="B478" i="4"/>
  <c r="L478" i="4"/>
  <c r="C478" i="4"/>
  <c r="M478" i="4"/>
  <c r="O478" i="4"/>
  <c r="A479" i="4"/>
  <c r="B479" i="4"/>
  <c r="L479" i="4"/>
  <c r="C479" i="4"/>
  <c r="M479" i="4"/>
  <c r="O479" i="4"/>
  <c r="A480" i="4"/>
  <c r="K480" i="4"/>
  <c r="B480" i="4"/>
  <c r="L480" i="4"/>
  <c r="C480" i="4"/>
  <c r="M480" i="4"/>
  <c r="O480" i="4"/>
  <c r="A481" i="4"/>
  <c r="B481" i="4"/>
  <c r="C481" i="4"/>
  <c r="M481" i="4"/>
  <c r="O481" i="4"/>
  <c r="A482" i="4"/>
  <c r="K482" i="4"/>
  <c r="B482" i="4"/>
  <c r="L482" i="4"/>
  <c r="C482" i="4"/>
  <c r="M482" i="4"/>
  <c r="O482" i="4"/>
  <c r="A483" i="4"/>
  <c r="B483" i="4"/>
  <c r="L483" i="4"/>
  <c r="C483" i="4"/>
  <c r="M483" i="4"/>
  <c r="O483" i="4"/>
  <c r="A484" i="4"/>
  <c r="K484" i="4"/>
  <c r="B484" i="4"/>
  <c r="L484" i="4"/>
  <c r="C484" i="4"/>
  <c r="M484" i="4"/>
  <c r="O484" i="4"/>
  <c r="A485" i="4"/>
  <c r="B485" i="4"/>
  <c r="C485" i="4"/>
  <c r="M485" i="4"/>
  <c r="O485" i="4"/>
  <c r="A486" i="4"/>
  <c r="K486" i="4"/>
  <c r="B486" i="4"/>
  <c r="L486" i="4"/>
  <c r="C486" i="4"/>
  <c r="M486" i="4"/>
  <c r="O486" i="4"/>
  <c r="A487" i="4"/>
  <c r="B487" i="4"/>
  <c r="L487" i="4"/>
  <c r="C487" i="4"/>
  <c r="M487" i="4"/>
  <c r="O487" i="4"/>
  <c r="A488" i="4"/>
  <c r="K488" i="4"/>
  <c r="B488" i="4"/>
  <c r="L488" i="4"/>
  <c r="C488" i="4"/>
  <c r="M488" i="4"/>
  <c r="O488" i="4"/>
  <c r="A489" i="4"/>
  <c r="B489" i="4"/>
  <c r="C489" i="4"/>
  <c r="M489" i="4"/>
  <c r="O489" i="4"/>
  <c r="A490" i="4"/>
  <c r="K490" i="4"/>
  <c r="B490" i="4"/>
  <c r="L490" i="4"/>
  <c r="C490" i="4"/>
  <c r="M490" i="4"/>
  <c r="O490" i="4"/>
  <c r="A491" i="4"/>
  <c r="B491" i="4"/>
  <c r="L491" i="4"/>
  <c r="C491" i="4"/>
  <c r="M491" i="4"/>
  <c r="O491" i="4"/>
  <c r="A492" i="4"/>
  <c r="K492" i="4"/>
  <c r="B492" i="4"/>
  <c r="L492" i="4"/>
  <c r="C492" i="4"/>
  <c r="M492" i="4"/>
  <c r="O492" i="4"/>
  <c r="A493" i="4"/>
  <c r="B493" i="4"/>
  <c r="C493" i="4"/>
  <c r="M493" i="4"/>
  <c r="O493" i="4"/>
  <c r="A494" i="4"/>
  <c r="K494" i="4"/>
  <c r="B494" i="4"/>
  <c r="L494" i="4"/>
  <c r="C494" i="4"/>
  <c r="M494" i="4"/>
  <c r="O494" i="4"/>
  <c r="A495" i="4"/>
  <c r="B495" i="4"/>
  <c r="L495" i="4"/>
  <c r="C495" i="4"/>
  <c r="O495" i="4"/>
  <c r="A496" i="4"/>
  <c r="K496" i="4"/>
  <c r="B496" i="4"/>
  <c r="L496" i="4"/>
  <c r="C496" i="4"/>
  <c r="M496" i="4"/>
  <c r="O496" i="4"/>
  <c r="A497" i="4"/>
  <c r="B497" i="4"/>
  <c r="C497" i="4"/>
  <c r="M497" i="4"/>
  <c r="O497" i="4"/>
  <c r="A498" i="4"/>
  <c r="K498" i="4"/>
  <c r="B498" i="4"/>
  <c r="L498" i="4"/>
  <c r="C498" i="4"/>
  <c r="M498" i="4"/>
  <c r="O498" i="4"/>
  <c r="A499" i="4"/>
  <c r="B499" i="4"/>
  <c r="L499" i="4"/>
  <c r="C499" i="4"/>
  <c r="O499" i="4"/>
  <c r="A500" i="4"/>
  <c r="K500" i="4"/>
  <c r="B500" i="4"/>
  <c r="L500" i="4"/>
  <c r="C500" i="4"/>
  <c r="M500" i="4"/>
  <c r="O500" i="4"/>
  <c r="A501" i="4"/>
  <c r="K501" i="4"/>
  <c r="B501" i="4"/>
  <c r="C501" i="4"/>
  <c r="M501" i="4"/>
  <c r="O501" i="4"/>
  <c r="A502" i="4"/>
  <c r="K502" i="4"/>
  <c r="B502" i="4"/>
  <c r="L502" i="4"/>
  <c r="C502" i="4"/>
  <c r="M502" i="4"/>
  <c r="O502" i="4"/>
  <c r="A503" i="4"/>
  <c r="B503" i="4"/>
  <c r="L503" i="4"/>
  <c r="C503" i="4"/>
  <c r="O503" i="4"/>
  <c r="A504" i="4"/>
  <c r="K504" i="4"/>
  <c r="B504" i="4"/>
  <c r="L504" i="4"/>
  <c r="C504" i="4"/>
  <c r="M504" i="4"/>
  <c r="O504" i="4"/>
  <c r="A505" i="4"/>
  <c r="B505" i="4"/>
  <c r="C505" i="4"/>
  <c r="M505" i="4"/>
  <c r="O505" i="4"/>
  <c r="A506" i="4"/>
  <c r="K506" i="4"/>
  <c r="B506" i="4"/>
  <c r="L506" i="4"/>
  <c r="C506" i="4"/>
  <c r="M506" i="4"/>
  <c r="O506" i="4"/>
  <c r="A507" i="4"/>
  <c r="B507" i="4"/>
  <c r="L507" i="4"/>
  <c r="C507" i="4"/>
  <c r="O507" i="4"/>
  <c r="A508" i="4"/>
  <c r="K508" i="4"/>
  <c r="B508" i="4"/>
  <c r="L508" i="4"/>
  <c r="C508" i="4"/>
  <c r="M508" i="4"/>
  <c r="O508" i="4"/>
  <c r="A509" i="4"/>
  <c r="K509" i="4"/>
  <c r="B509" i="4"/>
  <c r="C509" i="4"/>
  <c r="M509" i="4"/>
  <c r="O509" i="4"/>
  <c r="A510" i="4"/>
  <c r="K510" i="4"/>
  <c r="B510" i="4"/>
  <c r="L510" i="4"/>
  <c r="C510" i="4"/>
  <c r="M510" i="4"/>
  <c r="O510" i="4"/>
  <c r="A511" i="4"/>
  <c r="B511" i="4"/>
  <c r="C511" i="4"/>
  <c r="M511" i="4"/>
  <c r="O511" i="4"/>
  <c r="A512" i="4"/>
  <c r="K512" i="4"/>
  <c r="B512" i="4"/>
  <c r="L512" i="4"/>
  <c r="C512" i="4"/>
  <c r="M512" i="4"/>
  <c r="O512" i="4"/>
  <c r="A513" i="4"/>
  <c r="B513" i="4"/>
  <c r="L513" i="4"/>
  <c r="C513" i="4"/>
  <c r="O513" i="4"/>
  <c r="A514" i="4"/>
  <c r="K514" i="4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/>
  <c r="C516" i="4"/>
  <c r="M516" i="4"/>
  <c r="O516" i="4"/>
  <c r="A517" i="4"/>
  <c r="K517" i="4"/>
  <c r="B517" i="4"/>
  <c r="C517" i="4"/>
  <c r="M517" i="4"/>
  <c r="O517" i="4"/>
  <c r="A518" i="4"/>
  <c r="K518" i="4"/>
  <c r="B518" i="4"/>
  <c r="L518" i="4"/>
  <c r="C518" i="4"/>
  <c r="M518" i="4"/>
  <c r="O518" i="4"/>
  <c r="A519" i="4"/>
  <c r="B519" i="4"/>
  <c r="C519" i="4"/>
  <c r="O519" i="4"/>
  <c r="A520" i="4"/>
  <c r="K520" i="4"/>
  <c r="B520" i="4"/>
  <c r="L520" i="4"/>
  <c r="C520" i="4"/>
  <c r="M520" i="4"/>
  <c r="O520" i="4"/>
  <c r="A521" i="4"/>
  <c r="B521" i="4"/>
  <c r="C521" i="4"/>
  <c r="M521" i="4"/>
  <c r="O521" i="4"/>
  <c r="A522" i="4"/>
  <c r="K522" i="4"/>
  <c r="B522" i="4"/>
  <c r="L522" i="4"/>
  <c r="C522" i="4"/>
  <c r="M522" i="4"/>
  <c r="O522" i="4"/>
  <c r="A523" i="4"/>
  <c r="K523" i="4"/>
  <c r="B523" i="4"/>
  <c r="C523" i="4"/>
  <c r="O523" i="4"/>
  <c r="A524" i="4"/>
  <c r="K524" i="4"/>
  <c r="B524" i="4"/>
  <c r="L524" i="4"/>
  <c r="C524" i="4"/>
  <c r="M524" i="4"/>
  <c r="O524" i="4"/>
  <c r="A525" i="4"/>
  <c r="K525" i="4"/>
  <c r="B525" i="4"/>
  <c r="C525" i="4"/>
  <c r="M525" i="4"/>
  <c r="O525" i="4"/>
  <c r="A526" i="4"/>
  <c r="K526" i="4"/>
  <c r="B526" i="4"/>
  <c r="L526" i="4"/>
  <c r="C526" i="4"/>
  <c r="M526" i="4"/>
  <c r="O526" i="4"/>
  <c r="A527" i="4"/>
  <c r="B527" i="4"/>
  <c r="C527" i="4"/>
  <c r="O527" i="4"/>
  <c r="A528" i="4"/>
  <c r="K528" i="4"/>
  <c r="B528" i="4"/>
  <c r="L528" i="4"/>
  <c r="C528" i="4"/>
  <c r="M528" i="4"/>
  <c r="O528" i="4"/>
  <c r="A529" i="4"/>
  <c r="B529" i="4"/>
  <c r="C529" i="4"/>
  <c r="M529" i="4"/>
  <c r="O529" i="4"/>
  <c r="A530" i="4"/>
  <c r="K530" i="4"/>
  <c r="B530" i="4"/>
  <c r="L530" i="4"/>
  <c r="C530" i="4"/>
  <c r="M530" i="4"/>
  <c r="O530" i="4"/>
  <c r="A531" i="4"/>
  <c r="K531" i="4"/>
  <c r="B531" i="4"/>
  <c r="C531" i="4"/>
  <c r="O531" i="4"/>
  <c r="A532" i="4"/>
  <c r="K532" i="4"/>
  <c r="B532" i="4"/>
  <c r="L532" i="4"/>
  <c r="C532" i="4"/>
  <c r="M532" i="4"/>
  <c r="O532" i="4"/>
  <c r="A533" i="4"/>
  <c r="B533" i="4"/>
  <c r="C533" i="4"/>
  <c r="M533" i="4"/>
  <c r="O533" i="4"/>
  <c r="A534" i="4"/>
  <c r="K534" i="4"/>
  <c r="B534" i="4"/>
  <c r="L534" i="4"/>
  <c r="C534" i="4"/>
  <c r="M534" i="4"/>
  <c r="O534" i="4"/>
  <c r="A535" i="4"/>
  <c r="B535" i="4"/>
  <c r="C535" i="4"/>
  <c r="O535" i="4"/>
  <c r="A536" i="4"/>
  <c r="K536" i="4"/>
  <c r="B536" i="4"/>
  <c r="L536" i="4"/>
  <c r="C536" i="4"/>
  <c r="M536" i="4"/>
  <c r="O536" i="4"/>
  <c r="A537" i="4"/>
  <c r="B537" i="4"/>
  <c r="C537" i="4"/>
  <c r="M537" i="4"/>
  <c r="O537" i="4"/>
  <c r="A538" i="4"/>
  <c r="K538" i="4"/>
  <c r="B538" i="4"/>
  <c r="L538" i="4"/>
  <c r="C538" i="4"/>
  <c r="M538" i="4"/>
  <c r="O538" i="4"/>
  <c r="A539" i="4"/>
  <c r="K539" i="4"/>
  <c r="B539" i="4"/>
  <c r="C539" i="4"/>
  <c r="O539" i="4"/>
  <c r="A540" i="4"/>
  <c r="K540" i="4"/>
  <c r="B540" i="4"/>
  <c r="L540" i="4"/>
  <c r="C540" i="4"/>
  <c r="M540" i="4"/>
  <c r="O540" i="4"/>
  <c r="A541" i="4"/>
  <c r="K541" i="4"/>
  <c r="B541" i="4"/>
  <c r="C541" i="4"/>
  <c r="M541" i="4"/>
  <c r="O541" i="4"/>
  <c r="A542" i="4"/>
  <c r="K542" i="4"/>
  <c r="B542" i="4"/>
  <c r="L542" i="4"/>
  <c r="C542" i="4"/>
  <c r="M542" i="4"/>
  <c r="O542" i="4"/>
  <c r="A543" i="4"/>
  <c r="B543" i="4"/>
  <c r="C543" i="4"/>
  <c r="O543" i="4"/>
  <c r="A544" i="4"/>
  <c r="K544" i="4"/>
  <c r="B544" i="4"/>
  <c r="L544" i="4"/>
  <c r="C544" i="4"/>
  <c r="M544" i="4"/>
  <c r="O544" i="4"/>
  <c r="A545" i="4"/>
  <c r="K545" i="4"/>
  <c r="B545" i="4"/>
  <c r="C545" i="4"/>
  <c r="M545" i="4"/>
  <c r="O545" i="4"/>
  <c r="A546" i="4"/>
  <c r="K546" i="4"/>
  <c r="B546" i="4"/>
  <c r="L546" i="4"/>
  <c r="C546" i="4"/>
  <c r="M546" i="4"/>
  <c r="O546" i="4"/>
  <c r="A547" i="4"/>
  <c r="K547" i="4"/>
  <c r="B547" i="4"/>
  <c r="C547" i="4"/>
  <c r="O547" i="4"/>
  <c r="A548" i="4"/>
  <c r="K548" i="4"/>
  <c r="B548" i="4"/>
  <c r="L548" i="4"/>
  <c r="C548" i="4"/>
  <c r="M548" i="4"/>
  <c r="O548" i="4"/>
  <c r="A549" i="4"/>
  <c r="B549" i="4"/>
  <c r="C549" i="4"/>
  <c r="M549" i="4"/>
  <c r="O549" i="4"/>
  <c r="A550" i="4"/>
  <c r="K550" i="4"/>
  <c r="B550" i="4"/>
  <c r="L550" i="4"/>
  <c r="C550" i="4"/>
  <c r="M550" i="4"/>
  <c r="O550" i="4"/>
  <c r="A551" i="4"/>
  <c r="B551" i="4"/>
  <c r="C551" i="4"/>
  <c r="O551" i="4"/>
  <c r="A552" i="4"/>
  <c r="K552" i="4"/>
  <c r="B552" i="4"/>
  <c r="L552" i="4"/>
  <c r="C552" i="4"/>
  <c r="M552" i="4"/>
  <c r="O552" i="4"/>
  <c r="A553" i="4"/>
  <c r="B553" i="4"/>
  <c r="C553" i="4"/>
  <c r="M553" i="4"/>
  <c r="O553" i="4"/>
  <c r="A554" i="4"/>
  <c r="K554" i="4"/>
  <c r="B554" i="4"/>
  <c r="L554" i="4"/>
  <c r="C554" i="4"/>
  <c r="M554" i="4"/>
  <c r="O554" i="4"/>
  <c r="A555" i="4"/>
  <c r="K555" i="4"/>
  <c r="B555" i="4"/>
  <c r="C555" i="4"/>
  <c r="O555" i="4"/>
  <c r="A556" i="4"/>
  <c r="B556" i="4"/>
  <c r="L556" i="4"/>
  <c r="C556" i="4"/>
  <c r="O556" i="4"/>
  <c r="A557" i="4"/>
  <c r="K557" i="4"/>
  <c r="B557" i="4"/>
  <c r="L557" i="4"/>
  <c r="C557" i="4"/>
  <c r="O557" i="4"/>
  <c r="A558" i="4"/>
  <c r="B558" i="4"/>
  <c r="C558" i="4"/>
  <c r="M558" i="4"/>
  <c r="O558" i="4"/>
  <c r="A559" i="4"/>
  <c r="K559" i="4"/>
  <c r="B559" i="4"/>
  <c r="L559" i="4"/>
  <c r="C559" i="4"/>
  <c r="O559" i="4"/>
  <c r="A560" i="4"/>
  <c r="B560" i="4"/>
  <c r="C560" i="4"/>
  <c r="O560" i="4"/>
  <c r="A561" i="4"/>
  <c r="K561" i="4"/>
  <c r="B561" i="4"/>
  <c r="L561" i="4"/>
  <c r="C561" i="4"/>
  <c r="O561" i="4"/>
  <c r="A562" i="4"/>
  <c r="B562" i="4"/>
  <c r="C562" i="4"/>
  <c r="O562" i="4"/>
  <c r="A563" i="4"/>
  <c r="K563" i="4"/>
  <c r="B563" i="4"/>
  <c r="L563" i="4"/>
  <c r="C563" i="4"/>
  <c r="O563" i="4"/>
  <c r="A564" i="4"/>
  <c r="B564" i="4"/>
  <c r="C564" i="4"/>
  <c r="O564" i="4"/>
  <c r="A565" i="4"/>
  <c r="K565" i="4"/>
  <c r="B565" i="4"/>
  <c r="L565" i="4"/>
  <c r="C565" i="4"/>
  <c r="O565" i="4"/>
  <c r="A566" i="4"/>
  <c r="B566" i="4"/>
  <c r="C566" i="4"/>
  <c r="M566" i="4"/>
  <c r="O566" i="4"/>
  <c r="A567" i="4"/>
  <c r="K567" i="4"/>
  <c r="B567" i="4"/>
  <c r="L567" i="4"/>
  <c r="C567" i="4"/>
  <c r="O567" i="4"/>
  <c r="A568" i="4"/>
  <c r="B568" i="4"/>
  <c r="C568" i="4"/>
  <c r="M568" i="4"/>
  <c r="O568" i="4"/>
  <c r="A569" i="4"/>
  <c r="K569" i="4"/>
  <c r="B569" i="4"/>
  <c r="L569" i="4"/>
  <c r="C569" i="4"/>
  <c r="O569" i="4"/>
  <c r="A570" i="4"/>
  <c r="B570" i="4"/>
  <c r="C570" i="4"/>
  <c r="M570" i="4"/>
  <c r="O570" i="4"/>
  <c r="A571" i="4"/>
  <c r="K571" i="4"/>
  <c r="B571" i="4"/>
  <c r="L571" i="4"/>
  <c r="C571" i="4"/>
  <c r="O571" i="4"/>
  <c r="A572" i="4"/>
  <c r="B572" i="4"/>
  <c r="C572" i="4"/>
  <c r="M572" i="4"/>
  <c r="O572" i="4"/>
  <c r="A573" i="4"/>
  <c r="K573" i="4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/>
  <c r="C575" i="4"/>
  <c r="O575" i="4"/>
  <c r="A576" i="4"/>
  <c r="K576" i="4"/>
  <c r="B576" i="4"/>
  <c r="C576" i="4"/>
  <c r="O576" i="4"/>
  <c r="A577" i="4"/>
  <c r="K577" i="4"/>
  <c r="B577" i="4"/>
  <c r="L577" i="4"/>
  <c r="C577" i="4"/>
  <c r="O577" i="4"/>
  <c r="A578" i="4"/>
  <c r="B578" i="4"/>
  <c r="C578" i="4"/>
  <c r="O578" i="4"/>
  <c r="A579" i="4"/>
  <c r="K579" i="4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/>
  <c r="C581" i="4"/>
  <c r="O581" i="4"/>
  <c r="A582" i="4"/>
  <c r="B582" i="4"/>
  <c r="C582" i="4"/>
  <c r="O582" i="4"/>
  <c r="A583" i="4"/>
  <c r="K583" i="4"/>
  <c r="B583" i="4"/>
  <c r="L583" i="4"/>
  <c r="C583" i="4"/>
  <c r="O583" i="4"/>
  <c r="A584" i="4"/>
  <c r="K584" i="4"/>
  <c r="B584" i="4"/>
  <c r="C584" i="4"/>
  <c r="O584" i="4"/>
  <c r="A585" i="4"/>
  <c r="K585" i="4"/>
  <c r="B585" i="4"/>
  <c r="L585" i="4"/>
  <c r="C585" i="4"/>
  <c r="O585" i="4"/>
  <c r="A586" i="4"/>
  <c r="B586" i="4"/>
  <c r="C586" i="4"/>
  <c r="O586" i="4"/>
  <c r="A587" i="4"/>
  <c r="K587" i="4"/>
  <c r="B587" i="4"/>
  <c r="L587" i="4"/>
  <c r="C587" i="4"/>
  <c r="O587" i="4"/>
  <c r="A588" i="4"/>
  <c r="K588" i="4"/>
  <c r="B588" i="4"/>
  <c r="C588" i="4"/>
  <c r="O588" i="4"/>
  <c r="A589" i="4"/>
  <c r="K589" i="4"/>
  <c r="B589" i="4"/>
  <c r="L589" i="4"/>
  <c r="C589" i="4"/>
  <c r="O589" i="4"/>
  <c r="A590" i="4"/>
  <c r="B590" i="4"/>
  <c r="C590" i="4"/>
  <c r="O590" i="4"/>
  <c r="A591" i="4"/>
  <c r="K591" i="4"/>
  <c r="B591" i="4"/>
  <c r="L591" i="4"/>
  <c r="C591" i="4"/>
  <c r="O591" i="4"/>
  <c r="A592" i="4"/>
  <c r="K592" i="4"/>
  <c r="B592" i="4"/>
  <c r="C592" i="4"/>
  <c r="O592" i="4"/>
  <c r="A593" i="4"/>
  <c r="K593" i="4"/>
  <c r="B593" i="4"/>
  <c r="L593" i="4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K203" i="11"/>
  <c r="M203" i="11"/>
  <c r="I44" i="11"/>
  <c r="I48" i="11"/>
  <c r="I93" i="11"/>
  <c r="I105" i="11"/>
  <c r="I125" i="11"/>
  <c r="I137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I189" i="11"/>
  <c r="I197" i="11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199" i="11"/>
  <c r="J165" i="11"/>
  <c r="K165" i="11"/>
  <c r="M165" i="11"/>
  <c r="J177" i="11"/>
  <c r="L177" i="11"/>
  <c r="N177" i="11"/>
  <c r="L28" i="11"/>
  <c r="N28" i="11"/>
  <c r="L38" i="11"/>
  <c r="N38" i="11"/>
  <c r="K42" i="11"/>
  <c r="M42" i="11"/>
  <c r="K177" i="11"/>
  <c r="M177" i="11"/>
  <c r="K71" i="11"/>
  <c r="M71" i="11"/>
  <c r="K73" i="11"/>
  <c r="M73" i="11"/>
  <c r="L87" i="11"/>
  <c r="N87" i="11"/>
  <c r="K131" i="11"/>
  <c r="M131" i="11"/>
  <c r="K143" i="11"/>
  <c r="M143" i="11"/>
  <c r="L171" i="11"/>
  <c r="N171" i="11"/>
  <c r="K183" i="11"/>
  <c r="M183" i="11"/>
  <c r="L183" i="11"/>
  <c r="N183" i="1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E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I770" i="11"/>
  <c r="J770" i="11"/>
  <c r="J125" i="11"/>
  <c r="J330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207" i="11"/>
  <c r="J310" i="11"/>
  <c r="I34" i="11"/>
  <c r="J127" i="11"/>
  <c r="C332" i="9"/>
  <c r="E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I388" i="11"/>
  <c r="I396" i="11"/>
  <c r="J946" i="11"/>
  <c r="J117" i="11"/>
  <c r="J478" i="11"/>
  <c r="J542" i="11"/>
  <c r="I572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I26" i="11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I25" i="11"/>
  <c r="J22" i="11"/>
  <c r="D191" i="5"/>
  <c r="E191" i="5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56" i="11"/>
  <c r="J159" i="11"/>
  <c r="J191" i="11"/>
  <c r="J262" i="11"/>
  <c r="J294" i="11"/>
  <c r="J326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768" i="11"/>
  <c r="J772" i="11"/>
  <c r="I802" i="11"/>
  <c r="J85" i="11"/>
  <c r="J175" i="11"/>
  <c r="J278" i="11"/>
  <c r="J342" i="11"/>
  <c r="J776" i="11"/>
  <c r="I810" i="11"/>
  <c r="I288" i="11"/>
  <c r="I356" i="11"/>
  <c r="I79" i="11"/>
  <c r="I95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C340" i="9"/>
  <c r="E340" i="9"/>
  <c r="C791" i="9"/>
  <c r="C5" i="9"/>
  <c r="E5" i="9" s="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10" i="9"/>
  <c r="E10" i="9" s="1"/>
  <c r="C9" i="9"/>
  <c r="E9" i="9" s="1"/>
  <c r="C8" i="9"/>
  <c r="E8" i="9" s="1"/>
  <c r="C6" i="9"/>
  <c r="C4" i="9"/>
  <c r="E4" i="9" s="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80" i="11"/>
  <c r="J112" i="11"/>
  <c r="J144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7" i="11"/>
  <c r="J35" i="11"/>
  <c r="J43" i="11"/>
  <c r="J51" i="11"/>
  <c r="J59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23" i="11"/>
  <c r="J31" i="11"/>
  <c r="J39" i="11"/>
  <c r="J47" i="11"/>
  <c r="J55" i="11"/>
  <c r="J63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C7" i="9"/>
  <c r="E7" i="9" s="1"/>
  <c r="C3" i="9"/>
  <c r="E3" i="9" s="1"/>
  <c r="C13" i="9"/>
  <c r="D13" i="9" s="1"/>
  <c r="C15" i="9"/>
  <c r="D15" i="9" s="1"/>
  <c r="C21" i="9"/>
  <c r="D21" i="9"/>
  <c r="C23" i="9"/>
  <c r="D23" i="9"/>
  <c r="C25" i="9"/>
  <c r="D25" i="9"/>
  <c r="C27" i="9"/>
  <c r="D27" i="9"/>
  <c r="C29" i="9"/>
  <c r="G29" i="9"/>
  <c r="C31" i="9"/>
  <c r="G31" i="9"/>
  <c r="C33" i="9"/>
  <c r="D33" i="9"/>
  <c r="C35" i="9"/>
  <c r="D35" i="9"/>
  <c r="C37" i="9"/>
  <c r="G37" i="9"/>
  <c r="C39" i="9"/>
  <c r="G39" i="9"/>
  <c r="C41" i="9"/>
  <c r="D41" i="9"/>
  <c r="C43" i="9"/>
  <c r="D43" i="9"/>
  <c r="C45" i="9"/>
  <c r="G45" i="9"/>
  <c r="C47" i="9"/>
  <c r="G47" i="9"/>
  <c r="C49" i="9"/>
  <c r="D49" i="9"/>
  <c r="C51" i="9"/>
  <c r="D51" i="9"/>
  <c r="C53" i="9"/>
  <c r="G53" i="9"/>
  <c r="C55" i="9"/>
  <c r="G55" i="9"/>
  <c r="C57" i="9"/>
  <c r="D57" i="9"/>
  <c r="C59" i="9"/>
  <c r="D59" i="9"/>
  <c r="C61" i="9"/>
  <c r="G61" i="9"/>
  <c r="C63" i="9"/>
  <c r="G63" i="9"/>
  <c r="C65" i="9"/>
  <c r="D65" i="9"/>
  <c r="C67" i="9"/>
  <c r="D67" i="9"/>
  <c r="C69" i="9"/>
  <c r="D69" i="9"/>
  <c r="C71" i="9"/>
  <c r="D71" i="9"/>
  <c r="C73" i="9"/>
  <c r="E73" i="9"/>
  <c r="C75" i="9"/>
  <c r="G75" i="9"/>
  <c r="C77" i="9"/>
  <c r="E77" i="9"/>
  <c r="C79" i="9"/>
  <c r="D79" i="9"/>
  <c r="C81" i="9"/>
  <c r="E81" i="9"/>
  <c r="C83" i="9"/>
  <c r="G83" i="9"/>
  <c r="C85" i="9"/>
  <c r="E85" i="9"/>
  <c r="C87" i="9"/>
  <c r="D87" i="9"/>
  <c r="C89" i="9"/>
  <c r="E89" i="9"/>
  <c r="C91" i="9"/>
  <c r="G91" i="9"/>
  <c r="C93" i="9"/>
  <c r="E93" i="9"/>
  <c r="C95" i="9"/>
  <c r="D95" i="9"/>
  <c r="C97" i="9"/>
  <c r="E97" i="9"/>
  <c r="C99" i="9"/>
  <c r="G99" i="9"/>
  <c r="C101" i="9"/>
  <c r="E101" i="9"/>
  <c r="C103" i="9"/>
  <c r="D103" i="9"/>
  <c r="C105" i="9"/>
  <c r="E105" i="9"/>
  <c r="C107" i="9"/>
  <c r="G107" i="9"/>
  <c r="C109" i="9"/>
  <c r="E109" i="9"/>
  <c r="C111" i="9"/>
  <c r="D111" i="9"/>
  <c r="C113" i="9"/>
  <c r="E113" i="9"/>
  <c r="C115" i="9"/>
  <c r="G115" i="9"/>
  <c r="C117" i="9"/>
  <c r="E117" i="9"/>
  <c r="C119" i="9"/>
  <c r="D119" i="9"/>
  <c r="C121" i="9"/>
  <c r="E121" i="9"/>
  <c r="C123" i="9"/>
  <c r="G123" i="9"/>
  <c r="C125" i="9"/>
  <c r="E125" i="9"/>
  <c r="C127" i="9"/>
  <c r="D127" i="9"/>
  <c r="C129" i="9"/>
  <c r="E129" i="9"/>
  <c r="C131" i="9"/>
  <c r="G131" i="9"/>
  <c r="C133" i="9"/>
  <c r="E133" i="9"/>
  <c r="C135" i="9"/>
  <c r="D135" i="9"/>
  <c r="C137" i="9"/>
  <c r="E137" i="9"/>
  <c r="C139" i="9"/>
  <c r="G139" i="9"/>
  <c r="C141" i="9"/>
  <c r="E141" i="9"/>
  <c r="C143" i="9"/>
  <c r="D143" i="9"/>
  <c r="C145" i="9"/>
  <c r="E145" i="9"/>
  <c r="C147" i="9"/>
  <c r="G147" i="9"/>
  <c r="C149" i="9"/>
  <c r="E149" i="9"/>
  <c r="C151" i="9"/>
  <c r="D151" i="9"/>
  <c r="C153" i="9"/>
  <c r="E153" i="9"/>
  <c r="C155" i="9"/>
  <c r="G155" i="9"/>
  <c r="E155" i="9"/>
  <c r="C157" i="9"/>
  <c r="E157" i="9"/>
  <c r="C159" i="9"/>
  <c r="E159" i="9"/>
  <c r="C161" i="9"/>
  <c r="D161" i="9"/>
  <c r="C163" i="9"/>
  <c r="G163" i="9"/>
  <c r="C165" i="9"/>
  <c r="E165" i="9"/>
  <c r="C167" i="9"/>
  <c r="E167" i="9"/>
  <c r="C169" i="9"/>
  <c r="D169" i="9"/>
  <c r="C171" i="9"/>
  <c r="G171" i="9"/>
  <c r="C173" i="9"/>
  <c r="E173" i="9"/>
  <c r="C175" i="9"/>
  <c r="E175" i="9"/>
  <c r="C177" i="9"/>
  <c r="D177" i="9"/>
  <c r="C179" i="9"/>
  <c r="G179" i="9"/>
  <c r="C181" i="9"/>
  <c r="E181" i="9"/>
  <c r="C183" i="9"/>
  <c r="E183" i="9"/>
  <c r="C185" i="9"/>
  <c r="D185" i="9"/>
  <c r="C187" i="9"/>
  <c r="D187" i="9"/>
  <c r="C189" i="9"/>
  <c r="D189" i="9"/>
  <c r="C191" i="9"/>
  <c r="E191" i="9"/>
  <c r="C193" i="9"/>
  <c r="E193" i="9"/>
  <c r="C195" i="9"/>
  <c r="D195" i="9"/>
  <c r="C197" i="9"/>
  <c r="D197" i="9"/>
  <c r="C199" i="9"/>
  <c r="E199" i="9"/>
  <c r="C201" i="9"/>
  <c r="E201" i="9"/>
  <c r="C203" i="9"/>
  <c r="D203" i="9"/>
  <c r="C205" i="9"/>
  <c r="D205" i="9"/>
  <c r="G207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2" i="9"/>
  <c r="D12" i="9" s="1"/>
  <c r="C20" i="9"/>
  <c r="D20" i="9" s="1"/>
  <c r="C22" i="9"/>
  <c r="D22" i="9"/>
  <c r="C26" i="9"/>
  <c r="D26" i="9"/>
  <c r="C28" i="9"/>
  <c r="G28" i="9"/>
  <c r="E28" i="9"/>
  <c r="G30" i="9"/>
  <c r="C30" i="9"/>
  <c r="E30" i="9"/>
  <c r="C32" i="9"/>
  <c r="G32" i="9"/>
  <c r="E32" i="9"/>
  <c r="C34" i="9"/>
  <c r="E34" i="9"/>
  <c r="C36" i="9"/>
  <c r="G36" i="9"/>
  <c r="E36" i="9"/>
  <c r="C38" i="9"/>
  <c r="E38" i="9"/>
  <c r="C40" i="9"/>
  <c r="G40" i="9"/>
  <c r="E40" i="9"/>
  <c r="C42" i="9"/>
  <c r="E42" i="9"/>
  <c r="C44" i="9"/>
  <c r="G44" i="9"/>
  <c r="E44" i="9"/>
  <c r="C46" i="9"/>
  <c r="E46" i="9"/>
  <c r="C48" i="9"/>
  <c r="G48" i="9"/>
  <c r="E48" i="9"/>
  <c r="C50" i="9"/>
  <c r="D50" i="9"/>
  <c r="C52" i="9"/>
  <c r="G52" i="9"/>
  <c r="E52" i="9"/>
  <c r="C54" i="9"/>
  <c r="E54" i="9"/>
  <c r="C56" i="9"/>
  <c r="G56" i="9"/>
  <c r="E56" i="9"/>
  <c r="C58" i="9"/>
  <c r="D58" i="9"/>
  <c r="C60" i="9"/>
  <c r="G60" i="9"/>
  <c r="E60" i="9"/>
  <c r="C62" i="9"/>
  <c r="E62" i="9"/>
  <c r="C64" i="9"/>
  <c r="G64" i="9"/>
  <c r="E64" i="9"/>
  <c r="C66" i="9"/>
  <c r="D66" i="9"/>
  <c r="C68" i="9"/>
  <c r="G68" i="9"/>
  <c r="E68" i="9"/>
  <c r="C70" i="9"/>
  <c r="E70" i="9"/>
  <c r="C72" i="9"/>
  <c r="G72" i="9"/>
  <c r="D72" i="9"/>
  <c r="C74" i="9"/>
  <c r="D74" i="9"/>
  <c r="C76" i="9"/>
  <c r="G76" i="9"/>
  <c r="E76" i="9"/>
  <c r="C78" i="9"/>
  <c r="E78" i="9"/>
  <c r="C80" i="9"/>
  <c r="G80" i="9"/>
  <c r="D80" i="9"/>
  <c r="C82" i="9"/>
  <c r="D82" i="9"/>
  <c r="C84" i="9"/>
  <c r="G84" i="9"/>
  <c r="E84" i="9"/>
  <c r="C86" i="9"/>
  <c r="E86" i="9"/>
  <c r="C88" i="9"/>
  <c r="G88" i="9"/>
  <c r="D88" i="9"/>
  <c r="C90" i="9"/>
  <c r="D90" i="9"/>
  <c r="C92" i="9"/>
  <c r="G92" i="9"/>
  <c r="E92" i="9"/>
  <c r="C94" i="9"/>
  <c r="E94" i="9"/>
  <c r="C96" i="9"/>
  <c r="G96" i="9"/>
  <c r="D96" i="9"/>
  <c r="C98" i="9"/>
  <c r="D98" i="9"/>
  <c r="C100" i="9"/>
  <c r="G100" i="9"/>
  <c r="E100" i="9"/>
  <c r="C102" i="9"/>
  <c r="E102" i="9"/>
  <c r="C104" i="9"/>
  <c r="G104" i="9"/>
  <c r="D104" i="9"/>
  <c r="C106" i="9"/>
  <c r="D106" i="9"/>
  <c r="C108" i="9"/>
  <c r="G108" i="9"/>
  <c r="E108" i="9"/>
  <c r="C110" i="9"/>
  <c r="E110" i="9"/>
  <c r="C112" i="9"/>
  <c r="G112" i="9"/>
  <c r="D112" i="9"/>
  <c r="C114" i="9"/>
  <c r="D114" i="9"/>
  <c r="C116" i="9"/>
  <c r="G116" i="9"/>
  <c r="E116" i="9"/>
  <c r="C118" i="9"/>
  <c r="E118" i="9"/>
  <c r="C120" i="9"/>
  <c r="G120" i="9"/>
  <c r="D120" i="9"/>
  <c r="C122" i="9"/>
  <c r="D122" i="9"/>
  <c r="C126" i="9"/>
  <c r="E126" i="9"/>
  <c r="C128" i="9"/>
  <c r="G128" i="9"/>
  <c r="D128" i="9"/>
  <c r="C130" i="9"/>
  <c r="D130" i="9"/>
  <c r="C132" i="9"/>
  <c r="G132" i="9"/>
  <c r="E132" i="9"/>
  <c r="C134" i="9"/>
  <c r="E134" i="9"/>
  <c r="C136" i="9"/>
  <c r="G136" i="9"/>
  <c r="D136" i="9"/>
  <c r="C138" i="9"/>
  <c r="D138" i="9"/>
  <c r="C140" i="9"/>
  <c r="G140" i="9"/>
  <c r="E140" i="9"/>
  <c r="C142" i="9"/>
  <c r="E142" i="9"/>
  <c r="C144" i="9"/>
  <c r="G144" i="9"/>
  <c r="D144" i="9"/>
  <c r="C146" i="9"/>
  <c r="D146" i="9"/>
  <c r="C148" i="9"/>
  <c r="E148" i="9"/>
  <c r="C150" i="9"/>
  <c r="G150" i="9"/>
  <c r="E150" i="9"/>
  <c r="C152" i="9"/>
  <c r="D152" i="9"/>
  <c r="C154" i="9"/>
  <c r="D154" i="9"/>
  <c r="C156" i="9"/>
  <c r="G156" i="9"/>
  <c r="E156" i="9"/>
  <c r="C158" i="9"/>
  <c r="E158" i="9"/>
  <c r="C160" i="9"/>
  <c r="G160" i="9"/>
  <c r="D160" i="9"/>
  <c r="C162" i="9"/>
  <c r="D162" i="9"/>
  <c r="C164" i="9"/>
  <c r="E164" i="9"/>
  <c r="C166" i="9"/>
  <c r="E166" i="9"/>
  <c r="C168" i="9"/>
  <c r="D168" i="9"/>
  <c r="C170" i="9"/>
  <c r="D170" i="9"/>
  <c r="C172" i="9"/>
  <c r="E172" i="9"/>
  <c r="C174" i="9"/>
  <c r="E174" i="9"/>
  <c r="C176" i="9"/>
  <c r="D176" i="9"/>
  <c r="C178" i="9"/>
  <c r="D178" i="9"/>
  <c r="C180" i="9"/>
  <c r="E180" i="9"/>
  <c r="C182" i="9"/>
  <c r="E182" i="9"/>
  <c r="C184" i="9"/>
  <c r="D184" i="9"/>
  <c r="C186" i="9"/>
  <c r="D186" i="9"/>
  <c r="C188" i="9"/>
  <c r="E188" i="9"/>
  <c r="C190" i="9"/>
  <c r="E190" i="9"/>
  <c r="C192" i="9"/>
  <c r="E192" i="9"/>
  <c r="C194" i="9"/>
  <c r="E194" i="9"/>
  <c r="C196" i="9"/>
  <c r="E196" i="9"/>
  <c r="C198" i="9"/>
  <c r="E198" i="9"/>
  <c r="C200" i="9"/>
  <c r="G200" i="9"/>
  <c r="C202" i="9"/>
  <c r="E202" i="9"/>
  <c r="C204" i="9"/>
  <c r="E204" i="9"/>
  <c r="C206" i="9"/>
  <c r="E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/>
  <c r="D371" i="5"/>
  <c r="E371" i="5"/>
  <c r="D369" i="5"/>
  <c r="E369" i="5"/>
  <c r="D367" i="5"/>
  <c r="E367" i="5"/>
  <c r="D365" i="5"/>
  <c r="E365" i="5"/>
  <c r="D363" i="5"/>
  <c r="E363" i="5"/>
  <c r="D361" i="5"/>
  <c r="E361" i="5"/>
  <c r="D359" i="5"/>
  <c r="E359" i="5"/>
  <c r="D357" i="5"/>
  <c r="I357" i="5"/>
  <c r="D355" i="5"/>
  <c r="E355" i="5"/>
  <c r="D353" i="5"/>
  <c r="I353" i="5"/>
  <c r="D351" i="5"/>
  <c r="E351" i="5"/>
  <c r="D349" i="5"/>
  <c r="I349" i="5"/>
  <c r="D347" i="5"/>
  <c r="E347" i="5"/>
  <c r="D345" i="5"/>
  <c r="E345" i="5"/>
  <c r="D343" i="5"/>
  <c r="E343" i="5"/>
  <c r="D341" i="5"/>
  <c r="G341" i="5"/>
  <c r="D339" i="5"/>
  <c r="E339" i="5"/>
  <c r="D337" i="5"/>
  <c r="F337" i="5"/>
  <c r="D335" i="5"/>
  <c r="E335" i="5"/>
  <c r="D333" i="5"/>
  <c r="D331" i="5"/>
  <c r="E331" i="5"/>
  <c r="D329" i="5"/>
  <c r="F329" i="5"/>
  <c r="D327" i="5"/>
  <c r="E327" i="5"/>
  <c r="D325" i="5"/>
  <c r="G325" i="5"/>
  <c r="D323" i="5"/>
  <c r="E323" i="5"/>
  <c r="D321" i="5"/>
  <c r="E321" i="5"/>
  <c r="D318" i="5"/>
  <c r="I318" i="5"/>
  <c r="D316" i="5"/>
  <c r="G316" i="5"/>
  <c r="D314" i="5"/>
  <c r="I314" i="5"/>
  <c r="D312" i="5"/>
  <c r="D310" i="5"/>
  <c r="I310" i="5"/>
  <c r="D264" i="5"/>
  <c r="E264" i="5"/>
  <c r="D262" i="5"/>
  <c r="I262" i="5"/>
  <c r="D260" i="5"/>
  <c r="E260" i="5"/>
  <c r="D258" i="5"/>
  <c r="I258" i="5"/>
  <c r="D256" i="5"/>
  <c r="E256" i="5"/>
  <c r="D254" i="5"/>
  <c r="I254" i="5"/>
  <c r="D252" i="5"/>
  <c r="E252" i="5"/>
  <c r="D250" i="5"/>
  <c r="I250" i="5"/>
  <c r="D248" i="5"/>
  <c r="D246" i="5"/>
  <c r="I246" i="5"/>
  <c r="D244" i="5"/>
  <c r="E244" i="5"/>
  <c r="D242" i="5"/>
  <c r="I242" i="5"/>
  <c r="D240" i="5"/>
  <c r="E240" i="5"/>
  <c r="D238" i="5"/>
  <c r="I238" i="5"/>
  <c r="D236" i="5"/>
  <c r="D234" i="5"/>
  <c r="I234" i="5"/>
  <c r="D232" i="5"/>
  <c r="E232" i="5"/>
  <c r="D230" i="5"/>
  <c r="I230" i="5"/>
  <c r="D228" i="5"/>
  <c r="E228" i="5"/>
  <c r="D226" i="5"/>
  <c r="I226" i="5"/>
  <c r="D224" i="5"/>
  <c r="D222" i="5"/>
  <c r="I222" i="5"/>
  <c r="D220" i="5"/>
  <c r="D218" i="5"/>
  <c r="I218" i="5"/>
  <c r="D216" i="5"/>
  <c r="F216" i="5"/>
  <c r="D214" i="5"/>
  <c r="I214" i="5"/>
  <c r="D212" i="5"/>
  <c r="E212" i="5"/>
  <c r="D210" i="5"/>
  <c r="I210" i="5"/>
  <c r="D208" i="5"/>
  <c r="E208" i="5"/>
  <c r="D206" i="5"/>
  <c r="I206" i="5"/>
  <c r="D204" i="5"/>
  <c r="D202" i="5"/>
  <c r="I202" i="5"/>
  <c r="D200" i="5"/>
  <c r="I200" i="5"/>
  <c r="D198" i="5"/>
  <c r="I198" i="5"/>
  <c r="D196" i="5"/>
  <c r="E196" i="5"/>
  <c r="D194" i="5"/>
  <c r="I194" i="5"/>
  <c r="D192" i="5"/>
  <c r="E192" i="5"/>
  <c r="D189" i="5"/>
  <c r="E189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2" i="5"/>
  <c r="I372" i="5"/>
  <c r="D370" i="5"/>
  <c r="I370" i="5"/>
  <c r="D368" i="5"/>
  <c r="I368" i="5"/>
  <c r="D366" i="5"/>
  <c r="I366" i="5"/>
  <c r="D364" i="5"/>
  <c r="G364" i="5"/>
  <c r="D362" i="5"/>
  <c r="I362" i="5"/>
  <c r="D360" i="5"/>
  <c r="I360" i="5"/>
  <c r="D358" i="5"/>
  <c r="I358" i="5"/>
  <c r="D356" i="5"/>
  <c r="I356" i="5"/>
  <c r="D354" i="5"/>
  <c r="I354" i="5"/>
  <c r="D352" i="5"/>
  <c r="I352" i="5"/>
  <c r="D350" i="5"/>
  <c r="I350" i="5"/>
  <c r="D348" i="5"/>
  <c r="G348" i="5"/>
  <c r="D346" i="5"/>
  <c r="I346" i="5"/>
  <c r="D344" i="5"/>
  <c r="I344" i="5"/>
  <c r="D342" i="5"/>
  <c r="I342" i="5"/>
  <c r="D340" i="5"/>
  <c r="I340" i="5"/>
  <c r="D338" i="5"/>
  <c r="I338" i="5"/>
  <c r="D336" i="5"/>
  <c r="E336" i="5"/>
  <c r="D334" i="5"/>
  <c r="I334" i="5"/>
  <c r="D332" i="5"/>
  <c r="E332" i="5"/>
  <c r="D330" i="5"/>
  <c r="I330" i="5"/>
  <c r="D328" i="5"/>
  <c r="I328" i="5"/>
  <c r="D326" i="5"/>
  <c r="I326" i="5"/>
  <c r="D324" i="5"/>
  <c r="I324" i="5"/>
  <c r="D322" i="5"/>
  <c r="I322" i="5"/>
  <c r="D320" i="5"/>
  <c r="I320" i="5"/>
  <c r="D317" i="5"/>
  <c r="E317" i="5"/>
  <c r="D315" i="5"/>
  <c r="D313" i="5"/>
  <c r="E313" i="5"/>
  <c r="D311" i="5"/>
  <c r="F311" i="5"/>
  <c r="D309" i="5"/>
  <c r="E309" i="5"/>
  <c r="D307" i="5"/>
  <c r="D305" i="5"/>
  <c r="I305" i="5"/>
  <c r="D303" i="5"/>
  <c r="E303" i="5"/>
  <c r="D301" i="5"/>
  <c r="I301" i="5"/>
  <c r="D299" i="5"/>
  <c r="E299" i="5"/>
  <c r="D297" i="5"/>
  <c r="I297" i="5"/>
  <c r="D295" i="5"/>
  <c r="I295" i="5"/>
  <c r="D293" i="5"/>
  <c r="I293" i="5"/>
  <c r="D291" i="5"/>
  <c r="E291" i="5"/>
  <c r="D289" i="5"/>
  <c r="I289" i="5"/>
  <c r="D287" i="5"/>
  <c r="I287" i="5"/>
  <c r="D285" i="5"/>
  <c r="I285" i="5"/>
  <c r="D283" i="5"/>
  <c r="D281" i="5"/>
  <c r="I281" i="5"/>
  <c r="D279" i="5"/>
  <c r="E279" i="5"/>
  <c r="D277" i="5"/>
  <c r="I277" i="5"/>
  <c r="D275" i="5"/>
  <c r="I275" i="5"/>
  <c r="D273" i="5"/>
  <c r="I273" i="5"/>
  <c r="D271" i="5"/>
  <c r="I271" i="5"/>
  <c r="D269" i="5"/>
  <c r="I269" i="5"/>
  <c r="D267" i="5"/>
  <c r="G267" i="5"/>
  <c r="D265" i="5"/>
  <c r="I265" i="5"/>
  <c r="D263" i="5"/>
  <c r="D261" i="5"/>
  <c r="E261" i="5"/>
  <c r="D259" i="5"/>
  <c r="I259" i="5"/>
  <c r="D257" i="5"/>
  <c r="E257" i="5"/>
  <c r="D255" i="5"/>
  <c r="E255" i="5"/>
  <c r="D253" i="5"/>
  <c r="E253" i="5"/>
  <c r="D251" i="5"/>
  <c r="D249" i="5"/>
  <c r="E249" i="5"/>
  <c r="D247" i="5"/>
  <c r="F247" i="5"/>
  <c r="D245" i="5"/>
  <c r="E245" i="5"/>
  <c r="D243" i="5"/>
  <c r="E243" i="5"/>
  <c r="D241" i="5"/>
  <c r="E241" i="5"/>
  <c r="D239" i="5"/>
  <c r="E239" i="5"/>
  <c r="D237" i="5"/>
  <c r="E237" i="5"/>
  <c r="D235" i="5"/>
  <c r="D233" i="5"/>
  <c r="E233" i="5"/>
  <c r="D231" i="5"/>
  <c r="E231" i="5"/>
  <c r="D229" i="5"/>
  <c r="E229" i="5"/>
  <c r="D227" i="5"/>
  <c r="E227" i="5"/>
  <c r="D225" i="5"/>
  <c r="E225" i="5"/>
  <c r="D223" i="5"/>
  <c r="E223" i="5"/>
  <c r="D221" i="5"/>
  <c r="E221" i="5"/>
  <c r="D219" i="5"/>
  <c r="E219" i="5"/>
  <c r="D217" i="5"/>
  <c r="E217" i="5"/>
  <c r="D215" i="5"/>
  <c r="E215" i="5"/>
  <c r="D213" i="5"/>
  <c r="E213" i="5"/>
  <c r="D211" i="5"/>
  <c r="I211" i="5"/>
  <c r="D209" i="5"/>
  <c r="E209" i="5"/>
  <c r="D207" i="5"/>
  <c r="E207" i="5"/>
  <c r="D205" i="5"/>
  <c r="E205" i="5"/>
  <c r="D203" i="5"/>
  <c r="E203" i="5"/>
  <c r="D201" i="5"/>
  <c r="E201" i="5"/>
  <c r="D199" i="5"/>
  <c r="E199" i="5"/>
  <c r="D197" i="5"/>
  <c r="E197" i="5"/>
  <c r="D195" i="5"/>
  <c r="E195" i="5"/>
  <c r="D193" i="5"/>
  <c r="E193" i="5"/>
  <c r="D190" i="5"/>
  <c r="E190" i="5"/>
  <c r="D188" i="5"/>
  <c r="E188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Q532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E368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E366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/>
  <c r="D306" i="5"/>
  <c r="F306" i="5"/>
  <c r="D304" i="5"/>
  <c r="G304" i="5"/>
  <c r="D302" i="5"/>
  <c r="F302" i="5"/>
  <c r="D300" i="5"/>
  <c r="G300" i="5"/>
  <c r="D298" i="5"/>
  <c r="G298" i="5"/>
  <c r="D296" i="5"/>
  <c r="G296" i="5"/>
  <c r="D294" i="5"/>
  <c r="F294" i="5"/>
  <c r="D292" i="5"/>
  <c r="G292" i="5"/>
  <c r="D290" i="5"/>
  <c r="D288" i="5"/>
  <c r="G288" i="5"/>
  <c r="D286" i="5"/>
  <c r="E286" i="5"/>
  <c r="D284" i="5"/>
  <c r="G284" i="5"/>
  <c r="D282" i="5"/>
  <c r="E282" i="5"/>
  <c r="D280" i="5"/>
  <c r="G280" i="5"/>
  <c r="D278" i="5"/>
  <c r="D276" i="5"/>
  <c r="G276" i="5"/>
  <c r="D274" i="5"/>
  <c r="E274" i="5"/>
  <c r="D272" i="5"/>
  <c r="G272" i="5"/>
  <c r="D270" i="5"/>
  <c r="I270" i="5"/>
  <c r="D268" i="5"/>
  <c r="G268" i="5"/>
  <c r="D266" i="5"/>
  <c r="E266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/>
  <c r="D379" i="5"/>
  <c r="F379" i="5"/>
  <c r="D377" i="5"/>
  <c r="I377" i="5"/>
  <c r="D375" i="5"/>
  <c r="F375" i="5"/>
  <c r="D373" i="5"/>
  <c r="F373" i="5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/>
  <c r="D380" i="5"/>
  <c r="G380" i="5"/>
  <c r="D378" i="5"/>
  <c r="G378" i="5"/>
  <c r="D376" i="5"/>
  <c r="G376" i="5"/>
  <c r="D374" i="5"/>
  <c r="G374" i="5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/>
  <c r="L505" i="4"/>
  <c r="M499" i="4"/>
  <c r="M495" i="4"/>
  <c r="M955" i="4"/>
  <c r="M930" i="4"/>
  <c r="M562" i="4"/>
  <c r="L514" i="4"/>
  <c r="Q514" i="4"/>
  <c r="L501" i="4"/>
  <c r="Q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/>
  <c r="K449" i="4"/>
  <c r="K445" i="4"/>
  <c r="Q445" i="4"/>
  <c r="K441" i="4"/>
  <c r="K437" i="4"/>
  <c r="Q437" i="4"/>
  <c r="K433" i="4"/>
  <c r="K429" i="4"/>
  <c r="Q429" i="4"/>
  <c r="K425" i="4"/>
  <c r="K421" i="4"/>
  <c r="Q421" i="4"/>
  <c r="K417" i="4"/>
  <c r="K413" i="4"/>
  <c r="Q413" i="4"/>
  <c r="K409" i="4"/>
  <c r="K405" i="4"/>
  <c r="Q405" i="4"/>
  <c r="K401" i="4"/>
  <c r="K397" i="4"/>
  <c r="Q397" i="4"/>
  <c r="K393" i="4"/>
  <c r="K389" i="4"/>
  <c r="Q389" i="4"/>
  <c r="K385" i="4"/>
  <c r="K381" i="4"/>
  <c r="Q381" i="4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/>
  <c r="K489" i="4"/>
  <c r="K487" i="4"/>
  <c r="Q487" i="4"/>
  <c r="K485" i="4"/>
  <c r="K483" i="4"/>
  <c r="Q483" i="4"/>
  <c r="K481" i="4"/>
  <c r="K479" i="4"/>
  <c r="Q479" i="4"/>
  <c r="K477" i="4"/>
  <c r="K475" i="4"/>
  <c r="Q475" i="4"/>
  <c r="K473" i="4"/>
  <c r="K471" i="4"/>
  <c r="Q471" i="4"/>
  <c r="K469" i="4"/>
  <c r="K467" i="4"/>
  <c r="Q467" i="4"/>
  <c r="K465" i="4"/>
  <c r="K463" i="4"/>
  <c r="Q463" i="4"/>
  <c r="K461" i="4"/>
  <c r="K459" i="4"/>
  <c r="Q459" i="4"/>
  <c r="L232" i="4"/>
  <c r="Q232" i="4"/>
  <c r="L228" i="4"/>
  <c r="Q228" i="4"/>
  <c r="L224" i="4"/>
  <c r="Q224" i="4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/>
  <c r="L226" i="4"/>
  <c r="Q226" i="4"/>
  <c r="L222" i="4"/>
  <c r="Q222" i="4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Q593" i="4"/>
  <c r="M591" i="4"/>
  <c r="Q591" i="4"/>
  <c r="M589" i="4"/>
  <c r="Q589" i="4"/>
  <c r="M587" i="4"/>
  <c r="M585" i="4"/>
  <c r="Q585" i="4"/>
  <c r="M583" i="4"/>
  <c r="Q583" i="4"/>
  <c r="M581" i="4"/>
  <c r="Q581" i="4"/>
  <c r="M579" i="4"/>
  <c r="M577" i="4"/>
  <c r="Q577" i="4"/>
  <c r="M575" i="4"/>
  <c r="Q575" i="4"/>
  <c r="M573" i="4"/>
  <c r="Q573" i="4"/>
  <c r="M571" i="4"/>
  <c r="M569" i="4"/>
  <c r="Q569" i="4"/>
  <c r="M567" i="4"/>
  <c r="Q567" i="4"/>
  <c r="M565" i="4"/>
  <c r="Q565" i="4"/>
  <c r="M563" i="4"/>
  <c r="M561" i="4"/>
  <c r="Q561" i="4"/>
  <c r="M559" i="4"/>
  <c r="Q559" i="4"/>
  <c r="M557" i="4"/>
  <c r="Q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N554" i="4"/>
  <c r="R554" i="4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/>
  <c r="P377" i="4"/>
  <c r="N375" i="4"/>
  <c r="P375" i="4"/>
  <c r="N373" i="4"/>
  <c r="P373" i="4"/>
  <c r="N371" i="4"/>
  <c r="P371" i="4"/>
  <c r="N369" i="4"/>
  <c r="R369" i="4"/>
  <c r="P369" i="4"/>
  <c r="N367" i="4"/>
  <c r="P367" i="4"/>
  <c r="N365" i="4"/>
  <c r="P365" i="4"/>
  <c r="N363" i="4"/>
  <c r="P363" i="4"/>
  <c r="N361" i="4"/>
  <c r="R361" i="4"/>
  <c r="P361" i="4"/>
  <c r="N359" i="4"/>
  <c r="P359" i="4"/>
  <c r="P357" i="4"/>
  <c r="N357" i="4"/>
  <c r="P355" i="4"/>
  <c r="N355" i="4"/>
  <c r="P353" i="4"/>
  <c r="N353" i="4"/>
  <c r="P351" i="4"/>
  <c r="N351" i="4"/>
  <c r="R351" i="4"/>
  <c r="P349" i="4"/>
  <c r="N349" i="4"/>
  <c r="P347" i="4"/>
  <c r="N347" i="4"/>
  <c r="P345" i="4"/>
  <c r="N345" i="4"/>
  <c r="P343" i="4"/>
  <c r="N343" i="4"/>
  <c r="R343" i="4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/>
  <c r="P325" i="4"/>
  <c r="N325" i="4"/>
  <c r="P323" i="4"/>
  <c r="N323" i="4"/>
  <c r="P321" i="4"/>
  <c r="N321" i="4"/>
  <c r="P319" i="4"/>
  <c r="N319" i="4"/>
  <c r="R319" i="4"/>
  <c r="P317" i="4"/>
  <c r="N317" i="4"/>
  <c r="P315" i="4"/>
  <c r="N315" i="4"/>
  <c r="P313" i="4"/>
  <c r="N313" i="4"/>
  <c r="P311" i="4"/>
  <c r="N311" i="4"/>
  <c r="R311" i="4"/>
  <c r="P309" i="4"/>
  <c r="N309" i="4"/>
  <c r="P307" i="4"/>
  <c r="N307" i="4"/>
  <c r="P305" i="4"/>
  <c r="N305" i="4"/>
  <c r="P303" i="4"/>
  <c r="N303" i="4"/>
  <c r="R303" i="4"/>
  <c r="P301" i="4"/>
  <c r="N301" i="4"/>
  <c r="P299" i="4"/>
  <c r="N299" i="4"/>
  <c r="P297" i="4"/>
  <c r="N297" i="4"/>
  <c r="P295" i="4"/>
  <c r="N295" i="4"/>
  <c r="R295" i="4"/>
  <c r="P293" i="4"/>
  <c r="N293" i="4"/>
  <c r="P291" i="4"/>
  <c r="N291" i="4"/>
  <c r="P289" i="4"/>
  <c r="N289" i="4"/>
  <c r="P287" i="4"/>
  <c r="N287" i="4"/>
  <c r="R287" i="4"/>
  <c r="P285" i="4"/>
  <c r="N285" i="4"/>
  <c r="P283" i="4"/>
  <c r="N283" i="4"/>
  <c r="P281" i="4"/>
  <c r="N281" i="4"/>
  <c r="P279" i="4"/>
  <c r="N279" i="4"/>
  <c r="R279" i="4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/>
  <c r="P261" i="4"/>
  <c r="N261" i="4"/>
  <c r="P259" i="4"/>
  <c r="N259" i="4"/>
  <c r="P257" i="4"/>
  <c r="N257" i="4"/>
  <c r="P255" i="4"/>
  <c r="N255" i="4"/>
  <c r="R255" i="4"/>
  <c r="P253" i="4"/>
  <c r="N253" i="4"/>
  <c r="P251" i="4"/>
  <c r="N251" i="4"/>
  <c r="P249" i="4"/>
  <c r="N249" i="4"/>
  <c r="P247" i="4"/>
  <c r="N247" i="4"/>
  <c r="R247" i="4"/>
  <c r="L246" i="4"/>
  <c r="L244" i="4"/>
  <c r="L242" i="4"/>
  <c r="L240" i="4"/>
  <c r="L238" i="4"/>
  <c r="L236" i="4"/>
  <c r="L234" i="4"/>
  <c r="N245" i="4"/>
  <c r="R245" i="4"/>
  <c r="P245" i="4"/>
  <c r="N243" i="4"/>
  <c r="P243" i="4"/>
  <c r="N241" i="4"/>
  <c r="R241" i="4"/>
  <c r="P241" i="4"/>
  <c r="N239" i="4"/>
  <c r="R239" i="4"/>
  <c r="P239" i="4"/>
  <c r="N237" i="4"/>
  <c r="R237" i="4"/>
  <c r="P237" i="4"/>
  <c r="N235" i="4"/>
  <c r="R235" i="4"/>
  <c r="P235" i="4"/>
  <c r="P233" i="4"/>
  <c r="N233" i="4"/>
  <c r="P231" i="4"/>
  <c r="N231" i="4"/>
  <c r="R231" i="4"/>
  <c r="P229" i="4"/>
  <c r="N229" i="4"/>
  <c r="P227" i="4"/>
  <c r="N227" i="4"/>
  <c r="R227" i="4"/>
  <c r="P225" i="4"/>
  <c r="N225" i="4"/>
  <c r="P223" i="4"/>
  <c r="N223" i="4"/>
  <c r="R223" i="4"/>
  <c r="P221" i="4"/>
  <c r="N221" i="4"/>
  <c r="P219" i="4"/>
  <c r="N219" i="4"/>
  <c r="R219" i="4"/>
  <c r="P217" i="4"/>
  <c r="N217" i="4"/>
  <c r="P215" i="4"/>
  <c r="N215" i="4"/>
  <c r="R215" i="4"/>
  <c r="P213" i="4"/>
  <c r="N213" i="4"/>
  <c r="P211" i="4"/>
  <c r="N211" i="4"/>
  <c r="R211" i="4"/>
  <c r="P209" i="4"/>
  <c r="N209" i="4"/>
  <c r="P207" i="4"/>
  <c r="N207" i="4"/>
  <c r="R207" i="4"/>
  <c r="P205" i="4"/>
  <c r="N205" i="4"/>
  <c r="P203" i="4"/>
  <c r="N203" i="4"/>
  <c r="R203" i="4"/>
  <c r="P201" i="4"/>
  <c r="N201" i="4"/>
  <c r="P199" i="4"/>
  <c r="N199" i="4"/>
  <c r="R199" i="4"/>
  <c r="P197" i="4"/>
  <c r="N197" i="4"/>
  <c r="P195" i="4"/>
  <c r="N195" i="4"/>
  <c r="R195" i="4"/>
  <c r="P193" i="4"/>
  <c r="N193" i="4"/>
  <c r="P191" i="4"/>
  <c r="N191" i="4"/>
  <c r="R191" i="4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/>
  <c r="G176" i="9"/>
  <c r="G146" i="9"/>
  <c r="G142" i="9"/>
  <c r="G138" i="9"/>
  <c r="G134" i="9"/>
  <c r="G130" i="9"/>
  <c r="G126" i="9"/>
  <c r="G122" i="9"/>
  <c r="G118" i="9"/>
  <c r="G114" i="9"/>
  <c r="G110" i="9"/>
  <c r="G106" i="9"/>
  <c r="G102" i="9"/>
  <c r="G98" i="9"/>
  <c r="G94" i="9"/>
  <c r="G90" i="9"/>
  <c r="G86" i="9"/>
  <c r="G82" i="9"/>
  <c r="G78" i="9"/>
  <c r="G74" i="9"/>
  <c r="G70" i="9"/>
  <c r="G66" i="9"/>
  <c r="G62" i="9"/>
  <c r="G58" i="9"/>
  <c r="G54" i="9"/>
  <c r="G50" i="9"/>
  <c r="G46" i="9"/>
  <c r="G42" i="9"/>
  <c r="G38" i="9"/>
  <c r="G34" i="9"/>
  <c r="G187" i="9"/>
  <c r="E187" i="9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K199" i="11"/>
  <c r="M199" i="11"/>
  <c r="L199" i="11"/>
  <c r="N199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06" i="11"/>
  <c r="N206" i="11"/>
  <c r="K206" i="11"/>
  <c r="M206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K200" i="11"/>
  <c r="M200" i="11"/>
  <c r="L200" i="11"/>
  <c r="N200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L202" i="11"/>
  <c r="N202" i="11"/>
  <c r="K202" i="11"/>
  <c r="M202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L187" i="11"/>
  <c r="N187" i="11"/>
  <c r="K187" i="11"/>
  <c r="M187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K205" i="11"/>
  <c r="M205" i="11"/>
  <c r="L205" i="11"/>
  <c r="N205" i="11"/>
  <c r="K189" i="11"/>
  <c r="M189" i="11"/>
  <c r="L189" i="11"/>
  <c r="N189" i="11"/>
  <c r="L276" i="11"/>
  <c r="N276" i="11"/>
  <c r="K276" i="11"/>
  <c r="M276" i="1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K188" i="11"/>
  <c r="M188" i="11"/>
  <c r="L188" i="11"/>
  <c r="N188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197" i="11"/>
  <c r="N197" i="11"/>
  <c r="K197" i="11"/>
  <c r="M197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K204" i="11"/>
  <c r="M204" i="11"/>
  <c r="L204" i="11"/>
  <c r="N204" i="11"/>
  <c r="L230" i="11"/>
  <c r="N230" i="11"/>
  <c r="K230" i="11"/>
  <c r="M230" i="11"/>
  <c r="K198" i="11"/>
  <c r="M198" i="11"/>
  <c r="L198" i="11"/>
  <c r="N198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L192" i="11"/>
  <c r="N192" i="11"/>
  <c r="K192" i="11"/>
  <c r="M192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194" i="11"/>
  <c r="M194" i="11"/>
  <c r="L194" i="11"/>
  <c r="N194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L201" i="11"/>
  <c r="N201" i="11"/>
  <c r="K201" i="11"/>
  <c r="M201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K195" i="11"/>
  <c r="M195" i="11"/>
  <c r="L195" i="11"/>
  <c r="N195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191" i="11"/>
  <c r="N191" i="11"/>
  <c r="K191" i="11"/>
  <c r="M191" i="11"/>
  <c r="L318" i="11"/>
  <c r="N318" i="11"/>
  <c r="K318" i="11"/>
  <c r="M318" i="11"/>
  <c r="D188" i="9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L196" i="11"/>
  <c r="N196" i="11"/>
  <c r="K196" i="11"/>
  <c r="M196" i="11"/>
  <c r="K222" i="11"/>
  <c r="M222" i="11"/>
  <c r="L222" i="11"/>
  <c r="N222" i="11"/>
  <c r="L190" i="11"/>
  <c r="N190" i="11"/>
  <c r="K190" i="11"/>
  <c r="M190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193" i="11"/>
  <c r="M193" i="11"/>
  <c r="L193" i="11"/>
  <c r="N193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190" i="9"/>
  <c r="D198" i="9"/>
  <c r="D206" i="9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D155" i="9"/>
  <c r="K155" i="11"/>
  <c r="M155" i="11"/>
  <c r="L155" i="11"/>
  <c r="N155" i="11"/>
  <c r="G634" i="5"/>
  <c r="E648" i="5"/>
  <c r="G186" i="9"/>
  <c r="G182" i="9"/>
  <c r="G178" i="9"/>
  <c r="G174" i="9"/>
  <c r="G170" i="9"/>
  <c r="G166" i="9"/>
  <c r="G162" i="9"/>
  <c r="G158" i="9"/>
  <c r="G154" i="9"/>
  <c r="L180" i="11"/>
  <c r="N180" i="11"/>
  <c r="K180" i="11"/>
  <c r="M180" i="11"/>
  <c r="K174" i="11"/>
  <c r="M174" i="11"/>
  <c r="L174" i="11"/>
  <c r="N174" i="11"/>
  <c r="L138" i="11"/>
  <c r="N138" i="11"/>
  <c r="K138" i="11"/>
  <c r="M138" i="11"/>
  <c r="L106" i="11"/>
  <c r="N106" i="11"/>
  <c r="K106" i="11"/>
  <c r="M106" i="11"/>
  <c r="L74" i="11"/>
  <c r="N74" i="11"/>
  <c r="K74" i="11"/>
  <c r="M74" i="11"/>
  <c r="K92" i="11"/>
  <c r="M92" i="11"/>
  <c r="L92" i="11"/>
  <c r="N92" i="11"/>
  <c r="L57" i="11"/>
  <c r="N57" i="11"/>
  <c r="K57" i="11"/>
  <c r="M57" i="11"/>
  <c r="L47" i="11"/>
  <c r="N47" i="11"/>
  <c r="K47" i="11"/>
  <c r="M47" i="11"/>
  <c r="L168" i="11"/>
  <c r="N168" i="11"/>
  <c r="K168" i="11"/>
  <c r="M168" i="11"/>
  <c r="K134" i="11"/>
  <c r="M134" i="11"/>
  <c r="L134" i="11"/>
  <c r="N134" i="11"/>
  <c r="K102" i="11"/>
  <c r="M102" i="11"/>
  <c r="L102" i="11"/>
  <c r="N102" i="11"/>
  <c r="K70" i="11"/>
  <c r="M70" i="11"/>
  <c r="L70" i="11"/>
  <c r="N70" i="11"/>
  <c r="L51" i="11"/>
  <c r="N51" i="11"/>
  <c r="K51" i="11"/>
  <c r="M51" i="11"/>
  <c r="L149" i="11"/>
  <c r="N149" i="11"/>
  <c r="K149" i="11"/>
  <c r="M149" i="11"/>
  <c r="L147" i="11"/>
  <c r="N147" i="11"/>
  <c r="K147" i="11"/>
  <c r="M147" i="11"/>
  <c r="L136" i="11"/>
  <c r="N136" i="11"/>
  <c r="K136" i="11"/>
  <c r="M136" i="11"/>
  <c r="L72" i="11"/>
  <c r="N72" i="11"/>
  <c r="K72" i="11"/>
  <c r="M72" i="11"/>
  <c r="K45" i="11"/>
  <c r="M45" i="11"/>
  <c r="L45" i="11"/>
  <c r="N45" i="11"/>
  <c r="K144" i="11"/>
  <c r="M144" i="11"/>
  <c r="L144" i="11"/>
  <c r="N144" i="11"/>
  <c r="L67" i="11"/>
  <c r="N67" i="11"/>
  <c r="K67" i="11"/>
  <c r="M67" i="11"/>
  <c r="K109" i="11"/>
  <c r="M109" i="11"/>
  <c r="L109" i="11"/>
  <c r="N109" i="11"/>
  <c r="K107" i="11"/>
  <c r="M107" i="11"/>
  <c r="L107" i="11"/>
  <c r="N107" i="11"/>
  <c r="K44" i="11"/>
  <c r="M44" i="11"/>
  <c r="L44" i="11"/>
  <c r="N44" i="11"/>
  <c r="K54" i="11"/>
  <c r="M54" i="11"/>
  <c r="L54" i="11"/>
  <c r="N54" i="11"/>
  <c r="K169" i="11"/>
  <c r="M169" i="11"/>
  <c r="L169" i="11"/>
  <c r="N169" i="11"/>
  <c r="K139" i="11"/>
  <c r="M139" i="11"/>
  <c r="L139" i="11"/>
  <c r="N139" i="11"/>
  <c r="L83" i="11"/>
  <c r="N83" i="11"/>
  <c r="K83" i="11"/>
  <c r="M83" i="11"/>
  <c r="L62" i="11"/>
  <c r="N62" i="11"/>
  <c r="K62" i="11"/>
  <c r="M62" i="11"/>
  <c r="L36" i="11"/>
  <c r="N36" i="11"/>
  <c r="K36" i="11"/>
  <c r="M36" i="11"/>
  <c r="L175" i="11"/>
  <c r="N175" i="11"/>
  <c r="K175" i="11"/>
  <c r="M175" i="11"/>
  <c r="L64" i="11"/>
  <c r="N64" i="11"/>
  <c r="K64" i="11"/>
  <c r="M64" i="11"/>
  <c r="L181" i="11"/>
  <c r="N181" i="11"/>
  <c r="K181" i="11"/>
  <c r="M181" i="11"/>
  <c r="K93" i="11"/>
  <c r="M93" i="11"/>
  <c r="L93" i="11"/>
  <c r="N93" i="11"/>
  <c r="L48" i="11"/>
  <c r="N48" i="11"/>
  <c r="K48" i="11"/>
  <c r="M48" i="11"/>
  <c r="L58" i="11"/>
  <c r="N58" i="11"/>
  <c r="K58" i="11"/>
  <c r="M58" i="11"/>
  <c r="L127" i="11"/>
  <c r="N127" i="11"/>
  <c r="K127" i="11"/>
  <c r="M127" i="11"/>
  <c r="K40" i="11"/>
  <c r="M40" i="11"/>
  <c r="L40" i="11"/>
  <c r="N40" i="11"/>
  <c r="K50" i="11"/>
  <c r="M50" i="11"/>
  <c r="L50" i="11"/>
  <c r="N50" i="11"/>
  <c r="E29" i="9"/>
  <c r="E37" i="9"/>
  <c r="E45" i="9"/>
  <c r="E53" i="9"/>
  <c r="E61" i="9"/>
  <c r="E69" i="9"/>
  <c r="D34" i="9"/>
  <c r="D42" i="9"/>
  <c r="D52" i="9"/>
  <c r="D60" i="9"/>
  <c r="D68" i="9"/>
  <c r="E50" i="9"/>
  <c r="E58" i="9"/>
  <c r="E66" i="9"/>
  <c r="D29" i="9"/>
  <c r="D37" i="9"/>
  <c r="D45" i="9"/>
  <c r="D53" i="9"/>
  <c r="D61" i="9"/>
  <c r="E72" i="9"/>
  <c r="E80" i="9"/>
  <c r="E88" i="9"/>
  <c r="E96" i="9"/>
  <c r="E104" i="9"/>
  <c r="E112" i="9"/>
  <c r="E120" i="9"/>
  <c r="E128" i="9"/>
  <c r="E136" i="9"/>
  <c r="E144" i="9"/>
  <c r="E152" i="9"/>
  <c r="E160" i="9"/>
  <c r="E168" i="9"/>
  <c r="E176" i="9"/>
  <c r="E184" i="9"/>
  <c r="D73" i="9"/>
  <c r="D81" i="9"/>
  <c r="D89" i="9"/>
  <c r="D97" i="9"/>
  <c r="D105" i="9"/>
  <c r="D113" i="9"/>
  <c r="D121" i="9"/>
  <c r="D129" i="9"/>
  <c r="D137" i="9"/>
  <c r="D145" i="9"/>
  <c r="D153" i="9"/>
  <c r="D163" i="9"/>
  <c r="D171" i="9"/>
  <c r="D179" i="9"/>
  <c r="E71" i="9"/>
  <c r="E79" i="9"/>
  <c r="E87" i="9"/>
  <c r="E95" i="9"/>
  <c r="E103" i="9"/>
  <c r="E111" i="9"/>
  <c r="E119" i="9"/>
  <c r="E127" i="9"/>
  <c r="E135" i="9"/>
  <c r="E143" i="9"/>
  <c r="E151" i="9"/>
  <c r="E161" i="9"/>
  <c r="E169" i="9"/>
  <c r="E177" i="9"/>
  <c r="E185" i="9"/>
  <c r="D76" i="9"/>
  <c r="D84" i="9"/>
  <c r="D92" i="9"/>
  <c r="D100" i="9"/>
  <c r="D108" i="9"/>
  <c r="D116" i="9"/>
  <c r="D132" i="9"/>
  <c r="D140" i="9"/>
  <c r="D148" i="9"/>
  <c r="D156" i="9"/>
  <c r="D164" i="9"/>
  <c r="D172" i="9"/>
  <c r="D180" i="9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/>
  <c r="K172" i="11"/>
  <c r="M172" i="11"/>
  <c r="L166" i="11"/>
  <c r="N166" i="11"/>
  <c r="K166" i="11"/>
  <c r="M166" i="11"/>
  <c r="K130" i="11"/>
  <c r="M130" i="11"/>
  <c r="L130" i="11"/>
  <c r="N130" i="11"/>
  <c r="K98" i="11"/>
  <c r="M98" i="11"/>
  <c r="L98" i="11"/>
  <c r="N98" i="11"/>
  <c r="L150" i="11"/>
  <c r="N150" i="11"/>
  <c r="K150" i="11"/>
  <c r="M150" i="11"/>
  <c r="L116" i="11"/>
  <c r="N116" i="11"/>
  <c r="K116" i="11"/>
  <c r="M116" i="11"/>
  <c r="L84" i="11"/>
  <c r="N84" i="11"/>
  <c r="K84" i="11"/>
  <c r="M84" i="11"/>
  <c r="K49" i="11"/>
  <c r="M49" i="11"/>
  <c r="L49" i="11"/>
  <c r="N49" i="11"/>
  <c r="K39" i="11"/>
  <c r="M39" i="11"/>
  <c r="L39" i="11"/>
  <c r="N39" i="11"/>
  <c r="K151" i="11"/>
  <c r="M151" i="11"/>
  <c r="L151" i="11"/>
  <c r="N151" i="11"/>
  <c r="K160" i="11"/>
  <c r="M160" i="11"/>
  <c r="L160" i="11"/>
  <c r="N160" i="11"/>
  <c r="L126" i="11"/>
  <c r="N126" i="11"/>
  <c r="K126" i="11"/>
  <c r="M126" i="11"/>
  <c r="L94" i="11"/>
  <c r="N94" i="11"/>
  <c r="K94" i="11"/>
  <c r="M94" i="11"/>
  <c r="K65" i="11"/>
  <c r="M65" i="11"/>
  <c r="L65" i="11"/>
  <c r="N65" i="11"/>
  <c r="K43" i="11"/>
  <c r="M43" i="11"/>
  <c r="L43" i="11"/>
  <c r="N43" i="11"/>
  <c r="L120" i="11"/>
  <c r="N120" i="11"/>
  <c r="K120" i="11"/>
  <c r="M120" i="11"/>
  <c r="L53" i="11"/>
  <c r="N53" i="11"/>
  <c r="K53" i="11"/>
  <c r="M53" i="11"/>
  <c r="L186" i="11"/>
  <c r="N186" i="11"/>
  <c r="K186" i="11"/>
  <c r="M186" i="11"/>
  <c r="K29" i="11"/>
  <c r="M29" i="11"/>
  <c r="L29" i="11"/>
  <c r="N29" i="11"/>
  <c r="K152" i="11"/>
  <c r="M152" i="11"/>
  <c r="L152" i="11"/>
  <c r="N152" i="11"/>
  <c r="K112" i="11"/>
  <c r="M112" i="11"/>
  <c r="L112" i="11"/>
  <c r="N112" i="11"/>
  <c r="L89" i="11"/>
  <c r="N89" i="11"/>
  <c r="K89" i="11"/>
  <c r="M89" i="11"/>
  <c r="L32" i="11"/>
  <c r="N32" i="11"/>
  <c r="K32" i="11"/>
  <c r="M32" i="11"/>
  <c r="L163" i="11"/>
  <c r="N163" i="11"/>
  <c r="K163" i="11"/>
  <c r="M163" i="11"/>
  <c r="K135" i="11"/>
  <c r="M135" i="11"/>
  <c r="L135" i="11"/>
  <c r="N135" i="11"/>
  <c r="K113" i="11"/>
  <c r="M113" i="11"/>
  <c r="L113" i="11"/>
  <c r="N113" i="11"/>
  <c r="K97" i="11"/>
  <c r="M97" i="11"/>
  <c r="L97" i="11"/>
  <c r="N97" i="11"/>
  <c r="K81" i="11"/>
  <c r="M81" i="11"/>
  <c r="L81" i="11"/>
  <c r="N81" i="11"/>
  <c r="L52" i="11"/>
  <c r="N52" i="11"/>
  <c r="K52" i="11"/>
  <c r="M52" i="11"/>
  <c r="K34" i="11"/>
  <c r="M34" i="11"/>
  <c r="L34" i="11"/>
  <c r="N34" i="11"/>
  <c r="L133" i="11"/>
  <c r="N133" i="11"/>
  <c r="K133" i="11"/>
  <c r="M133" i="11"/>
  <c r="L167" i="11"/>
  <c r="N167" i="11"/>
  <c r="K167" i="11"/>
  <c r="M167" i="11"/>
  <c r="K60" i="11"/>
  <c r="M60" i="11"/>
  <c r="L60" i="11"/>
  <c r="N60" i="11"/>
  <c r="K119" i="11"/>
  <c r="M119" i="11"/>
  <c r="L119" i="11"/>
  <c r="N119" i="11"/>
  <c r="K125" i="11"/>
  <c r="M125" i="11"/>
  <c r="L125" i="11"/>
  <c r="N125" i="11"/>
  <c r="E31" i="9"/>
  <c r="E39" i="9"/>
  <c r="E47" i="9"/>
  <c r="E55" i="9"/>
  <c r="E63" i="9"/>
  <c r="D28" i="9"/>
  <c r="D36" i="9"/>
  <c r="D44" i="9"/>
  <c r="D54" i="9"/>
  <c r="D62" i="9"/>
  <c r="D31" i="9"/>
  <c r="D39" i="9"/>
  <c r="D47" i="9"/>
  <c r="D55" i="9"/>
  <c r="D63" i="9"/>
  <c r="E74" i="9"/>
  <c r="E82" i="9"/>
  <c r="E90" i="9"/>
  <c r="E98" i="9"/>
  <c r="E106" i="9"/>
  <c r="E114" i="9"/>
  <c r="E122" i="9"/>
  <c r="E130" i="9"/>
  <c r="E138" i="9"/>
  <c r="E146" i="9"/>
  <c r="E154" i="9"/>
  <c r="E162" i="9"/>
  <c r="E170" i="9"/>
  <c r="E178" i="9"/>
  <c r="E186" i="9"/>
  <c r="D75" i="9"/>
  <c r="D83" i="9"/>
  <c r="D91" i="9"/>
  <c r="D99" i="9"/>
  <c r="D107" i="9"/>
  <c r="D115" i="9"/>
  <c r="D123" i="9"/>
  <c r="D131" i="9"/>
  <c r="D139" i="9"/>
  <c r="D147" i="9"/>
  <c r="D157" i="9"/>
  <c r="D165" i="9"/>
  <c r="D173" i="9"/>
  <c r="D181" i="9"/>
  <c r="E163" i="9"/>
  <c r="E171" i="9"/>
  <c r="E179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K164" i="11"/>
  <c r="M164" i="11"/>
  <c r="L164" i="11"/>
  <c r="N164" i="11"/>
  <c r="K158" i="11"/>
  <c r="M158" i="11"/>
  <c r="L158" i="11"/>
  <c r="N158" i="11"/>
  <c r="L122" i="11"/>
  <c r="N122" i="11"/>
  <c r="K122" i="11"/>
  <c r="M122" i="11"/>
  <c r="L90" i="11"/>
  <c r="N90" i="11"/>
  <c r="K90" i="11"/>
  <c r="M90" i="11"/>
  <c r="K140" i="11"/>
  <c r="M140" i="11"/>
  <c r="L140" i="11"/>
  <c r="N140" i="11"/>
  <c r="K108" i="11"/>
  <c r="M108" i="11"/>
  <c r="L108" i="11"/>
  <c r="N108" i="11"/>
  <c r="K76" i="11"/>
  <c r="M76" i="11"/>
  <c r="L76" i="11"/>
  <c r="N76" i="11"/>
  <c r="L41" i="11"/>
  <c r="N41" i="11"/>
  <c r="K41" i="11"/>
  <c r="M41" i="11"/>
  <c r="L63" i="11"/>
  <c r="N63" i="11"/>
  <c r="K63" i="11"/>
  <c r="M63" i="11"/>
  <c r="L31" i="11"/>
  <c r="N31" i="11"/>
  <c r="K31" i="11"/>
  <c r="M31" i="11"/>
  <c r="K184" i="11"/>
  <c r="M184" i="11"/>
  <c r="L184" i="11"/>
  <c r="N184" i="11"/>
  <c r="L148" i="11"/>
  <c r="N148" i="11"/>
  <c r="K148" i="11"/>
  <c r="M148" i="11"/>
  <c r="K118" i="11"/>
  <c r="M118" i="11"/>
  <c r="L118" i="11"/>
  <c r="N118" i="11"/>
  <c r="K86" i="11"/>
  <c r="M86" i="11"/>
  <c r="L86" i="11"/>
  <c r="N86" i="11"/>
  <c r="L35" i="11"/>
  <c r="N35" i="11"/>
  <c r="K35" i="11"/>
  <c r="M35" i="11"/>
  <c r="K178" i="11"/>
  <c r="M178" i="11"/>
  <c r="L178" i="11"/>
  <c r="N178" i="11"/>
  <c r="L104" i="11"/>
  <c r="N104" i="11"/>
  <c r="K104" i="11"/>
  <c r="M104" i="11"/>
  <c r="L37" i="11"/>
  <c r="N37" i="11"/>
  <c r="K37" i="11"/>
  <c r="M37" i="11"/>
  <c r="K170" i="11"/>
  <c r="M170" i="11"/>
  <c r="L170" i="11"/>
  <c r="N170" i="11"/>
  <c r="K128" i="11"/>
  <c r="M128" i="11"/>
  <c r="L128" i="11"/>
  <c r="N128" i="11"/>
  <c r="K80" i="11"/>
  <c r="M80" i="11"/>
  <c r="L80" i="11"/>
  <c r="N80" i="11"/>
  <c r="K141" i="11"/>
  <c r="M141" i="11"/>
  <c r="L141" i="11"/>
  <c r="N141" i="11"/>
  <c r="K77" i="11"/>
  <c r="M77" i="11"/>
  <c r="L77" i="11"/>
  <c r="N77" i="11"/>
  <c r="K123" i="11"/>
  <c r="M123" i="11"/>
  <c r="L123" i="11"/>
  <c r="N123" i="11"/>
  <c r="L161" i="11"/>
  <c r="N161" i="11"/>
  <c r="K161" i="11"/>
  <c r="M161" i="11"/>
  <c r="K129" i="11"/>
  <c r="M129" i="11"/>
  <c r="L129" i="11"/>
  <c r="N129" i="11"/>
  <c r="L95" i="11"/>
  <c r="N95" i="11"/>
  <c r="K95" i="11"/>
  <c r="M95" i="11"/>
  <c r="L79" i="11"/>
  <c r="N79" i="11"/>
  <c r="K79" i="11"/>
  <c r="M79" i="11"/>
  <c r="L30" i="11"/>
  <c r="N30" i="11"/>
  <c r="K30" i="11"/>
  <c r="M30" i="11"/>
  <c r="L69" i="11"/>
  <c r="N69" i="11"/>
  <c r="K69" i="11"/>
  <c r="M69" i="11"/>
  <c r="L85" i="11"/>
  <c r="N85" i="11"/>
  <c r="K85" i="11"/>
  <c r="M85" i="11"/>
  <c r="K159" i="11"/>
  <c r="M159" i="11"/>
  <c r="L159" i="11"/>
  <c r="N159" i="11"/>
  <c r="L101" i="11"/>
  <c r="N101" i="11"/>
  <c r="K101" i="11"/>
  <c r="M101" i="11"/>
  <c r="L99" i="11"/>
  <c r="N99" i="11"/>
  <c r="K99" i="11"/>
  <c r="M99" i="11"/>
  <c r="L173" i="11"/>
  <c r="N173" i="11"/>
  <c r="K173" i="11"/>
  <c r="M173" i="11"/>
  <c r="L105" i="11"/>
  <c r="N105" i="11"/>
  <c r="K105" i="11"/>
  <c r="M105" i="11"/>
  <c r="L157" i="11"/>
  <c r="N157" i="11"/>
  <c r="K157" i="11"/>
  <c r="M157" i="11"/>
  <c r="E33" i="9"/>
  <c r="E41" i="9"/>
  <c r="E49" i="9"/>
  <c r="E57" i="9"/>
  <c r="E65" i="9"/>
  <c r="D30" i="9"/>
  <c r="D38" i="9"/>
  <c r="D46" i="9"/>
  <c r="D56" i="9"/>
  <c r="D64" i="9"/>
  <c r="D77" i="9"/>
  <c r="D85" i="9"/>
  <c r="D93" i="9"/>
  <c r="D101" i="9"/>
  <c r="D109" i="9"/>
  <c r="D117" i="9"/>
  <c r="D125" i="9"/>
  <c r="D133" i="9"/>
  <c r="D141" i="9"/>
  <c r="D149" i="9"/>
  <c r="D159" i="9"/>
  <c r="D167" i="9"/>
  <c r="D175" i="9"/>
  <c r="D183" i="9"/>
  <c r="E75" i="9"/>
  <c r="E83" i="9"/>
  <c r="E91" i="9"/>
  <c r="E99" i="9"/>
  <c r="E107" i="9"/>
  <c r="E115" i="9"/>
  <c r="E123" i="9"/>
  <c r="E131" i="9"/>
  <c r="E139" i="9"/>
  <c r="E147" i="9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/>
  <c r="K156" i="11"/>
  <c r="M156" i="11"/>
  <c r="K182" i="11"/>
  <c r="M182" i="11"/>
  <c r="L182" i="11"/>
  <c r="N182" i="11"/>
  <c r="K146" i="11"/>
  <c r="M146" i="11"/>
  <c r="L146" i="11"/>
  <c r="N146" i="11"/>
  <c r="K114" i="11"/>
  <c r="M114" i="11"/>
  <c r="L114" i="11"/>
  <c r="N114" i="11"/>
  <c r="K82" i="11"/>
  <c r="M82" i="11"/>
  <c r="L82" i="11"/>
  <c r="N82" i="11"/>
  <c r="L132" i="11"/>
  <c r="N132" i="11"/>
  <c r="K132" i="11"/>
  <c r="M132" i="11"/>
  <c r="L100" i="11"/>
  <c r="N100" i="11"/>
  <c r="K100" i="11"/>
  <c r="M100" i="11"/>
  <c r="L68" i="11"/>
  <c r="N68" i="11"/>
  <c r="K68" i="11"/>
  <c r="M68" i="11"/>
  <c r="K33" i="11"/>
  <c r="M33" i="11"/>
  <c r="L33" i="11"/>
  <c r="N33" i="11"/>
  <c r="K55" i="11"/>
  <c r="M55" i="11"/>
  <c r="L55" i="11"/>
  <c r="N55" i="11"/>
  <c r="K153" i="11"/>
  <c r="M153" i="11"/>
  <c r="L153" i="11"/>
  <c r="N153" i="11"/>
  <c r="K66" i="11"/>
  <c r="M66" i="11"/>
  <c r="L66" i="11"/>
  <c r="N66" i="11"/>
  <c r="K176" i="11"/>
  <c r="M176" i="11"/>
  <c r="L176" i="11"/>
  <c r="N176" i="11"/>
  <c r="L142" i="11"/>
  <c r="N142" i="11"/>
  <c r="K142" i="11"/>
  <c r="M142" i="11"/>
  <c r="L110" i="11"/>
  <c r="N110" i="11"/>
  <c r="K110" i="11"/>
  <c r="M110" i="11"/>
  <c r="L78" i="11"/>
  <c r="N78" i="11"/>
  <c r="K78" i="11"/>
  <c r="M78" i="11"/>
  <c r="K59" i="11"/>
  <c r="M59" i="11"/>
  <c r="L59" i="11"/>
  <c r="N59" i="11"/>
  <c r="K27" i="11"/>
  <c r="M27" i="11"/>
  <c r="L27" i="11"/>
  <c r="N27" i="11"/>
  <c r="L162" i="11"/>
  <c r="N162" i="11"/>
  <c r="K162" i="11"/>
  <c r="M162" i="11"/>
  <c r="L88" i="11"/>
  <c r="N88" i="11"/>
  <c r="K88" i="11"/>
  <c r="M88" i="11"/>
  <c r="K61" i="11"/>
  <c r="M61" i="11"/>
  <c r="L61" i="11"/>
  <c r="N61" i="11"/>
  <c r="K96" i="11"/>
  <c r="M96" i="11"/>
  <c r="L96" i="11"/>
  <c r="N96" i="11"/>
  <c r="K154" i="11"/>
  <c r="M154" i="11"/>
  <c r="L154" i="11"/>
  <c r="N154" i="11"/>
  <c r="L185" i="11"/>
  <c r="N185" i="11"/>
  <c r="K185" i="11"/>
  <c r="M185" i="11"/>
  <c r="L121" i="11"/>
  <c r="N121" i="11"/>
  <c r="K121" i="11"/>
  <c r="M121" i="11"/>
  <c r="L115" i="11"/>
  <c r="N115" i="11"/>
  <c r="K115" i="11"/>
  <c r="M115" i="11"/>
  <c r="K179" i="11"/>
  <c r="M179" i="11"/>
  <c r="L179" i="11"/>
  <c r="N179" i="11"/>
  <c r="K145" i="11"/>
  <c r="M145" i="11"/>
  <c r="L145" i="11"/>
  <c r="N145" i="11"/>
  <c r="K91" i="11"/>
  <c r="M91" i="11"/>
  <c r="L91" i="11"/>
  <c r="N91" i="11"/>
  <c r="K75" i="11"/>
  <c r="M75" i="11"/>
  <c r="L75" i="11"/>
  <c r="N75" i="11"/>
  <c r="L46" i="11"/>
  <c r="N46" i="11"/>
  <c r="K46" i="11"/>
  <c r="M46" i="11"/>
  <c r="L111" i="11"/>
  <c r="N111" i="11"/>
  <c r="K111" i="11"/>
  <c r="M111" i="11"/>
  <c r="K56" i="11"/>
  <c r="M56" i="11"/>
  <c r="L56" i="11"/>
  <c r="N56" i="11"/>
  <c r="L137" i="11"/>
  <c r="N137" i="11"/>
  <c r="K137" i="11"/>
  <c r="M137" i="11"/>
  <c r="L117" i="11"/>
  <c r="N117" i="11"/>
  <c r="K117" i="11"/>
  <c r="M117" i="11"/>
  <c r="K103" i="11"/>
  <c r="M103" i="11"/>
  <c r="L103" i="11"/>
  <c r="N103" i="11"/>
  <c r="E27" i="9"/>
  <c r="E35" i="9"/>
  <c r="E43" i="9"/>
  <c r="E51" i="9"/>
  <c r="E59" i="9"/>
  <c r="E67" i="9"/>
  <c r="D32" i="9"/>
  <c r="D40" i="9"/>
  <c r="D48" i="9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/>
  <c r="P164" i="2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/>
  <c r="E271" i="5"/>
  <c r="I279" i="5"/>
  <c r="F320" i="5"/>
  <c r="F328" i="5"/>
  <c r="F336" i="5"/>
  <c r="I345" i="5"/>
  <c r="F360" i="5"/>
  <c r="I212" i="5"/>
  <c r="I244" i="5"/>
  <c r="I336" i="5"/>
  <c r="E360" i="5"/>
  <c r="J995" i="11"/>
  <c r="I993" i="11"/>
  <c r="F266" i="5"/>
  <c r="J994" i="11"/>
  <c r="E254" i="5"/>
  <c r="F326" i="5"/>
  <c r="I188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E6" i="9"/>
  <c r="D6" i="9"/>
  <c r="G6" i="9"/>
  <c r="E7" i="8" s="1"/>
  <c r="M7" i="8" s="1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/>
  <c r="L26" i="11"/>
  <c r="N26" i="11"/>
  <c r="E26" i="9"/>
  <c r="K25" i="11"/>
  <c r="M25" i="11"/>
  <c r="L25" i="11"/>
  <c r="N25" i="11"/>
  <c r="E25" i="9"/>
  <c r="G25" i="9"/>
  <c r="G283" i="5"/>
  <c r="F283" i="5"/>
  <c r="F282" i="5"/>
  <c r="G285" i="5"/>
  <c r="F286" i="5"/>
  <c r="G286" i="5"/>
  <c r="I278" i="5"/>
  <c r="F278" i="5"/>
  <c r="I286" i="5"/>
  <c r="K23" i="11"/>
  <c r="M23" i="11"/>
  <c r="L23" i="11"/>
  <c r="N23" i="11"/>
  <c r="E23" i="9"/>
  <c r="G23" i="9"/>
  <c r="K22" i="11"/>
  <c r="M22" i="11"/>
  <c r="L22" i="11"/>
  <c r="N22" i="11"/>
  <c r="E22" i="9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F208" i="5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08" i="5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T532" i="4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34" i="5"/>
  <c r="I208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32" i="5"/>
  <c r="I252" i="5"/>
  <c r="K21" i="11"/>
  <c r="M21" i="11"/>
  <c r="L21" i="11"/>
  <c r="N21" i="11"/>
  <c r="E21" i="9"/>
  <c r="G21" i="9"/>
  <c r="E20" i="9"/>
  <c r="Q248" i="4"/>
  <c r="G238" i="5"/>
  <c r="G242" i="5"/>
  <c r="G245" i="5"/>
  <c r="G250" i="5"/>
  <c r="F238" i="5"/>
  <c r="E238" i="5"/>
  <c r="R544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188" i="5"/>
  <c r="G201" i="5"/>
  <c r="G210" i="5"/>
  <c r="G213" i="5"/>
  <c r="G226" i="5"/>
  <c r="G229" i="5"/>
  <c r="G234" i="5"/>
  <c r="G237" i="5"/>
  <c r="F156" i="5"/>
  <c r="I157" i="2"/>
  <c r="F168" i="5"/>
  <c r="I169" i="2"/>
  <c r="F188" i="5"/>
  <c r="I191" i="5"/>
  <c r="F194" i="5"/>
  <c r="F198" i="5"/>
  <c r="F226" i="5"/>
  <c r="F230" i="5"/>
  <c r="F234" i="5"/>
  <c r="F242" i="5"/>
  <c r="F246" i="5"/>
  <c r="F250" i="5"/>
  <c r="G4" i="5"/>
  <c r="J5" i="2"/>
  <c r="F8" i="5"/>
  <c r="I9" i="2"/>
  <c r="E194" i="5"/>
  <c r="E210" i="5"/>
  <c r="E226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30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E15" i="9"/>
  <c r="G15" i="9"/>
  <c r="D16" i="8" s="1"/>
  <c r="L16" i="8" s="1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E12" i="9"/>
  <c r="G12" i="9"/>
  <c r="E13" i="8" s="1"/>
  <c r="M13" i="8" s="1"/>
  <c r="I107" i="5"/>
  <c r="G108" i="2"/>
  <c r="P108" i="2"/>
  <c r="R524" i="4"/>
  <c r="N947" i="4"/>
  <c r="T947" i="4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/>
  <c r="E28" i="2"/>
  <c r="N28" i="2"/>
  <c r="F28" i="2"/>
  <c r="O28" i="2"/>
  <c r="G28" i="2"/>
  <c r="P28" i="2"/>
  <c r="T15" i="4"/>
  <c r="Q274" i="4"/>
  <c r="J990" i="11"/>
  <c r="Q417" i="4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4" i="8" s="1"/>
  <c r="L4" i="8" s="1"/>
  <c r="D3" i="9"/>
  <c r="J980" i="11"/>
  <c r="I980" i="11"/>
  <c r="G7" i="9"/>
  <c r="D8" i="8" s="1"/>
  <c r="L8" i="8" s="1"/>
  <c r="D7" i="9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/>
  <c r="T959" i="4"/>
  <c r="N961" i="4"/>
  <c r="R961" i="4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/>
  <c r="S365" i="4"/>
  <c r="S369" i="4"/>
  <c r="U369" i="4"/>
  <c r="S373" i="4"/>
  <c r="S377" i="4"/>
  <c r="U377" i="4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/>
  <c r="S536" i="4"/>
  <c r="S544" i="4"/>
  <c r="S552" i="4"/>
  <c r="N98" i="4"/>
  <c r="R98" i="4"/>
  <c r="N210" i="4"/>
  <c r="R210" i="4"/>
  <c r="N218" i="4"/>
  <c r="R218" i="4"/>
  <c r="N226" i="4"/>
  <c r="R226" i="4"/>
  <c r="N208" i="4"/>
  <c r="R208" i="4"/>
  <c r="N216" i="4"/>
  <c r="R216" i="4"/>
  <c r="N224" i="4"/>
  <c r="R224" i="4"/>
  <c r="N232" i="4"/>
  <c r="R232" i="4"/>
  <c r="N342" i="4"/>
  <c r="R342" i="4"/>
  <c r="N350" i="4"/>
  <c r="R350" i="4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/>
  <c r="N222" i="4"/>
  <c r="R222" i="4"/>
  <c r="N230" i="4"/>
  <c r="R230" i="4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/>
  <c r="N220" i="4"/>
  <c r="R220" i="4"/>
  <c r="N228" i="4"/>
  <c r="R228" i="4"/>
  <c r="N338" i="4"/>
  <c r="R338" i="4"/>
  <c r="N346" i="4"/>
  <c r="R346" i="4"/>
  <c r="N354" i="4"/>
  <c r="R354" i="4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/>
  <c r="S241" i="4"/>
  <c r="U241" i="4"/>
  <c r="S245" i="4"/>
  <c r="V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/>
  <c r="P465" i="4"/>
  <c r="N469" i="4"/>
  <c r="R469" i="4"/>
  <c r="P469" i="4"/>
  <c r="N473" i="4"/>
  <c r="R473" i="4"/>
  <c r="P473" i="4"/>
  <c r="N477" i="4"/>
  <c r="R477" i="4"/>
  <c r="P477" i="4"/>
  <c r="N481" i="4"/>
  <c r="R481" i="4"/>
  <c r="P481" i="4"/>
  <c r="N485" i="4"/>
  <c r="R485" i="4"/>
  <c r="P485" i="4"/>
  <c r="N489" i="4"/>
  <c r="R489" i="4"/>
  <c r="P489" i="4"/>
  <c r="N493" i="4"/>
  <c r="R493" i="4"/>
  <c r="P493" i="4"/>
  <c r="N497" i="4"/>
  <c r="R497" i="4"/>
  <c r="P497" i="4"/>
  <c r="N503" i="4"/>
  <c r="R503" i="4"/>
  <c r="P503" i="4"/>
  <c r="N507" i="4"/>
  <c r="R507" i="4"/>
  <c r="P507" i="4"/>
  <c r="N513" i="4"/>
  <c r="R513" i="4"/>
  <c r="P513" i="4"/>
  <c r="N383" i="4"/>
  <c r="R383" i="4"/>
  <c r="P383" i="4"/>
  <c r="N387" i="4"/>
  <c r="R387" i="4"/>
  <c r="P387" i="4"/>
  <c r="N391" i="4"/>
  <c r="R391" i="4"/>
  <c r="P391" i="4"/>
  <c r="N395" i="4"/>
  <c r="R395" i="4"/>
  <c r="P395" i="4"/>
  <c r="N399" i="4"/>
  <c r="R399" i="4"/>
  <c r="P399" i="4"/>
  <c r="N403" i="4"/>
  <c r="R403" i="4"/>
  <c r="P403" i="4"/>
  <c r="N407" i="4"/>
  <c r="R407" i="4"/>
  <c r="P407" i="4"/>
  <c r="N411" i="4"/>
  <c r="R411" i="4"/>
  <c r="P411" i="4"/>
  <c r="N415" i="4"/>
  <c r="R415" i="4"/>
  <c r="P415" i="4"/>
  <c r="N419" i="4"/>
  <c r="R419" i="4"/>
  <c r="P419" i="4"/>
  <c r="N423" i="4"/>
  <c r="R423" i="4"/>
  <c r="P423" i="4"/>
  <c r="N427" i="4"/>
  <c r="R427" i="4"/>
  <c r="P427" i="4"/>
  <c r="N431" i="4"/>
  <c r="R431" i="4"/>
  <c r="P431" i="4"/>
  <c r="N435" i="4"/>
  <c r="R435" i="4"/>
  <c r="P435" i="4"/>
  <c r="N439" i="4"/>
  <c r="R439" i="4"/>
  <c r="P439" i="4"/>
  <c r="N443" i="4"/>
  <c r="R443" i="4"/>
  <c r="P443" i="4"/>
  <c r="N447" i="4"/>
  <c r="R447" i="4"/>
  <c r="P447" i="4"/>
  <c r="N451" i="4"/>
  <c r="R451" i="4"/>
  <c r="P451" i="4"/>
  <c r="N455" i="4"/>
  <c r="R455" i="4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/>
  <c r="N190" i="4"/>
  <c r="R190" i="4"/>
  <c r="N194" i="4"/>
  <c r="R194" i="4"/>
  <c r="N198" i="4"/>
  <c r="R198" i="4"/>
  <c r="N202" i="4"/>
  <c r="R202" i="4"/>
  <c r="N206" i="4"/>
  <c r="R206" i="4"/>
  <c r="N248" i="4"/>
  <c r="R248" i="4"/>
  <c r="N252" i="4"/>
  <c r="R252" i="4"/>
  <c r="N256" i="4"/>
  <c r="R256" i="4"/>
  <c r="N260" i="4"/>
  <c r="R260" i="4"/>
  <c r="N264" i="4"/>
  <c r="R264" i="4"/>
  <c r="N268" i="4"/>
  <c r="R268" i="4"/>
  <c r="N272" i="4"/>
  <c r="R272" i="4"/>
  <c r="N276" i="4"/>
  <c r="R276" i="4"/>
  <c r="N280" i="4"/>
  <c r="R280" i="4"/>
  <c r="N284" i="4"/>
  <c r="R284" i="4"/>
  <c r="N288" i="4"/>
  <c r="R288" i="4"/>
  <c r="N292" i="4"/>
  <c r="R292" i="4"/>
  <c r="N296" i="4"/>
  <c r="R296" i="4"/>
  <c r="N300" i="4"/>
  <c r="R300" i="4"/>
  <c r="N304" i="4"/>
  <c r="R304" i="4"/>
  <c r="N308" i="4"/>
  <c r="R308" i="4"/>
  <c r="N312" i="4"/>
  <c r="R312" i="4"/>
  <c r="N316" i="4"/>
  <c r="R316" i="4"/>
  <c r="N320" i="4"/>
  <c r="R320" i="4"/>
  <c r="N324" i="4"/>
  <c r="R324" i="4"/>
  <c r="N328" i="4"/>
  <c r="R328" i="4"/>
  <c r="N332" i="4"/>
  <c r="R332" i="4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/>
  <c r="P463" i="4"/>
  <c r="N467" i="4"/>
  <c r="R467" i="4"/>
  <c r="P467" i="4"/>
  <c r="N471" i="4"/>
  <c r="R471" i="4"/>
  <c r="P471" i="4"/>
  <c r="N475" i="4"/>
  <c r="R475" i="4"/>
  <c r="P475" i="4"/>
  <c r="N479" i="4"/>
  <c r="R479" i="4"/>
  <c r="P479" i="4"/>
  <c r="N483" i="4"/>
  <c r="R483" i="4"/>
  <c r="P483" i="4"/>
  <c r="N487" i="4"/>
  <c r="R487" i="4"/>
  <c r="P487" i="4"/>
  <c r="N491" i="4"/>
  <c r="R491" i="4"/>
  <c r="P491" i="4"/>
  <c r="N495" i="4"/>
  <c r="R495" i="4"/>
  <c r="P495" i="4"/>
  <c r="N499" i="4"/>
  <c r="R499" i="4"/>
  <c r="P499" i="4"/>
  <c r="N505" i="4"/>
  <c r="R505" i="4"/>
  <c r="P505" i="4"/>
  <c r="N511" i="4"/>
  <c r="R511" i="4"/>
  <c r="P511" i="4"/>
  <c r="N381" i="4"/>
  <c r="R381" i="4"/>
  <c r="P381" i="4"/>
  <c r="N385" i="4"/>
  <c r="R385" i="4"/>
  <c r="P385" i="4"/>
  <c r="N389" i="4"/>
  <c r="R389" i="4"/>
  <c r="P389" i="4"/>
  <c r="N393" i="4"/>
  <c r="R393" i="4"/>
  <c r="P393" i="4"/>
  <c r="N397" i="4"/>
  <c r="R397" i="4"/>
  <c r="P397" i="4"/>
  <c r="N401" i="4"/>
  <c r="R401" i="4"/>
  <c r="P401" i="4"/>
  <c r="N405" i="4"/>
  <c r="R405" i="4"/>
  <c r="P405" i="4"/>
  <c r="N409" i="4"/>
  <c r="R409" i="4"/>
  <c r="P409" i="4"/>
  <c r="N413" i="4"/>
  <c r="R413" i="4"/>
  <c r="P413" i="4"/>
  <c r="N417" i="4"/>
  <c r="R417" i="4"/>
  <c r="P417" i="4"/>
  <c r="N421" i="4"/>
  <c r="R421" i="4"/>
  <c r="P421" i="4"/>
  <c r="N425" i="4"/>
  <c r="R425" i="4"/>
  <c r="P425" i="4"/>
  <c r="N429" i="4"/>
  <c r="R429" i="4"/>
  <c r="P429" i="4"/>
  <c r="N433" i="4"/>
  <c r="R433" i="4"/>
  <c r="P433" i="4"/>
  <c r="N437" i="4"/>
  <c r="R437" i="4"/>
  <c r="P437" i="4"/>
  <c r="N441" i="4"/>
  <c r="R441" i="4"/>
  <c r="P441" i="4"/>
  <c r="N445" i="4"/>
  <c r="R445" i="4"/>
  <c r="P445" i="4"/>
  <c r="N449" i="4"/>
  <c r="R449" i="4"/>
  <c r="P449" i="4"/>
  <c r="N453" i="4"/>
  <c r="R453" i="4"/>
  <c r="P453" i="4"/>
  <c r="N457" i="4"/>
  <c r="R457" i="4"/>
  <c r="P457" i="4"/>
  <c r="N922" i="4"/>
  <c r="R922" i="4"/>
  <c r="P922" i="4"/>
  <c r="T381" i="4"/>
  <c r="S382" i="4"/>
  <c r="S386" i="4"/>
  <c r="S390" i="4"/>
  <c r="S394" i="4"/>
  <c r="U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/>
  <c r="N192" i="4"/>
  <c r="R192" i="4"/>
  <c r="N196" i="4"/>
  <c r="R196" i="4"/>
  <c r="N200" i="4"/>
  <c r="R200" i="4"/>
  <c r="N204" i="4"/>
  <c r="R204" i="4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/>
  <c r="N254" i="4"/>
  <c r="R254" i="4"/>
  <c r="N258" i="4"/>
  <c r="R258" i="4"/>
  <c r="N262" i="4"/>
  <c r="R262" i="4"/>
  <c r="N266" i="4"/>
  <c r="R266" i="4"/>
  <c r="N270" i="4"/>
  <c r="R270" i="4"/>
  <c r="N274" i="4"/>
  <c r="R274" i="4"/>
  <c r="N278" i="4"/>
  <c r="R278" i="4"/>
  <c r="N282" i="4"/>
  <c r="R282" i="4"/>
  <c r="N286" i="4"/>
  <c r="R286" i="4"/>
  <c r="N290" i="4"/>
  <c r="R290" i="4"/>
  <c r="N294" i="4"/>
  <c r="R294" i="4"/>
  <c r="N298" i="4"/>
  <c r="R298" i="4"/>
  <c r="N302" i="4"/>
  <c r="R302" i="4"/>
  <c r="N306" i="4"/>
  <c r="R306" i="4"/>
  <c r="N310" i="4"/>
  <c r="R310" i="4"/>
  <c r="N314" i="4"/>
  <c r="R314" i="4"/>
  <c r="N318" i="4"/>
  <c r="R318" i="4"/>
  <c r="N322" i="4"/>
  <c r="R322" i="4"/>
  <c r="N326" i="4"/>
  <c r="R326" i="4"/>
  <c r="N330" i="4"/>
  <c r="R330" i="4"/>
  <c r="N334" i="4"/>
  <c r="R334" i="4"/>
  <c r="N336" i="4"/>
  <c r="R336" i="4"/>
  <c r="N340" i="4"/>
  <c r="R340" i="4"/>
  <c r="N344" i="4"/>
  <c r="R344" i="4"/>
  <c r="N348" i="4"/>
  <c r="R348" i="4"/>
  <c r="N352" i="4"/>
  <c r="R352" i="4"/>
  <c r="N356" i="4"/>
  <c r="R356" i="4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/>
  <c r="P519" i="4"/>
  <c r="Q551" i="4"/>
  <c r="N551" i="4"/>
  <c r="R551" i="4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/>
  <c r="P368" i="4"/>
  <c r="Q376" i="4"/>
  <c r="N376" i="4"/>
  <c r="R376" i="4"/>
  <c r="P376" i="4"/>
  <c r="Q527" i="4"/>
  <c r="N527" i="4"/>
  <c r="R527" i="4"/>
  <c r="P527" i="4"/>
  <c r="Q543" i="4"/>
  <c r="N543" i="4"/>
  <c r="R543" i="4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/>
  <c r="P517" i="4"/>
  <c r="Q533" i="4"/>
  <c r="N533" i="4"/>
  <c r="R533" i="4"/>
  <c r="P533" i="4"/>
  <c r="Q549" i="4"/>
  <c r="N549" i="4"/>
  <c r="R549" i="4"/>
  <c r="P549" i="4"/>
  <c r="Q558" i="4"/>
  <c r="N558" i="4"/>
  <c r="R558" i="4"/>
  <c r="P558" i="4"/>
  <c r="Q560" i="4"/>
  <c r="N560" i="4"/>
  <c r="R560" i="4"/>
  <c r="P560" i="4"/>
  <c r="Q562" i="4"/>
  <c r="N562" i="4"/>
  <c r="R562" i="4"/>
  <c r="P562" i="4"/>
  <c r="Q564" i="4"/>
  <c r="N564" i="4"/>
  <c r="R564" i="4"/>
  <c r="P564" i="4"/>
  <c r="Q566" i="4"/>
  <c r="N566" i="4"/>
  <c r="R566" i="4"/>
  <c r="P566" i="4"/>
  <c r="Q568" i="4"/>
  <c r="N568" i="4"/>
  <c r="R568" i="4"/>
  <c r="P568" i="4"/>
  <c r="Q570" i="4"/>
  <c r="N570" i="4"/>
  <c r="R570" i="4"/>
  <c r="P570" i="4"/>
  <c r="Q572" i="4"/>
  <c r="N572" i="4"/>
  <c r="R572" i="4"/>
  <c r="P572" i="4"/>
  <c r="Q574" i="4"/>
  <c r="N574" i="4"/>
  <c r="R574" i="4"/>
  <c r="P574" i="4"/>
  <c r="Q576" i="4"/>
  <c r="N576" i="4"/>
  <c r="R576" i="4"/>
  <c r="P576" i="4"/>
  <c r="Q578" i="4"/>
  <c r="N578" i="4"/>
  <c r="R578" i="4"/>
  <c r="P578" i="4"/>
  <c r="Q580" i="4"/>
  <c r="N580" i="4"/>
  <c r="R580" i="4"/>
  <c r="P580" i="4"/>
  <c r="Q582" i="4"/>
  <c r="N582" i="4"/>
  <c r="R582" i="4"/>
  <c r="P582" i="4"/>
  <c r="Q584" i="4"/>
  <c r="N584" i="4"/>
  <c r="R584" i="4"/>
  <c r="P584" i="4"/>
  <c r="Q586" i="4"/>
  <c r="N586" i="4"/>
  <c r="R586" i="4"/>
  <c r="P586" i="4"/>
  <c r="Q588" i="4"/>
  <c r="N588" i="4"/>
  <c r="R588" i="4"/>
  <c r="P588" i="4"/>
  <c r="Q590" i="4"/>
  <c r="N590" i="4"/>
  <c r="R590" i="4"/>
  <c r="P590" i="4"/>
  <c r="Q592" i="4"/>
  <c r="N592" i="4"/>
  <c r="R592" i="4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/>
  <c r="P236" i="4"/>
  <c r="Q244" i="4"/>
  <c r="N244" i="4"/>
  <c r="R244" i="4"/>
  <c r="P244" i="4"/>
  <c r="Q364" i="4"/>
  <c r="N364" i="4"/>
  <c r="R364" i="4"/>
  <c r="P364" i="4"/>
  <c r="Q372" i="4"/>
  <c r="N372" i="4"/>
  <c r="R372" i="4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/>
  <c r="P525" i="4"/>
  <c r="Q541" i="4"/>
  <c r="N541" i="4"/>
  <c r="R541" i="4"/>
  <c r="P541" i="4"/>
  <c r="T77" i="4"/>
  <c r="T159" i="4"/>
  <c r="T175" i="4"/>
  <c r="T199" i="4"/>
  <c r="T207" i="4"/>
  <c r="T231" i="4"/>
  <c r="R363" i="4"/>
  <c r="R379" i="4"/>
  <c r="R923" i="4"/>
  <c r="N559" i="4"/>
  <c r="R559" i="4"/>
  <c r="N563" i="4"/>
  <c r="R563" i="4"/>
  <c r="N567" i="4"/>
  <c r="R567" i="4"/>
  <c r="N571" i="4"/>
  <c r="R571" i="4"/>
  <c r="N575" i="4"/>
  <c r="R575" i="4"/>
  <c r="N579" i="4"/>
  <c r="R579" i="4"/>
  <c r="N583" i="4"/>
  <c r="R583" i="4"/>
  <c r="N587" i="4"/>
  <c r="R587" i="4"/>
  <c r="N591" i="4"/>
  <c r="R591" i="4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/>
  <c r="P234" i="4"/>
  <c r="Q238" i="4"/>
  <c r="N238" i="4"/>
  <c r="R238" i="4"/>
  <c r="P238" i="4"/>
  <c r="Q242" i="4"/>
  <c r="N242" i="4"/>
  <c r="R242" i="4"/>
  <c r="P242" i="4"/>
  <c r="Q246" i="4"/>
  <c r="N246" i="4"/>
  <c r="R246" i="4"/>
  <c r="P246" i="4"/>
  <c r="Q358" i="4"/>
  <c r="N358" i="4"/>
  <c r="R358" i="4"/>
  <c r="P358" i="4"/>
  <c r="Q362" i="4"/>
  <c r="N362" i="4"/>
  <c r="R362" i="4"/>
  <c r="P362" i="4"/>
  <c r="Q366" i="4"/>
  <c r="N366" i="4"/>
  <c r="R366" i="4"/>
  <c r="P366" i="4"/>
  <c r="Q370" i="4"/>
  <c r="N370" i="4"/>
  <c r="R370" i="4"/>
  <c r="P370" i="4"/>
  <c r="Q374" i="4"/>
  <c r="N374" i="4"/>
  <c r="R374" i="4"/>
  <c r="P374" i="4"/>
  <c r="Q378" i="4"/>
  <c r="N378" i="4"/>
  <c r="R378" i="4"/>
  <c r="P378" i="4"/>
  <c r="Q515" i="4"/>
  <c r="N515" i="4"/>
  <c r="R515" i="4"/>
  <c r="P515" i="4"/>
  <c r="Q523" i="4"/>
  <c r="N523" i="4"/>
  <c r="R523" i="4"/>
  <c r="P523" i="4"/>
  <c r="Q531" i="4"/>
  <c r="N531" i="4"/>
  <c r="R531" i="4"/>
  <c r="P531" i="4"/>
  <c r="Q539" i="4"/>
  <c r="N539" i="4"/>
  <c r="R539" i="4"/>
  <c r="P539" i="4"/>
  <c r="Q547" i="4"/>
  <c r="N547" i="4"/>
  <c r="R547" i="4"/>
  <c r="P547" i="4"/>
  <c r="Q555" i="4"/>
  <c r="N555" i="4"/>
  <c r="R555" i="4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/>
  <c r="P521" i="4"/>
  <c r="Q529" i="4"/>
  <c r="N529" i="4"/>
  <c r="R529" i="4"/>
  <c r="P529" i="4"/>
  <c r="Q537" i="4"/>
  <c r="N537" i="4"/>
  <c r="R537" i="4"/>
  <c r="P537" i="4"/>
  <c r="Q545" i="4"/>
  <c r="N545" i="4"/>
  <c r="R545" i="4"/>
  <c r="P545" i="4"/>
  <c r="Q553" i="4"/>
  <c r="N553" i="4"/>
  <c r="R553" i="4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U494" i="4"/>
  <c r="U478" i="4"/>
  <c r="U414" i="4"/>
  <c r="S997" i="4"/>
  <c r="U997" i="4"/>
  <c r="S989" i="4"/>
  <c r="U989" i="4"/>
  <c r="S981" i="4"/>
  <c r="U981" i="4"/>
  <c r="T637" i="4"/>
  <c r="S332" i="4"/>
  <c r="U332" i="4"/>
  <c r="S324" i="4"/>
  <c r="U324" i="4"/>
  <c r="S316" i="4"/>
  <c r="U316" i="4"/>
  <c r="S308" i="4"/>
  <c r="U308" i="4"/>
  <c r="S300" i="4"/>
  <c r="U300" i="4"/>
  <c r="S292" i="4"/>
  <c r="U292" i="4"/>
  <c r="S284" i="4"/>
  <c r="U284" i="4"/>
  <c r="S276" i="4"/>
  <c r="U276" i="4"/>
  <c r="S268" i="4"/>
  <c r="U268" i="4"/>
  <c r="S260" i="4"/>
  <c r="U260" i="4"/>
  <c r="S252" i="4"/>
  <c r="U252" i="4"/>
  <c r="S90" i="4"/>
  <c r="S82" i="4"/>
  <c r="U390" i="4"/>
  <c r="V552" i="4"/>
  <c r="V965" i="4"/>
  <c r="G155" i="2"/>
  <c r="P155" i="2"/>
  <c r="F180" i="2"/>
  <c r="O180" i="2"/>
  <c r="F164" i="2"/>
  <c r="O164" i="2"/>
  <c r="F173" i="2"/>
  <c r="O173" i="2"/>
  <c r="U544" i="4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/>
  <c r="S216" i="4"/>
  <c r="U216" i="4"/>
  <c r="S226" i="4"/>
  <c r="U226" i="4"/>
  <c r="S210" i="4"/>
  <c r="U210" i="4"/>
  <c r="U474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V528" i="4"/>
  <c r="W528" i="4"/>
  <c r="X528" i="4"/>
  <c r="Y528" i="4"/>
  <c r="T469" i="4"/>
  <c r="S939" i="4"/>
  <c r="T465" i="4"/>
  <c r="S967" i="4"/>
  <c r="U967" i="4"/>
  <c r="V494" i="4"/>
  <c r="W494" i="4"/>
  <c r="X494" i="4"/>
  <c r="Y494" i="4"/>
  <c r="U157" i="4"/>
  <c r="U27" i="4"/>
  <c r="T865" i="4"/>
  <c r="T785" i="4"/>
  <c r="T697" i="4"/>
  <c r="U458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V538" i="4"/>
  <c r="V454" i="4"/>
  <c r="V482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W369" i="4"/>
  <c r="X369" i="4"/>
  <c r="Y369" i="4"/>
  <c r="U945" i="4"/>
  <c r="V490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U538" i="4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V462" i="4"/>
  <c r="U119" i="4"/>
  <c r="V422" i="4"/>
  <c r="U213" i="4"/>
  <c r="U929" i="4"/>
  <c r="V361" i="4"/>
  <c r="W361" i="4"/>
  <c r="X361" i="4"/>
  <c r="Y361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490" i="4"/>
  <c r="W490" i="4"/>
  <c r="X490" i="4"/>
  <c r="Y490" i="4"/>
  <c r="U969" i="4"/>
  <c r="U470" i="4"/>
  <c r="T429" i="4"/>
  <c r="T397" i="4"/>
  <c r="V25" i="4"/>
  <c r="T971" i="4"/>
  <c r="V365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V478" i="4"/>
  <c r="T485" i="4"/>
  <c r="V438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V520" i="4"/>
  <c r="V522" i="4"/>
  <c r="V544" i="4"/>
  <c r="W544" i="4"/>
  <c r="X544" i="4"/>
  <c r="Y544" i="4"/>
  <c r="V486" i="4"/>
  <c r="V470" i="4"/>
  <c r="U406" i="4"/>
  <c r="U225" i="4"/>
  <c r="U193" i="4"/>
  <c r="V502" i="4"/>
  <c r="F3" i="3"/>
  <c r="S971" i="4"/>
  <c r="U971" i="4"/>
  <c r="U46" i="4"/>
  <c r="T605" i="4"/>
  <c r="V123" i="4"/>
  <c r="W123" i="4"/>
  <c r="X123" i="4"/>
  <c r="Y123" i="4"/>
  <c r="U382" i="4"/>
  <c r="U177" i="4"/>
  <c r="U552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U245" i="4"/>
  <c r="W245" i="4"/>
  <c r="X245" i="4"/>
  <c r="Y245" i="4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U486" i="4"/>
  <c r="T601" i="4"/>
  <c r="T585" i="4"/>
  <c r="V109" i="4"/>
  <c r="W109" i="4"/>
  <c r="X109" i="4"/>
  <c r="Y109" i="4"/>
  <c r="V506" i="4"/>
  <c r="V442" i="4"/>
  <c r="V390" i="4"/>
  <c r="W390" i="4"/>
  <c r="X390" i="4"/>
  <c r="Y390" i="4"/>
  <c r="S346" i="4"/>
  <c r="U346" i="4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/>
  <c r="U35" i="4"/>
  <c r="V554" i="4"/>
  <c r="W554" i="4"/>
  <c r="X554" i="4"/>
  <c r="Y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530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/>
  <c r="U181" i="4"/>
  <c r="V498" i="4"/>
  <c r="V466" i="4"/>
  <c r="V29" i="4"/>
  <c r="V474" i="4"/>
  <c r="V458" i="4"/>
  <c r="W458" i="4"/>
  <c r="X458" i="4"/>
  <c r="Y458" i="4"/>
  <c r="V426" i="4"/>
  <c r="V410" i="4"/>
  <c r="W410" i="4"/>
  <c r="U221" i="4"/>
  <c r="U197" i="4"/>
  <c r="U189" i="4"/>
  <c r="V39" i="4"/>
  <c r="W39" i="4"/>
  <c r="X39" i="4"/>
  <c r="Y39" i="4"/>
  <c r="V149" i="4"/>
  <c r="W149" i="4"/>
  <c r="X149" i="4"/>
  <c r="Y149" i="4"/>
  <c r="U546" i="4"/>
  <c r="V446" i="4"/>
  <c r="U161" i="4"/>
  <c r="J4" i="3"/>
  <c r="R939" i="4"/>
  <c r="U233" i="4"/>
  <c r="T621" i="4"/>
  <c r="T589" i="4"/>
  <c r="T557" i="4"/>
  <c r="U139" i="4"/>
  <c r="V510" i="4"/>
  <c r="V377" i="4"/>
  <c r="W377" i="4"/>
  <c r="X377" i="4"/>
  <c r="Y377" i="4"/>
  <c r="V241" i="4"/>
  <c r="W241" i="4"/>
  <c r="X241" i="4"/>
  <c r="Y241" i="4"/>
  <c r="V43" i="4"/>
  <c r="W43" i="4"/>
  <c r="X43" i="4"/>
  <c r="Y43" i="4"/>
  <c r="S354" i="4"/>
  <c r="U354" i="4"/>
  <c r="S338" i="4"/>
  <c r="U338" i="4"/>
  <c r="S224" i="4"/>
  <c r="U224" i="4"/>
  <c r="S208" i="4"/>
  <c r="U208" i="4"/>
  <c r="S328" i="4"/>
  <c r="U328" i="4"/>
  <c r="S320" i="4"/>
  <c r="U320" i="4"/>
  <c r="S312" i="4"/>
  <c r="U312" i="4"/>
  <c r="S304" i="4"/>
  <c r="U304" i="4"/>
  <c r="S296" i="4"/>
  <c r="U296" i="4"/>
  <c r="S288" i="4"/>
  <c r="U288" i="4"/>
  <c r="S280" i="4"/>
  <c r="U280" i="4"/>
  <c r="S272" i="4"/>
  <c r="U272" i="4"/>
  <c r="S264" i="4"/>
  <c r="U264" i="4"/>
  <c r="S256" i="4"/>
  <c r="U256" i="4"/>
  <c r="S248" i="4"/>
  <c r="U248" i="4"/>
  <c r="S218" i="4"/>
  <c r="U218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V546" i="4"/>
  <c r="T8" i="4"/>
  <c r="T224" i="4"/>
  <c r="U165" i="4"/>
  <c r="V536" i="4"/>
  <c r="U205" i="4"/>
  <c r="S514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U502" i="4"/>
  <c r="U498" i="4"/>
  <c r="U482" i="4"/>
  <c r="W482" i="4"/>
  <c r="X482" i="4"/>
  <c r="Y482" i="4"/>
  <c r="AI482" i="4"/>
  <c r="U466" i="4"/>
  <c r="V450" i="4"/>
  <c r="V434" i="4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/>
  <c r="S573" i="4"/>
  <c r="S565" i="4"/>
  <c r="U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/>
  <c r="S220" i="4"/>
  <c r="U220" i="4"/>
  <c r="S222" i="4"/>
  <c r="U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462" i="4"/>
  <c r="U446" i="4"/>
  <c r="U430" i="4"/>
  <c r="V414" i="4"/>
  <c r="W414" i="4"/>
  <c r="X414" i="4"/>
  <c r="Y414" i="4"/>
  <c r="U398" i="4"/>
  <c r="V382" i="4"/>
  <c r="U450" i="4"/>
  <c r="U434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X394" i="4"/>
  <c r="Y394" i="4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/>
  <c r="S212" i="4"/>
  <c r="U212" i="4"/>
  <c r="S230" i="4"/>
  <c r="U230" i="4"/>
  <c r="S214" i="4"/>
  <c r="U214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35" i="4"/>
  <c r="T427" i="4"/>
  <c r="T419" i="4"/>
  <c r="T411" i="4"/>
  <c r="T403" i="4"/>
  <c r="T395" i="4"/>
  <c r="S395" i="4"/>
  <c r="U395" i="4"/>
  <c r="S391" i="4"/>
  <c r="V391" i="4"/>
  <c r="S387" i="4"/>
  <c r="V387" i="4"/>
  <c r="S383" i="4"/>
  <c r="S513" i="4"/>
  <c r="U513" i="4"/>
  <c r="S507" i="4"/>
  <c r="U507" i="4"/>
  <c r="S503" i="4"/>
  <c r="U503" i="4"/>
  <c r="S497" i="4"/>
  <c r="U497" i="4"/>
  <c r="S493" i="4"/>
  <c r="U493" i="4"/>
  <c r="S489" i="4"/>
  <c r="U489" i="4"/>
  <c r="S485" i="4"/>
  <c r="U485" i="4"/>
  <c r="S481" i="4"/>
  <c r="U481" i="4"/>
  <c r="S477" i="4"/>
  <c r="U477" i="4"/>
  <c r="S473" i="4"/>
  <c r="U473" i="4"/>
  <c r="S469" i="4"/>
  <c r="U469" i="4"/>
  <c r="S465" i="4"/>
  <c r="U465" i="4"/>
  <c r="S461" i="4"/>
  <c r="U461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U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/>
  <c r="T553" i="4"/>
  <c r="S545" i="4"/>
  <c r="U545" i="4"/>
  <c r="T545" i="4"/>
  <c r="S537" i="4"/>
  <c r="U537" i="4"/>
  <c r="T537" i="4"/>
  <c r="S529" i="4"/>
  <c r="U529" i="4"/>
  <c r="T529" i="4"/>
  <c r="S521" i="4"/>
  <c r="U521" i="4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/>
  <c r="T547" i="4"/>
  <c r="S539" i="4"/>
  <c r="U539" i="4"/>
  <c r="T539" i="4"/>
  <c r="S531" i="4"/>
  <c r="U531" i="4"/>
  <c r="T531" i="4"/>
  <c r="S523" i="4"/>
  <c r="U523" i="4"/>
  <c r="T523" i="4"/>
  <c r="S515" i="4"/>
  <c r="U515" i="4"/>
  <c r="T515" i="4"/>
  <c r="S378" i="4"/>
  <c r="U378" i="4"/>
  <c r="T378" i="4"/>
  <c r="S374" i="4"/>
  <c r="U374" i="4"/>
  <c r="T374" i="4"/>
  <c r="S370" i="4"/>
  <c r="U370" i="4"/>
  <c r="T370" i="4"/>
  <c r="S366" i="4"/>
  <c r="U366" i="4"/>
  <c r="T366" i="4"/>
  <c r="S362" i="4"/>
  <c r="U362" i="4"/>
  <c r="T362" i="4"/>
  <c r="S358" i="4"/>
  <c r="U358" i="4"/>
  <c r="T358" i="4"/>
  <c r="S246" i="4"/>
  <c r="U246" i="4"/>
  <c r="T246" i="4"/>
  <c r="S242" i="4"/>
  <c r="U242" i="4"/>
  <c r="T242" i="4"/>
  <c r="S238" i="4"/>
  <c r="U238" i="4"/>
  <c r="T238" i="4"/>
  <c r="S234" i="4"/>
  <c r="U234" i="4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/>
  <c r="S344" i="4"/>
  <c r="U344" i="4"/>
  <c r="S336" i="4"/>
  <c r="U33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/>
  <c r="W336" i="4"/>
  <c r="T332" i="4"/>
  <c r="T328" i="4"/>
  <c r="T324" i="4"/>
  <c r="V324" i="4"/>
  <c r="W324" i="4"/>
  <c r="T320" i="4"/>
  <c r="T316" i="4"/>
  <c r="T312" i="4"/>
  <c r="T308" i="4"/>
  <c r="V308" i="4"/>
  <c r="W308" i="4"/>
  <c r="T304" i="4"/>
  <c r="T300" i="4"/>
  <c r="T296" i="4"/>
  <c r="T292" i="4"/>
  <c r="V292" i="4"/>
  <c r="W292" i="4"/>
  <c r="T288" i="4"/>
  <c r="T284" i="4"/>
  <c r="T280" i="4"/>
  <c r="T276" i="4"/>
  <c r="V276" i="4"/>
  <c r="W276" i="4"/>
  <c r="T272" i="4"/>
  <c r="T268" i="4"/>
  <c r="T264" i="4"/>
  <c r="T260" i="4"/>
  <c r="V260" i="4"/>
  <c r="W260" i="4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/>
  <c r="S453" i="4"/>
  <c r="U453" i="4"/>
  <c r="S449" i="4"/>
  <c r="U449" i="4"/>
  <c r="S445" i="4"/>
  <c r="U445" i="4"/>
  <c r="S441" i="4"/>
  <c r="U441" i="4"/>
  <c r="S437" i="4"/>
  <c r="U437" i="4"/>
  <c r="S433" i="4"/>
  <c r="U433" i="4"/>
  <c r="S429" i="4"/>
  <c r="U429" i="4"/>
  <c r="S425" i="4"/>
  <c r="U425" i="4"/>
  <c r="S421" i="4"/>
  <c r="U421" i="4"/>
  <c r="S417" i="4"/>
  <c r="U417" i="4"/>
  <c r="S413" i="4"/>
  <c r="U413" i="4"/>
  <c r="S409" i="4"/>
  <c r="U409" i="4"/>
  <c r="S405" i="4"/>
  <c r="U405" i="4"/>
  <c r="S401" i="4"/>
  <c r="U401" i="4"/>
  <c r="S397" i="4"/>
  <c r="U397" i="4"/>
  <c r="S393" i="4"/>
  <c r="U393" i="4"/>
  <c r="S389" i="4"/>
  <c r="U389" i="4"/>
  <c r="S385" i="4"/>
  <c r="U385" i="4"/>
  <c r="S381" i="4"/>
  <c r="U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U356" i="4"/>
  <c r="S348" i="4"/>
  <c r="U348" i="4"/>
  <c r="S340" i="4"/>
  <c r="U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W216" i="4"/>
  <c r="V352" i="4"/>
  <c r="W352" i="4"/>
  <c r="W454" i="4"/>
  <c r="X454" i="4"/>
  <c r="Y454" i="4"/>
  <c r="V577" i="4"/>
  <c r="V785" i="4"/>
  <c r="V633" i="4"/>
  <c r="V947" i="4"/>
  <c r="W947" i="4"/>
  <c r="X947" i="4"/>
  <c r="W478" i="4"/>
  <c r="X478" i="4"/>
  <c r="Y478" i="4"/>
  <c r="V881" i="4"/>
  <c r="W881" i="4"/>
  <c r="X881" i="4"/>
  <c r="Y881" i="4"/>
  <c r="V252" i="4"/>
  <c r="W252" i="4"/>
  <c r="X252" i="4"/>
  <c r="Y252" i="4"/>
  <c r="V268" i="4"/>
  <c r="W268" i="4"/>
  <c r="X268" i="4"/>
  <c r="Y268" i="4"/>
  <c r="V284" i="4"/>
  <c r="W284" i="4"/>
  <c r="X284" i="4"/>
  <c r="Y284" i="4"/>
  <c r="V300" i="4"/>
  <c r="W300" i="4"/>
  <c r="X300" i="4"/>
  <c r="Y300" i="4"/>
  <c r="V316" i="4"/>
  <c r="W316" i="4"/>
  <c r="X316" i="4"/>
  <c r="Y316" i="4"/>
  <c r="V332" i="4"/>
  <c r="W332" i="4"/>
  <c r="X332" i="4"/>
  <c r="Y332" i="4"/>
  <c r="W552" i="4"/>
  <c r="X552" i="4"/>
  <c r="Y552" i="4"/>
  <c r="V90" i="4"/>
  <c r="W90" i="4"/>
  <c r="X90" i="4"/>
  <c r="V637" i="4"/>
  <c r="V773" i="4"/>
  <c r="W773" i="4"/>
  <c r="X773" i="4"/>
  <c r="W462" i="4"/>
  <c r="X462" i="4"/>
  <c r="Y462" i="4"/>
  <c r="AI462" i="4"/>
  <c r="V561" i="4"/>
  <c r="W561" i="4"/>
  <c r="X561" i="4"/>
  <c r="V657" i="4"/>
  <c r="W657" i="4"/>
  <c r="U913" i="4"/>
  <c r="W913" i="4"/>
  <c r="X913" i="4"/>
  <c r="Y913" i="4"/>
  <c r="V963" i="4"/>
  <c r="W963" i="4"/>
  <c r="X963" i="4"/>
  <c r="Y963" i="4"/>
  <c r="V226" i="4"/>
  <c r="W226" i="4"/>
  <c r="X226" i="4"/>
  <c r="V232" i="4"/>
  <c r="W232" i="4"/>
  <c r="X232" i="4"/>
  <c r="W229" i="4"/>
  <c r="X229" i="4"/>
  <c r="Y229" i="4"/>
  <c r="W474" i="4"/>
  <c r="X474" i="4"/>
  <c r="Y474" i="4"/>
  <c r="W486" i="4"/>
  <c r="X486" i="4"/>
  <c r="Y486" i="4"/>
  <c r="AG486" i="4"/>
  <c r="V955" i="4"/>
  <c r="W955" i="4"/>
  <c r="X955" i="4"/>
  <c r="Y955" i="4"/>
  <c r="V849" i="4"/>
  <c r="W849" i="4"/>
  <c r="X849" i="4"/>
  <c r="Y849" i="4"/>
  <c r="U939" i="4"/>
  <c r="W538" i="4"/>
  <c r="X538" i="4"/>
  <c r="Y538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/>
  <c r="W365" i="4"/>
  <c r="X365" i="4"/>
  <c r="Y365" i="4"/>
  <c r="W213" i="4"/>
  <c r="X213" i="4"/>
  <c r="Y213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/>
  <c r="Y257" i="4"/>
  <c r="W273" i="4"/>
  <c r="X273" i="4"/>
  <c r="Y273" i="4"/>
  <c r="W289" i="4"/>
  <c r="X289" i="4"/>
  <c r="Y289" i="4"/>
  <c r="W305" i="4"/>
  <c r="X305" i="4"/>
  <c r="Y305" i="4"/>
  <c r="W321" i="4"/>
  <c r="X321" i="4"/>
  <c r="Y321" i="4"/>
  <c r="W337" i="4"/>
  <c r="X337" i="4"/>
  <c r="Y337" i="4"/>
  <c r="W353" i="4"/>
  <c r="X353" i="4"/>
  <c r="Y353" i="4"/>
  <c r="V565" i="4"/>
  <c r="W565" i="4"/>
  <c r="X565" i="4"/>
  <c r="Y565" i="4"/>
  <c r="V645" i="4"/>
  <c r="W645" i="4"/>
  <c r="X645" i="4"/>
  <c r="W426" i="4"/>
  <c r="X426" i="4"/>
  <c r="Y426" i="4"/>
  <c r="W422" i="4"/>
  <c r="X422" i="4"/>
  <c r="W937" i="4"/>
  <c r="X937" i="4"/>
  <c r="Y937" i="4"/>
  <c r="W135" i="4"/>
  <c r="X135" i="4"/>
  <c r="Y135" i="4"/>
  <c r="AG135" i="4"/>
  <c r="W520" i="4"/>
  <c r="X520" i="4"/>
  <c r="Y520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/>
  <c r="X192" i="4"/>
  <c r="Y192" i="4"/>
  <c r="V350" i="4"/>
  <c r="W350" i="4"/>
  <c r="X350" i="4"/>
  <c r="V609" i="4"/>
  <c r="W609" i="4"/>
  <c r="X609" i="4"/>
  <c r="V705" i="4"/>
  <c r="V833" i="4"/>
  <c r="W833" i="4"/>
  <c r="X833" i="4"/>
  <c r="Y833" i="4"/>
  <c r="W249" i="4"/>
  <c r="X249" i="4"/>
  <c r="Y249" i="4"/>
  <c r="W265" i="4"/>
  <c r="X265" i="4"/>
  <c r="Y265" i="4"/>
  <c r="W281" i="4"/>
  <c r="X281" i="4"/>
  <c r="Y281" i="4"/>
  <c r="W297" i="4"/>
  <c r="X297" i="4"/>
  <c r="Y297" i="4"/>
  <c r="W313" i="4"/>
  <c r="X313" i="4"/>
  <c r="Y313" i="4"/>
  <c r="W329" i="4"/>
  <c r="X329" i="4"/>
  <c r="Y329" i="4"/>
  <c r="W345" i="4"/>
  <c r="X345" i="4"/>
  <c r="Y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/>
  <c r="X208" i="4"/>
  <c r="Y208" i="4"/>
  <c r="V272" i="4"/>
  <c r="W272" i="4"/>
  <c r="X272" i="4"/>
  <c r="V304" i="4"/>
  <c r="W304" i="4"/>
  <c r="X304" i="4"/>
  <c r="V218" i="4"/>
  <c r="W218" i="4"/>
  <c r="X218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/>
  <c r="X188" i="4"/>
  <c r="Y188" i="4"/>
  <c r="V204" i="4"/>
  <c r="W204" i="4"/>
  <c r="X204" i="4"/>
  <c r="Y204" i="4"/>
  <c r="W189" i="4"/>
  <c r="X189" i="4"/>
  <c r="Y189" i="4"/>
  <c r="W221" i="4"/>
  <c r="X221" i="4"/>
  <c r="Y221" i="4"/>
  <c r="W398" i="4"/>
  <c r="X398" i="4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346" i="4"/>
  <c r="X346" i="4"/>
  <c r="W197" i="4"/>
  <c r="X197" i="4"/>
  <c r="Y197" i="4"/>
  <c r="W33" i="4"/>
  <c r="X33" i="4"/>
  <c r="Y33" i="4"/>
  <c r="W177" i="4"/>
  <c r="X177" i="4"/>
  <c r="Y177" i="4"/>
  <c r="W131" i="4"/>
  <c r="X131" i="4"/>
  <c r="Y131" i="4"/>
  <c r="W193" i="4"/>
  <c r="X193" i="4"/>
  <c r="Y193" i="4"/>
  <c r="W402" i="4"/>
  <c r="X402" i="4"/>
  <c r="Y402" i="4"/>
  <c r="W434" i="4"/>
  <c r="X434" i="4"/>
  <c r="Y434" i="4"/>
  <c r="W502" i="4"/>
  <c r="X502" i="4"/>
  <c r="Y502" i="4"/>
  <c r="F4" i="3"/>
  <c r="W536" i="4"/>
  <c r="X536" i="4"/>
  <c r="Y536" i="4"/>
  <c r="V617" i="4"/>
  <c r="W617" i="4"/>
  <c r="X617" i="4"/>
  <c r="W438" i="4"/>
  <c r="X438" i="4"/>
  <c r="Y438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/>
  <c r="X224" i="4"/>
  <c r="Y224" i="4"/>
  <c r="V354" i="4"/>
  <c r="W354" i="4"/>
  <c r="X354" i="4"/>
  <c r="W147" i="4"/>
  <c r="X147" i="4"/>
  <c r="Y147" i="4"/>
  <c r="W217" i="4"/>
  <c r="X217" i="4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/>
  <c r="W470" i="4"/>
  <c r="X470" i="4"/>
  <c r="Y470" i="4"/>
  <c r="W54" i="4"/>
  <c r="X54" i="4"/>
  <c r="Y54" i="4"/>
  <c r="V236" i="4"/>
  <c r="W236" i="4"/>
  <c r="X236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W200" i="4"/>
  <c r="X200" i="4"/>
  <c r="Y200" i="4"/>
  <c r="U387" i="4"/>
  <c r="W387" i="4"/>
  <c r="X387" i="4"/>
  <c r="V78" i="4"/>
  <c r="W78" i="4"/>
  <c r="X78" i="4"/>
  <c r="V228" i="4"/>
  <c r="W228" i="4"/>
  <c r="X228" i="4"/>
  <c r="V280" i="4"/>
  <c r="W280" i="4"/>
  <c r="X280" i="4"/>
  <c r="V296" i="4"/>
  <c r="W296" i="4"/>
  <c r="X296" i="4"/>
  <c r="V312" i="4"/>
  <c r="W312" i="4"/>
  <c r="X312" i="4"/>
  <c r="V328" i="4"/>
  <c r="W328" i="4"/>
  <c r="X328" i="4"/>
  <c r="V94" i="4"/>
  <c r="W94" i="4"/>
  <c r="X94" i="4"/>
  <c r="V230" i="4"/>
  <c r="W230" i="4"/>
  <c r="X230" i="4"/>
  <c r="V98" i="4"/>
  <c r="W98" i="4"/>
  <c r="V220" i="4"/>
  <c r="W220" i="4"/>
  <c r="X220" i="4"/>
  <c r="Y220" i="4"/>
  <c r="W382" i="4"/>
  <c r="X382" i="4"/>
  <c r="W446" i="4"/>
  <c r="X446" i="4"/>
  <c r="Y446" i="4"/>
  <c r="AI446" i="4"/>
  <c r="W62" i="4"/>
  <c r="X62" i="4"/>
  <c r="Y62" i="4"/>
  <c r="W181" i="4"/>
  <c r="X181" i="4"/>
  <c r="Y181" i="4"/>
  <c r="AG181" i="4"/>
  <c r="W225" i="4"/>
  <c r="X225" i="4"/>
  <c r="Y225" i="4"/>
  <c r="AG225" i="4"/>
  <c r="V557" i="4"/>
  <c r="V605" i="4"/>
  <c r="V621" i="4"/>
  <c r="W466" i="4"/>
  <c r="X466" i="4"/>
  <c r="Y466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Y233" i="4"/>
  <c r="AG233" i="4"/>
  <c r="V569" i="4"/>
  <c r="W569" i="4"/>
  <c r="X569" i="4"/>
  <c r="W522" i="4"/>
  <c r="X522" i="4"/>
  <c r="Y522" i="4"/>
  <c r="V585" i="4"/>
  <c r="W442" i="4"/>
  <c r="X442" i="4"/>
  <c r="Y442" i="4"/>
  <c r="W209" i="4"/>
  <c r="X209" i="4"/>
  <c r="Y209" i="4"/>
  <c r="W205" i="4"/>
  <c r="X205" i="4"/>
  <c r="Y205" i="4"/>
  <c r="W21" i="4"/>
  <c r="X21" i="4"/>
  <c r="Y21" i="4"/>
  <c r="V649" i="4"/>
  <c r="V713" i="4"/>
  <c r="W143" i="4"/>
  <c r="X143" i="4"/>
  <c r="Y143" i="4"/>
  <c r="W406" i="4"/>
  <c r="X406" i="4"/>
  <c r="Y406" i="4"/>
  <c r="W498" i="4"/>
  <c r="X498" i="4"/>
  <c r="Y498" i="4"/>
  <c r="W530" i="4"/>
  <c r="X530" i="4"/>
  <c r="Y530" i="4"/>
  <c r="V264" i="4"/>
  <c r="W264" i="4"/>
  <c r="X264" i="4"/>
  <c r="V970" i="4"/>
  <c r="W970" i="4"/>
  <c r="V994" i="4"/>
  <c r="W994" i="4"/>
  <c r="V383" i="4"/>
  <c r="V539" i="4"/>
  <c r="W539" i="4"/>
  <c r="V545" i="4"/>
  <c r="W545" i="4"/>
  <c r="V342" i="4"/>
  <c r="W342" i="4"/>
  <c r="X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/>
  <c r="X509" i="4"/>
  <c r="V993" i="4"/>
  <c r="W993" i="4"/>
  <c r="X993" i="4"/>
  <c r="U573" i="4"/>
  <c r="W573" i="4"/>
  <c r="X573" i="4"/>
  <c r="V556" i="4"/>
  <c r="W556" i="4"/>
  <c r="V366" i="4"/>
  <c r="W366" i="4"/>
  <c r="V942" i="4"/>
  <c r="W942" i="4"/>
  <c r="V338" i="4"/>
  <c r="W338" i="4"/>
  <c r="X338" i="4"/>
  <c r="U605" i="4"/>
  <c r="U713" i="4"/>
  <c r="V515" i="4"/>
  <c r="W515" i="4"/>
  <c r="V589" i="4"/>
  <c r="U637" i="4"/>
  <c r="W46" i="4"/>
  <c r="X46" i="4"/>
  <c r="Y46" i="4"/>
  <c r="U585" i="4"/>
  <c r="V72" i="4"/>
  <c r="W72" i="4"/>
  <c r="X72" i="4"/>
  <c r="Y72" i="4"/>
  <c r="V256" i="4"/>
  <c r="W256" i="4"/>
  <c r="X256" i="4"/>
  <c r="V288" i="4"/>
  <c r="W288" i="4"/>
  <c r="X288" i="4"/>
  <c r="V320" i="4"/>
  <c r="W320" i="4"/>
  <c r="X320" i="4"/>
  <c r="W418" i="4"/>
  <c r="X418" i="4"/>
  <c r="Y418" i="4"/>
  <c r="W450" i="4"/>
  <c r="X450" i="4"/>
  <c r="W373" i="4"/>
  <c r="X373" i="4"/>
  <c r="Y373" i="4"/>
  <c r="W546" i="4"/>
  <c r="X546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W506" i="4"/>
  <c r="X506" i="4"/>
  <c r="W430" i="4"/>
  <c r="X430" i="4"/>
  <c r="Y430" i="4"/>
  <c r="U557" i="4"/>
  <c r="U589" i="4"/>
  <c r="U621" i="4"/>
  <c r="W35" i="4"/>
  <c r="X35" i="4"/>
  <c r="Y35" i="4"/>
  <c r="V374" i="4"/>
  <c r="W374" i="4"/>
  <c r="V523" i="4"/>
  <c r="W523" i="4"/>
  <c r="V547" i="4"/>
  <c r="W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W507" i="4"/>
  <c r="X507" i="4"/>
  <c r="V74" i="4"/>
  <c r="W74" i="4"/>
  <c r="X74" i="4"/>
  <c r="V961" i="4"/>
  <c r="W961" i="4"/>
  <c r="X961" i="4"/>
  <c r="W510" i="4"/>
  <c r="X510" i="4"/>
  <c r="V248" i="4"/>
  <c r="W248" i="4"/>
  <c r="X248" i="4"/>
  <c r="W201" i="4"/>
  <c r="X201" i="4"/>
  <c r="Y201" i="4"/>
  <c r="AG201" i="4"/>
  <c r="V146" i="4"/>
  <c r="W146" i="4"/>
  <c r="X146" i="4"/>
  <c r="W127" i="4"/>
  <c r="X127" i="4"/>
  <c r="V613" i="4"/>
  <c r="W613" i="4"/>
  <c r="X613" i="4"/>
  <c r="Y613" i="4"/>
  <c r="V581" i="4"/>
  <c r="W581" i="4"/>
  <c r="X581" i="4"/>
  <c r="Y581" i="4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Y510" i="4"/>
  <c r="V973" i="4"/>
  <c r="W973" i="4"/>
  <c r="W985" i="4"/>
  <c r="X985" i="4"/>
  <c r="V531" i="4"/>
  <c r="W531" i="4"/>
  <c r="X531" i="4"/>
  <c r="V555" i="4"/>
  <c r="W555" i="4"/>
  <c r="X555" i="4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/>
  <c r="X521" i="4"/>
  <c r="V537" i="4"/>
  <c r="W537" i="4"/>
  <c r="X537" i="4"/>
  <c r="V553" i="4"/>
  <c r="W553" i="4"/>
  <c r="X553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222" i="4"/>
  <c r="W222" i="4"/>
  <c r="X222" i="4"/>
  <c r="V102" i="4"/>
  <c r="W102" i="4"/>
  <c r="X102" i="4"/>
  <c r="V7" i="4"/>
  <c r="W7" i="4"/>
  <c r="V395" i="4"/>
  <c r="W395" i="4"/>
  <c r="X395" i="4"/>
  <c r="V503" i="4"/>
  <c r="W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W234" i="4"/>
  <c r="X234" i="4"/>
  <c r="V238" i="4"/>
  <c r="W238" i="4"/>
  <c r="X238" i="4"/>
  <c r="V242" i="4"/>
  <c r="W242" i="4"/>
  <c r="X242" i="4"/>
  <c r="V246" i="4"/>
  <c r="W246" i="4"/>
  <c r="X246" i="4"/>
  <c r="V358" i="4"/>
  <c r="W358" i="4"/>
  <c r="X358" i="4"/>
  <c r="V362" i="4"/>
  <c r="W362" i="4"/>
  <c r="X362" i="4"/>
  <c r="V370" i="4"/>
  <c r="W370" i="4"/>
  <c r="X370" i="4"/>
  <c r="V378" i="4"/>
  <c r="W378" i="4"/>
  <c r="X378" i="4"/>
  <c r="U383" i="4"/>
  <c r="V70" i="4"/>
  <c r="W70" i="4"/>
  <c r="X70" i="4"/>
  <c r="V86" i="4"/>
  <c r="W86" i="4"/>
  <c r="X86" i="4"/>
  <c r="V214" i="4"/>
  <c r="W214" i="4"/>
  <c r="X214" i="4"/>
  <c r="V212" i="4"/>
  <c r="W212" i="4"/>
  <c r="X212" i="4"/>
  <c r="V18" i="4"/>
  <c r="W18" i="4"/>
  <c r="X18" i="4"/>
  <c r="Y18" i="4"/>
  <c r="W577" i="4"/>
  <c r="X577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/>
  <c r="X196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514" i="4"/>
  <c r="U514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W516" i="4"/>
  <c r="X516" i="4"/>
  <c r="Y516" i="4"/>
  <c r="W532" i="4"/>
  <c r="X532" i="4"/>
  <c r="Y532" i="4"/>
  <c r="W548" i="4"/>
  <c r="X548" i="4"/>
  <c r="Y548" i="4"/>
  <c r="V501" i="4"/>
  <c r="W501" i="4"/>
  <c r="X501" i="4"/>
  <c r="Y501" i="4"/>
  <c r="V5" i="4"/>
  <c r="W5" i="4"/>
  <c r="X5" i="4"/>
  <c r="Y5" i="4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/>
  <c r="V461" i="4"/>
  <c r="W461" i="4"/>
  <c r="V477" i="4"/>
  <c r="W477" i="4"/>
  <c r="X477" i="4"/>
  <c r="Y477" i="4"/>
  <c r="AG477" i="4"/>
  <c r="V493" i="4"/>
  <c r="W493" i="4"/>
  <c r="V469" i="4"/>
  <c r="W469" i="4"/>
  <c r="X469" i="4"/>
  <c r="Y469" i="4"/>
  <c r="AG469" i="4"/>
  <c r="V485" i="4"/>
  <c r="W485" i="4"/>
  <c r="V513" i="4"/>
  <c r="W513" i="4"/>
  <c r="X513" i="4"/>
  <c r="Y513" i="4"/>
  <c r="AG513" i="4"/>
  <c r="AG394" i="4"/>
  <c r="W989" i="4"/>
  <c r="X989" i="4"/>
  <c r="V17" i="4"/>
  <c r="W17" i="4"/>
  <c r="X17" i="4"/>
  <c r="V465" i="4"/>
  <c r="W465" i="4"/>
  <c r="V473" i="4"/>
  <c r="W473" i="4"/>
  <c r="V481" i="4"/>
  <c r="W481" i="4"/>
  <c r="V489" i="4"/>
  <c r="W489" i="4"/>
  <c r="V497" i="4"/>
  <c r="W497" i="4"/>
  <c r="V12" i="4"/>
  <c r="W12" i="4"/>
  <c r="X12" i="4"/>
  <c r="Y12" i="4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AI494" i="4"/>
  <c r="W15" i="4"/>
  <c r="X15" i="4"/>
  <c r="V122" i="4"/>
  <c r="W122" i="4"/>
  <c r="V138" i="4"/>
  <c r="W138" i="4"/>
  <c r="V344" i="4"/>
  <c r="W344" i="4"/>
  <c r="X344" i="4"/>
  <c r="V13" i="4"/>
  <c r="W13" i="4"/>
  <c r="W66" i="4"/>
  <c r="U8" i="4"/>
  <c r="V8" i="4"/>
  <c r="U10" i="4"/>
  <c r="V10" i="4"/>
  <c r="AG169" i="4"/>
  <c r="AI454" i="4"/>
  <c r="AG414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526" i="4"/>
  <c r="W542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/>
  <c r="X292" i="4"/>
  <c r="Y292" i="4"/>
  <c r="X308" i="4"/>
  <c r="Y308" i="4"/>
  <c r="X324" i="4"/>
  <c r="Y324" i="4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40" i="4"/>
  <c r="W340" i="4"/>
  <c r="V348" i="4"/>
  <c r="W348" i="4"/>
  <c r="V356" i="4"/>
  <c r="W356" i="4"/>
  <c r="V381" i="4"/>
  <c r="W381" i="4"/>
  <c r="V389" i="4"/>
  <c r="W389" i="4"/>
  <c r="V397" i="4"/>
  <c r="W397" i="4"/>
  <c r="V405" i="4"/>
  <c r="W405" i="4"/>
  <c r="V413" i="4"/>
  <c r="W413" i="4"/>
  <c r="V421" i="4"/>
  <c r="W421" i="4"/>
  <c r="V429" i="4"/>
  <c r="W429" i="4"/>
  <c r="V437" i="4"/>
  <c r="W437" i="4"/>
  <c r="V445" i="4"/>
  <c r="W445" i="4"/>
  <c r="V453" i="4"/>
  <c r="W453" i="4"/>
  <c r="V505" i="4"/>
  <c r="W505" i="4"/>
  <c r="W14" i="4"/>
  <c r="X216" i="4"/>
  <c r="Y216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5" i="4"/>
  <c r="X235" i="4"/>
  <c r="Y235" i="4"/>
  <c r="W239" i="4"/>
  <c r="X239" i="4"/>
  <c r="Y239" i="4"/>
  <c r="W243" i="4"/>
  <c r="X243" i="4"/>
  <c r="Y243" i="4"/>
  <c r="W359" i="4"/>
  <c r="X359" i="4"/>
  <c r="Y359" i="4"/>
  <c r="W363" i="4"/>
  <c r="X363" i="4"/>
  <c r="Y363" i="4"/>
  <c r="W367" i="4"/>
  <c r="X367" i="4"/>
  <c r="Y367" i="4"/>
  <c r="W371" i="4"/>
  <c r="X371" i="4"/>
  <c r="Y371" i="4"/>
  <c r="W375" i="4"/>
  <c r="X375" i="4"/>
  <c r="Y375" i="4"/>
  <c r="W379" i="4"/>
  <c r="X379" i="4"/>
  <c r="Y379" i="4"/>
  <c r="W518" i="4"/>
  <c r="X518" i="4"/>
  <c r="W534" i="4"/>
  <c r="W550" i="4"/>
  <c r="X550" i="4"/>
  <c r="Y550" i="4"/>
  <c r="W524" i="4"/>
  <c r="W540" i="4"/>
  <c r="V32" i="4"/>
  <c r="W32" i="4"/>
  <c r="V40" i="4"/>
  <c r="W40" i="4"/>
  <c r="V68" i="4"/>
  <c r="W68" i="4"/>
  <c r="V385" i="4"/>
  <c r="W385" i="4"/>
  <c r="V393" i="4"/>
  <c r="W393" i="4"/>
  <c r="V401" i="4"/>
  <c r="W401" i="4"/>
  <c r="V409" i="4"/>
  <c r="W409" i="4"/>
  <c r="V417" i="4"/>
  <c r="W417" i="4"/>
  <c r="V425" i="4"/>
  <c r="W425" i="4"/>
  <c r="V433" i="4"/>
  <c r="W433" i="4"/>
  <c r="V441" i="4"/>
  <c r="W441" i="4"/>
  <c r="V449" i="4"/>
  <c r="W449" i="4"/>
  <c r="V457" i="4"/>
  <c r="W457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/>
  <c r="X953" i="4"/>
  <c r="Y953" i="4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/>
  <c r="AU482" i="4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/>
  <c r="AW185" i="4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/>
  <c r="AR486" i="4"/>
  <c r="AA486" i="4"/>
  <c r="AM486" i="4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/>
  <c r="AU552" i="4"/>
  <c r="AA552" i="4"/>
  <c r="AB552" i="4"/>
  <c r="AN552" i="4"/>
  <c r="AT552" i="4"/>
  <c r="AF552" i="4"/>
  <c r="AL552" i="4"/>
  <c r="AR552" i="4"/>
  <c r="G552" i="4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/>
  <c r="AT538" i="4"/>
  <c r="AD229" i="4"/>
  <c r="Z229" i="4"/>
  <c r="AC229" i="4"/>
  <c r="AO229" i="4"/>
  <c r="AU229" i="4"/>
  <c r="AE221" i="4"/>
  <c r="AB486" i="4"/>
  <c r="AS486" i="4"/>
  <c r="AC486" i="4"/>
  <c r="AD135" i="4"/>
  <c r="AC135" i="4"/>
  <c r="AO135" i="4"/>
  <c r="AU135" i="4"/>
  <c r="AE438" i="4"/>
  <c r="AA181" i="4"/>
  <c r="AM181" i="4"/>
  <c r="AS181" i="4"/>
  <c r="AH486" i="4"/>
  <c r="AD536" i="4"/>
  <c r="AK538" i="4"/>
  <c r="AJ538" i="4"/>
  <c r="AH229" i="4"/>
  <c r="W939" i="4"/>
  <c r="X939" i="4"/>
  <c r="AG462" i="4"/>
  <c r="AG520" i="4"/>
  <c r="AI937" i="4"/>
  <c r="AI474" i="4"/>
  <c r="AD161" i="4"/>
  <c r="Z462" i="4"/>
  <c r="AA462" i="4"/>
  <c r="AM462" i="4"/>
  <c r="AS462" i="4"/>
  <c r="AB213" i="4"/>
  <c r="AJ462" i="4"/>
  <c r="AE426" i="4"/>
  <c r="AI161" i="4"/>
  <c r="W637" i="4"/>
  <c r="X637" i="4"/>
  <c r="AK462" i="4"/>
  <c r="AQ462" i="4"/>
  <c r="AW462" i="4"/>
  <c r="AJ213" i="4"/>
  <c r="AF474" i="4"/>
  <c r="AD937" i="4"/>
  <c r="Z161" i="4"/>
  <c r="AE205" i="4"/>
  <c r="AB462" i="4"/>
  <c r="AN462" i="4"/>
  <c r="AT462" i="4"/>
  <c r="AC462" i="4"/>
  <c r="AO462" i="4"/>
  <c r="AU462" i="4"/>
  <c r="AE213" i="4"/>
  <c r="AF37" i="4"/>
  <c r="AF462" i="4"/>
  <c r="AK213" i="4"/>
  <c r="AA520" i="4"/>
  <c r="AD474" i="4"/>
  <c r="AP474" i="4"/>
  <c r="AV474" i="4"/>
  <c r="AC474" i="4"/>
  <c r="AO474" i="4"/>
  <c r="AU474" i="4"/>
  <c r="AK474" i="4"/>
  <c r="AH426" i="4"/>
  <c r="AB474" i="4"/>
  <c r="AN474" i="4"/>
  <c r="AT474" i="4"/>
  <c r="AE474" i="4"/>
  <c r="AA474" i="4"/>
  <c r="AG213" i="4"/>
  <c r="AM213" i="4"/>
  <c r="AS213" i="4"/>
  <c r="AJ937" i="4"/>
  <c r="AG474" i="4"/>
  <c r="AF213" i="4"/>
  <c r="AH520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/>
  <c r="AV213" i="4"/>
  <c r="Z213" i="4"/>
  <c r="AL213" i="4"/>
  <c r="AR213" i="4"/>
  <c r="AC213" i="4"/>
  <c r="AO213" i="4"/>
  <c r="AU213" i="4"/>
  <c r="AB189" i="4"/>
  <c r="AH213" i="4"/>
  <c r="AN213" i="4"/>
  <c r="AT213" i="4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E470" i="4"/>
  <c r="AC446" i="4"/>
  <c r="AO446" i="4"/>
  <c r="AH402" i="4"/>
  <c r="AK135" i="4"/>
  <c r="AF438" i="4"/>
  <c r="AI209" i="4"/>
  <c r="AI406" i="4"/>
  <c r="AK502" i="4"/>
  <c r="AK536" i="4"/>
  <c r="AK217" i="4"/>
  <c r="AG131" i="4"/>
  <c r="AM131" i="4"/>
  <c r="AS131" i="4"/>
  <c r="AH139" i="4"/>
  <c r="AG221" i="4"/>
  <c r="AG209" i="4"/>
  <c r="AI520" i="4"/>
  <c r="AG937" i="4"/>
  <c r="AF426" i="4"/>
  <c r="AA197" i="4"/>
  <c r="AE937" i="4"/>
  <c r="AQ937" i="4"/>
  <c r="AW937" i="4"/>
  <c r="AC937" i="4"/>
  <c r="AO937" i="4"/>
  <c r="AU937" i="4"/>
  <c r="AB937" i="4"/>
  <c r="AE520" i="4"/>
  <c r="AD520" i="4"/>
  <c r="Z520" i="4"/>
  <c r="AL520" i="4"/>
  <c r="AR520" i="4"/>
  <c r="G520" i="4"/>
  <c r="AD426" i="4"/>
  <c r="Z426" i="4"/>
  <c r="AC426" i="4"/>
  <c r="AO426" i="4"/>
  <c r="AU426" i="4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/>
  <c r="AU143" i="4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/>
  <c r="AA233" i="4"/>
  <c r="AM233" i="4"/>
  <c r="AS233" i="4"/>
  <c r="AD143" i="4"/>
  <c r="AA225" i="4"/>
  <c r="AM225" i="4"/>
  <c r="AS225" i="4"/>
  <c r="AE189" i="4"/>
  <c r="AH205" i="4"/>
  <c r="AK189" i="4"/>
  <c r="AA466" i="4"/>
  <c r="AC434" i="4"/>
  <c r="Z398" i="4"/>
  <c r="AJ62" i="4"/>
  <c r="AP62" i="4"/>
  <c r="AV62" i="4"/>
  <c r="AG398" i="4"/>
  <c r="AG37" i="4"/>
  <c r="AG470" i="4"/>
  <c r="AH446" i="4"/>
  <c r="AF181" i="4"/>
  <c r="AF502" i="4"/>
  <c r="AJ217" i="4"/>
  <c r="AI530" i="4"/>
  <c r="AF139" i="4"/>
  <c r="AJ221" i="4"/>
  <c r="Y609" i="4"/>
  <c r="AI609" i="4"/>
  <c r="AB502" i="4"/>
  <c r="AA502" i="4"/>
  <c r="AA406" i="4"/>
  <c r="AE217" i="4"/>
  <c r="AA139" i="4"/>
  <c r="AE131" i="4"/>
  <c r="AB221" i="4"/>
  <c r="AA221" i="4"/>
  <c r="AM221" i="4"/>
  <c r="AS221" i="4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/>
  <c r="AR502" i="4"/>
  <c r="AC502" i="4"/>
  <c r="AD406" i="4"/>
  <c r="AE406" i="4"/>
  <c r="AD217" i="4"/>
  <c r="Z217" i="4"/>
  <c r="AL217" i="4"/>
  <c r="AR217" i="4"/>
  <c r="AC217" i="4"/>
  <c r="AO217" i="4"/>
  <c r="AU217" i="4"/>
  <c r="AE139" i="4"/>
  <c r="AD131" i="4"/>
  <c r="Z131" i="4"/>
  <c r="AC131" i="4"/>
  <c r="AQ369" i="4"/>
  <c r="AW369" i="4"/>
  <c r="AD221" i="4"/>
  <c r="AP221" i="4"/>
  <c r="AV221" i="4"/>
  <c r="Z221" i="4"/>
  <c r="AL221" i="4"/>
  <c r="AR221" i="4"/>
  <c r="AC221" i="4"/>
  <c r="AB209" i="4"/>
  <c r="AA209" i="4"/>
  <c r="AM209" i="4"/>
  <c r="AS209" i="4"/>
  <c r="AB185" i="4"/>
  <c r="AA185" i="4"/>
  <c r="AD402" i="4"/>
  <c r="AP402" i="4"/>
  <c r="AV402" i="4"/>
  <c r="Z402" i="4"/>
  <c r="AL402" i="4"/>
  <c r="AR402" i="4"/>
  <c r="AC402" i="4"/>
  <c r="AD470" i="4"/>
  <c r="Z470" i="4"/>
  <c r="AC470" i="4"/>
  <c r="AU446" i="4"/>
  <c r="AD438" i="4"/>
  <c r="Z438" i="4"/>
  <c r="AL438" i="4"/>
  <c r="AR438" i="4"/>
  <c r="AC438" i="4"/>
  <c r="AE181" i="4"/>
  <c r="AK402" i="4"/>
  <c r="AF470" i="4"/>
  <c r="AJ446" i="4"/>
  <c r="AJ438" i="4"/>
  <c r="AK181" i="4"/>
  <c r="AC536" i="4"/>
  <c r="AA536" i="4"/>
  <c r="AB536" i="4"/>
  <c r="AC530" i="4"/>
  <c r="AO530" i="4"/>
  <c r="AU530" i="4"/>
  <c r="AB530" i="4"/>
  <c r="AD418" i="4"/>
  <c r="AD37" i="4"/>
  <c r="Y1001" i="4"/>
  <c r="AJ1001" i="4"/>
  <c r="AI221" i="4"/>
  <c r="AI185" i="4"/>
  <c r="AI470" i="4"/>
  <c r="AI438" i="4"/>
  <c r="AI502" i="4"/>
  <c r="AH502" i="4"/>
  <c r="AJ536" i="4"/>
  <c r="AP536" i="4"/>
  <c r="AV536" i="4"/>
  <c r="AF536" i="4"/>
  <c r="AK406" i="4"/>
  <c r="AK530" i="4"/>
  <c r="AG402" i="4"/>
  <c r="AM402" i="4"/>
  <c r="AS402" i="4"/>
  <c r="AH217" i="4"/>
  <c r="AH131" i="4"/>
  <c r="AN131" i="4"/>
  <c r="AT131" i="4"/>
  <c r="AH221" i="4"/>
  <c r="W621" i="4"/>
  <c r="X621" i="4"/>
  <c r="W557" i="4"/>
  <c r="X557" i="4"/>
  <c r="W649" i="4"/>
  <c r="X649" i="4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/>
  <c r="AS193" i="4"/>
  <c r="AM43" i="4"/>
  <c r="AS43" i="4"/>
  <c r="Z498" i="4"/>
  <c r="AE233" i="4"/>
  <c r="AQ233" i="4"/>
  <c r="AW233" i="4"/>
  <c r="AB205" i="4"/>
  <c r="AN205" i="4"/>
  <c r="AT205" i="4"/>
  <c r="AA205" i="4"/>
  <c r="Z143" i="4"/>
  <c r="AE225" i="4"/>
  <c r="AD189" i="4"/>
  <c r="Z189" i="4"/>
  <c r="AL189" i="4"/>
  <c r="AR189" i="4"/>
  <c r="AC189" i="4"/>
  <c r="AK498" i="4"/>
  <c r="AJ233" i="4"/>
  <c r="AH143" i="4"/>
  <c r="AK225" i="4"/>
  <c r="AH189" i="4"/>
  <c r="AN189" i="4"/>
  <c r="AT189" i="4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241" i="4"/>
  <c r="AR241" i="4"/>
  <c r="E241" i="4"/>
  <c r="I241" i="4"/>
  <c r="AD193" i="4"/>
  <c r="AP193" i="4"/>
  <c r="AV193" i="4"/>
  <c r="Z193" i="4"/>
  <c r="AC193" i="4"/>
  <c r="AL105" i="4"/>
  <c r="AR105" i="4"/>
  <c r="D105" i="4"/>
  <c r="H105" i="4"/>
  <c r="K106" i="2"/>
  <c r="AL43" i="4"/>
  <c r="AR43" i="4"/>
  <c r="D43" i="4"/>
  <c r="H43" i="4"/>
  <c r="K44" i="2"/>
  <c r="AB498" i="4"/>
  <c r="AE498" i="4"/>
  <c r="AA498" i="4"/>
  <c r="AD233" i="4"/>
  <c r="AP233" i="4"/>
  <c r="AV233" i="4"/>
  <c r="Z233" i="4"/>
  <c r="AC233" i="4"/>
  <c r="AO233" i="4"/>
  <c r="AU233" i="4"/>
  <c r="AD205" i="4"/>
  <c r="AP205" i="4"/>
  <c r="AV205" i="4"/>
  <c r="Z205" i="4"/>
  <c r="AC205" i="4"/>
  <c r="AG63" i="4"/>
  <c r="AB143" i="4"/>
  <c r="AN143" i="4"/>
  <c r="AT143" i="4"/>
  <c r="AE143" i="4"/>
  <c r="AA143" i="4"/>
  <c r="AD225" i="4"/>
  <c r="AP225" i="4"/>
  <c r="AV225" i="4"/>
  <c r="Z225" i="4"/>
  <c r="AC225" i="4"/>
  <c r="AE201" i="4"/>
  <c r="AH498" i="4"/>
  <c r="AF233" i="4"/>
  <c r="AK205" i="4"/>
  <c r="AQ205" i="4"/>
  <c r="AW205" i="4"/>
  <c r="AK143" i="4"/>
  <c r="AH225" i="4"/>
  <c r="AC62" i="4"/>
  <c r="AO62" i="4"/>
  <c r="AU62" i="4"/>
  <c r="AA62" i="4"/>
  <c r="AB62" i="4"/>
  <c r="AN62" i="4"/>
  <c r="AT62" i="4"/>
  <c r="AQ965" i="4"/>
  <c r="AW965" i="4"/>
  <c r="AP109" i="4"/>
  <c r="AV109" i="4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/>
  <c r="AF62" i="4"/>
  <c r="AH147" i="4"/>
  <c r="AK442" i="4"/>
  <c r="AK197" i="4"/>
  <c r="AG197" i="4"/>
  <c r="AK466" i="4"/>
  <c r="AK434" i="4"/>
  <c r="AG434" i="4"/>
  <c r="AH193" i="4"/>
  <c r="Y673" i="4"/>
  <c r="Z673" i="4"/>
  <c r="AQ494" i="4"/>
  <c r="AW494" i="4"/>
  <c r="AQ969" i="4"/>
  <c r="AW969" i="4"/>
  <c r="AQ377" i="4"/>
  <c r="AW377" i="4"/>
  <c r="AP153" i="4"/>
  <c r="AV153" i="4"/>
  <c r="AQ149" i="4"/>
  <c r="AW149" i="4"/>
  <c r="AD466" i="4"/>
  <c r="Z466" i="4"/>
  <c r="AC466" i="4"/>
  <c r="AO466" i="4"/>
  <c r="AU466" i="4"/>
  <c r="AD442" i="4"/>
  <c r="AP442" i="4"/>
  <c r="AV442" i="4"/>
  <c r="Z442" i="4"/>
  <c r="AC442" i="4"/>
  <c r="AH114" i="4"/>
  <c r="AG498" i="4"/>
  <c r="AG205" i="4"/>
  <c r="AG62" i="4"/>
  <c r="AM62" i="4"/>
  <c r="AS62" i="4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/>
  <c r="AD209" i="4"/>
  <c r="AP209" i="4"/>
  <c r="AV209" i="4"/>
  <c r="Z209" i="4"/>
  <c r="AC209" i="4"/>
  <c r="AD185" i="4"/>
  <c r="Z185" i="4"/>
  <c r="AC185" i="4"/>
  <c r="AB173" i="4"/>
  <c r="AP105" i="4"/>
  <c r="AV105" i="4"/>
  <c r="AD446" i="4"/>
  <c r="Z446" i="4"/>
  <c r="AE446" i="4"/>
  <c r="AA446" i="4"/>
  <c r="AD181" i="4"/>
  <c r="Z181" i="4"/>
  <c r="AC181" i="4"/>
  <c r="AF446" i="4"/>
  <c r="AH201" i="4"/>
  <c r="AH181" i="4"/>
  <c r="AL925" i="4"/>
  <c r="AR925" i="4"/>
  <c r="E925" i="4"/>
  <c r="I925" i="4"/>
  <c r="AE530" i="4"/>
  <c r="AD530" i="4"/>
  <c r="Z530" i="4"/>
  <c r="AE418" i="4"/>
  <c r="AE37" i="4"/>
  <c r="AQ37" i="4"/>
  <c r="AW37" i="4"/>
  <c r="AB37" i="4"/>
  <c r="AI139" i="4"/>
  <c r="AG406" i="4"/>
  <c r="AJ530" i="4"/>
  <c r="AK139" i="4"/>
  <c r="AG139" i="4"/>
  <c r="AH418" i="4"/>
  <c r="AK209" i="4"/>
  <c r="AG185" i="4"/>
  <c r="AH209" i="4"/>
  <c r="W585" i="4"/>
  <c r="X585" i="4"/>
  <c r="Y585" i="4"/>
  <c r="W713" i="4"/>
  <c r="Y705" i="4"/>
  <c r="AA705" i="4"/>
  <c r="Y689" i="4"/>
  <c r="AA689" i="4"/>
  <c r="Y665" i="4"/>
  <c r="AB665" i="4"/>
  <c r="Y641" i="4"/>
  <c r="AG641" i="4"/>
  <c r="AP482" i="4"/>
  <c r="AV482" i="4"/>
  <c r="AP554" i="4"/>
  <c r="AV554" i="4"/>
  <c r="AL554" i="4"/>
  <c r="AR554" i="4"/>
  <c r="F554" i="4"/>
  <c r="J554" i="4"/>
  <c r="X542" i="4"/>
  <c r="Y542" i="4"/>
  <c r="AF530" i="4"/>
  <c r="Y617" i="4"/>
  <c r="AA617" i="4"/>
  <c r="Y577" i="4"/>
  <c r="AA577" i="4"/>
  <c r="W589" i="4"/>
  <c r="X589" i="4"/>
  <c r="AM390" i="4"/>
  <c r="AS390" i="4"/>
  <c r="X745" i="4"/>
  <c r="Y745" i="4"/>
  <c r="AQ123" i="4"/>
  <c r="AW123" i="4"/>
  <c r="AP241" i="4"/>
  <c r="AV241" i="4"/>
  <c r="AL957" i="4"/>
  <c r="AR957" i="4"/>
  <c r="F957" i="4"/>
  <c r="J957" i="4"/>
  <c r="AF114" i="4"/>
  <c r="AE114" i="4"/>
  <c r="Y518" i="4"/>
  <c r="AA518" i="4"/>
  <c r="AB114" i="4"/>
  <c r="X540" i="4"/>
  <c r="Y540" i="4"/>
  <c r="AQ390" i="4"/>
  <c r="AW390" i="4"/>
  <c r="AK114" i="4"/>
  <c r="AC114" i="4"/>
  <c r="Z114" i="4"/>
  <c r="X625" i="4"/>
  <c r="Y625" i="4"/>
  <c r="AP949" i="4"/>
  <c r="AV949" i="4"/>
  <c r="Y697" i="4"/>
  <c r="AH697" i="4"/>
  <c r="AQ544" i="4"/>
  <c r="AW544" i="4"/>
  <c r="AQ109" i="4"/>
  <c r="AW109" i="4"/>
  <c r="AI114" i="4"/>
  <c r="AG114" i="4"/>
  <c r="AA114" i="4"/>
  <c r="W383" i="4"/>
  <c r="X383" i="4"/>
  <c r="Y383" i="4"/>
  <c r="X713" i="4"/>
  <c r="Y713" i="4"/>
  <c r="AP43" i="4"/>
  <c r="AV43" i="4"/>
  <c r="AA201" i="4"/>
  <c r="AM201" i="4"/>
  <c r="AS201" i="4"/>
  <c r="AQ949" i="4"/>
  <c r="AW949" i="4"/>
  <c r="AN458" i="4"/>
  <c r="AT458" i="4"/>
  <c r="AJ201" i="4"/>
  <c r="AI418" i="4"/>
  <c r="X729" i="4"/>
  <c r="Y729" i="4"/>
  <c r="Y569" i="4"/>
  <c r="AI569" i="4"/>
  <c r="AN43" i="4"/>
  <c r="AT43" i="4"/>
  <c r="AC63" i="4"/>
  <c r="AJ37" i="4"/>
  <c r="AL528" i="4"/>
  <c r="AR528" i="4"/>
  <c r="E528" i="4"/>
  <c r="I528" i="4"/>
  <c r="AL949" i="4"/>
  <c r="AR949" i="4"/>
  <c r="G949" i="4"/>
  <c r="AM39" i="4"/>
  <c r="AS39" i="4"/>
  <c r="AM490" i="4"/>
  <c r="AS490" i="4"/>
  <c r="AB418" i="4"/>
  <c r="AC418" i="4"/>
  <c r="AC37" i="4"/>
  <c r="Z37" i="4"/>
  <c r="Y985" i="4"/>
  <c r="AG418" i="4"/>
  <c r="Y506" i="4"/>
  <c r="AK506" i="4"/>
  <c r="AI201" i="4"/>
  <c r="AN123" i="4"/>
  <c r="AT123" i="4"/>
  <c r="AH37" i="4"/>
  <c r="AF418" i="4"/>
  <c r="Y633" i="4"/>
  <c r="AK633" i="4"/>
  <c r="X601" i="4"/>
  <c r="Y601" i="4"/>
  <c r="X534" i="4"/>
  <c r="Y534" i="4"/>
  <c r="AQ105" i="4"/>
  <c r="AW105" i="4"/>
  <c r="AB201" i="4"/>
  <c r="AI37" i="4"/>
  <c r="AP965" i="4"/>
  <c r="AV965" i="4"/>
  <c r="Z418" i="4"/>
  <c r="AA418" i="4"/>
  <c r="AA37" i="4"/>
  <c r="X524" i="4"/>
  <c r="Y524" i="4"/>
  <c r="X526" i="4"/>
  <c r="Y526" i="4"/>
  <c r="X721" i="4"/>
  <c r="Y721" i="4"/>
  <c r="X681" i="4"/>
  <c r="Y681" i="4"/>
  <c r="Y546" i="4"/>
  <c r="AK546" i="4"/>
  <c r="Y450" i="4"/>
  <c r="AG450" i="4"/>
  <c r="X753" i="4"/>
  <c r="Y753" i="4"/>
  <c r="Y737" i="4"/>
  <c r="AA737" i="4"/>
  <c r="Y561" i="4"/>
  <c r="AH561" i="4"/>
  <c r="AM414" i="4"/>
  <c r="AS414" i="4"/>
  <c r="AM394" i="4"/>
  <c r="AS394" i="4"/>
  <c r="AP528" i="4"/>
  <c r="AV528" i="4"/>
  <c r="X657" i="4"/>
  <c r="Y657" i="4"/>
  <c r="X593" i="4"/>
  <c r="Y593" i="4"/>
  <c r="Y115" i="4"/>
  <c r="AH115" i="4"/>
  <c r="Y146" i="4"/>
  <c r="Y961" i="4"/>
  <c r="AK961" i="4"/>
  <c r="AQ945" i="4"/>
  <c r="AW945" i="4"/>
  <c r="AL377" i="4"/>
  <c r="AR377" i="4"/>
  <c r="F377" i="4"/>
  <c r="J377" i="4"/>
  <c r="AP369" i="4"/>
  <c r="AV369" i="4"/>
  <c r="AL369" i="4"/>
  <c r="AR369" i="4"/>
  <c r="D369" i="4"/>
  <c r="H369" i="4"/>
  <c r="AO454" i="4"/>
  <c r="AU454" i="4"/>
  <c r="AA510" i="4"/>
  <c r="Z510" i="4"/>
  <c r="AH510" i="4"/>
  <c r="X973" i="4"/>
  <c r="Y973" i="4"/>
  <c r="AF201" i="4"/>
  <c r="AJ173" i="4"/>
  <c r="AN494" i="4"/>
  <c r="AT494" i="4"/>
  <c r="AO494" i="4"/>
  <c r="AU494" i="4"/>
  <c r="AQ478" i="4"/>
  <c r="AW478" i="4"/>
  <c r="AM478" i="4"/>
  <c r="AS478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N377" i="4"/>
  <c r="AT377" i="4"/>
  <c r="AQ241" i="4"/>
  <c r="AW241" i="4"/>
  <c r="AN241" i="4"/>
  <c r="AT241" i="4"/>
  <c r="AA173" i="4"/>
  <c r="AD63" i="4"/>
  <c r="AD201" i="4"/>
  <c r="Z201" i="4"/>
  <c r="AC201" i="4"/>
  <c r="AK201" i="4"/>
  <c r="AQ153" i="4"/>
  <c r="AW153" i="4"/>
  <c r="AQ933" i="4"/>
  <c r="AW933" i="4"/>
  <c r="AQ925" i="4"/>
  <c r="AW925" i="4"/>
  <c r="AP925" i="4"/>
  <c r="AV925" i="4"/>
  <c r="AP245" i="4"/>
  <c r="AV24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J510" i="4"/>
  <c r="AQ929" i="4"/>
  <c r="AW929" i="4"/>
  <c r="AN105" i="4"/>
  <c r="AT105" i="4"/>
  <c r="AH63" i="4"/>
  <c r="Z63" i="4"/>
  <c r="AA63" i="4"/>
  <c r="AG510" i="4"/>
  <c r="AP945" i="4"/>
  <c r="AV945" i="4"/>
  <c r="AJ63" i="4"/>
  <c r="AF63" i="4"/>
  <c r="AB63" i="4"/>
  <c r="AD510" i="4"/>
  <c r="AE510" i="4"/>
  <c r="AF510" i="4"/>
  <c r="AL965" i="4"/>
  <c r="AR965" i="4"/>
  <c r="G965" i="4"/>
  <c r="AL245" i="4"/>
  <c r="AR245" i="4"/>
  <c r="AL109" i="4"/>
  <c r="AR109" i="4"/>
  <c r="G109" i="4"/>
  <c r="AN390" i="4"/>
  <c r="AT390" i="4"/>
  <c r="AK510" i="4"/>
  <c r="AM494" i="4"/>
  <c r="AS494" i="4"/>
  <c r="AP377" i="4"/>
  <c r="AV377" i="4"/>
  <c r="AK63" i="4"/>
  <c r="AI63" i="4"/>
  <c r="AE63" i="4"/>
  <c r="AQ63" i="4"/>
  <c r="AW63" i="4"/>
  <c r="AB510" i="4"/>
  <c r="AN510" i="4"/>
  <c r="AT510" i="4"/>
  <c r="AC510" i="4"/>
  <c r="AI510" i="4"/>
  <c r="I6" i="3"/>
  <c r="J6" i="3"/>
  <c r="H6" i="3"/>
  <c r="F6" i="3"/>
  <c r="AL482" i="4"/>
  <c r="AR482" i="4"/>
  <c r="AP544" i="4"/>
  <c r="AV544" i="4"/>
  <c r="AL544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AN490" i="4"/>
  <c r="AT490" i="4"/>
  <c r="AQ490" i="4"/>
  <c r="AW490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514" i="4"/>
  <c r="X514" i="4"/>
  <c r="W941" i="4"/>
  <c r="X941" i="4"/>
  <c r="AF151" i="4"/>
  <c r="AF83" i="4"/>
  <c r="AG200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Q414" i="4"/>
  <c r="AW414" i="4"/>
  <c r="AQ394" i="4"/>
  <c r="AW394" i="4"/>
  <c r="AN169" i="4"/>
  <c r="AT169" i="4"/>
  <c r="AM169" i="4"/>
  <c r="AS169" i="4"/>
  <c r="W551" i="4"/>
  <c r="X551" i="4"/>
  <c r="Y551" i="4"/>
  <c r="AQ528" i="4"/>
  <c r="AW528" i="4"/>
  <c r="AQ554" i="4"/>
  <c r="AW554" i="4"/>
  <c r="AQ245" i="4"/>
  <c r="AW245" i="4"/>
  <c r="AP149" i="4"/>
  <c r="AV149" i="4"/>
  <c r="AL149" i="4"/>
  <c r="AR149" i="4"/>
  <c r="F149" i="4"/>
  <c r="J149" i="4"/>
  <c r="M150" i="2"/>
  <c r="AL39" i="4"/>
  <c r="AR39" i="4"/>
  <c r="F39" i="4"/>
  <c r="J39" i="4"/>
  <c r="M40" i="2"/>
  <c r="AQ458" i="4"/>
  <c r="AW458" i="4"/>
  <c r="AM458" i="4"/>
  <c r="AS458" i="4"/>
  <c r="AF72" i="4"/>
  <c r="AH72" i="4"/>
  <c r="AG184" i="4"/>
  <c r="AJ144" i="4"/>
  <c r="AJ112" i="4"/>
  <c r="X493" i="4"/>
  <c r="X461" i="4"/>
  <c r="Y461" i="4"/>
  <c r="AI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/>
  <c r="Y541" i="4"/>
  <c r="W525" i="4"/>
  <c r="X525" i="4"/>
  <c r="Y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/>
  <c r="Y535" i="4"/>
  <c r="AH151" i="4"/>
  <c r="AH99" i="4"/>
  <c r="AH83" i="4"/>
  <c r="AH65" i="4"/>
  <c r="AF192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/>
  <c r="Y967" i="4"/>
  <c r="Z967" i="4"/>
  <c r="Y959" i="4"/>
  <c r="AA959" i="4"/>
  <c r="Y947" i="4"/>
  <c r="AD947" i="4"/>
  <c r="Y931" i="4"/>
  <c r="AE931" i="4"/>
  <c r="AH501" i="4"/>
  <c r="Z513" i="4"/>
  <c r="AD513" i="4"/>
  <c r="AC513" i="4"/>
  <c r="AB513" i="4"/>
  <c r="AA513" i="4"/>
  <c r="AM513" i="4"/>
  <c r="AS513" i="4"/>
  <c r="AE513" i="4"/>
  <c r="Z477" i="4"/>
  <c r="AD477" i="4"/>
  <c r="AC477" i="4"/>
  <c r="AB477" i="4"/>
  <c r="AA477" i="4"/>
  <c r="AM477" i="4"/>
  <c r="AS477" i="4"/>
  <c r="AE477" i="4"/>
  <c r="AB469" i="4"/>
  <c r="AA469" i="4"/>
  <c r="AM469" i="4"/>
  <c r="AS469" i="4"/>
  <c r="AE469" i="4"/>
  <c r="Z469" i="4"/>
  <c r="AD469" i="4"/>
  <c r="AC469" i="4"/>
  <c r="X497" i="4"/>
  <c r="Y497" i="4"/>
  <c r="X481" i="4"/>
  <c r="Y481" i="4"/>
  <c r="X465" i="4"/>
  <c r="Y465" i="4"/>
  <c r="AG192" i="4"/>
  <c r="AG160" i="4"/>
  <c r="AJ120" i="4"/>
  <c r="W499" i="4"/>
  <c r="X499" i="4"/>
  <c r="Y499" i="4"/>
  <c r="W491" i="4"/>
  <c r="X491" i="4"/>
  <c r="Y491" i="4"/>
  <c r="W483" i="4"/>
  <c r="X483" i="4"/>
  <c r="Y483" i="4"/>
  <c r="W475" i="4"/>
  <c r="X475" i="4"/>
  <c r="Y475" i="4"/>
  <c r="W467" i="4"/>
  <c r="X467" i="4"/>
  <c r="Y467" i="4"/>
  <c r="W459" i="4"/>
  <c r="X459" i="4"/>
  <c r="Y459" i="4"/>
  <c r="W53" i="4"/>
  <c r="X53" i="4"/>
  <c r="Y53" i="4"/>
  <c r="W45" i="4"/>
  <c r="X45" i="4"/>
  <c r="Y45" i="4"/>
  <c r="AF501" i="4"/>
  <c r="AJ513" i="4"/>
  <c r="AK513" i="4"/>
  <c r="AH513" i="4"/>
  <c r="AJ477" i="4"/>
  <c r="AK477" i="4"/>
  <c r="AH477" i="4"/>
  <c r="AJ469" i="4"/>
  <c r="AK469" i="4"/>
  <c r="AH469" i="4"/>
  <c r="X489" i="4"/>
  <c r="Y489" i="4"/>
  <c r="X473" i="4"/>
  <c r="Y473" i="4"/>
  <c r="W372" i="4"/>
  <c r="X372" i="4"/>
  <c r="W364" i="4"/>
  <c r="X364" i="4"/>
  <c r="W244" i="4"/>
  <c r="X244" i="4"/>
  <c r="AI151" i="4"/>
  <c r="AG151" i="4"/>
  <c r="AK99" i="4"/>
  <c r="AG99" i="4"/>
  <c r="AK83" i="4"/>
  <c r="AG83" i="4"/>
  <c r="AK65" i="4"/>
  <c r="AG65" i="4"/>
  <c r="AN394" i="4"/>
  <c r="AT394" i="4"/>
  <c r="AL454" i="4"/>
  <c r="AR454" i="4"/>
  <c r="G454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/>
  <c r="W590" i="4"/>
  <c r="X590" i="4"/>
  <c r="W588" i="4"/>
  <c r="X588" i="4"/>
  <c r="W586" i="4"/>
  <c r="X586" i="4"/>
  <c r="W584" i="4"/>
  <c r="X584" i="4"/>
  <c r="W582" i="4"/>
  <c r="X582" i="4"/>
  <c r="W580" i="4"/>
  <c r="X580" i="4"/>
  <c r="W578" i="4"/>
  <c r="X578" i="4"/>
  <c r="W576" i="4"/>
  <c r="X576" i="4"/>
  <c r="W574" i="4"/>
  <c r="X574" i="4"/>
  <c r="W572" i="4"/>
  <c r="X572" i="4"/>
  <c r="W570" i="4"/>
  <c r="X570" i="4"/>
  <c r="W568" i="4"/>
  <c r="X568" i="4"/>
  <c r="W566" i="4"/>
  <c r="X566" i="4"/>
  <c r="W564" i="4"/>
  <c r="X564" i="4"/>
  <c r="W562" i="4"/>
  <c r="X562" i="4"/>
  <c r="W560" i="4"/>
  <c r="X560" i="4"/>
  <c r="W558" i="4"/>
  <c r="X558" i="4"/>
  <c r="W549" i="4"/>
  <c r="X549" i="4"/>
  <c r="W533" i="4"/>
  <c r="X533" i="4"/>
  <c r="W517" i="4"/>
  <c r="X517" i="4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/>
  <c r="W527" i="4"/>
  <c r="X527" i="4"/>
  <c r="W376" i="4"/>
  <c r="X376" i="4"/>
  <c r="W368" i="4"/>
  <c r="X368" i="4"/>
  <c r="W360" i="4"/>
  <c r="X360" i="4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334" i="4"/>
  <c r="X334" i="4"/>
  <c r="Y334" i="4"/>
  <c r="AH334" i="4"/>
  <c r="W318" i="4"/>
  <c r="X318" i="4"/>
  <c r="Y318" i="4"/>
  <c r="W302" i="4"/>
  <c r="X302" i="4"/>
  <c r="Y302" i="4"/>
  <c r="AH302" i="4"/>
  <c r="W286" i="4"/>
  <c r="X286" i="4"/>
  <c r="Y286" i="4"/>
  <c r="W270" i="4"/>
  <c r="X270" i="4"/>
  <c r="Y270" i="4"/>
  <c r="AH270" i="4"/>
  <c r="W254" i="4"/>
  <c r="X254" i="4"/>
  <c r="Y254" i="4"/>
  <c r="W206" i="4"/>
  <c r="X206" i="4"/>
  <c r="Y206" i="4"/>
  <c r="AH206" i="4"/>
  <c r="W190" i="4"/>
  <c r="X190" i="4"/>
  <c r="Y190" i="4"/>
  <c r="W174" i="4"/>
  <c r="X174" i="4"/>
  <c r="Y174" i="4"/>
  <c r="AH174" i="4"/>
  <c r="W158" i="4"/>
  <c r="X158" i="4"/>
  <c r="Y158" i="4"/>
  <c r="W451" i="4"/>
  <c r="X451" i="4"/>
  <c r="Y451" i="4"/>
  <c r="AH451" i="4"/>
  <c r="W443" i="4"/>
  <c r="X443" i="4"/>
  <c r="Y443" i="4"/>
  <c r="W435" i="4"/>
  <c r="X435" i="4"/>
  <c r="Y435" i="4"/>
  <c r="AH435" i="4"/>
  <c r="W427" i="4"/>
  <c r="X427" i="4"/>
  <c r="Y427" i="4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/>
  <c r="Y326" i="4"/>
  <c r="W10" i="4"/>
  <c r="X10" i="4"/>
  <c r="Y10" i="4"/>
  <c r="AK501" i="4"/>
  <c r="AJ501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53" i="4"/>
  <c r="AB553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/>
  <c r="Y370" i="4"/>
  <c r="AC370" i="4"/>
  <c r="Y362" i="4"/>
  <c r="AC362" i="4"/>
  <c r="Y358" i="4"/>
  <c r="AC358" i="4"/>
  <c r="Y246" i="4"/>
  <c r="AA246" i="4"/>
  <c r="Y242" i="4"/>
  <c r="AA242" i="4"/>
  <c r="Y238" i="4"/>
  <c r="AA238" i="4"/>
  <c r="Y234" i="4"/>
  <c r="AA234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236" i="4"/>
  <c r="AA236" i="4"/>
  <c r="Y354" i="4"/>
  <c r="Y346" i="4"/>
  <c r="Y338" i="4"/>
  <c r="Y226" i="4"/>
  <c r="AA226" i="4"/>
  <c r="Y218" i="4"/>
  <c r="Y210" i="4"/>
  <c r="Y352" i="4"/>
  <c r="AK352" i="4"/>
  <c r="Y344" i="4"/>
  <c r="AE344" i="4"/>
  <c r="Y336" i="4"/>
  <c r="AE336" i="4"/>
  <c r="Y328" i="4"/>
  <c r="AF328" i="4"/>
  <c r="Y320" i="4"/>
  <c r="Y312" i="4"/>
  <c r="AF312" i="4"/>
  <c r="Y304" i="4"/>
  <c r="AJ304" i="4"/>
  <c r="Y296" i="4"/>
  <c r="Y288" i="4"/>
  <c r="AF288" i="4"/>
  <c r="Y280" i="4"/>
  <c r="AI280" i="4"/>
  <c r="Y272" i="4"/>
  <c r="AI272" i="4"/>
  <c r="Y264" i="4"/>
  <c r="Y256" i="4"/>
  <c r="AA256" i="4"/>
  <c r="Y248" i="4"/>
  <c r="AI248" i="4"/>
  <c r="Y228" i="4"/>
  <c r="AJ22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230" i="4"/>
  <c r="Y222" i="4"/>
  <c r="Y214" i="4"/>
  <c r="AD21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Y232" i="4"/>
  <c r="AD232" i="4"/>
  <c r="AB501" i="4"/>
  <c r="AA501" i="4"/>
  <c r="AE501" i="4"/>
  <c r="AQ501" i="4"/>
  <c r="Z501" i="4"/>
  <c r="AD501" i="4"/>
  <c r="AC501" i="4"/>
  <c r="AW501" i="4"/>
  <c r="X66" i="4"/>
  <c r="Y66" i="4"/>
  <c r="X138" i="4"/>
  <c r="Y138" i="4"/>
  <c r="W519" i="4"/>
  <c r="X519" i="4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/>
  <c r="W575" i="4"/>
  <c r="X575" i="4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/>
  <c r="Y330" i="4"/>
  <c r="W314" i="4"/>
  <c r="X314" i="4"/>
  <c r="W298" i="4"/>
  <c r="W282" i="4"/>
  <c r="X282" i="4"/>
  <c r="W266" i="4"/>
  <c r="X266" i="4"/>
  <c r="Y266" i="4"/>
  <c r="W250" i="4"/>
  <c r="X250" i="4"/>
  <c r="W194" i="4"/>
  <c r="X194" i="4"/>
  <c r="Y194" i="4"/>
  <c r="W178" i="4"/>
  <c r="X178" i="4"/>
  <c r="W162" i="4"/>
  <c r="X162" i="4"/>
  <c r="Y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/>
  <c r="W447" i="4"/>
  <c r="X447" i="4"/>
  <c r="W439" i="4"/>
  <c r="X439" i="4"/>
  <c r="W431" i="4"/>
  <c r="X431" i="4"/>
  <c r="Y431" i="4"/>
  <c r="W423" i="4"/>
  <c r="X423" i="4"/>
  <c r="W415" i="4"/>
  <c r="X415" i="4"/>
  <c r="W407" i="4"/>
  <c r="X407" i="4"/>
  <c r="W399" i="4"/>
  <c r="X399" i="4"/>
  <c r="Y399" i="4"/>
  <c r="AG501" i="4"/>
  <c r="AI501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AF216" i="4"/>
  <c r="AJ216" i="4"/>
  <c r="AI216" i="4"/>
  <c r="AH216" i="4"/>
  <c r="AG216" i="4"/>
  <c r="AK216" i="4"/>
  <c r="Z216" i="4"/>
  <c r="AD216" i="4"/>
  <c r="AC216" i="4"/>
  <c r="AE216" i="4"/>
  <c r="AQ216" i="4"/>
  <c r="AW216" i="4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381" i="4"/>
  <c r="Y381" i="4"/>
  <c r="X348" i="4"/>
  <c r="Y348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/>
  <c r="AW324" i="4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/>
  <c r="AW308" i="4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/>
  <c r="AW292" i="4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/>
  <c r="AW276" i="4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/>
  <c r="AW260" i="4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/>
  <c r="AV220" i="4"/>
  <c r="AC220" i="4"/>
  <c r="AO220" i="4"/>
  <c r="AU220" i="4"/>
  <c r="Z220" i="4"/>
  <c r="AF204" i="4"/>
  <c r="AJ204" i="4"/>
  <c r="AI204" i="4"/>
  <c r="AH204" i="4"/>
  <c r="AG204" i="4"/>
  <c r="AK204" i="4"/>
  <c r="AB204" i="4"/>
  <c r="AA204" i="4"/>
  <c r="AE204" i="4"/>
  <c r="AD204" i="4"/>
  <c r="AP204" i="4"/>
  <c r="AV204" i="4"/>
  <c r="AC204" i="4"/>
  <c r="AO204" i="4"/>
  <c r="AU204" i="4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356" i="4"/>
  <c r="Y356" i="4"/>
  <c r="X340" i="4"/>
  <c r="Y340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/>
  <c r="AR224" i="4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/>
  <c r="AR208" i="4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/>
  <c r="AP454" i="4"/>
  <c r="AV454" i="4"/>
  <c r="W635" i="4"/>
  <c r="X635" i="4"/>
  <c r="W619" i="4"/>
  <c r="X619" i="4"/>
  <c r="W603" i="4"/>
  <c r="X603" i="4"/>
  <c r="W587" i="4"/>
  <c r="X587" i="4"/>
  <c r="W595" i="4"/>
  <c r="X595" i="4"/>
  <c r="Y595" i="4"/>
  <c r="W579" i="4"/>
  <c r="X579" i="4"/>
  <c r="W563" i="4"/>
  <c r="X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/>
  <c r="X253" i="4"/>
  <c r="Y253" i="4"/>
  <c r="X508" i="4"/>
  <c r="Y508" i="4"/>
  <c r="X444" i="4"/>
  <c r="Y444" i="4"/>
  <c r="X347" i="4"/>
  <c r="Y347" i="4"/>
  <c r="X283" i="4"/>
  <c r="Y283" i="4"/>
  <c r="X215" i="4"/>
  <c r="Y215" i="4"/>
  <c r="X56" i="4"/>
  <c r="Y56" i="4"/>
  <c r="X333" i="4"/>
  <c r="Y333" i="4"/>
  <c r="X301" i="4"/>
  <c r="Y301" i="4"/>
  <c r="X269" i="4"/>
  <c r="Y269" i="4"/>
  <c r="X50" i="4"/>
  <c r="Y50" i="4"/>
  <c r="X492" i="4"/>
  <c r="Y492" i="4"/>
  <c r="X460" i="4"/>
  <c r="Y460" i="4"/>
  <c r="X428" i="4"/>
  <c r="Y428" i="4"/>
  <c r="X396" i="4"/>
  <c r="Y396" i="4"/>
  <c r="X331" i="4"/>
  <c r="Y331" i="4"/>
  <c r="X299" i="4"/>
  <c r="Y299" i="4"/>
  <c r="X267" i="4"/>
  <c r="Y267" i="4"/>
  <c r="X231" i="4"/>
  <c r="Y231" i="4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377" i="4"/>
  <c r="AU377" i="4"/>
  <c r="AM369" i="4"/>
  <c r="AS369" i="4"/>
  <c r="AO241" i="4"/>
  <c r="AU241" i="4"/>
  <c r="AO105" i="4"/>
  <c r="AU105" i="4"/>
  <c r="AQ43" i="4"/>
  <c r="AW43" i="4"/>
  <c r="AP414" i="4"/>
  <c r="AV414" i="4"/>
  <c r="AL414" i="4"/>
  <c r="AR414" i="4"/>
  <c r="AP394" i="4"/>
  <c r="AV394" i="4"/>
  <c r="AL394" i="4"/>
  <c r="AR394" i="4"/>
  <c r="AQ482" i="4"/>
  <c r="AW482" i="4"/>
  <c r="AM482" i="4"/>
  <c r="AS482" i="4"/>
  <c r="AN454" i="4"/>
  <c r="AT45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/>
  <c r="AN544" i="4"/>
  <c r="AT544" i="4"/>
  <c r="AO528" i="4"/>
  <c r="AU528" i="4"/>
  <c r="AM554" i="4"/>
  <c r="AS554" i="4"/>
  <c r="AN554" i="4"/>
  <c r="AT554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M245" i="4"/>
  <c r="AS245" i="4"/>
  <c r="AO149" i="4"/>
  <c r="AU149" i="4"/>
  <c r="AN149" i="4"/>
  <c r="AT149" i="4"/>
  <c r="AM109" i="4"/>
  <c r="AS109" i="4"/>
  <c r="AN39" i="4"/>
  <c r="AT39" i="4"/>
  <c r="AP490" i="4"/>
  <c r="AV490" i="4"/>
  <c r="AL490" i="4"/>
  <c r="AR490" i="4"/>
  <c r="AO458" i="4"/>
  <c r="AU458" i="4"/>
  <c r="AP390" i="4"/>
  <c r="AV390" i="4"/>
  <c r="AL390" i="4"/>
  <c r="AR390" i="4"/>
  <c r="AQ361" i="4"/>
  <c r="AW361" i="4"/>
  <c r="AO361" i="4"/>
  <c r="AU361" i="4"/>
  <c r="AN361" i="4"/>
  <c r="AT361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/>
  <c r="X325" i="4"/>
  <c r="Y325" i="4"/>
  <c r="X293" i="4"/>
  <c r="Y293" i="4"/>
  <c r="X261" i="4"/>
  <c r="Y261" i="4"/>
  <c r="X500" i="4"/>
  <c r="Y500" i="4"/>
  <c r="X468" i="4"/>
  <c r="Y468" i="4"/>
  <c r="X436" i="4"/>
  <c r="Y436" i="4"/>
  <c r="X404" i="4"/>
  <c r="Y404" i="4"/>
  <c r="X355" i="4"/>
  <c r="Y355" i="4"/>
  <c r="X323" i="4"/>
  <c r="Y323" i="4"/>
  <c r="X291" i="4"/>
  <c r="Y291" i="4"/>
  <c r="X259" i="4"/>
  <c r="Y259" i="4"/>
  <c r="X207" i="4"/>
  <c r="Y207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74" i="4"/>
  <c r="Y374" i="4"/>
  <c r="X512" i="4"/>
  <c r="Y512" i="4"/>
  <c r="X496" i="4"/>
  <c r="Y496" i="4"/>
  <c r="X480" i="4"/>
  <c r="Y480" i="4"/>
  <c r="X464" i="4"/>
  <c r="Y464" i="4"/>
  <c r="X448" i="4"/>
  <c r="Y448" i="4"/>
  <c r="X432" i="4"/>
  <c r="Y432" i="4"/>
  <c r="X416" i="4"/>
  <c r="Y416" i="4"/>
  <c r="X400" i="4"/>
  <c r="Y400" i="4"/>
  <c r="X384" i="4"/>
  <c r="Y384" i="4"/>
  <c r="X343" i="4"/>
  <c r="Y343" i="4"/>
  <c r="X327" i="4"/>
  <c r="Y327" i="4"/>
  <c r="X311" i="4"/>
  <c r="Y311" i="4"/>
  <c r="X295" i="4"/>
  <c r="Y295" i="4"/>
  <c r="X279" i="4"/>
  <c r="Y279" i="4"/>
  <c r="X263" i="4"/>
  <c r="Y263" i="4"/>
  <c r="X247" i="4"/>
  <c r="Y247" i="4"/>
  <c r="X219" i="4"/>
  <c r="Y219" i="4"/>
  <c r="X203" i="4"/>
  <c r="Y203" i="4"/>
  <c r="X187" i="4"/>
  <c r="Y187" i="4"/>
  <c r="X171" i="4"/>
  <c r="Y171" i="4"/>
  <c r="X145" i="4"/>
  <c r="Y145" i="4"/>
  <c r="X129" i="4"/>
  <c r="Y129" i="4"/>
  <c r="X113" i="4"/>
  <c r="Y113" i="4"/>
  <c r="X52" i="4"/>
  <c r="Y52" i="4"/>
  <c r="AP494" i="4"/>
  <c r="AV494" i="4"/>
  <c r="AL494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377" i="4"/>
  <c r="AS377" i="4"/>
  <c r="AO369" i="4"/>
  <c r="AU369" i="4"/>
  <c r="AM241" i="4"/>
  <c r="AS241" i="4"/>
  <c r="AM105" i="4"/>
  <c r="AS105" i="4"/>
  <c r="AO43" i="4"/>
  <c r="AU43" i="4"/>
  <c r="AO414" i="4"/>
  <c r="AU414" i="4"/>
  <c r="AO394" i="4"/>
  <c r="AU394" i="4"/>
  <c r="AN482" i="4"/>
  <c r="AT482" i="4"/>
  <c r="AQ454" i="4"/>
  <c r="AW454" i="4"/>
  <c r="AM454" i="4"/>
  <c r="AS454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/>
  <c r="AM528" i="4"/>
  <c r="AS528" i="4"/>
  <c r="AN528" i="4"/>
  <c r="AT528" i="4"/>
  <c r="AO554" i="4"/>
  <c r="AU554" i="4"/>
  <c r="AO153" i="4"/>
  <c r="AU153" i="4"/>
  <c r="AN153" i="4"/>
  <c r="AT153" i="4"/>
  <c r="AM552" i="4"/>
  <c r="AS552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O245" i="4"/>
  <c r="AU245" i="4"/>
  <c r="AN245" i="4"/>
  <c r="AT245" i="4"/>
  <c r="AM149" i="4"/>
  <c r="AS149" i="4"/>
  <c r="AO109" i="4"/>
  <c r="AU109" i="4"/>
  <c r="AN109" i="4"/>
  <c r="AT109" i="4"/>
  <c r="AO39" i="4"/>
  <c r="AU39" i="4"/>
  <c r="AQ39" i="4"/>
  <c r="AW39" i="4"/>
  <c r="AO490" i="4"/>
  <c r="AU490" i="4"/>
  <c r="AP458" i="4"/>
  <c r="AV458" i="4"/>
  <c r="AL458" i="4"/>
  <c r="AR458" i="4"/>
  <c r="AO390" i="4"/>
  <c r="AU390" i="4"/>
  <c r="AM361" i="4"/>
  <c r="AS361" i="4"/>
  <c r="AP361" i="4"/>
  <c r="AV361" i="4"/>
  <c r="AL361" i="4"/>
  <c r="AR361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M520" i="4"/>
  <c r="AS520" i="4"/>
  <c r="AM442" i="4"/>
  <c r="AS442" i="4"/>
  <c r="AO498" i="4"/>
  <c r="AU498" i="4"/>
  <c r="AN520" i="4"/>
  <c r="AT520" i="4"/>
  <c r="AL462" i="4"/>
  <c r="AR462" i="4"/>
  <c r="AL478" i="4"/>
  <c r="AR478" i="4"/>
  <c r="AP478" i="4"/>
  <c r="AV478" i="4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/>
  <c r="AH765" i="4"/>
  <c r="AH885" i="4"/>
  <c r="AB386" i="4"/>
  <c r="AE106" i="4"/>
  <c r="Z531" i="4"/>
  <c r="AJ661" i="4"/>
  <c r="AM530" i="4"/>
  <c r="AS530" i="4"/>
  <c r="AL406" i="4"/>
  <c r="AR406" i="4"/>
  <c r="AP498" i="4"/>
  <c r="AV498" i="4"/>
  <c r="AN217" i="4"/>
  <c r="AT217" i="4"/>
  <c r="AM42" i="4"/>
  <c r="AS42" i="4"/>
  <c r="AN161" i="4"/>
  <c r="AT161" i="4"/>
  <c r="AL474" i="4"/>
  <c r="AR474" i="4"/>
  <c r="D474" i="4"/>
  <c r="H474" i="4"/>
  <c r="AP135" i="4"/>
  <c r="AV135" i="4"/>
  <c r="AO478" i="4"/>
  <c r="AU478" i="4"/>
  <c r="AO538" i="4"/>
  <c r="AU538" i="4"/>
  <c r="AN478" i="4"/>
  <c r="AT478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N233" i="4"/>
  <c r="AT233" i="4"/>
  <c r="AI717" i="4"/>
  <c r="AE521" i="4"/>
  <c r="AG673" i="4"/>
  <c r="D554" i="4"/>
  <c r="H554" i="4"/>
  <c r="AN114" i="4"/>
  <c r="AT114" i="4"/>
  <c r="AM470" i="4"/>
  <c r="AS470" i="4"/>
  <c r="AN446" i="4"/>
  <c r="AT446" i="4"/>
  <c r="AO536" i="4"/>
  <c r="AU536" i="4"/>
  <c r="AP426" i="4"/>
  <c r="AV426" i="4"/>
  <c r="AP229" i="4"/>
  <c r="AV229" i="4"/>
  <c r="AP42" i="4"/>
  <c r="AV42" i="4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/>
  <c r="AE829" i="4"/>
  <c r="AP418" i="4"/>
  <c r="AV418" i="4"/>
  <c r="AM937" i="4"/>
  <c r="AS937" i="4"/>
  <c r="AP552" i="4"/>
  <c r="AV552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/>
  <c r="AV509" i="4"/>
  <c r="AO161" i="4"/>
  <c r="AU161" i="4"/>
  <c r="AP462" i="4"/>
  <c r="AV462" i="4"/>
  <c r="AP538" i="4"/>
  <c r="AV538" i="4"/>
  <c r="AQ229" i="4"/>
  <c r="AW229" i="4"/>
  <c r="AL538" i="4"/>
  <c r="AR538" i="4"/>
  <c r="D538" i="4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89" i="4"/>
  <c r="AV189" i="4"/>
  <c r="AO486" i="4"/>
  <c r="AU486" i="4"/>
  <c r="AM538" i="4"/>
  <c r="AS538" i="4"/>
  <c r="AP161" i="4"/>
  <c r="AV161" i="4"/>
  <c r="AQ538" i="4"/>
  <c r="AW538" i="4"/>
  <c r="AL229" i="4"/>
  <c r="AR229" i="4"/>
  <c r="G229" i="4"/>
  <c r="AO181" i="4"/>
  <c r="AU181" i="4"/>
  <c r="AP446" i="4"/>
  <c r="AV446" i="4"/>
  <c r="AO520" i="4"/>
  <c r="AU520" i="4"/>
  <c r="AQ426" i="4"/>
  <c r="AW426" i="4"/>
  <c r="AN42" i="4"/>
  <c r="AT42" i="4"/>
  <c r="AP486" i="4"/>
  <c r="AV486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M446" i="4"/>
  <c r="AS446" i="4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N229" i="4"/>
  <c r="AT229" i="4"/>
  <c r="AN486" i="4"/>
  <c r="AT486" i="4"/>
  <c r="AM229" i="4"/>
  <c r="AS229" i="4"/>
  <c r="AM37" i="4"/>
  <c r="AS37" i="4"/>
  <c r="AL418" i="4"/>
  <c r="AR418" i="4"/>
  <c r="G418" i="4"/>
  <c r="AO37" i="4"/>
  <c r="AU37" i="4"/>
  <c r="AN470" i="4"/>
  <c r="AT470" i="4"/>
  <c r="AQ474" i="4"/>
  <c r="AW474" i="4"/>
  <c r="AP530" i="4"/>
  <c r="AV530" i="4"/>
  <c r="AL139" i="4"/>
  <c r="AR139" i="4"/>
  <c r="F139" i="4"/>
  <c r="J139" i="4"/>
  <c r="M140" i="2"/>
  <c r="AO147" i="4"/>
  <c r="AU147" i="4"/>
  <c r="AQ520" i="4"/>
  <c r="AW520" i="4"/>
  <c r="AM217" i="4"/>
  <c r="AS217" i="4"/>
  <c r="AN937" i="4"/>
  <c r="AT937" i="4"/>
  <c r="AQ502" i="4"/>
  <c r="AW502" i="4"/>
  <c r="AO42" i="4"/>
  <c r="AU42" i="4"/>
  <c r="AH1001" i="4"/>
  <c r="AP201" i="4"/>
  <c r="AV201" i="4"/>
  <c r="AM114" i="4"/>
  <c r="AS114" i="4"/>
  <c r="AQ209" i="4"/>
  <c r="AW209" i="4"/>
  <c r="AM139" i="4"/>
  <c r="AS139" i="4"/>
  <c r="AP185" i="4"/>
  <c r="AV185" i="4"/>
  <c r="AQ165" i="4"/>
  <c r="AW165" i="4"/>
  <c r="AO442" i="4"/>
  <c r="AU442" i="4"/>
  <c r="AL466" i="4"/>
  <c r="AR466" i="4"/>
  <c r="D466" i="4"/>
  <c r="H466" i="4"/>
  <c r="AM197" i="4"/>
  <c r="AS197" i="4"/>
  <c r="AO225" i="4"/>
  <c r="AU225" i="4"/>
  <c r="AQ143" i="4"/>
  <c r="AW143" i="4"/>
  <c r="AL197" i="4"/>
  <c r="AR197" i="4"/>
  <c r="G197" i="4"/>
  <c r="AL193" i="4"/>
  <c r="AR193" i="4"/>
  <c r="AP466" i="4"/>
  <c r="AV466" i="4"/>
  <c r="AP147" i="4"/>
  <c r="AV147" i="4"/>
  <c r="AO205" i="4"/>
  <c r="AU205" i="4"/>
  <c r="AQ62" i="4"/>
  <c r="AW62" i="4"/>
  <c r="AO189" i="4"/>
  <c r="AU189" i="4"/>
  <c r="AO434" i="4"/>
  <c r="AU434" i="4"/>
  <c r="AN536" i="4"/>
  <c r="AT536" i="4"/>
  <c r="AM536" i="4"/>
  <c r="AS536" i="4"/>
  <c r="AN438" i="4"/>
  <c r="AT438" i="4"/>
  <c r="AQ221" i="4"/>
  <c r="AW221" i="4"/>
  <c r="AM438" i="4"/>
  <c r="AS438" i="4"/>
  <c r="AQ217" i="4"/>
  <c r="AW217" i="4"/>
  <c r="AL398" i="4"/>
  <c r="AR398" i="4"/>
  <c r="F398" i="4"/>
  <c r="J398" i="4"/>
  <c r="AP434" i="4"/>
  <c r="AV434" i="4"/>
  <c r="AP197" i="4"/>
  <c r="AV197" i="4"/>
  <c r="AL442" i="4"/>
  <c r="AR442" i="4"/>
  <c r="G442" i="4"/>
  <c r="AL426" i="4"/>
  <c r="AR426" i="4"/>
  <c r="E426" i="4"/>
  <c r="I426" i="4"/>
  <c r="AQ470" i="4"/>
  <c r="AW470" i="4"/>
  <c r="AQ135" i="4"/>
  <c r="AW135" i="4"/>
  <c r="AQ438" i="4"/>
  <c r="AW438" i="4"/>
  <c r="AL161" i="4"/>
  <c r="AR161" i="4"/>
  <c r="E161" i="4"/>
  <c r="I161" i="4"/>
  <c r="L162" i="2"/>
  <c r="AM474" i="4"/>
  <c r="AS474" i="4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N530" i="4"/>
  <c r="AT530" i="4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/>
  <c r="AS518" i="4"/>
  <c r="AI577" i="4"/>
  <c r="AH641" i="4"/>
  <c r="AI689" i="4"/>
  <c r="F945" i="4"/>
  <c r="J945" i="4"/>
  <c r="AN466" i="4"/>
  <c r="AT466" i="4"/>
  <c r="AN442" i="4"/>
  <c r="AT442" i="4"/>
  <c r="AL434" i="4"/>
  <c r="AR434" i="4"/>
  <c r="AO131" i="4"/>
  <c r="AU131" i="4"/>
  <c r="AM502" i="4"/>
  <c r="AS502" i="4"/>
  <c r="AM466" i="4"/>
  <c r="AS466" i="4"/>
  <c r="AO398" i="4"/>
  <c r="AU398" i="4"/>
  <c r="AM189" i="4"/>
  <c r="AS189" i="4"/>
  <c r="AP520" i="4"/>
  <c r="AV520" i="4"/>
  <c r="AQ536" i="4"/>
  <c r="AW536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L446" i="4"/>
  <c r="AR446" i="4"/>
  <c r="D446" i="4"/>
  <c r="H446" i="4"/>
  <c r="AO502" i="4"/>
  <c r="AU502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Q510" i="4"/>
  <c r="AW510" i="4"/>
  <c r="AB561" i="4"/>
  <c r="AN561" i="4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Q442" i="4"/>
  <c r="AW442" i="4"/>
  <c r="AL62" i="4"/>
  <c r="AR62" i="4"/>
  <c r="F62" i="4"/>
  <c r="J62" i="4"/>
  <c r="M63" i="2"/>
  <c r="AP181" i="4"/>
  <c r="AV181" i="4"/>
  <c r="AQ446" i="4"/>
  <c r="AW446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225" i="4"/>
  <c r="AR225" i="4"/>
  <c r="AL165" i="4"/>
  <c r="AR165" i="4"/>
  <c r="AN197" i="4"/>
  <c r="AT197" i="4"/>
  <c r="AM398" i="4"/>
  <c r="AS398" i="4"/>
  <c r="AL498" i="4"/>
  <c r="AR498" i="4"/>
  <c r="E498" i="4"/>
  <c r="I498" i="4"/>
  <c r="AL205" i="4"/>
  <c r="AR205" i="4"/>
  <c r="AO185" i="4"/>
  <c r="AU185" i="4"/>
  <c r="AP438" i="4"/>
  <c r="AV438" i="4"/>
  <c r="AO470" i="4"/>
  <c r="AU470" i="4"/>
  <c r="AP470" i="4"/>
  <c r="AV470" i="4"/>
  <c r="AO221" i="4"/>
  <c r="AU221" i="4"/>
  <c r="AP131" i="4"/>
  <c r="AV131" i="4"/>
  <c r="AP217" i="4"/>
  <c r="AV217" i="4"/>
  <c r="AL209" i="4"/>
  <c r="AR209" i="4"/>
  <c r="G209" i="4"/>
  <c r="AL131" i="4"/>
  <c r="AR131" i="4"/>
  <c r="AP502" i="4"/>
  <c r="AV502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M498" i="4"/>
  <c r="AS498" i="4"/>
  <c r="AQ402" i="4"/>
  <c r="AW402" i="4"/>
  <c r="AN502" i="4"/>
  <c r="AT502" i="4"/>
  <c r="AQ193" i="4"/>
  <c r="AW193" i="4"/>
  <c r="AN225" i="4"/>
  <c r="AT225" i="4"/>
  <c r="AB236" i="4"/>
  <c r="AC236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L201" i="4"/>
  <c r="AR201" i="4"/>
  <c r="AM510" i="4"/>
  <c r="AS510" i="4"/>
  <c r="AN434" i="4"/>
  <c r="AT434" i="4"/>
  <c r="AJ107" i="4"/>
  <c r="AP107" i="4"/>
  <c r="AV107" i="4"/>
  <c r="Z107" i="4"/>
  <c r="AA107" i="4"/>
  <c r="F937" i="4"/>
  <c r="J937" i="4"/>
  <c r="AB641" i="4"/>
  <c r="AC641" i="4"/>
  <c r="AO641" i="4"/>
  <c r="AU641" i="4"/>
  <c r="AQ434" i="4"/>
  <c r="AW434" i="4"/>
  <c r="F105" i="4"/>
  <c r="J105" i="4"/>
  <c r="M106" i="2"/>
  <c r="E105" i="4"/>
  <c r="I105" i="4"/>
  <c r="L106" i="2"/>
  <c r="D241" i="4"/>
  <c r="H241" i="4"/>
  <c r="F241" i="4"/>
  <c r="J241" i="4"/>
  <c r="AF1001" i="4"/>
  <c r="AG1001" i="4"/>
  <c r="AB1001" i="4"/>
  <c r="AN1001" i="4"/>
  <c r="AA1001" i="4"/>
  <c r="AM1001" i="4"/>
  <c r="AC1001" i="4"/>
  <c r="AO438" i="4"/>
  <c r="AU438" i="4"/>
  <c r="AN221" i="4"/>
  <c r="AT221" i="4"/>
  <c r="AQ189" i="4"/>
  <c r="AW189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/>
  <c r="AI1001" i="4"/>
  <c r="AK1001" i="4"/>
  <c r="Z737" i="4"/>
  <c r="AB737" i="4"/>
  <c r="AN737" i="4"/>
  <c r="AT737" i="4"/>
  <c r="AC737" i="4"/>
  <c r="AO65" i="4"/>
  <c r="AU65" i="4"/>
  <c r="AQ201" i="4"/>
  <c r="AW201" i="4"/>
  <c r="AO193" i="4"/>
  <c r="AU193" i="4"/>
  <c r="AQ225" i="4"/>
  <c r="AW225" i="4"/>
  <c r="AQ181" i="4"/>
  <c r="AW181" i="4"/>
  <c r="AL470" i="4"/>
  <c r="AR470" i="4"/>
  <c r="D470" i="4"/>
  <c r="H470" i="4"/>
  <c r="AN185" i="4"/>
  <c r="AT185" i="4"/>
  <c r="AQ139" i="4"/>
  <c r="AW139" i="4"/>
  <c r="AQ406" i="4"/>
  <c r="AW406" i="4"/>
  <c r="AL536" i="4"/>
  <c r="AR536" i="4"/>
  <c r="E536" i="4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D288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Q530" i="4"/>
  <c r="AW530" i="4"/>
  <c r="AM205" i="4"/>
  <c r="AS205" i="4"/>
  <c r="AQ466" i="4"/>
  <c r="AW466" i="4"/>
  <c r="AQ197" i="4"/>
  <c r="AW197" i="4"/>
  <c r="AQ498" i="4"/>
  <c r="AW498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Y282" i="4"/>
  <c r="AG28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14" i="4"/>
  <c r="AK226" i="4"/>
  <c r="AO136" i="4"/>
  <c r="AU136" i="4"/>
  <c r="AQ136" i="4"/>
  <c r="AW136" i="4"/>
  <c r="Y178" i="4"/>
  <c r="AF178" i="4"/>
  <c r="AE350" i="4"/>
  <c r="AQ350" i="4"/>
  <c r="AW350" i="4"/>
  <c r="G149" i="4"/>
  <c r="D965" i="4"/>
  <c r="H965" i="4"/>
  <c r="D377" i="4"/>
  <c r="H377" i="4"/>
  <c r="AL233" i="4"/>
  <c r="AR233" i="4"/>
  <c r="AM434" i="4"/>
  <c r="AS434" i="4"/>
  <c r="AN201" i="4"/>
  <c r="AT201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18" i="4"/>
  <c r="AB518" i="4"/>
  <c r="AC518" i="4"/>
  <c r="Z577" i="4"/>
  <c r="AB577" i="4"/>
  <c r="AC577" i="4"/>
  <c r="AO577" i="4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Z573" i="4"/>
  <c r="AD573" i="4"/>
  <c r="AE573" i="4"/>
  <c r="AQ88" i="4"/>
  <c r="AW88" i="4"/>
  <c r="AO59" i="4"/>
  <c r="AU59" i="4"/>
  <c r="AM176" i="4"/>
  <c r="AS176" i="4"/>
  <c r="AO184" i="4"/>
  <c r="AU184" i="4"/>
  <c r="AO200" i="4"/>
  <c r="AU200" i="4"/>
  <c r="AL200" i="4"/>
  <c r="AR200" i="4"/>
  <c r="E200" i="4"/>
  <c r="I200" i="4"/>
  <c r="AA387" i="4"/>
  <c r="AA222" i="4"/>
  <c r="AD124" i="4"/>
  <c r="AD164" i="4"/>
  <c r="AH228" i="4"/>
  <c r="AA304" i="4"/>
  <c r="AE218" i="4"/>
  <c r="AE506" i="4"/>
  <c r="AQ506" i="4"/>
  <c r="AW506" i="4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/>
  <c r="AS506" i="4"/>
  <c r="AB506" i="4"/>
  <c r="AH506" i="4"/>
  <c r="AC115" i="4"/>
  <c r="AB450" i="4"/>
  <c r="AD506" i="4"/>
  <c r="AP506" i="4"/>
  <c r="AV506" i="4"/>
  <c r="AF450" i="4"/>
  <c r="Z506" i="4"/>
  <c r="AL506" i="4"/>
  <c r="AR506" i="4"/>
  <c r="AI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22" i="4"/>
  <c r="AG218" i="4"/>
  <c r="AH232" i="4"/>
  <c r="AD55" i="4"/>
  <c r="AA15" i="4"/>
  <c r="AM15" i="4"/>
  <c r="AS15" i="4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/>
  <c r="E554" i="4"/>
  <c r="I554" i="4"/>
  <c r="D949" i="4"/>
  <c r="H949" i="4"/>
  <c r="E377" i="4"/>
  <c r="I377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G377" i="4"/>
  <c r="Y589" i="4"/>
  <c r="AK589" i="4"/>
  <c r="AO63" i="4"/>
  <c r="AU63" i="4"/>
  <c r="AL510" i="4"/>
  <c r="AR510" i="4"/>
  <c r="F510" i="4"/>
  <c r="J510" i="4"/>
  <c r="AP173" i="4"/>
  <c r="AV173" i="4"/>
  <c r="AO201" i="4"/>
  <c r="AU201" i="4"/>
  <c r="AN37" i="4"/>
  <c r="AT37" i="4"/>
  <c r="AL530" i="4"/>
  <c r="AR530" i="4"/>
  <c r="D530" i="4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18" i="4"/>
  <c r="AD518" i="4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O192" i="4"/>
  <c r="AU192" i="4"/>
  <c r="AJ387" i="4"/>
  <c r="AG74" i="4"/>
  <c r="AG82" i="4"/>
  <c r="AH90" i="4"/>
  <c r="AN90" i="4"/>
  <c r="AT90" i="4"/>
  <c r="AF222" i="4"/>
  <c r="AF342" i="4"/>
  <c r="AL342" i="4"/>
  <c r="AR342" i="4"/>
  <c r="AF218" i="4"/>
  <c r="AI338" i="4"/>
  <c r="AQ128" i="4"/>
  <c r="AW128" i="4"/>
  <c r="AP128" i="4"/>
  <c r="AV128" i="4"/>
  <c r="AP144" i="4"/>
  <c r="AV144" i="4"/>
  <c r="AA232" i="4"/>
  <c r="Z387" i="4"/>
  <c r="AL387" i="4"/>
  <c r="AR387" i="4"/>
  <c r="AB15" i="4"/>
  <c r="AB82" i="4"/>
  <c r="AB102" i="4"/>
  <c r="AB342" i="4"/>
  <c r="AN342" i="4"/>
  <c r="AT342" i="4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/>
  <c r="AV218" i="4"/>
  <c r="Z17" i="4"/>
  <c r="AA17" i="4"/>
  <c r="AI17" i="4"/>
  <c r="F544" i="4"/>
  <c r="J544" i="4"/>
  <c r="G969" i="4"/>
  <c r="E949" i="4"/>
  <c r="I949" i="4"/>
  <c r="E965" i="4"/>
  <c r="I965" i="4"/>
  <c r="G482" i="4"/>
  <c r="AP510" i="4"/>
  <c r="AV510" i="4"/>
  <c r="Z115" i="4"/>
  <c r="AI115" i="4"/>
  <c r="AK450" i="4"/>
  <c r="AE450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/>
  <c r="AS542" i="4"/>
  <c r="AC542" i="4"/>
  <c r="AJ542" i="4"/>
  <c r="AF542" i="4"/>
  <c r="AK542" i="4"/>
  <c r="AH542" i="4"/>
  <c r="AI542" i="4"/>
  <c r="Z542" i="4"/>
  <c r="AL542" i="4"/>
  <c r="AR542" i="4"/>
  <c r="AD542" i="4"/>
  <c r="AP542" i="4"/>
  <c r="AV542" i="4"/>
  <c r="AE542" i="4"/>
  <c r="AG485" i="4"/>
  <c r="Y493" i="4"/>
  <c r="AB493" i="4"/>
  <c r="AJ386" i="4"/>
  <c r="AI386" i="4"/>
  <c r="AO386" i="4"/>
  <c r="AU386" i="4"/>
  <c r="AK386" i="4"/>
  <c r="AQ386" i="4"/>
  <c r="AW386" i="4"/>
  <c r="AD386" i="4"/>
  <c r="Z386" i="4"/>
  <c r="AL386" i="4"/>
  <c r="AR386" i="4"/>
  <c r="AB358" i="4"/>
  <c r="Z358" i="4"/>
  <c r="AB370" i="4"/>
  <c r="Z370" i="4"/>
  <c r="AI387" i="4"/>
  <c r="AK387" i="4"/>
  <c r="G462" i="4"/>
  <c r="AC450" i="4"/>
  <c r="Z450" i="4"/>
  <c r="AA450" i="4"/>
  <c r="AM450" i="4"/>
  <c r="AS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/>
  <c r="AT526" i="4"/>
  <c r="AA526" i="4"/>
  <c r="AM526" i="4"/>
  <c r="AS526" i="4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/>
  <c r="AU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/>
  <c r="AW534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F369" i="4"/>
  <c r="J369" i="4"/>
  <c r="E369" i="4"/>
  <c r="I369" i="4"/>
  <c r="G369" i="4"/>
  <c r="AM192" i="4"/>
  <c r="AS192" i="4"/>
  <c r="AI546" i="4"/>
  <c r="AM173" i="4"/>
  <c r="AS173" i="4"/>
  <c r="AA546" i="4"/>
  <c r="AO83" i="4"/>
  <c r="AU83" i="4"/>
  <c r="AN176" i="4"/>
  <c r="AT176" i="4"/>
  <c r="AJ526" i="4"/>
  <c r="AM418" i="4"/>
  <c r="AS418" i="4"/>
  <c r="AG639" i="4"/>
  <c r="AI707" i="4"/>
  <c r="AG899" i="4"/>
  <c r="AC146" i="4"/>
  <c r="AD450" i="4"/>
  <c r="AD546" i="4"/>
  <c r="AL252" i="4"/>
  <c r="AR252" i="4"/>
  <c r="AL260" i="4"/>
  <c r="AR260" i="4"/>
  <c r="AL268" i="4"/>
  <c r="AR268" i="4"/>
  <c r="AL276" i="4"/>
  <c r="AR276" i="4"/>
  <c r="AL284" i="4"/>
  <c r="AR284" i="4"/>
  <c r="AL292" i="4"/>
  <c r="AR292" i="4"/>
  <c r="G292" i="4"/>
  <c r="AL300" i="4"/>
  <c r="AR300" i="4"/>
  <c r="G300" i="4"/>
  <c r="AL308" i="4"/>
  <c r="AR308" i="4"/>
  <c r="AL316" i="4"/>
  <c r="AR316" i="4"/>
  <c r="AL324" i="4"/>
  <c r="AR324" i="4"/>
  <c r="AL332" i="4"/>
  <c r="AR332" i="4"/>
  <c r="AH91" i="4"/>
  <c r="AJ146" i="4"/>
  <c r="AD146" i="4"/>
  <c r="AB546" i="4"/>
  <c r="Z546" i="4"/>
  <c r="AI573" i="4"/>
  <c r="AK146" i="4"/>
  <c r="AF546" i="4"/>
  <c r="AE546" i="4"/>
  <c r="AQ546" i="4"/>
  <c r="AW546" i="4"/>
  <c r="AC546" i="4"/>
  <c r="AC506" i="4"/>
  <c r="AB234" i="4"/>
  <c r="AC234" i="4"/>
  <c r="Z242" i="4"/>
  <c r="AO173" i="4"/>
  <c r="AU173" i="4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G245" i="4"/>
  <c r="F245" i="4"/>
  <c r="J245" i="4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X298" i="4"/>
  <c r="Y298" i="4"/>
  <c r="AF232" i="4"/>
  <c r="AJ232" i="4"/>
  <c r="AP232" i="4"/>
  <c r="AV232" i="4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/>
  <c r="AS256" i="4"/>
  <c r="AB256" i="4"/>
  <c r="AE256" i="4"/>
  <c r="AD256" i="4"/>
  <c r="AP256" i="4"/>
  <c r="AV256" i="4"/>
  <c r="AJ272" i="4"/>
  <c r="AH272" i="4"/>
  <c r="AK272" i="4"/>
  <c r="AA272" i="4"/>
  <c r="Z272" i="4"/>
  <c r="AC272" i="4"/>
  <c r="AO272" i="4"/>
  <c r="AU272" i="4"/>
  <c r="AJ288" i="4"/>
  <c r="AH288" i="4"/>
  <c r="AK288" i="4"/>
  <c r="AA288" i="4"/>
  <c r="Z288" i="4"/>
  <c r="AL288" i="4"/>
  <c r="AR288" i="4"/>
  <c r="AC288" i="4"/>
  <c r="AF304" i="4"/>
  <c r="AI304" i="4"/>
  <c r="AG304" i="4"/>
  <c r="AB304" i="4"/>
  <c r="AE304" i="4"/>
  <c r="AD304" i="4"/>
  <c r="AP304" i="4"/>
  <c r="AV304" i="4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/>
  <c r="AW352" i="4"/>
  <c r="Z352" i="4"/>
  <c r="AC352" i="4"/>
  <c r="AO352" i="4"/>
  <c r="AU352" i="4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/>
  <c r="E245" i="4"/>
  <c r="I245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N501" i="4"/>
  <c r="AT501" i="4"/>
  <c r="AO510" i="4"/>
  <c r="AU510" i="4"/>
  <c r="AP63" i="4"/>
  <c r="AV63" i="4"/>
  <c r="AD234" i="4"/>
  <c r="AE234" i="4"/>
  <c r="AD242" i="4"/>
  <c r="AE242" i="4"/>
  <c r="AB232" i="4"/>
  <c r="AC232" i="4"/>
  <c r="Z232" i="4"/>
  <c r="AG232" i="4"/>
  <c r="AI232" i="4"/>
  <c r="D245" i="4"/>
  <c r="H245" i="4"/>
  <c r="AL216" i="4"/>
  <c r="AR216" i="4"/>
  <c r="D216" i="4"/>
  <c r="H216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Y250" i="4"/>
  <c r="AF250" i="4"/>
  <c r="Y314" i="4"/>
  <c r="AD314" i="4"/>
  <c r="AF70" i="4"/>
  <c r="AF86" i="4"/>
  <c r="AG214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F344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208" i="4"/>
  <c r="AV208" i="4"/>
  <c r="AP224" i="4"/>
  <c r="AV224" i="4"/>
  <c r="AP38" i="4"/>
  <c r="AV38" i="4"/>
  <c r="AP30" i="4"/>
  <c r="AV30" i="4"/>
  <c r="AP252" i="4"/>
  <c r="AV252" i="4"/>
  <c r="AP260" i="4"/>
  <c r="AV260" i="4"/>
  <c r="AP268" i="4"/>
  <c r="AV268" i="4"/>
  <c r="AP276" i="4"/>
  <c r="AV276" i="4"/>
  <c r="AP284" i="4"/>
  <c r="AV284" i="4"/>
  <c r="AP292" i="4"/>
  <c r="AV292" i="4"/>
  <c r="AP300" i="4"/>
  <c r="AV300" i="4"/>
  <c r="AP308" i="4"/>
  <c r="AV308" i="4"/>
  <c r="AP316" i="4"/>
  <c r="AV316" i="4"/>
  <c r="AP324" i="4"/>
  <c r="AV324" i="4"/>
  <c r="AP332" i="4"/>
  <c r="AV332" i="4"/>
  <c r="AP216" i="4"/>
  <c r="AV216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214" i="4"/>
  <c r="AP214" i="4"/>
  <c r="AV214" i="4"/>
  <c r="AK230" i="4"/>
  <c r="AJ350" i="4"/>
  <c r="AH344" i="4"/>
  <c r="AK210" i="4"/>
  <c r="AJ226" i="4"/>
  <c r="AK346" i="4"/>
  <c r="AO120" i="4"/>
  <c r="AU120" i="4"/>
  <c r="AM120" i="4"/>
  <c r="AS120" i="4"/>
  <c r="AQ192" i="4"/>
  <c r="AW192" i="4"/>
  <c r="AP192" i="4"/>
  <c r="AV192" i="4"/>
  <c r="AG70" i="4"/>
  <c r="AF78" i="4"/>
  <c r="AG86" i="4"/>
  <c r="AF94" i="4"/>
  <c r="AF214" i="4"/>
  <c r="AG230" i="4"/>
  <c r="AF350" i="4"/>
  <c r="AG344" i="4"/>
  <c r="AF210" i="4"/>
  <c r="AG226" i="4"/>
  <c r="AM226" i="4"/>
  <c r="AS226" i="4"/>
  <c r="AF34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M200" i="4"/>
  <c r="AS200" i="4"/>
  <c r="AQ200" i="4"/>
  <c r="AW200" i="4"/>
  <c r="AP200" i="4"/>
  <c r="AV200" i="4"/>
  <c r="AB47" i="4"/>
  <c r="Z395" i="4"/>
  <c r="AL395" i="4"/>
  <c r="AR395" i="4"/>
  <c r="AC86" i="4"/>
  <c r="AA214" i="4"/>
  <c r="AH140" i="4"/>
  <c r="AN140" i="4"/>
  <c r="AT140" i="4"/>
  <c r="AK180" i="4"/>
  <c r="AJ212" i="4"/>
  <c r="AE264" i="4"/>
  <c r="AG280" i="4"/>
  <c r="AH296" i="4"/>
  <c r="AC328" i="4"/>
  <c r="AB344" i="4"/>
  <c r="AN344" i="4"/>
  <c r="AT344" i="4"/>
  <c r="Z226" i="4"/>
  <c r="AL501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N200" i="4"/>
  <c r="AT200" i="4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/>
  <c r="D39" i="4"/>
  <c r="H39" i="4"/>
  <c r="K40" i="2"/>
  <c r="AK19" i="4"/>
  <c r="AG91" i="4"/>
  <c r="AC354" i="4"/>
  <c r="Z354" i="4"/>
  <c r="AK336" i="4"/>
  <c r="AQ336" i="4"/>
  <c r="AW336" i="4"/>
  <c r="AI19" i="4"/>
  <c r="AK91" i="4"/>
  <c r="AH19" i="4"/>
  <c r="AF19" i="4"/>
  <c r="AL19" i="4"/>
  <c r="AR19" i="4"/>
  <c r="AF91" i="4"/>
  <c r="AJ91" i="4"/>
  <c r="AP91" i="4"/>
  <c r="AV91" i="4"/>
  <c r="AL220" i="4"/>
  <c r="AR220" i="4"/>
  <c r="D220" i="4"/>
  <c r="H220" i="4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/>
  <c r="AU248" i="4"/>
  <c r="AB248" i="4"/>
  <c r="AC264" i="4"/>
  <c r="AB264" i="4"/>
  <c r="AC280" i="4"/>
  <c r="AO280" i="4"/>
  <c r="AU280" i="4"/>
  <c r="AB280" i="4"/>
  <c r="AD296" i="4"/>
  <c r="AK296" i="4"/>
  <c r="AE312" i="4"/>
  <c r="AG312" i="4"/>
  <c r="AE328" i="4"/>
  <c r="AG328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/>
  <c r="AT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/>
  <c r="AV248" i="4"/>
  <c r="Z248" i="4"/>
  <c r="AJ264" i="4"/>
  <c r="AH264" i="4"/>
  <c r="AK264" i="4"/>
  <c r="AA264" i="4"/>
  <c r="AD264" i="4"/>
  <c r="AP264" i="4"/>
  <c r="AV264" i="4"/>
  <c r="Z264" i="4"/>
  <c r="AJ280" i="4"/>
  <c r="AH280" i="4"/>
  <c r="AK280" i="4"/>
  <c r="AA280" i="4"/>
  <c r="AD280" i="4"/>
  <c r="AP280" i="4"/>
  <c r="AV280" i="4"/>
  <c r="Z280" i="4"/>
  <c r="AF296" i="4"/>
  <c r="AI296" i="4"/>
  <c r="AG296" i="4"/>
  <c r="AB296" i="4"/>
  <c r="AE296" i="4"/>
  <c r="AC296" i="4"/>
  <c r="AO296" i="4"/>
  <c r="AU296" i="4"/>
  <c r="AJ312" i="4"/>
  <c r="AH312" i="4"/>
  <c r="AK312" i="4"/>
  <c r="AA312" i="4"/>
  <c r="AD312" i="4"/>
  <c r="AP312" i="4"/>
  <c r="AV312" i="4"/>
  <c r="Z312" i="4"/>
  <c r="AL312" i="4"/>
  <c r="AR312" i="4"/>
  <c r="AJ328" i="4"/>
  <c r="AH328" i="4"/>
  <c r="AK328" i="4"/>
  <c r="AA328" i="4"/>
  <c r="AD328" i="4"/>
  <c r="AP328" i="4"/>
  <c r="AV328" i="4"/>
  <c r="Z328" i="4"/>
  <c r="AL328" i="4"/>
  <c r="AR328" i="4"/>
  <c r="G328" i="4"/>
  <c r="AA344" i="4"/>
  <c r="AD344" i="4"/>
  <c r="Z344" i="4"/>
  <c r="AI344" i="4"/>
  <c r="AK344" i="4"/>
  <c r="AQ344" i="4"/>
  <c r="AW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N192" i="4"/>
  <c r="AT192" i="4"/>
  <c r="AL192" i="4"/>
  <c r="AR192" i="4"/>
  <c r="E192" i="4"/>
  <c r="I192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H336" i="4"/>
  <c r="AH352" i="4"/>
  <c r="AP501" i="4"/>
  <c r="AV501" i="4"/>
  <c r="AG931" i="4"/>
  <c r="AG967" i="4"/>
  <c r="AI669" i="4"/>
  <c r="AI725" i="4"/>
  <c r="AG757" i="4"/>
  <c r="AI789" i="4"/>
  <c r="AG821" i="4"/>
  <c r="AI861" i="4"/>
  <c r="AG893" i="4"/>
  <c r="Z485" i="4"/>
  <c r="Y514" i="4"/>
  <c r="AK514" i="4"/>
  <c r="AQ156" i="4"/>
  <c r="AW156" i="4"/>
  <c r="AQ188" i="4"/>
  <c r="AW188" i="4"/>
  <c r="AQ220" i="4"/>
  <c r="AW220" i="4"/>
  <c r="AQ12" i="4"/>
  <c r="AW12" i="4"/>
  <c r="AI931" i="4"/>
  <c r="AI947" i="4"/>
  <c r="AI967" i="4"/>
  <c r="AG573" i="4"/>
  <c r="AM573" i="4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L204" i="4"/>
  <c r="AR204" i="4"/>
  <c r="G204" i="4"/>
  <c r="AM204" i="4"/>
  <c r="AS204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N477" i="4"/>
  <c r="AT477" i="4"/>
  <c r="AP477" i="4"/>
  <c r="AV477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/>
  <c r="AP469" i="4"/>
  <c r="AV469" i="4"/>
  <c r="AQ469" i="4"/>
  <c r="AW469" i="4"/>
  <c r="AQ477" i="4"/>
  <c r="AW477" i="4"/>
  <c r="AL477" i="4"/>
  <c r="AR477" i="4"/>
  <c r="AQ513" i="4"/>
  <c r="AW513" i="4"/>
  <c r="AL513" i="4"/>
  <c r="AR513" i="4"/>
  <c r="AO156" i="4"/>
  <c r="AU156" i="4"/>
  <c r="AM156" i="4"/>
  <c r="AS156" i="4"/>
  <c r="AQ172" i="4"/>
  <c r="AW172" i="4"/>
  <c r="AO188" i="4"/>
  <c r="AU188" i="4"/>
  <c r="AM188" i="4"/>
  <c r="AS188" i="4"/>
  <c r="AQ204" i="4"/>
  <c r="AW204" i="4"/>
  <c r="AM220" i="4"/>
  <c r="AS220" i="4"/>
  <c r="AH8" i="4"/>
  <c r="AG352" i="4"/>
  <c r="AL469" i="4"/>
  <c r="AR469" i="4"/>
  <c r="AN469" i="4"/>
  <c r="AT469" i="4"/>
  <c r="AO477" i="4"/>
  <c r="AU477" i="4"/>
  <c r="AN513" i="4"/>
  <c r="AT513" i="4"/>
  <c r="AO513" i="4"/>
  <c r="AU513" i="4"/>
  <c r="AP513" i="4"/>
  <c r="AV513" i="4"/>
  <c r="F83" i="4"/>
  <c r="J83" i="4"/>
  <c r="M84" i="2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/>
  <c r="G224" i="4"/>
  <c r="F224" i="4"/>
  <c r="J224" i="4"/>
  <c r="E224" i="4"/>
  <c r="I224" i="4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/>
  <c r="G208" i="4"/>
  <c r="F208" i="4"/>
  <c r="J208" i="4"/>
  <c r="E208" i="4"/>
  <c r="I208" i="4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/>
  <c r="E458" i="4"/>
  <c r="I458" i="4"/>
  <c r="G458" i="4"/>
  <c r="F458" i="4"/>
  <c r="J458" i="4"/>
  <c r="F189" i="4"/>
  <c r="J189" i="4"/>
  <c r="E189" i="4"/>
  <c r="I189" i="4"/>
  <c r="G189" i="4"/>
  <c r="D189" i="4"/>
  <c r="H189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G201" i="4"/>
  <c r="D394" i="4"/>
  <c r="H394" i="4"/>
  <c r="E394" i="4"/>
  <c r="I394" i="4"/>
  <c r="G394" i="4"/>
  <c r="F394" i="4"/>
  <c r="J394" i="4"/>
  <c r="F229" i="4"/>
  <c r="J229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F336" i="4"/>
  <c r="AG336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234" i="4"/>
  <c r="AH234" i="4"/>
  <c r="AJ234" i="4"/>
  <c r="AG234" i="4"/>
  <c r="AM234" i="4"/>
  <c r="AS234" i="4"/>
  <c r="AK234" i="4"/>
  <c r="AF234" i="4"/>
  <c r="AL234" i="4"/>
  <c r="AR234" i="4"/>
  <c r="AI242" i="4"/>
  <c r="AH242" i="4"/>
  <c r="AN242" i="4"/>
  <c r="AT242" i="4"/>
  <c r="AJ242" i="4"/>
  <c r="AG242" i="4"/>
  <c r="AM242" i="4"/>
  <c r="AS242" i="4"/>
  <c r="AK242" i="4"/>
  <c r="AF242" i="4"/>
  <c r="AI358" i="4"/>
  <c r="AO358" i="4"/>
  <c r="AU358" i="4"/>
  <c r="AH358" i="4"/>
  <c r="AJ358" i="4"/>
  <c r="AG358" i="4"/>
  <c r="AM358" i="4"/>
  <c r="AS358" i="4"/>
  <c r="AK358" i="4"/>
  <c r="AF358" i="4"/>
  <c r="AI370" i="4"/>
  <c r="AO370" i="4"/>
  <c r="AU370" i="4"/>
  <c r="AH370" i="4"/>
  <c r="AJ370" i="4"/>
  <c r="AG370" i="4"/>
  <c r="AM370" i="4"/>
  <c r="AS370" i="4"/>
  <c r="AK370" i="4"/>
  <c r="AF370" i="4"/>
  <c r="AI531" i="4"/>
  <c r="AO531" i="4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/>
  <c r="AT537" i="4"/>
  <c r="AG537" i="4"/>
  <c r="AM537" i="4"/>
  <c r="AS537" i="4"/>
  <c r="AK537" i="4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208" i="4"/>
  <c r="AW208" i="4"/>
  <c r="AN208" i="4"/>
  <c r="AT208" i="4"/>
  <c r="AM224" i="4"/>
  <c r="AS224" i="4"/>
  <c r="AO224" i="4"/>
  <c r="AU224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F352" i="4"/>
  <c r="AL5" i="4"/>
  <c r="AR5" i="4"/>
  <c r="F361" i="4"/>
  <c r="J361" i="4"/>
  <c r="G361" i="4"/>
  <c r="D361" i="4"/>
  <c r="H361" i="4"/>
  <c r="E361" i="4"/>
  <c r="I361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/>
  <c r="E213" i="4"/>
  <c r="I213" i="4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/>
  <c r="F221" i="4"/>
  <c r="J221" i="4"/>
  <c r="E221" i="4"/>
  <c r="I221" i="4"/>
  <c r="G221" i="4"/>
  <c r="D221" i="4"/>
  <c r="H221" i="4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225" i="4"/>
  <c r="H225" i="4"/>
  <c r="F205" i="4"/>
  <c r="J205" i="4"/>
  <c r="D414" i="4"/>
  <c r="H414" i="4"/>
  <c r="E414" i="4"/>
  <c r="I414" i="4"/>
  <c r="F414" i="4"/>
  <c r="J414" i="4"/>
  <c r="G414" i="4"/>
  <c r="E131" i="4"/>
  <c r="I131" i="4"/>
  <c r="L132" i="2"/>
  <c r="AI236" i="4"/>
  <c r="AH236" i="4"/>
  <c r="AJ236" i="4"/>
  <c r="AG236" i="4"/>
  <c r="AM236" i="4"/>
  <c r="AS236" i="4"/>
  <c r="AK236" i="4"/>
  <c r="AF236" i="4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/>
  <c r="AK238" i="4"/>
  <c r="AF238" i="4"/>
  <c r="AI246" i="4"/>
  <c r="AH246" i="4"/>
  <c r="AJ246" i="4"/>
  <c r="AG246" i="4"/>
  <c r="AM246" i="4"/>
  <c r="AS246" i="4"/>
  <c r="AK246" i="4"/>
  <c r="AF246" i="4"/>
  <c r="AI362" i="4"/>
  <c r="AO362" i="4"/>
  <c r="AU362" i="4"/>
  <c r="AH362" i="4"/>
  <c r="AJ362" i="4"/>
  <c r="AG362" i="4"/>
  <c r="AK362" i="4"/>
  <c r="AF362" i="4"/>
  <c r="AI378" i="4"/>
  <c r="AH378" i="4"/>
  <c r="AJ378" i="4"/>
  <c r="AG378" i="4"/>
  <c r="AM378" i="4"/>
  <c r="AS378" i="4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/>
  <c r="AU521" i="4"/>
  <c r="AF521" i="4"/>
  <c r="AH521" i="4"/>
  <c r="AG521" i="4"/>
  <c r="AK521" i="4"/>
  <c r="AJ521" i="4"/>
  <c r="AI553" i="4"/>
  <c r="AF553" i="4"/>
  <c r="AH553" i="4"/>
  <c r="AN553" i="4"/>
  <c r="AT553" i="4"/>
  <c r="AG553" i="4"/>
  <c r="AK553" i="4"/>
  <c r="AJ553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49" i="4"/>
  <c r="AT249" i="4"/>
  <c r="AP257" i="4"/>
  <c r="AV257" i="4"/>
  <c r="AQ257" i="4"/>
  <c r="AW257" i="4"/>
  <c r="AN265" i="4"/>
  <c r="AT265" i="4"/>
  <c r="AP273" i="4"/>
  <c r="AV273" i="4"/>
  <c r="AQ273" i="4"/>
  <c r="AW273" i="4"/>
  <c r="AN281" i="4"/>
  <c r="AT281" i="4"/>
  <c r="AP289" i="4"/>
  <c r="AV289" i="4"/>
  <c r="AP305" i="4"/>
  <c r="AV305" i="4"/>
  <c r="AP321" i="4"/>
  <c r="AV321" i="4"/>
  <c r="AP337" i="4"/>
  <c r="AV337" i="4"/>
  <c r="Y244" i="4"/>
  <c r="AJ244" i="4"/>
  <c r="Y364" i="4"/>
  <c r="AB364" i="4"/>
  <c r="Y372" i="4"/>
  <c r="AH372" i="4"/>
  <c r="Y133" i="4"/>
  <c r="AH133" i="4"/>
  <c r="Y183" i="4"/>
  <c r="Z183" i="4"/>
  <c r="Y251" i="4"/>
  <c r="Y315" i="4"/>
  <c r="AB315" i="4"/>
  <c r="Y412" i="4"/>
  <c r="Z412" i="4"/>
  <c r="Y476" i="4"/>
  <c r="AH476" i="4"/>
  <c r="Y285" i="4"/>
  <c r="AH285" i="4"/>
  <c r="Y349" i="4"/>
  <c r="AA349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/>
  <c r="Y211" i="4"/>
  <c r="AK211" i="4"/>
  <c r="Y227" i="4"/>
  <c r="AA227" i="4"/>
  <c r="Y255" i="4"/>
  <c r="AI255" i="4"/>
  <c r="Y271" i="4"/>
  <c r="AD271" i="4"/>
  <c r="Y287" i="4"/>
  <c r="AE287" i="4"/>
  <c r="Y303" i="4"/>
  <c r="AK303" i="4"/>
  <c r="Y319" i="4"/>
  <c r="AI319" i="4"/>
  <c r="Y335" i="4"/>
  <c r="AF335" i="4"/>
  <c r="Y351" i="4"/>
  <c r="AK351" i="4"/>
  <c r="Y392" i="4"/>
  <c r="Y408" i="4"/>
  <c r="AI408" i="4"/>
  <c r="Y424" i="4"/>
  <c r="AF424" i="4"/>
  <c r="Y440" i="4"/>
  <c r="AE440" i="4"/>
  <c r="Y456" i="4"/>
  <c r="Y472" i="4"/>
  <c r="AI472" i="4"/>
  <c r="Y488" i="4"/>
  <c r="AF488" i="4"/>
  <c r="Y504" i="4"/>
  <c r="AK504" i="4"/>
  <c r="Y556" i="4"/>
  <c r="Y36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545" i="4"/>
  <c r="Z545" i="4"/>
  <c r="Y978" i="4"/>
  <c r="Y986" i="4"/>
  <c r="AC986" i="4"/>
  <c r="Y994" i="4"/>
  <c r="Y125" i="4"/>
  <c r="AK125" i="4"/>
  <c r="Y159" i="4"/>
  <c r="AK159" i="4"/>
  <c r="Y191" i="4"/>
  <c r="Y223" i="4"/>
  <c r="Z223" i="4"/>
  <c r="Y275" i="4"/>
  <c r="Y307" i="4"/>
  <c r="AK307" i="4"/>
  <c r="Y339" i="4"/>
  <c r="AD339" i="4"/>
  <c r="Y388" i="4"/>
  <c r="AK388" i="4"/>
  <c r="Y420" i="4"/>
  <c r="AG420" i="4"/>
  <c r="Y452" i="4"/>
  <c r="AK452" i="4"/>
  <c r="Y484" i="4"/>
  <c r="AG484" i="4"/>
  <c r="Y58" i="4"/>
  <c r="Y277" i="4"/>
  <c r="AF277" i="4"/>
  <c r="Y309" i="4"/>
  <c r="AF309" i="4"/>
  <c r="Y341" i="4"/>
  <c r="Y20" i="4"/>
  <c r="Z20" i="4"/>
  <c r="Y360" i="4"/>
  <c r="Y368" i="4"/>
  <c r="Z368" i="4"/>
  <c r="Y376" i="4"/>
  <c r="AE376" i="4"/>
  <c r="Y527" i="4"/>
  <c r="Z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/>
  <c r="Y558" i="4"/>
  <c r="AB558" i="4"/>
  <c r="Y560" i="4"/>
  <c r="AC560" i="4"/>
  <c r="Y562" i="4"/>
  <c r="AD562" i="4"/>
  <c r="Y564" i="4"/>
  <c r="AB564" i="4"/>
  <c r="Y566" i="4"/>
  <c r="AD566" i="4"/>
  <c r="Y568" i="4"/>
  <c r="Z568" i="4"/>
  <c r="Y570" i="4"/>
  <c r="Y572" i="4"/>
  <c r="AB572" i="4"/>
  <c r="Y574" i="4"/>
  <c r="Y576" i="4"/>
  <c r="AC576" i="4"/>
  <c r="Y578" i="4"/>
  <c r="AE578" i="4"/>
  <c r="Y580" i="4"/>
  <c r="AB580" i="4"/>
  <c r="Y582" i="4"/>
  <c r="AB582" i="4"/>
  <c r="Y584" i="4"/>
  <c r="Z584" i="4"/>
  <c r="Y586" i="4"/>
  <c r="Y588" i="4"/>
  <c r="AB588" i="4"/>
  <c r="Y590" i="4"/>
  <c r="Y592" i="4"/>
  <c r="AC592" i="4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/>
  <c r="Y439" i="4"/>
  <c r="AE439" i="4"/>
  <c r="Y455" i="4"/>
  <c r="AO501" i="4"/>
  <c r="AU501" i="4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M208" i="4"/>
  <c r="AS208" i="4"/>
  <c r="AO208" i="4"/>
  <c r="AU208" i="4"/>
  <c r="AQ224" i="4"/>
  <c r="AW224" i="4"/>
  <c r="AN224" i="4"/>
  <c r="AT224" i="4"/>
  <c r="AF326" i="4"/>
  <c r="AF45" i="4"/>
  <c r="AF53" i="4"/>
  <c r="AF459" i="4"/>
  <c r="AF467" i="4"/>
  <c r="AF475" i="4"/>
  <c r="AF483" i="4"/>
  <c r="AF491" i="4"/>
  <c r="AF499" i="4"/>
  <c r="AM38" i="4"/>
  <c r="AS38" i="4"/>
  <c r="AN38" i="4"/>
  <c r="AT38" i="4"/>
  <c r="AQ34" i="4"/>
  <c r="AW34" i="4"/>
  <c r="AO34" i="4"/>
  <c r="AU34" i="4"/>
  <c r="AF162" i="4"/>
  <c r="AF194" i="4"/>
  <c r="AF266" i="4"/>
  <c r="AF330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P188" i="4"/>
  <c r="AV188" i="4"/>
  <c r="AN188" i="4"/>
  <c r="AT188" i="4"/>
  <c r="AN220" i="4"/>
  <c r="AT220" i="4"/>
  <c r="AM252" i="4"/>
  <c r="AS252" i="4"/>
  <c r="AO252" i="4"/>
  <c r="AU252" i="4"/>
  <c r="AN260" i="4"/>
  <c r="AT260" i="4"/>
  <c r="AM268" i="4"/>
  <c r="AS268" i="4"/>
  <c r="AO268" i="4"/>
  <c r="AU268" i="4"/>
  <c r="AN276" i="4"/>
  <c r="AT276" i="4"/>
  <c r="AM284" i="4"/>
  <c r="AS284" i="4"/>
  <c r="AO284" i="4"/>
  <c r="AU284" i="4"/>
  <c r="AN292" i="4"/>
  <c r="AT292" i="4"/>
  <c r="AM300" i="4"/>
  <c r="AS300" i="4"/>
  <c r="AO300" i="4"/>
  <c r="AU300" i="4"/>
  <c r="AN308" i="4"/>
  <c r="AT308" i="4"/>
  <c r="AM316" i="4"/>
  <c r="AS316" i="4"/>
  <c r="AO316" i="4"/>
  <c r="AU316" i="4"/>
  <c r="AN324" i="4"/>
  <c r="AT324" i="4"/>
  <c r="AM332" i="4"/>
  <c r="AS332" i="4"/>
  <c r="AO332" i="4"/>
  <c r="AU332" i="4"/>
  <c r="AO128" i="4"/>
  <c r="AU128" i="4"/>
  <c r="AQ168" i="4"/>
  <c r="AW168" i="4"/>
  <c r="AN216" i="4"/>
  <c r="AT216" i="4"/>
  <c r="AM12" i="4"/>
  <c r="AS12" i="4"/>
  <c r="AL12" i="4"/>
  <c r="AR12" i="4"/>
  <c r="AI8" i="4"/>
  <c r="AF8" i="4"/>
  <c r="AG8" i="4"/>
  <c r="X166" i="4"/>
  <c r="Y166" i="4"/>
  <c r="X198" i="4"/>
  <c r="Y198" i="4"/>
  <c r="X262" i="4"/>
  <c r="Y262" i="4"/>
  <c r="X294" i="4"/>
  <c r="Y294" i="4"/>
  <c r="X471" i="4"/>
  <c r="Y471" i="4"/>
  <c r="X487" i="4"/>
  <c r="Y487" i="4"/>
  <c r="X186" i="4"/>
  <c r="Y186" i="4"/>
  <c r="X258" i="4"/>
  <c r="Y258" i="4"/>
  <c r="X290" i="4"/>
  <c r="Y290" i="4"/>
  <c r="X322" i="4"/>
  <c r="Y322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/>
  <c r="AT435" i="4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/>
  <c r="AT206" i="4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/>
  <c r="AT270" i="4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/>
  <c r="AT302" i="4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/>
  <c r="AT334" i="4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289" i="4"/>
  <c r="AW289" i="4"/>
  <c r="AN297" i="4"/>
  <c r="AT297" i="4"/>
  <c r="AQ305" i="4"/>
  <c r="AW305" i="4"/>
  <c r="AN313" i="4"/>
  <c r="AT313" i="4"/>
  <c r="AQ321" i="4"/>
  <c r="AW321" i="4"/>
  <c r="AN329" i="4"/>
  <c r="AT329" i="4"/>
  <c r="AQ337" i="4"/>
  <c r="AW337" i="4"/>
  <c r="AN345" i="4"/>
  <c r="AT345" i="4"/>
  <c r="AP353" i="4"/>
  <c r="AV353" i="4"/>
  <c r="AQ353" i="4"/>
  <c r="AW353" i="4"/>
  <c r="AM23" i="4"/>
  <c r="AS23" i="4"/>
  <c r="AQ365" i="4"/>
  <c r="AW365" i="4"/>
  <c r="AM36" i="4"/>
  <c r="AS36" i="4"/>
  <c r="AO30" i="4"/>
  <c r="AU30" i="4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L188" i="4"/>
  <c r="AR188" i="4"/>
  <c r="AN204" i="4"/>
  <c r="AT204" i="4"/>
  <c r="AQ252" i="4"/>
  <c r="AW252" i="4"/>
  <c r="AN252" i="4"/>
  <c r="AT252" i="4"/>
  <c r="AM260" i="4"/>
  <c r="AS260" i="4"/>
  <c r="AO260" i="4"/>
  <c r="AU260" i="4"/>
  <c r="AQ268" i="4"/>
  <c r="AW268" i="4"/>
  <c r="AN268" i="4"/>
  <c r="AT268" i="4"/>
  <c r="AM276" i="4"/>
  <c r="AS276" i="4"/>
  <c r="AO276" i="4"/>
  <c r="AU276" i="4"/>
  <c r="AQ284" i="4"/>
  <c r="AW284" i="4"/>
  <c r="AN284" i="4"/>
  <c r="AT284" i="4"/>
  <c r="AM292" i="4"/>
  <c r="AS292" i="4"/>
  <c r="AO292" i="4"/>
  <c r="AU292" i="4"/>
  <c r="AQ300" i="4"/>
  <c r="AW300" i="4"/>
  <c r="AN300" i="4"/>
  <c r="AT300" i="4"/>
  <c r="AM308" i="4"/>
  <c r="AS308" i="4"/>
  <c r="AO308" i="4"/>
  <c r="AU308" i="4"/>
  <c r="AQ316" i="4"/>
  <c r="AW316" i="4"/>
  <c r="AN316" i="4"/>
  <c r="AT316" i="4"/>
  <c r="AM324" i="4"/>
  <c r="AS324" i="4"/>
  <c r="AO324" i="4"/>
  <c r="AU324" i="4"/>
  <c r="AQ332" i="4"/>
  <c r="AW332" i="4"/>
  <c r="AN332" i="4"/>
  <c r="AT332" i="4"/>
  <c r="AG162" i="4"/>
  <c r="AI162" i="4"/>
  <c r="AG178" i="4"/>
  <c r="AG194" i="4"/>
  <c r="AI194" i="4"/>
  <c r="AG266" i="4"/>
  <c r="AI266" i="4"/>
  <c r="AG330" i="4"/>
  <c r="AI330" i="4"/>
  <c r="AM216" i="4"/>
  <c r="AS216" i="4"/>
  <c r="AO216" i="4"/>
  <c r="AU216" i="4"/>
  <c r="AP228" i="4"/>
  <c r="AV228" i="4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/>
  <c r="AN36" i="4"/>
  <c r="AT36" i="4"/>
  <c r="AL36" i="4"/>
  <c r="AR36" i="4"/>
  <c r="AO22" i="4"/>
  <c r="AU22" i="4"/>
  <c r="AP22" i="4"/>
  <c r="AV22" i="4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/>
  <c r="AL127" i="4"/>
  <c r="AR127" i="4"/>
  <c r="AM127" i="4"/>
  <c r="AS127" i="4"/>
  <c r="AO237" i="4"/>
  <c r="AU237" i="4"/>
  <c r="AN237" i="4"/>
  <c r="AT23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49" i="4"/>
  <c r="AU249" i="4"/>
  <c r="AL257" i="4"/>
  <c r="AR257" i="4"/>
  <c r="AM257" i="4"/>
  <c r="AS257" i="4"/>
  <c r="AO265" i="4"/>
  <c r="AU265" i="4"/>
  <c r="AL273" i="4"/>
  <c r="AR273" i="4"/>
  <c r="AM273" i="4"/>
  <c r="AS273" i="4"/>
  <c r="AO281" i="4"/>
  <c r="AU281" i="4"/>
  <c r="AL289" i="4"/>
  <c r="AR289" i="4"/>
  <c r="AM289" i="4"/>
  <c r="AS289" i="4"/>
  <c r="AO297" i="4"/>
  <c r="AU297" i="4"/>
  <c r="AL305" i="4"/>
  <c r="AR305" i="4"/>
  <c r="AM305" i="4"/>
  <c r="AS305" i="4"/>
  <c r="AO313" i="4"/>
  <c r="AU313" i="4"/>
  <c r="AL321" i="4"/>
  <c r="AR321" i="4"/>
  <c r="AM321" i="4"/>
  <c r="AS321" i="4"/>
  <c r="AO329" i="4"/>
  <c r="AU329" i="4"/>
  <c r="AL337" i="4"/>
  <c r="AR337" i="4"/>
  <c r="AM337" i="4"/>
  <c r="AS337" i="4"/>
  <c r="AO345" i="4"/>
  <c r="AU345" i="4"/>
  <c r="AL353" i="4"/>
  <c r="AR353" i="4"/>
  <c r="AM353" i="4"/>
  <c r="AS353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49" i="4"/>
  <c r="AV249" i="4"/>
  <c r="AL249" i="4"/>
  <c r="AR249" i="4"/>
  <c r="AQ249" i="4"/>
  <c r="AW249" i="4"/>
  <c r="AM249" i="4"/>
  <c r="AS249" i="4"/>
  <c r="AN257" i="4"/>
  <c r="AT257" i="4"/>
  <c r="AO257" i="4"/>
  <c r="AU257" i="4"/>
  <c r="AP265" i="4"/>
  <c r="AV265" i="4"/>
  <c r="AL265" i="4"/>
  <c r="AR265" i="4"/>
  <c r="AQ265" i="4"/>
  <c r="AW265" i="4"/>
  <c r="AM265" i="4"/>
  <c r="AS265" i="4"/>
  <c r="AN273" i="4"/>
  <c r="AT273" i="4"/>
  <c r="AO273" i="4"/>
  <c r="AU273" i="4"/>
  <c r="AP281" i="4"/>
  <c r="AV281" i="4"/>
  <c r="AL281" i="4"/>
  <c r="AR281" i="4"/>
  <c r="AQ281" i="4"/>
  <c r="AW281" i="4"/>
  <c r="AM281" i="4"/>
  <c r="AS281" i="4"/>
  <c r="AN289" i="4"/>
  <c r="AT289" i="4"/>
  <c r="AO289" i="4"/>
  <c r="AU289" i="4"/>
  <c r="AP297" i="4"/>
  <c r="AV297" i="4"/>
  <c r="AL297" i="4"/>
  <c r="AR297" i="4"/>
  <c r="AQ297" i="4"/>
  <c r="AW297" i="4"/>
  <c r="AM297" i="4"/>
  <c r="AS297" i="4"/>
  <c r="AN305" i="4"/>
  <c r="AT305" i="4"/>
  <c r="AO305" i="4"/>
  <c r="AU305" i="4"/>
  <c r="AP313" i="4"/>
  <c r="AV313" i="4"/>
  <c r="AL313" i="4"/>
  <c r="AR313" i="4"/>
  <c r="AQ313" i="4"/>
  <c r="AW313" i="4"/>
  <c r="AM313" i="4"/>
  <c r="AS313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N337" i="4"/>
  <c r="AT337" i="4"/>
  <c r="AO337" i="4"/>
  <c r="AU337" i="4"/>
  <c r="AP345" i="4"/>
  <c r="AV345" i="4"/>
  <c r="AL345" i="4"/>
  <c r="AR345" i="4"/>
  <c r="AQ345" i="4"/>
  <c r="AW345" i="4"/>
  <c r="AM345" i="4"/>
  <c r="AS345" i="4"/>
  <c r="AN353" i="4"/>
  <c r="AT353" i="4"/>
  <c r="AO353" i="4"/>
  <c r="AU353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M373" i="4"/>
  <c r="AS373" i="4"/>
  <c r="AP373" i="4"/>
  <c r="AV373" i="4"/>
  <c r="AL373" i="4"/>
  <c r="AR373" i="4"/>
  <c r="AQ953" i="4"/>
  <c r="AW953" i="4"/>
  <c r="AO953" i="4"/>
  <c r="AU953" i="4"/>
  <c r="AN953" i="4"/>
  <c r="AT953" i="4"/>
  <c r="AP410" i="4"/>
  <c r="AV410" i="4"/>
  <c r="AL410" i="4"/>
  <c r="AR410" i="4"/>
  <c r="AQ410" i="4"/>
  <c r="AW410" i="4"/>
  <c r="AM410" i="4"/>
  <c r="AS410" i="4"/>
  <c r="AN430" i="4"/>
  <c r="AT430" i="4"/>
  <c r="AO430" i="4"/>
  <c r="AU43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M365" i="4"/>
  <c r="AS365" i="4"/>
  <c r="AP365" i="4"/>
  <c r="AV365" i="4"/>
  <c r="AL365" i="4"/>
  <c r="AR365" i="4"/>
  <c r="AM522" i="4"/>
  <c r="AS522" i="4"/>
  <c r="AN522" i="4"/>
  <c r="AT522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235" i="4"/>
  <c r="AS235" i="4"/>
  <c r="AP235" i="4"/>
  <c r="AV235" i="4"/>
  <c r="AL235" i="4"/>
  <c r="AR235" i="4"/>
  <c r="AQ239" i="4"/>
  <c r="AW239" i="4"/>
  <c r="AO239" i="4"/>
  <c r="AU239" i="4"/>
  <c r="AN239" i="4"/>
  <c r="AT239" i="4"/>
  <c r="AM243" i="4"/>
  <c r="AS243" i="4"/>
  <c r="AP243" i="4"/>
  <c r="AV243" i="4"/>
  <c r="AL243" i="4"/>
  <c r="AR243" i="4"/>
  <c r="AQ359" i="4"/>
  <c r="AW359" i="4"/>
  <c r="AO359" i="4"/>
  <c r="AU359" i="4"/>
  <c r="AN359" i="4"/>
  <c r="AT359" i="4"/>
  <c r="AM363" i="4"/>
  <c r="AS363" i="4"/>
  <c r="AP363" i="4"/>
  <c r="AV363" i="4"/>
  <c r="AL363" i="4"/>
  <c r="AR363" i="4"/>
  <c r="AQ367" i="4"/>
  <c r="AW367" i="4"/>
  <c r="AO367" i="4"/>
  <c r="AU367" i="4"/>
  <c r="AN367" i="4"/>
  <c r="AT367" i="4"/>
  <c r="AM371" i="4"/>
  <c r="AS371" i="4"/>
  <c r="AP371" i="4"/>
  <c r="AV371" i="4"/>
  <c r="AL371" i="4"/>
  <c r="AR371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N518" i="4"/>
  <c r="AT518" i="4"/>
  <c r="AM550" i="4"/>
  <c r="AS550" i="4"/>
  <c r="AN550" i="4"/>
  <c r="AT550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O516" i="4"/>
  <c r="AU516" i="4"/>
  <c r="AQ516" i="4"/>
  <c r="AW516" i="4"/>
  <c r="AP516" i="4"/>
  <c r="AV516" i="4"/>
  <c r="AL516" i="4"/>
  <c r="AR516" i="4"/>
  <c r="AM532" i="4"/>
  <c r="AS532" i="4"/>
  <c r="AN532" i="4"/>
  <c r="AT532" i="4"/>
  <c r="AO548" i="4"/>
  <c r="AU548" i="4"/>
  <c r="AQ548" i="4"/>
  <c r="AW548" i="4"/>
  <c r="AP548" i="4"/>
  <c r="AV548" i="4"/>
  <c r="AL548" i="4"/>
  <c r="AR548" i="4"/>
  <c r="AM565" i="4"/>
  <c r="AS565" i="4"/>
  <c r="AN565" i="4"/>
  <c r="AT565" i="4"/>
  <c r="AO581" i="4"/>
  <c r="AU581" i="4"/>
  <c r="AQ581" i="4"/>
  <c r="AW581" i="4"/>
  <c r="AP581" i="4"/>
  <c r="AV581" i="4"/>
  <c r="AL58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Q373" i="4"/>
  <c r="AW373" i="4"/>
  <c r="AO373" i="4"/>
  <c r="AU373" i="4"/>
  <c r="AN373" i="4"/>
  <c r="AT373" i="4"/>
  <c r="AM953" i="4"/>
  <c r="AS953" i="4"/>
  <c r="AP953" i="4"/>
  <c r="AV953" i="4"/>
  <c r="AL953" i="4"/>
  <c r="AR953" i="4"/>
  <c r="AN410" i="4"/>
  <c r="AT410" i="4"/>
  <c r="AO410" i="4"/>
  <c r="AU410" i="4"/>
  <c r="AP430" i="4"/>
  <c r="AV430" i="4"/>
  <c r="AL430" i="4"/>
  <c r="AR430" i="4"/>
  <c r="AQ430" i="4"/>
  <c r="AW430" i="4"/>
  <c r="AM430" i="4"/>
  <c r="AS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O365" i="4"/>
  <c r="AU365" i="4"/>
  <c r="AN365" i="4"/>
  <c r="AT365" i="4"/>
  <c r="AI372" i="4"/>
  <c r="AO522" i="4"/>
  <c r="AU522" i="4"/>
  <c r="AQ522" i="4"/>
  <c r="AW522" i="4"/>
  <c r="AP522" i="4"/>
  <c r="AV522" i="4"/>
  <c r="AL522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235" i="4"/>
  <c r="AW235" i="4"/>
  <c r="AO235" i="4"/>
  <c r="AU235" i="4"/>
  <c r="AN235" i="4"/>
  <c r="AT235" i="4"/>
  <c r="AM239" i="4"/>
  <c r="AS239" i="4"/>
  <c r="AP239" i="4"/>
  <c r="AV239" i="4"/>
  <c r="AL239" i="4"/>
  <c r="AR239" i="4"/>
  <c r="AQ243" i="4"/>
  <c r="AW243" i="4"/>
  <c r="AO243" i="4"/>
  <c r="AU243" i="4"/>
  <c r="AN243" i="4"/>
  <c r="AT243" i="4"/>
  <c r="AM359" i="4"/>
  <c r="AS359" i="4"/>
  <c r="AP359" i="4"/>
  <c r="AV359" i="4"/>
  <c r="AL359" i="4"/>
  <c r="AR359" i="4"/>
  <c r="AQ363" i="4"/>
  <c r="AW363" i="4"/>
  <c r="AO363" i="4"/>
  <c r="AU363" i="4"/>
  <c r="AN363" i="4"/>
  <c r="AT363" i="4"/>
  <c r="AM367" i="4"/>
  <c r="AS367" i="4"/>
  <c r="AP367" i="4"/>
  <c r="AV367" i="4"/>
  <c r="AL367" i="4"/>
  <c r="AR367" i="4"/>
  <c r="AQ371" i="4"/>
  <c r="AW371" i="4"/>
  <c r="AO371" i="4"/>
  <c r="AU371" i="4"/>
  <c r="AN371" i="4"/>
  <c r="AT371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O518" i="4"/>
  <c r="AU518" i="4"/>
  <c r="AP518" i="4"/>
  <c r="AV518" i="4"/>
  <c r="AO550" i="4"/>
  <c r="AU550" i="4"/>
  <c r="AQ550" i="4"/>
  <c r="AW550" i="4"/>
  <c r="AP550" i="4"/>
  <c r="AV550" i="4"/>
  <c r="AL550" i="4"/>
  <c r="AR550" i="4"/>
  <c r="AN524" i="4"/>
  <c r="AT524" i="4"/>
  <c r="AP540" i="4"/>
  <c r="AV54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M516" i="4"/>
  <c r="AS516" i="4"/>
  <c r="AN516" i="4"/>
  <c r="AT516" i="4"/>
  <c r="AO532" i="4"/>
  <c r="AU532" i="4"/>
  <c r="AQ532" i="4"/>
  <c r="AW532" i="4"/>
  <c r="AP532" i="4"/>
  <c r="AV532" i="4"/>
  <c r="AL532" i="4"/>
  <c r="AR532" i="4"/>
  <c r="AM548" i="4"/>
  <c r="AS548" i="4"/>
  <c r="AN548" i="4"/>
  <c r="AT548" i="4"/>
  <c r="AO565" i="4"/>
  <c r="AU565" i="4"/>
  <c r="AQ565" i="4"/>
  <c r="AW565" i="4"/>
  <c r="AP565" i="4"/>
  <c r="AV565" i="4"/>
  <c r="AL565" i="4"/>
  <c r="AR565" i="4"/>
  <c r="AM581" i="4"/>
  <c r="AS581" i="4"/>
  <c r="AN581" i="4"/>
  <c r="AT58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E282" i="4"/>
  <c r="AC250" i="4"/>
  <c r="AB178" i="4"/>
  <c r="AN938" i="4"/>
  <c r="AT938" i="4"/>
  <c r="AN378" i="4"/>
  <c r="AT37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Q518" i="4"/>
  <c r="AW518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540" i="4"/>
  <c r="AW540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N534" i="4"/>
  <c r="AT534" i="4"/>
  <c r="AL534" i="4"/>
  <c r="AR534" i="4"/>
  <c r="AL540" i="4"/>
  <c r="AR540" i="4"/>
  <c r="AL601" i="4"/>
  <c r="AR601" i="4"/>
  <c r="AM721" i="4"/>
  <c r="AS721" i="4"/>
  <c r="AN585" i="4"/>
  <c r="AT585" i="4"/>
  <c r="AO320" i="4"/>
  <c r="AU320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225" i="4"/>
  <c r="I225" i="4"/>
  <c r="G225" i="4"/>
  <c r="E434" i="4"/>
  <c r="I434" i="4"/>
  <c r="F434" i="4"/>
  <c r="J434" i="4"/>
  <c r="AE637" i="4"/>
  <c r="AJ637" i="4"/>
  <c r="E442" i="4"/>
  <c r="I442" i="4"/>
  <c r="F442" i="4"/>
  <c r="J442" i="4"/>
  <c r="E193" i="4"/>
  <c r="I193" i="4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L551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AN236" i="4"/>
  <c r="AT236" i="4"/>
  <c r="D131" i="4"/>
  <c r="H131" i="4"/>
  <c r="K132" i="2"/>
  <c r="F225" i="4"/>
  <c r="J225" i="4"/>
  <c r="D434" i="4"/>
  <c r="H434" i="4"/>
  <c r="F193" i="4"/>
  <c r="J193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/>
  <c r="AL358" i="4"/>
  <c r="AR358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358" i="4"/>
  <c r="AV358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P352" i="4"/>
  <c r="AV352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M344" i="4"/>
  <c r="AS344" i="4"/>
  <c r="AN272" i="4"/>
  <c r="AT272" i="4"/>
  <c r="AQ338" i="4"/>
  <c r="AW338" i="4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F282" i="4"/>
  <c r="AI282" i="4"/>
  <c r="AO282" i="4"/>
  <c r="AU282" i="4"/>
  <c r="AA282" i="4"/>
  <c r="AM282" i="4"/>
  <c r="AS282" i="4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E229" i="4"/>
  <c r="I229" i="4"/>
  <c r="D229" i="4"/>
  <c r="H229" i="4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Q553" i="4"/>
  <c r="AW553" i="4"/>
  <c r="AQ521" i="4"/>
  <c r="AW521" i="4"/>
  <c r="AP362" i="4"/>
  <c r="AV362" i="4"/>
  <c r="AO246" i="4"/>
  <c r="AU246" i="4"/>
  <c r="AP152" i="4"/>
  <c r="AV152" i="4"/>
  <c r="AP110" i="4"/>
  <c r="AV110" i="4"/>
  <c r="AO236" i="4"/>
  <c r="AU236" i="4"/>
  <c r="AO984" i="4"/>
  <c r="AU984" i="4"/>
  <c r="AP966" i="4"/>
  <c r="AV966" i="4"/>
  <c r="AQ370" i="4"/>
  <c r="AW370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34" i="4"/>
  <c r="AS534" i="4"/>
  <c r="AM524" i="4"/>
  <c r="AS524" i="4"/>
  <c r="AM593" i="4"/>
  <c r="AS593" i="4"/>
  <c r="AO540" i="4"/>
  <c r="AU540" i="4"/>
  <c r="AN540" i="4"/>
  <c r="AT540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Q537" i="4"/>
  <c r="AW537" i="4"/>
  <c r="AO537" i="4"/>
  <c r="AU537" i="4"/>
  <c r="AO966" i="4"/>
  <c r="AU966" i="4"/>
  <c r="AP930" i="4"/>
  <c r="AV930" i="4"/>
  <c r="AP370" i="4"/>
  <c r="AV370" i="4"/>
  <c r="AO242" i="4"/>
  <c r="AU242" i="4"/>
  <c r="G498" i="4"/>
  <c r="AK637" i="4"/>
  <c r="AL947" i="4"/>
  <c r="AR947" i="4"/>
  <c r="F947" i="4"/>
  <c r="J947" i="4"/>
  <c r="AL773" i="4"/>
  <c r="AR773" i="4"/>
  <c r="F773" i="4"/>
  <c r="J773" i="4"/>
  <c r="AI557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L352" i="4"/>
  <c r="AR352" i="4"/>
  <c r="G352" i="4"/>
  <c r="AI779" i="4"/>
  <c r="AG699" i="4"/>
  <c r="AI651" i="4"/>
  <c r="AO651" i="4"/>
  <c r="AU651" i="4"/>
  <c r="AG647" i="4"/>
  <c r="AM647" i="4"/>
  <c r="AS647" i="4"/>
  <c r="AL75" i="4"/>
  <c r="AR75" i="4"/>
  <c r="G75" i="4"/>
  <c r="AO354" i="4"/>
  <c r="AU354" i="4"/>
  <c r="AK779" i="4"/>
  <c r="E446" i="4"/>
  <c r="I446" i="4"/>
  <c r="AI731" i="4"/>
  <c r="AO731" i="4"/>
  <c r="AU731" i="4"/>
  <c r="AN354" i="4"/>
  <c r="AT354" i="4"/>
  <c r="AM320" i="4"/>
  <c r="AS320" i="4"/>
  <c r="AM304" i="4"/>
  <c r="AS30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K557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L222" i="4"/>
  <c r="AR222" i="4"/>
  <c r="D222" i="4"/>
  <c r="H222" i="4"/>
  <c r="AN74" i="4"/>
  <c r="AT74" i="4"/>
  <c r="AP320" i="4"/>
  <c r="AV320" i="4"/>
  <c r="AN745" i="4"/>
  <c r="AT745" i="4"/>
  <c r="AN82" i="4"/>
  <c r="AT82" i="4"/>
  <c r="AA706" i="4"/>
  <c r="AD706" i="4"/>
  <c r="AN210" i="4"/>
  <c r="AT210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/>
  <c r="AQ246" i="4"/>
  <c r="AW246" i="4"/>
  <c r="AQ238" i="4"/>
  <c r="AW238" i="4"/>
  <c r="AQ236" i="4"/>
  <c r="AW236" i="4"/>
  <c r="G114" i="4"/>
  <c r="AP573" i="4"/>
  <c r="AV573" i="4"/>
  <c r="AQ741" i="4"/>
  <c r="AW741" i="4"/>
  <c r="AJ557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A557" i="4"/>
  <c r="AH715" i="4"/>
  <c r="AN715" i="4"/>
  <c r="AT715" i="4"/>
  <c r="AM829" i="4"/>
  <c r="AS829" i="4"/>
  <c r="AG559" i="4"/>
  <c r="AM559" i="4"/>
  <c r="AS559" i="4"/>
  <c r="E538" i="4"/>
  <c r="I538" i="4"/>
  <c r="AH559" i="4"/>
  <c r="AN559" i="4"/>
  <c r="AT559" i="4"/>
  <c r="AI987" i="4"/>
  <c r="AO987" i="4"/>
  <c r="AU987" i="4"/>
  <c r="AI843" i="4"/>
  <c r="AO843" i="4"/>
  <c r="AU843" i="4"/>
  <c r="AN232" i="4"/>
  <c r="AT232" i="4"/>
  <c r="AL218" i="4"/>
  <c r="AR218" i="4"/>
  <c r="D218" i="4"/>
  <c r="H218" i="4"/>
  <c r="AL320" i="4"/>
  <c r="AR320" i="4"/>
  <c r="D320" i="4"/>
  <c r="H320" i="4"/>
  <c r="AQ288" i="4"/>
  <c r="AW288" i="4"/>
  <c r="AQ272" i="4"/>
  <c r="AW272" i="4"/>
  <c r="AQ228" i="4"/>
  <c r="AW228" i="4"/>
  <c r="AM228" i="4"/>
  <c r="AS228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/>
  <c r="AL78" i="4"/>
  <c r="AR78" i="4"/>
  <c r="AM230" i="4"/>
  <c r="AS230" i="4"/>
  <c r="AN577" i="4"/>
  <c r="AT577" i="4"/>
  <c r="AL569" i="4"/>
  <c r="AR569" i="4"/>
  <c r="D569" i="4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/>
  <c r="AL524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M222" i="4"/>
  <c r="AS22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/>
  <c r="AL190" i="4"/>
  <c r="AR190" i="4"/>
  <c r="D190" i="4"/>
  <c r="H190" i="4"/>
  <c r="G324" i="4"/>
  <c r="D324" i="4"/>
  <c r="H324" i="4"/>
  <c r="D308" i="4"/>
  <c r="H308" i="4"/>
  <c r="F308" i="4"/>
  <c r="J308" i="4"/>
  <c r="AM745" i="4"/>
  <c r="AS745" i="4"/>
  <c r="AP524" i="4"/>
  <c r="AV524" i="4"/>
  <c r="AP593" i="4"/>
  <c r="AV593" i="4"/>
  <c r="AM540" i="4"/>
  <c r="AS540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M352" i="4"/>
  <c r="AS352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/>
  <c r="AL518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O553" i="4"/>
  <c r="AU553" i="4"/>
  <c r="AP958" i="4"/>
  <c r="AV958" i="4"/>
  <c r="AP938" i="4"/>
  <c r="AV938" i="4"/>
  <c r="AP378" i="4"/>
  <c r="AV378" i="4"/>
  <c r="AP246" i="4"/>
  <c r="AV246" i="4"/>
  <c r="AP238" i="4"/>
  <c r="AV238" i="4"/>
  <c r="AP236" i="4"/>
  <c r="AV236" i="4"/>
  <c r="E114" i="4"/>
  <c r="I114" i="4"/>
  <c r="L115" i="2"/>
  <c r="E59" i="4"/>
  <c r="I59" i="4"/>
  <c r="L60" i="2"/>
  <c r="AL573" i="4"/>
  <c r="AR573" i="4"/>
  <c r="D573" i="4"/>
  <c r="H573" i="4"/>
  <c r="AM877" i="4"/>
  <c r="AS877" i="4"/>
  <c r="E470" i="4"/>
  <c r="I470" i="4"/>
  <c r="AL509" i="4"/>
  <c r="AR509" i="4"/>
  <c r="AQ90" i="4"/>
  <c r="AW90" i="4"/>
  <c r="AN196" i="4"/>
  <c r="AT196" i="4"/>
  <c r="AN222" i="4"/>
  <c r="AT222" i="4"/>
  <c r="AK795" i="4"/>
  <c r="AQ795" i="4"/>
  <c r="AW795" i="4"/>
  <c r="AP609" i="4"/>
  <c r="AV609" i="4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/>
  <c r="AU275" i="4"/>
  <c r="Z125" i="4"/>
  <c r="AJ125" i="4"/>
  <c r="AB954" i="4"/>
  <c r="AC954" i="4"/>
  <c r="AH926" i="4"/>
  <c r="AF926" i="4"/>
  <c r="AL926" i="4"/>
  <c r="AR926" i="4"/>
  <c r="AE556" i="4"/>
  <c r="AK456" i="4"/>
  <c r="AQ456" i="4"/>
  <c r="AW4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214" i="4"/>
  <c r="AW214" i="4"/>
  <c r="AM272" i="4"/>
  <c r="AS272" i="4"/>
  <c r="AQ625" i="4"/>
  <c r="AW625" i="4"/>
  <c r="AL713" i="4"/>
  <c r="AR713" i="4"/>
  <c r="AN657" i="4"/>
  <c r="AT657" i="4"/>
  <c r="AP813" i="4"/>
  <c r="AV813" i="4"/>
  <c r="AP749" i="4"/>
  <c r="AV749" i="4"/>
  <c r="AL382" i="4"/>
  <c r="AR382" i="4"/>
  <c r="AM210" i="4"/>
  <c r="AS210" i="4"/>
  <c r="AP230" i="4"/>
  <c r="AV23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N573" i="4"/>
  <c r="AT573" i="4"/>
  <c r="AQ853" i="4"/>
  <c r="AW853" i="4"/>
  <c r="AN641" i="4"/>
  <c r="AT641" i="4"/>
  <c r="AQ689" i="4"/>
  <c r="AW689" i="4"/>
  <c r="AG314" i="4"/>
  <c r="AA314" i="4"/>
  <c r="Z314" i="4"/>
  <c r="AH314" i="4"/>
  <c r="F160" i="4"/>
  <c r="J160" i="4"/>
  <c r="M161" i="2"/>
  <c r="E160" i="4"/>
  <c r="I160" i="4"/>
  <c r="L161" i="2"/>
  <c r="D332" i="4"/>
  <c r="H332" i="4"/>
  <c r="E332" i="4"/>
  <c r="I332" i="4"/>
  <c r="D316" i="4"/>
  <c r="H316" i="4"/>
  <c r="G316" i="4"/>
  <c r="D300" i="4"/>
  <c r="H300" i="4"/>
  <c r="E300" i="4"/>
  <c r="I300" i="4"/>
  <c r="D284" i="4"/>
  <c r="H284" i="4"/>
  <c r="E284" i="4"/>
  <c r="I284" i="4"/>
  <c r="D268" i="4"/>
  <c r="H268" i="4"/>
  <c r="E268" i="4"/>
  <c r="I268" i="4"/>
  <c r="D252" i="4"/>
  <c r="H252" i="4"/>
  <c r="E252" i="4"/>
  <c r="I252" i="4"/>
  <c r="D200" i="4"/>
  <c r="H200" i="4"/>
  <c r="F200" i="4"/>
  <c r="J200" i="4"/>
  <c r="AG605" i="4"/>
  <c r="AF605" i="4"/>
  <c r="AJ605" i="4"/>
  <c r="F201" i="4"/>
  <c r="J201" i="4"/>
  <c r="D201" i="4"/>
  <c r="H201" i="4"/>
  <c r="G99" i="4"/>
  <c r="E99" i="4"/>
  <c r="I99" i="4"/>
  <c r="L100" i="2"/>
  <c r="AG380" i="4"/>
  <c r="AM380" i="4"/>
  <c r="AS380" i="4"/>
  <c r="AJ380" i="4"/>
  <c r="AP380" i="4"/>
  <c r="AV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/>
  <c r="E205" i="4"/>
  <c r="I205" i="4"/>
  <c r="D205" i="4"/>
  <c r="H205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I364" i="4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B591" i="4"/>
  <c r="AN591" i="4"/>
  <c r="AT591" i="4"/>
  <c r="AA611" i="4"/>
  <c r="AM611" i="4"/>
  <c r="AS611" i="4"/>
  <c r="AD611" i="4"/>
  <c r="G205" i="4"/>
  <c r="E165" i="4"/>
  <c r="I165" i="4"/>
  <c r="L166" i="2"/>
  <c r="E209" i="4"/>
  <c r="I209" i="4"/>
  <c r="E201" i="4"/>
  <c r="I201" i="4"/>
  <c r="E63" i="4"/>
  <c r="I63" i="4"/>
  <c r="L64" i="2"/>
  <c r="G200" i="4"/>
  <c r="G268" i="4"/>
  <c r="D99" i="4"/>
  <c r="H99" i="4"/>
  <c r="K100" i="2"/>
  <c r="AK605" i="4"/>
  <c r="AF621" i="4"/>
  <c r="AN336" i="4"/>
  <c r="AT336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P338" i="4"/>
  <c r="AV338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C557" i="4"/>
  <c r="AD557" i="4"/>
  <c r="AH557" i="4"/>
  <c r="AF557" i="4"/>
  <c r="AL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M553" i="4"/>
  <c r="AS553" i="4"/>
  <c r="AP521" i="4"/>
  <c r="AV521" i="4"/>
  <c r="AL938" i="4"/>
  <c r="AR938" i="4"/>
  <c r="F938" i="4"/>
  <c r="J938" i="4"/>
  <c r="AL555" i="4"/>
  <c r="AR555" i="4"/>
  <c r="E555" i="4"/>
  <c r="I555" i="4"/>
  <c r="AL378" i="4"/>
  <c r="AR378" i="4"/>
  <c r="D378" i="4"/>
  <c r="H378" i="4"/>
  <c r="AL362" i="4"/>
  <c r="AR362" i="4"/>
  <c r="F362" i="4"/>
  <c r="J362" i="4"/>
  <c r="AL246" i="4"/>
  <c r="AR246" i="4"/>
  <c r="F246" i="4"/>
  <c r="J246" i="4"/>
  <c r="AL238" i="4"/>
  <c r="AR238" i="4"/>
  <c r="D238" i="4"/>
  <c r="H238" i="4"/>
  <c r="AN238" i="4"/>
  <c r="AT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L236" i="4"/>
  <c r="AR236" i="4"/>
  <c r="D236" i="4"/>
  <c r="H236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358" i="4"/>
  <c r="AW358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/>
  <c r="AR277" i="4"/>
  <c r="AH277" i="4"/>
  <c r="AA484" i="4"/>
  <c r="AB484" i="4"/>
  <c r="AH484" i="4"/>
  <c r="AA420" i="4"/>
  <c r="AM420" i="4"/>
  <c r="AS420" i="4"/>
  <c r="AB420" i="4"/>
  <c r="AH420" i="4"/>
  <c r="Z339" i="4"/>
  <c r="AK339" i="4"/>
  <c r="AJ339" i="4"/>
  <c r="AP339" i="4"/>
  <c r="AV339" i="4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/>
  <c r="AW303" i="4"/>
  <c r="AB227" i="4"/>
  <c r="AJ227" i="4"/>
  <c r="AB163" i="4"/>
  <c r="AA163" i="4"/>
  <c r="AB44" i="4"/>
  <c r="AJ44" i="4"/>
  <c r="AE819" i="4"/>
  <c r="Z819" i="4"/>
  <c r="AE372" i="4"/>
  <c r="AK372" i="4"/>
  <c r="AD635" i="4"/>
  <c r="AP635" i="4"/>
  <c r="AV635" i="4"/>
  <c r="AI635" i="4"/>
  <c r="AG603" i="4"/>
  <c r="AH603" i="4"/>
  <c r="Z627" i="4"/>
  <c r="F216" i="4"/>
  <c r="J216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E316" i="4"/>
  <c r="I316" i="4"/>
  <c r="G284" i="4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/>
  <c r="AW339" i="4"/>
  <c r="AB339" i="4"/>
  <c r="AG339" i="4"/>
  <c r="AH339" i="4"/>
  <c r="AF339" i="4"/>
  <c r="AL339" i="4"/>
  <c r="AR339" i="4"/>
  <c r="AE275" i="4"/>
  <c r="AD275" i="4"/>
  <c r="AA191" i="4"/>
  <c r="AE191" i="4"/>
  <c r="AB191" i="4"/>
  <c r="AG191" i="4"/>
  <c r="AH191" i="4"/>
  <c r="AF191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B545" i="4"/>
  <c r="AF545" i="4"/>
  <c r="AL545" i="4"/>
  <c r="AR545" i="4"/>
  <c r="AJ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/>
  <c r="AR515" i="4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Q526" i="4"/>
  <c r="AW526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/>
  <c r="AJ811" i="4"/>
  <c r="AP811" i="4"/>
  <c r="AV811" i="4"/>
  <c r="E1001" i="4"/>
  <c r="I1001" i="4"/>
  <c r="AP242" i="4"/>
  <c r="AV242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/>
  <c r="F470" i="4"/>
  <c r="J470" i="4"/>
  <c r="AP288" i="4"/>
  <c r="AV288" i="4"/>
  <c r="AM342" i="4"/>
  <c r="AS342" i="4"/>
  <c r="G470" i="4"/>
  <c r="F536" i="4"/>
  <c r="J536" i="4"/>
  <c r="AG557" i="4"/>
  <c r="AE557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296" i="4"/>
  <c r="AR296" i="4"/>
  <c r="D296" i="4"/>
  <c r="H296" i="4"/>
  <c r="AL354" i="4"/>
  <c r="AR354" i="4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M214" i="4"/>
  <c r="AS214" i="4"/>
  <c r="AQ354" i="4"/>
  <c r="AW354" i="4"/>
  <c r="AN218" i="4"/>
  <c r="AT218" i="4"/>
  <c r="AM288" i="4"/>
  <c r="AS288" i="4"/>
  <c r="AN228" i="4"/>
  <c r="AT228" i="4"/>
  <c r="AO222" i="4"/>
  <c r="AU222" i="4"/>
  <c r="AN55" i="4"/>
  <c r="AT55" i="4"/>
  <c r="AQ973" i="4"/>
  <c r="AW973" i="4"/>
  <c r="AP115" i="4"/>
  <c r="AV115" i="4"/>
  <c r="AN506" i="4"/>
  <c r="AT506" i="4"/>
  <c r="AH605" i="4"/>
  <c r="AB587" i="4"/>
  <c r="D328" i="4"/>
  <c r="H328" i="4"/>
  <c r="AL485" i="4"/>
  <c r="AR485" i="4"/>
  <c r="AL461" i="4"/>
  <c r="AR461" i="4"/>
  <c r="F461" i="4"/>
  <c r="J461" i="4"/>
  <c r="AL344" i="4"/>
  <c r="AR344" i="4"/>
  <c r="F344" i="4"/>
  <c r="J344" i="4"/>
  <c r="AQ140" i="4"/>
  <c r="AW140" i="4"/>
  <c r="AN230" i="4"/>
  <c r="AT230" i="4"/>
  <c r="AO214" i="4"/>
  <c r="AU214" i="4"/>
  <c r="AL86" i="4"/>
  <c r="AR86" i="4"/>
  <c r="G86" i="4"/>
  <c r="AO507" i="4"/>
  <c r="AU507" i="4"/>
  <c r="AO226" i="4"/>
  <c r="AU226" i="4"/>
  <c r="AO395" i="4"/>
  <c r="AU395" i="4"/>
  <c r="AO70" i="4"/>
  <c r="AU70" i="4"/>
  <c r="AO86" i="4"/>
  <c r="AU86" i="4"/>
  <c r="AM507" i="4"/>
  <c r="AS507" i="4"/>
  <c r="E510" i="4"/>
  <c r="I510" i="4"/>
  <c r="AN320" i="4"/>
  <c r="AT320" i="4"/>
  <c r="AO304" i="4"/>
  <c r="AU304" i="4"/>
  <c r="AO288" i="4"/>
  <c r="AU288" i="4"/>
  <c r="AO228" i="4"/>
  <c r="AU228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/>
  <c r="AP525" i="4"/>
  <c r="AV525" i="4"/>
  <c r="AQ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P535" i="4"/>
  <c r="AV535" i="4"/>
  <c r="AQ535" i="4"/>
  <c r="AW535" i="4"/>
  <c r="AP551" i="4"/>
  <c r="AV551" i="4"/>
  <c r="AM551" i="4"/>
  <c r="AS551" i="4"/>
  <c r="AQ519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/>
  <c r="AL146" i="4"/>
  <c r="AR146" i="4"/>
  <c r="G146" i="4"/>
  <c r="AP961" i="4"/>
  <c r="AV961" i="4"/>
  <c r="AN15" i="4"/>
  <c r="AT15" i="4"/>
  <c r="F233" i="4"/>
  <c r="J233" i="4"/>
  <c r="D233" i="4"/>
  <c r="H233" i="4"/>
  <c r="E233" i="4"/>
  <c r="I233" i="4"/>
  <c r="G233" i="4"/>
  <c r="AP546" i="4"/>
  <c r="AV546" i="4"/>
  <c r="Z605" i="4"/>
  <c r="AM805" i="4"/>
  <c r="AS805" i="4"/>
  <c r="AL212" i="4"/>
  <c r="AR212" i="4"/>
  <c r="F212" i="4"/>
  <c r="J212" i="4"/>
  <c r="AL230" i="4"/>
  <c r="AR230" i="4"/>
  <c r="E230" i="4"/>
  <c r="I230" i="4"/>
  <c r="AM78" i="4"/>
  <c r="AS78" i="4"/>
  <c r="AO338" i="4"/>
  <c r="AU338" i="4"/>
  <c r="AL256" i="4"/>
  <c r="AR256" i="4"/>
  <c r="G256" i="4"/>
  <c r="AL228" i="4"/>
  <c r="AR228" i="4"/>
  <c r="D228" i="4"/>
  <c r="H228" i="4"/>
  <c r="AL196" i="4"/>
  <c r="AR196" i="4"/>
  <c r="D196" i="4"/>
  <c r="H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346" i="4"/>
  <c r="AU346" i="4"/>
  <c r="AO140" i="4"/>
  <c r="AU140" i="4"/>
  <c r="AO230" i="4"/>
  <c r="AU230" i="4"/>
  <c r="AN214" i="4"/>
  <c r="AT214" i="4"/>
  <c r="AP395" i="4"/>
  <c r="AV395" i="4"/>
  <c r="AN280" i="4"/>
  <c r="AT280" i="4"/>
  <c r="AN107" i="4"/>
  <c r="AT107" i="4"/>
  <c r="AP47" i="4"/>
  <c r="AV47" i="4"/>
  <c r="AN789" i="4"/>
  <c r="AT789" i="4"/>
  <c r="AL304" i="4"/>
  <c r="AR304" i="4"/>
  <c r="AM164" i="4"/>
  <c r="AS164" i="4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K250" i="4"/>
  <c r="AB250" i="4"/>
  <c r="AM57" i="4"/>
  <c r="AS57" i="4"/>
  <c r="AL57" i="4"/>
  <c r="AR57" i="4"/>
  <c r="E57" i="4"/>
  <c r="I57" i="4"/>
  <c r="L58" i="2"/>
  <c r="AN49" i="4"/>
  <c r="AT49" i="4"/>
  <c r="AO49" i="4"/>
  <c r="AU49" i="4"/>
  <c r="AL334" i="4"/>
  <c r="AR334" i="4"/>
  <c r="D334" i="4"/>
  <c r="H334" i="4"/>
  <c r="AM302" i="4"/>
  <c r="AS302" i="4"/>
  <c r="AL302" i="4"/>
  <c r="AR302" i="4"/>
  <c r="F302" i="4"/>
  <c r="J302" i="4"/>
  <c r="AN286" i="4"/>
  <c r="AT286" i="4"/>
  <c r="AQ270" i="4"/>
  <c r="AW270" i="4"/>
  <c r="AP206" i="4"/>
  <c r="AV206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P336" i="4"/>
  <c r="AV336" i="4"/>
  <c r="AO958" i="4"/>
  <c r="AU958" i="4"/>
  <c r="AM993" i="4"/>
  <c r="AS993" i="4"/>
  <c r="D114" i="4"/>
  <c r="H114" i="4"/>
  <c r="K115" i="2"/>
  <c r="G112" i="4"/>
  <c r="G332" i="4"/>
  <c r="F300" i="4"/>
  <c r="J300" i="4"/>
  <c r="F268" i="4"/>
  <c r="J268" i="4"/>
  <c r="F192" i="4"/>
  <c r="J192" i="4"/>
  <c r="F316" i="4"/>
  <c r="J316" i="4"/>
  <c r="F284" i="4"/>
  <c r="J284" i="4"/>
  <c r="F252" i="4"/>
  <c r="J25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296" i="4"/>
  <c r="AW296" i="4"/>
  <c r="AM212" i="4"/>
  <c r="AS212" i="4"/>
  <c r="AQ180" i="4"/>
  <c r="AW180" i="4"/>
  <c r="AM94" i="4"/>
  <c r="AS94" i="4"/>
  <c r="AQ107" i="4"/>
  <c r="AW107" i="4"/>
  <c r="AK927" i="4"/>
  <c r="AH927" i="4"/>
  <c r="G510" i="4"/>
  <c r="AN338" i="4"/>
  <c r="AT338" i="4"/>
  <c r="AN256" i="4"/>
  <c r="AT256" i="4"/>
  <c r="AO164" i="4"/>
  <c r="AU164" i="4"/>
  <c r="AO342" i="4"/>
  <c r="AU342" i="4"/>
  <c r="AA589" i="4"/>
  <c r="AN450" i="4"/>
  <c r="AT450" i="4"/>
  <c r="AO506" i="4"/>
  <c r="AU506" i="4"/>
  <c r="G530" i="4"/>
  <c r="F506" i="4"/>
  <c r="J506" i="4"/>
  <c r="AL450" i="4"/>
  <c r="AR450" i="4"/>
  <c r="E450" i="4"/>
  <c r="I450" i="4"/>
  <c r="AO78" i="4"/>
  <c r="AU78" i="4"/>
  <c r="AL526" i="4"/>
  <c r="AR526" i="4"/>
  <c r="E542" i="4"/>
  <c r="I542" i="4"/>
  <c r="G542" i="4"/>
  <c r="AL475" i="4"/>
  <c r="AR475" i="4"/>
  <c r="G475" i="4"/>
  <c r="AL459" i="4"/>
  <c r="AR459" i="4"/>
  <c r="D459" i="4"/>
  <c r="H459" i="4"/>
  <c r="AL45" i="4"/>
  <c r="AR45" i="4"/>
  <c r="F45" i="4"/>
  <c r="J45" i="4"/>
  <c r="M46" i="2"/>
  <c r="AP76" i="4"/>
  <c r="AV76" i="4"/>
  <c r="AM270" i="4"/>
  <c r="AS270" i="4"/>
  <c r="AO254" i="4"/>
  <c r="AU254" i="4"/>
  <c r="AN443" i="4"/>
  <c r="AT443" i="4"/>
  <c r="AQ435" i="4"/>
  <c r="AW435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N328" i="4"/>
  <c r="AT328" i="4"/>
  <c r="AL280" i="4"/>
  <c r="AR280" i="4"/>
  <c r="G280" i="4"/>
  <c r="AL264" i="4"/>
  <c r="AR264" i="4"/>
  <c r="F264" i="4"/>
  <c r="J264" i="4"/>
  <c r="AO805" i="4"/>
  <c r="AU805" i="4"/>
  <c r="AL346" i="4"/>
  <c r="AR346" i="4"/>
  <c r="F346" i="4"/>
  <c r="J346" i="4"/>
  <c r="AL214" i="4"/>
  <c r="AR214" i="4"/>
  <c r="E214" i="4"/>
  <c r="I214" i="4"/>
  <c r="AP78" i="4"/>
  <c r="AV78" i="4"/>
  <c r="AO75" i="4"/>
  <c r="AU75" i="4"/>
  <c r="D510" i="4"/>
  <c r="H510" i="4"/>
  <c r="AN304" i="4"/>
  <c r="AT304" i="4"/>
  <c r="AN288" i="4"/>
  <c r="AT288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534" i="4"/>
  <c r="AV534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O534" i="4"/>
  <c r="AU534" i="4"/>
  <c r="AN967" i="4"/>
  <c r="AT967" i="4"/>
  <c r="AO524" i="4"/>
  <c r="AU524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232" i="4"/>
  <c r="AS232" i="4"/>
  <c r="AM74" i="4"/>
  <c r="AS74" i="4"/>
  <c r="AO82" i="4"/>
  <c r="AU82" i="4"/>
  <c r="AN248" i="4"/>
  <c r="AT248" i="4"/>
  <c r="AQ86" i="4"/>
  <c r="AW86" i="4"/>
  <c r="AQ70" i="4"/>
  <c r="AW70" i="4"/>
  <c r="AP485" i="4"/>
  <c r="AV485" i="4"/>
  <c r="AN312" i="4"/>
  <c r="AT312" i="4"/>
  <c r="AM350" i="4"/>
  <c r="AS350" i="4"/>
  <c r="AO218" i="4"/>
  <c r="AU218" i="4"/>
  <c r="AN546" i="4"/>
  <c r="AT546" i="4"/>
  <c r="AP450" i="4"/>
  <c r="AV450" i="4"/>
  <c r="AP146" i="4"/>
  <c r="AV146" i="4"/>
  <c r="AI589" i="4"/>
  <c r="AB589" i="4"/>
  <c r="AC589" i="4"/>
  <c r="AO589" i="4"/>
  <c r="AU589" i="4"/>
  <c r="AE589" i="4"/>
  <c r="AQ589" i="4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N346" i="4"/>
  <c r="AT346" i="4"/>
  <c r="AQ395" i="4"/>
  <c r="AW395" i="4"/>
  <c r="AJ415" i="4"/>
  <c r="AI415" i="4"/>
  <c r="AD415" i="4"/>
  <c r="AA415" i="4"/>
  <c r="AQ47" i="4"/>
  <c r="AW47" i="4"/>
  <c r="G30" i="4"/>
  <c r="E30" i="4"/>
  <c r="I30" i="4"/>
  <c r="L31" i="2"/>
  <c r="G34" i="4"/>
  <c r="F34" i="4"/>
  <c r="J34" i="4"/>
  <c r="M35" i="2"/>
  <c r="AF314" i="4"/>
  <c r="AI314" i="4"/>
  <c r="AB314" i="4"/>
  <c r="AE314" i="4"/>
  <c r="AC314" i="4"/>
  <c r="AK314" i="4"/>
  <c r="AJ314" i="4"/>
  <c r="AP314" i="4"/>
  <c r="AV314" i="4"/>
  <c r="G216" i="4"/>
  <c r="E216" i="4"/>
  <c r="I216" i="4"/>
  <c r="AP234" i="4"/>
  <c r="AV234" i="4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O546" i="4"/>
  <c r="AU546" i="4"/>
  <c r="F324" i="4"/>
  <c r="J324" i="4"/>
  <c r="E324" i="4"/>
  <c r="I324" i="4"/>
  <c r="G308" i="4"/>
  <c r="E308" i="4"/>
  <c r="I308" i="4"/>
  <c r="F292" i="4"/>
  <c r="J292" i="4"/>
  <c r="E292" i="4"/>
  <c r="I292" i="4"/>
  <c r="E276" i="4"/>
  <c r="I276" i="4"/>
  <c r="F276" i="4"/>
  <c r="J276" i="4"/>
  <c r="F260" i="4"/>
  <c r="J260" i="4"/>
  <c r="E260" i="4"/>
  <c r="I260" i="4"/>
  <c r="AH58" i="4"/>
  <c r="AJ994" i="4"/>
  <c r="AC978" i="4"/>
  <c r="AE787" i="4"/>
  <c r="AL282" i="4"/>
  <c r="AR282" i="4"/>
  <c r="D282" i="4"/>
  <c r="H282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N541" i="4"/>
  <c r="AT541" i="4"/>
  <c r="AO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L535" i="4"/>
  <c r="AR535" i="4"/>
  <c r="G535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M326" i="4"/>
  <c r="AS326" i="4"/>
  <c r="AO334" i="4"/>
  <c r="AU334" i="4"/>
  <c r="AM318" i="4"/>
  <c r="AS318" i="4"/>
  <c r="AL318" i="4"/>
  <c r="AR318" i="4"/>
  <c r="D318" i="4"/>
  <c r="H318" i="4"/>
  <c r="AL158" i="4"/>
  <c r="AR158" i="4"/>
  <c r="D158" i="4"/>
  <c r="H158" i="4"/>
  <c r="K159" i="2"/>
  <c r="AM158" i="4"/>
  <c r="AS158" i="4"/>
  <c r="AP431" i="4"/>
  <c r="AV431" i="4"/>
  <c r="AP988" i="4"/>
  <c r="AV988" i="4"/>
  <c r="AL988" i="4"/>
  <c r="AR988" i="4"/>
  <c r="F988" i="4"/>
  <c r="J988" i="4"/>
  <c r="AP553" i="4"/>
  <c r="AV553" i="4"/>
  <c r="AL553" i="4"/>
  <c r="AR553" i="4"/>
  <c r="D553" i="4"/>
  <c r="H553" i="4"/>
  <c r="AN370" i="4"/>
  <c r="AT370" i="4"/>
  <c r="AN358" i="4"/>
  <c r="AT358" i="4"/>
  <c r="AL242" i="4"/>
  <c r="AR242" i="4"/>
  <c r="D242" i="4"/>
  <c r="H242" i="4"/>
  <c r="AN234" i="4"/>
  <c r="AT234" i="4"/>
  <c r="AM336" i="4"/>
  <c r="AS336" i="4"/>
  <c r="AQ789" i="4"/>
  <c r="AW789" i="4"/>
  <c r="AQ669" i="4"/>
  <c r="AW669" i="4"/>
  <c r="AQ967" i="4"/>
  <c r="AW967" i="4"/>
  <c r="AO861" i="4"/>
  <c r="AU861" i="4"/>
  <c r="AO725" i="4"/>
  <c r="AU725" i="4"/>
  <c r="AN352" i="4"/>
  <c r="AT352" i="4"/>
  <c r="AM17" i="4"/>
  <c r="AS17" i="4"/>
  <c r="AQ346" i="4"/>
  <c r="AW346" i="4"/>
  <c r="AM280" i="4"/>
  <c r="AS280" i="4"/>
  <c r="AN212" i="4"/>
  <c r="AT212" i="4"/>
  <c r="AQ75" i="4"/>
  <c r="AW75" i="4"/>
  <c r="AP296" i="4"/>
  <c r="AV296" i="4"/>
  <c r="AO264" i="4"/>
  <c r="AU264" i="4"/>
  <c r="AM973" i="4"/>
  <c r="AS973" i="4"/>
  <c r="AM354" i="4"/>
  <c r="AS354" i="4"/>
  <c r="AL338" i="4"/>
  <c r="AR338" i="4"/>
  <c r="AM338" i="4"/>
  <c r="AS338" i="4"/>
  <c r="AO336" i="4"/>
  <c r="AU336" i="4"/>
  <c r="AQ320" i="4"/>
  <c r="AW320" i="4"/>
  <c r="AQ304" i="4"/>
  <c r="AW304" i="4"/>
  <c r="AL272" i="4"/>
  <c r="AR272" i="4"/>
  <c r="G272" i="4"/>
  <c r="AQ256" i="4"/>
  <c r="AW256" i="4"/>
  <c r="AQ196" i="4"/>
  <c r="AW196" i="4"/>
  <c r="AQ15" i="4"/>
  <c r="AW15" i="4"/>
  <c r="AL115" i="4"/>
  <c r="AR115" i="4"/>
  <c r="AM546" i="4"/>
  <c r="AS546" i="4"/>
  <c r="AM346" i="4"/>
  <c r="AS346" i="4"/>
  <c r="AP346" i="4"/>
  <c r="AV346" i="4"/>
  <c r="AO328" i="4"/>
  <c r="AU328" i="4"/>
  <c r="AQ542" i="4"/>
  <c r="AW542" i="4"/>
  <c r="AQ450" i="4"/>
  <c r="AW450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O542" i="4"/>
  <c r="AU542" i="4"/>
  <c r="AN542" i="4"/>
  <c r="AT542" i="4"/>
  <c r="AI493" i="4"/>
  <c r="AF493" i="4"/>
  <c r="Z493" i="4"/>
  <c r="AH364" i="4"/>
  <c r="AG364" i="4"/>
  <c r="Z388" i="4"/>
  <c r="AM475" i="4"/>
  <c r="AS475" i="4"/>
  <c r="AP435" i="4"/>
  <c r="AV435" i="4"/>
  <c r="AB415" i="4"/>
  <c r="AC415" i="4"/>
  <c r="Z415" i="4"/>
  <c r="AG415" i="4"/>
  <c r="AF415" i="4"/>
  <c r="AH415" i="4"/>
  <c r="AK415" i="4"/>
  <c r="AQ415" i="4"/>
  <c r="AW415" i="4"/>
  <c r="AM395" i="4"/>
  <c r="AS395" i="4"/>
  <c r="AO450" i="4"/>
  <c r="AU450" i="4"/>
  <c r="F332" i="4"/>
  <c r="J332" i="4"/>
  <c r="AM328" i="4"/>
  <c r="AS328" i="4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/>
  <c r="AU277" i="4"/>
  <c r="AJ275" i="4"/>
  <c r="AK275" i="4"/>
  <c r="Z275" i="4"/>
  <c r="D276" i="4"/>
  <c r="H276" i="4"/>
  <c r="AP272" i="4"/>
  <c r="AV272" i="4"/>
  <c r="AJ277" i="4"/>
  <c r="AB277" i="4"/>
  <c r="AF275" i="4"/>
  <c r="AG275" i="4"/>
  <c r="AP526" i="4"/>
  <c r="AV526" i="4"/>
  <c r="AO985" i="4"/>
  <c r="AU985" i="4"/>
  <c r="AM985" i="4"/>
  <c r="AS985" i="4"/>
  <c r="AL985" i="4"/>
  <c r="AR985" i="4"/>
  <c r="AO526" i="4"/>
  <c r="AU526" i="4"/>
  <c r="AN985" i="4"/>
  <c r="AT985" i="4"/>
  <c r="AQ146" i="4"/>
  <c r="AW146" i="4"/>
  <c r="AQ115" i="4"/>
  <c r="AW115" i="4"/>
  <c r="AL546" i="4"/>
  <c r="AR546" i="4"/>
  <c r="AI941" i="4"/>
  <c r="AO146" i="4"/>
  <c r="AU146" i="4"/>
  <c r="AH244" i="4"/>
  <c r="AK244" i="4"/>
  <c r="AJ250" i="4"/>
  <c r="AE250" i="4"/>
  <c r="AI250" i="4"/>
  <c r="AO250" i="4"/>
  <c r="AU250" i="4"/>
  <c r="AO234" i="4"/>
  <c r="AU234" i="4"/>
  <c r="AL232" i="4"/>
  <c r="AR232" i="4"/>
  <c r="F232" i="4"/>
  <c r="J232" i="4"/>
  <c r="AQ232" i="4"/>
  <c r="AW232" i="4"/>
  <c r="AO180" i="4"/>
  <c r="AU180" i="4"/>
  <c r="AO94" i="4"/>
  <c r="AU94" i="4"/>
  <c r="AL180" i="4"/>
  <c r="AR180" i="4"/>
  <c r="D180" i="4"/>
  <c r="H180" i="4"/>
  <c r="K181" i="2"/>
  <c r="AL350" i="4"/>
  <c r="AR350" i="4"/>
  <c r="D350" i="4"/>
  <c r="H350" i="4"/>
  <c r="AQ230" i="4"/>
  <c r="AW230" i="4"/>
  <c r="AO485" i="4"/>
  <c r="AU485" i="4"/>
  <c r="AL226" i="4"/>
  <c r="AR226" i="4"/>
  <c r="F226" i="4"/>
  <c r="J226" i="4"/>
  <c r="AQ242" i="4"/>
  <c r="AW242" i="4"/>
  <c r="AQ234" i="4"/>
  <c r="AW234" i="4"/>
  <c r="AQ342" i="4"/>
  <c r="AW342" i="4"/>
  <c r="AP342" i="4"/>
  <c r="AV342" i="4"/>
  <c r="AP222" i="4"/>
  <c r="AV222" i="4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/>
  <c r="AR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/>
  <c r="AW504" i="4"/>
  <c r="AI440" i="4"/>
  <c r="AK440" i="4"/>
  <c r="AQ440" i="4"/>
  <c r="AW440" i="4"/>
  <c r="AI351" i="4"/>
  <c r="AE351" i="4"/>
  <c r="AI287" i="4"/>
  <c r="AK287" i="4"/>
  <c r="AQ287" i="4"/>
  <c r="AW287" i="4"/>
  <c r="AI211" i="4"/>
  <c r="AE211" i="4"/>
  <c r="AQ211" i="4"/>
  <c r="AW211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/>
  <c r="AR412" i="4"/>
  <c r="AH412" i="4"/>
  <c r="AF133" i="4"/>
  <c r="Z133" i="4"/>
  <c r="AK447" i="4"/>
  <c r="AI447" i="4"/>
  <c r="AC447" i="4"/>
  <c r="D877" i="4"/>
  <c r="H877" i="4"/>
  <c r="F877" i="4"/>
  <c r="J877" i="4"/>
  <c r="F204" i="4"/>
  <c r="J204" i="4"/>
  <c r="E204" i="4"/>
  <c r="I204" i="4"/>
  <c r="F220" i="4"/>
  <c r="J220" i="4"/>
  <c r="E220" i="4"/>
  <c r="I220" i="4"/>
  <c r="D501" i="4"/>
  <c r="H501" i="4"/>
  <c r="G501" i="4"/>
  <c r="F38" i="4"/>
  <c r="J38" i="4"/>
  <c r="M39" i="2"/>
  <c r="D38" i="4"/>
  <c r="H38" i="4"/>
  <c r="K39" i="2"/>
  <c r="AG250" i="4"/>
  <c r="AA250" i="4"/>
  <c r="AD250" i="4"/>
  <c r="AP250" i="4"/>
  <c r="AV250" i="4"/>
  <c r="Z250" i="4"/>
  <c r="AL250" i="4"/>
  <c r="AR250" i="4"/>
  <c r="AH250" i="4"/>
  <c r="G168" i="4"/>
  <c r="E168" i="4"/>
  <c r="I168" i="4"/>
  <c r="L169" i="2"/>
  <c r="G176" i="4"/>
  <c r="E176" i="4"/>
  <c r="I176" i="4"/>
  <c r="L177" i="2"/>
  <c r="AQ222" i="4"/>
  <c r="AW222" i="4"/>
  <c r="AM90" i="4"/>
  <c r="AS90" i="4"/>
  <c r="AG298" i="4"/>
  <c r="AA298" i="4"/>
  <c r="AD298" i="4"/>
  <c r="Z298" i="4"/>
  <c r="AL298" i="4"/>
  <c r="AR298" i="4"/>
  <c r="AK298" i="4"/>
  <c r="AJ298" i="4"/>
  <c r="AB455" i="4"/>
  <c r="D168" i="4"/>
  <c r="H168" i="4"/>
  <c r="K169" i="2"/>
  <c r="G220" i="4"/>
  <c r="E38" i="4"/>
  <c r="I38" i="4"/>
  <c r="L39" i="2"/>
  <c r="D176" i="4"/>
  <c r="H176" i="4"/>
  <c r="K177" i="2"/>
  <c r="F501" i="4"/>
  <c r="J501" i="4"/>
  <c r="D204" i="4"/>
  <c r="H204" i="4"/>
  <c r="AP741" i="4"/>
  <c r="AV741" i="4"/>
  <c r="AO741" i="4"/>
  <c r="AU741" i="4"/>
  <c r="AL210" i="4"/>
  <c r="AR210" i="4"/>
  <c r="F210" i="4"/>
  <c r="J210" i="4"/>
  <c r="AQ212" i="4"/>
  <c r="AW212" i="4"/>
  <c r="AO350" i="4"/>
  <c r="AU350" i="4"/>
  <c r="AL70" i="4"/>
  <c r="AR70" i="4"/>
  <c r="G70" i="4"/>
  <c r="AQ507" i="4"/>
  <c r="AW507" i="4"/>
  <c r="AO47" i="4"/>
  <c r="AU47" i="4"/>
  <c r="AL541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535" i="4"/>
  <c r="AU535" i="4"/>
  <c r="AN551" i="4"/>
  <c r="AT551" i="4"/>
  <c r="AQ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575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P334" i="4"/>
  <c r="AV334" i="4"/>
  <c r="AP318" i="4"/>
  <c r="AV318" i="4"/>
  <c r="AM286" i="4"/>
  <c r="AS286" i="4"/>
  <c r="AL286" i="4"/>
  <c r="AR286" i="4"/>
  <c r="G286" i="4"/>
  <c r="AN254" i="4"/>
  <c r="AT254" i="4"/>
  <c r="AQ206" i="4"/>
  <c r="AW206" i="4"/>
  <c r="AQ190" i="4"/>
  <c r="AW190" i="4"/>
  <c r="AO174" i="4"/>
  <c r="AU174" i="4"/>
  <c r="AN158" i="4"/>
  <c r="AT158" i="4"/>
  <c r="AP427" i="4"/>
  <c r="AV427" i="4"/>
  <c r="AN427" i="4"/>
  <c r="AT427" i="4"/>
  <c r="AP399" i="4"/>
  <c r="AV399" i="4"/>
  <c r="AL336" i="4"/>
  <c r="AR336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/>
  <c r="AN507" i="4"/>
  <c r="AT507" i="4"/>
  <c r="AN75" i="4"/>
  <c r="AT75" i="4"/>
  <c r="AO107" i="4"/>
  <c r="AU107" i="4"/>
  <c r="AO232" i="4"/>
  <c r="AU232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J514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/>
  <c r="AQ328" i="4"/>
  <c r="AW328" i="4"/>
  <c r="AQ312" i="4"/>
  <c r="AW312" i="4"/>
  <c r="AM296" i="4"/>
  <c r="AS296" i="4"/>
  <c r="AQ280" i="4"/>
  <c r="AW280" i="4"/>
  <c r="AL248" i="4"/>
  <c r="AR248" i="4"/>
  <c r="D248" i="4"/>
  <c r="H248" i="4"/>
  <c r="I8" i="3"/>
  <c r="J8" i="3"/>
  <c r="H8" i="3"/>
  <c r="F136" i="4"/>
  <c r="J136" i="4"/>
  <c r="M137" i="2"/>
  <c r="F28" i="4"/>
  <c r="J28" i="4"/>
  <c r="M29" i="2"/>
  <c r="AA514" i="4"/>
  <c r="AG941" i="4"/>
  <c r="Z941" i="4"/>
  <c r="AQ80" i="4"/>
  <c r="AW80" i="4"/>
  <c r="AP226" i="4"/>
  <c r="AV226" i="4"/>
  <c r="AO344" i="4"/>
  <c r="AU344" i="4"/>
  <c r="AN296" i="4"/>
  <c r="AT296" i="4"/>
  <c r="AO312" i="4"/>
  <c r="AU312" i="4"/>
  <c r="AN461" i="4"/>
  <c r="AT461" i="4"/>
  <c r="AM264" i="4"/>
  <c r="AS264" i="4"/>
  <c r="AO212" i="4"/>
  <c r="AU212" i="4"/>
  <c r="AP180" i="4"/>
  <c r="AV180" i="4"/>
  <c r="F91" i="4"/>
  <c r="J91" i="4"/>
  <c r="M92" i="2"/>
  <c r="F312" i="4"/>
  <c r="J312" i="4"/>
  <c r="D312" i="4"/>
  <c r="H312" i="4"/>
  <c r="AL162" i="4"/>
  <c r="AR162" i="4"/>
  <c r="D162" i="4"/>
  <c r="H162" i="4"/>
  <c r="K163" i="2"/>
  <c r="F75" i="4"/>
  <c r="J75" i="4"/>
  <c r="M76" i="2"/>
  <c r="AM312" i="4"/>
  <c r="AS312" i="4"/>
  <c r="AN264" i="4"/>
  <c r="AT264" i="4"/>
  <c r="AN94" i="4"/>
  <c r="AT94" i="4"/>
  <c r="AN78" i="4"/>
  <c r="AT78" i="4"/>
  <c r="AH514" i="4"/>
  <c r="AI514" i="4"/>
  <c r="Z514" i="4"/>
  <c r="AF941" i="4"/>
  <c r="AE941" i="4"/>
  <c r="AD941" i="4"/>
  <c r="AH941" i="4"/>
  <c r="AN941" i="4"/>
  <c r="AT941" i="4"/>
  <c r="AA941" i="4"/>
  <c r="AO194" i="4"/>
  <c r="AU194" i="4"/>
  <c r="AL194" i="4"/>
  <c r="AR194" i="4"/>
  <c r="AO162" i="4"/>
  <c r="AU162" i="4"/>
  <c r="AL499" i="4"/>
  <c r="AR499" i="4"/>
  <c r="D499" i="4"/>
  <c r="H499" i="4"/>
  <c r="AO491" i="4"/>
  <c r="AU491" i="4"/>
  <c r="AL483" i="4"/>
  <c r="AR483" i="4"/>
  <c r="AO475" i="4"/>
  <c r="AU475" i="4"/>
  <c r="AL467" i="4"/>
  <c r="AR467" i="4"/>
  <c r="AO459" i="4"/>
  <c r="AU459" i="4"/>
  <c r="AL53" i="4"/>
  <c r="AR53" i="4"/>
  <c r="AO45" i="4"/>
  <c r="AU45" i="4"/>
  <c r="AO326" i="4"/>
  <c r="AU326" i="4"/>
  <c r="AL326" i="4"/>
  <c r="AR326" i="4"/>
  <c r="G326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/>
  <c r="AS619" i="4"/>
  <c r="AH619" i="4"/>
  <c r="AC587" i="4"/>
  <c r="AG587" i="4"/>
  <c r="AH447" i="4"/>
  <c r="AN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G192" i="4"/>
  <c r="D192" i="4"/>
  <c r="H192" i="4"/>
  <c r="F328" i="4"/>
  <c r="J328" i="4"/>
  <c r="E328" i="4"/>
  <c r="I328" i="4"/>
  <c r="AN226" i="4"/>
  <c r="AT226" i="4"/>
  <c r="AO210" i="4"/>
  <c r="AU210" i="4"/>
  <c r="AP344" i="4"/>
  <c r="AV344" i="4"/>
  <c r="AP507" i="4"/>
  <c r="AV507" i="4"/>
  <c r="AQ541" i="4"/>
  <c r="AW541" i="4"/>
  <c r="AM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N535" i="4"/>
  <c r="AT535" i="4"/>
  <c r="AM535" i="4"/>
  <c r="AS535" i="4"/>
  <c r="AO551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330" i="4"/>
  <c r="AU330" i="4"/>
  <c r="AO266" i="4"/>
  <c r="AU266" i="4"/>
  <c r="AO499" i="4"/>
  <c r="AU499" i="4"/>
  <c r="AO483" i="4"/>
  <c r="AU483" i="4"/>
  <c r="AO467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N318" i="4"/>
  <c r="AT318" i="4"/>
  <c r="AQ302" i="4"/>
  <c r="AW302" i="4"/>
  <c r="AO302" i="4"/>
  <c r="AU302" i="4"/>
  <c r="AO270" i="4"/>
  <c r="AU270" i="4"/>
  <c r="AP270" i="4"/>
  <c r="AV270" i="4"/>
  <c r="AM254" i="4"/>
  <c r="AS254" i="4"/>
  <c r="AL254" i="4"/>
  <c r="AR254" i="4"/>
  <c r="AM190" i="4"/>
  <c r="AS190" i="4"/>
  <c r="AP174" i="4"/>
  <c r="AV174" i="4"/>
  <c r="AO451" i="4"/>
  <c r="AU451" i="4"/>
  <c r="AQ451" i="4"/>
  <c r="AW451" i="4"/>
  <c r="AL443" i="4"/>
  <c r="AR443" i="4"/>
  <c r="E443" i="4"/>
  <c r="I443" i="4"/>
  <c r="AM443" i="4"/>
  <c r="AS443" i="4"/>
  <c r="AO435" i="4"/>
  <c r="AU435" i="4"/>
  <c r="AL427" i="4"/>
  <c r="AR427" i="4"/>
  <c r="AM427" i="4"/>
  <c r="AS427" i="4"/>
  <c r="AL431" i="4"/>
  <c r="AR431" i="4"/>
  <c r="G431" i="4"/>
  <c r="AM399" i="4"/>
  <c r="AS399" i="4"/>
  <c r="AM80" i="4"/>
  <c r="AS80" i="4"/>
  <c r="AO80" i="4"/>
  <c r="AU80" i="4"/>
  <c r="AK941" i="4"/>
  <c r="AJ941" i="4"/>
  <c r="AG514" i="4"/>
  <c r="AE514" i="4"/>
  <c r="AQ514" i="4"/>
  <c r="AW514" i="4"/>
  <c r="AB514" i="4"/>
  <c r="AF514" i="4"/>
  <c r="AC514" i="4"/>
  <c r="AD514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/>
  <c r="AT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/>
  <c r="AV271" i="4"/>
  <c r="AK271" i="4"/>
  <c r="AC227" i="4"/>
  <c r="Z227" i="4"/>
  <c r="AD227" i="4"/>
  <c r="AF227" i="4"/>
  <c r="AG227" i="4"/>
  <c r="AM227" i="4"/>
  <c r="AS227" i="4"/>
  <c r="AH227" i="4"/>
  <c r="AA195" i="4"/>
  <c r="AE195" i="4"/>
  <c r="AB195" i="4"/>
  <c r="AI195" i="4"/>
  <c r="AJ195" i="4"/>
  <c r="AP195" i="4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/>
  <c r="AS349" i="4"/>
  <c r="AH349" i="4"/>
  <c r="AA476" i="4"/>
  <c r="AE476" i="4"/>
  <c r="AB476" i="4"/>
  <c r="AN476" i="4"/>
  <c r="AT476" i="4"/>
  <c r="AI476" i="4"/>
  <c r="AJ476" i="4"/>
  <c r="AK476" i="4"/>
  <c r="AC315" i="4"/>
  <c r="Z315" i="4"/>
  <c r="AD315" i="4"/>
  <c r="AF315" i="4"/>
  <c r="AG315" i="4"/>
  <c r="AH315" i="4"/>
  <c r="AN315" i="4"/>
  <c r="AT315" i="4"/>
  <c r="AA183" i="4"/>
  <c r="AE183" i="4"/>
  <c r="AB183" i="4"/>
  <c r="AI183" i="4"/>
  <c r="AJ183" i="4"/>
  <c r="AK183" i="4"/>
  <c r="AC372" i="4"/>
  <c r="AO372" i="4"/>
  <c r="AU372" i="4"/>
  <c r="Z372" i="4"/>
  <c r="AB372" i="4"/>
  <c r="AN372" i="4"/>
  <c r="AT372" i="4"/>
  <c r="AC244" i="4"/>
  <c r="Z244" i="4"/>
  <c r="AB244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G312" i="4"/>
  <c r="E312" i="4"/>
  <c r="I312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Q286" i="4"/>
  <c r="AW286" i="4"/>
  <c r="AP254" i="4"/>
  <c r="AV254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/>
  <c r="AW452" i="4"/>
  <c r="AB452" i="4"/>
  <c r="AG452" i="4"/>
  <c r="AH452" i="4"/>
  <c r="AF452" i="4"/>
  <c r="AA388" i="4"/>
  <c r="AE388" i="4"/>
  <c r="AQ388" i="4"/>
  <c r="AW388" i="4"/>
  <c r="AB388" i="4"/>
  <c r="AG388" i="4"/>
  <c r="AH388" i="4"/>
  <c r="AF388" i="4"/>
  <c r="AA307" i="4"/>
  <c r="AE307" i="4"/>
  <c r="AQ307" i="4"/>
  <c r="AW307" i="4"/>
  <c r="AB307" i="4"/>
  <c r="AG307" i="4"/>
  <c r="AH307" i="4"/>
  <c r="AF307" i="4"/>
  <c r="AA223" i="4"/>
  <c r="AE223" i="4"/>
  <c r="AB223" i="4"/>
  <c r="AG223" i="4"/>
  <c r="AH223" i="4"/>
  <c r="AF223" i="4"/>
  <c r="AL223" i="4"/>
  <c r="AR223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/>
  <c r="AU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/>
  <c r="AT440" i="4"/>
  <c r="AJ440" i="4"/>
  <c r="AC408" i="4"/>
  <c r="AO408" i="4"/>
  <c r="AU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/>
  <c r="AU319" i="4"/>
  <c r="Z319" i="4"/>
  <c r="AD319" i="4"/>
  <c r="AF319" i="4"/>
  <c r="AG319" i="4"/>
  <c r="AH319" i="4"/>
  <c r="AA319" i="4"/>
  <c r="AB319" i="4"/>
  <c r="AJ319" i="4"/>
  <c r="AC287" i="4"/>
  <c r="AO287" i="4"/>
  <c r="AU287" i="4"/>
  <c r="Z287" i="4"/>
  <c r="AD287" i="4"/>
  <c r="AF287" i="4"/>
  <c r="AG287" i="4"/>
  <c r="AH287" i="4"/>
  <c r="AA287" i="4"/>
  <c r="AM287" i="4"/>
  <c r="AS287" i="4"/>
  <c r="AB287" i="4"/>
  <c r="AJ287" i="4"/>
  <c r="AC255" i="4"/>
  <c r="AO255" i="4"/>
  <c r="AU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AA364" i="4"/>
  <c r="AE364" i="4"/>
  <c r="AD364" i="4"/>
  <c r="AP364" i="4"/>
  <c r="AV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P286" i="4"/>
  <c r="AV286" i="4"/>
  <c r="AQ254" i="4"/>
  <c r="AW254" i="4"/>
  <c r="AP190" i="4"/>
  <c r="AV190" i="4"/>
  <c r="AQ158" i="4"/>
  <c r="AW158" i="4"/>
  <c r="AP443" i="4"/>
  <c r="AV443" i="4"/>
  <c r="AQ399" i="4"/>
  <c r="AW399" i="4"/>
  <c r="AL330" i="4"/>
  <c r="AR330" i="4"/>
  <c r="D330" i="4"/>
  <c r="H330" i="4"/>
  <c r="AM330" i="4"/>
  <c r="AS330" i="4"/>
  <c r="AL266" i="4"/>
  <c r="AR266" i="4"/>
  <c r="G266" i="4"/>
  <c r="AM266" i="4"/>
  <c r="AS266" i="4"/>
  <c r="AM194" i="4"/>
  <c r="AS194" i="4"/>
  <c r="AM499" i="4"/>
  <c r="AS499" i="4"/>
  <c r="AM483" i="4"/>
  <c r="AS483" i="4"/>
  <c r="AM467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334" i="4"/>
  <c r="AW334" i="4"/>
  <c r="AM334" i="4"/>
  <c r="AS334" i="4"/>
  <c r="AQ318" i="4"/>
  <c r="AW318" i="4"/>
  <c r="AO318" i="4"/>
  <c r="AU318" i="4"/>
  <c r="AP302" i="4"/>
  <c r="AV302" i="4"/>
  <c r="AO286" i="4"/>
  <c r="AU286" i="4"/>
  <c r="AL270" i="4"/>
  <c r="AR270" i="4"/>
  <c r="AM206" i="4"/>
  <c r="AS206" i="4"/>
  <c r="AL206" i="4"/>
  <c r="AR206" i="4"/>
  <c r="F206" i="4"/>
  <c r="J206" i="4"/>
  <c r="AN190" i="4"/>
  <c r="AT190" i="4"/>
  <c r="AO190" i="4"/>
  <c r="AU190" i="4"/>
  <c r="AQ174" i="4"/>
  <c r="AW174" i="4"/>
  <c r="AP451" i="4"/>
  <c r="AV451" i="4"/>
  <c r="AM451" i="4"/>
  <c r="AS451" i="4"/>
  <c r="AO443" i="4"/>
  <c r="AU443" i="4"/>
  <c r="AL435" i="4"/>
  <c r="AR435" i="4"/>
  <c r="F435" i="4"/>
  <c r="J435" i="4"/>
  <c r="AM435" i="4"/>
  <c r="AS435" i="4"/>
  <c r="AO427" i="4"/>
  <c r="AU427" i="4"/>
  <c r="AQ427" i="4"/>
  <c r="AW427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/>
  <c r="I489" i="4"/>
  <c r="AL473" i="4"/>
  <c r="AR473" i="4"/>
  <c r="E473" i="4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O381" i="4"/>
  <c r="AU381" i="4"/>
  <c r="AM348" i="4"/>
  <c r="AS348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E352" i="4"/>
  <c r="I352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/>
  <c r="E375" i="4"/>
  <c r="I375" i="4"/>
  <c r="F367" i="4"/>
  <c r="J367" i="4"/>
  <c r="G367" i="4"/>
  <c r="D367" i="4"/>
  <c r="H367" i="4"/>
  <c r="E367" i="4"/>
  <c r="I367" i="4"/>
  <c r="F359" i="4"/>
  <c r="J359" i="4"/>
  <c r="G359" i="4"/>
  <c r="D359" i="4"/>
  <c r="H359" i="4"/>
  <c r="E359" i="4"/>
  <c r="I359" i="4"/>
  <c r="F239" i="4"/>
  <c r="J239" i="4"/>
  <c r="G239" i="4"/>
  <c r="D239" i="4"/>
  <c r="H239" i="4"/>
  <c r="E239" i="4"/>
  <c r="I239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45" i="4"/>
  <c r="J345" i="4"/>
  <c r="E345" i="4"/>
  <c r="I345" i="4"/>
  <c r="G345" i="4"/>
  <c r="D345" i="4"/>
  <c r="H345" i="4"/>
  <c r="F329" i="4"/>
  <c r="J329" i="4"/>
  <c r="E329" i="4"/>
  <c r="I329" i="4"/>
  <c r="G329" i="4"/>
  <c r="D329" i="4"/>
  <c r="H329" i="4"/>
  <c r="F313" i="4"/>
  <c r="J313" i="4"/>
  <c r="E313" i="4"/>
  <c r="I313" i="4"/>
  <c r="G313" i="4"/>
  <c r="D313" i="4"/>
  <c r="H313" i="4"/>
  <c r="F297" i="4"/>
  <c r="J297" i="4"/>
  <c r="E297" i="4"/>
  <c r="I297" i="4"/>
  <c r="G297" i="4"/>
  <c r="D297" i="4"/>
  <c r="H297" i="4"/>
  <c r="F281" i="4"/>
  <c r="J281" i="4"/>
  <c r="E281" i="4"/>
  <c r="I281" i="4"/>
  <c r="G281" i="4"/>
  <c r="D281" i="4"/>
  <c r="H281" i="4"/>
  <c r="F265" i="4"/>
  <c r="J265" i="4"/>
  <c r="E265" i="4"/>
  <c r="I265" i="4"/>
  <c r="G265" i="4"/>
  <c r="D265" i="4"/>
  <c r="H265" i="4"/>
  <c r="F249" i="4"/>
  <c r="J249" i="4"/>
  <c r="E249" i="4"/>
  <c r="I249" i="4"/>
  <c r="G249" i="4"/>
  <c r="D249" i="4"/>
  <c r="H249" i="4"/>
  <c r="F46" i="4"/>
  <c r="J46" i="4"/>
  <c r="M47" i="2"/>
  <c r="E46" i="4"/>
  <c r="I46" i="4"/>
  <c r="L47" i="2"/>
  <c r="G46" i="4"/>
  <c r="D46" i="4"/>
  <c r="H46" i="4"/>
  <c r="K47" i="2"/>
  <c r="G237" i="4"/>
  <c r="F237" i="4"/>
  <c r="J237" i="4"/>
  <c r="D237" i="4"/>
  <c r="H237" i="4"/>
  <c r="E237" i="4"/>
  <c r="I237" i="4"/>
  <c r="F353" i="4"/>
  <c r="J353" i="4"/>
  <c r="E353" i="4"/>
  <c r="I353" i="4"/>
  <c r="G353" i="4"/>
  <c r="D353" i="4"/>
  <c r="H353" i="4"/>
  <c r="F321" i="4"/>
  <c r="J321" i="4"/>
  <c r="E321" i="4"/>
  <c r="I321" i="4"/>
  <c r="G321" i="4"/>
  <c r="D321" i="4"/>
  <c r="H321" i="4"/>
  <c r="F289" i="4"/>
  <c r="J289" i="4"/>
  <c r="E289" i="4"/>
  <c r="I289" i="4"/>
  <c r="G289" i="4"/>
  <c r="D289" i="4"/>
  <c r="H289" i="4"/>
  <c r="F257" i="4"/>
  <c r="J257" i="4"/>
  <c r="E257" i="4"/>
  <c r="I257" i="4"/>
  <c r="G257" i="4"/>
  <c r="D257" i="4"/>
  <c r="H257" i="4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/>
  <c r="G342" i="4"/>
  <c r="F342" i="4"/>
  <c r="J342" i="4"/>
  <c r="E342" i="4"/>
  <c r="I342" i="4"/>
  <c r="G222" i="4"/>
  <c r="F395" i="4"/>
  <c r="J395" i="4"/>
  <c r="E395" i="4"/>
  <c r="I395" i="4"/>
  <c r="G395" i="4"/>
  <c r="D395" i="4"/>
  <c r="H395" i="4"/>
  <c r="F188" i="4"/>
  <c r="J188" i="4"/>
  <c r="G188" i="4"/>
  <c r="D188" i="4"/>
  <c r="H188" i="4"/>
  <c r="E188" i="4"/>
  <c r="I188" i="4"/>
  <c r="G320" i="4"/>
  <c r="E320" i="4"/>
  <c r="I320" i="4"/>
  <c r="D288" i="4"/>
  <c r="H288" i="4"/>
  <c r="G288" i="4"/>
  <c r="F288" i="4"/>
  <c r="J288" i="4"/>
  <c r="E288" i="4"/>
  <c r="I288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/>
  <c r="AU592" i="4"/>
  <c r="AF592" i="4"/>
  <c r="AH592" i="4"/>
  <c r="AG588" i="4"/>
  <c r="AK588" i="4"/>
  <c r="AJ588" i="4"/>
  <c r="AI588" i="4"/>
  <c r="AF588" i="4"/>
  <c r="AH588" i="4"/>
  <c r="AN588" i="4"/>
  <c r="AT588" i="4"/>
  <c r="AG584" i="4"/>
  <c r="AK584" i="4"/>
  <c r="AJ584" i="4"/>
  <c r="AI584" i="4"/>
  <c r="AF584" i="4"/>
  <c r="AL584" i="4"/>
  <c r="AR584" i="4"/>
  <c r="AH584" i="4"/>
  <c r="AG580" i="4"/>
  <c r="AK580" i="4"/>
  <c r="AJ580" i="4"/>
  <c r="AI580" i="4"/>
  <c r="AF580" i="4"/>
  <c r="AH580" i="4"/>
  <c r="AN580" i="4"/>
  <c r="AT580" i="4"/>
  <c r="AG576" i="4"/>
  <c r="AK576" i="4"/>
  <c r="AJ576" i="4"/>
  <c r="AI576" i="4"/>
  <c r="AO576" i="4"/>
  <c r="AU576" i="4"/>
  <c r="AF576" i="4"/>
  <c r="AH576" i="4"/>
  <c r="AG572" i="4"/>
  <c r="AK572" i="4"/>
  <c r="AJ572" i="4"/>
  <c r="AI572" i="4"/>
  <c r="AF572" i="4"/>
  <c r="AH572" i="4"/>
  <c r="AN572" i="4"/>
  <c r="AT572" i="4"/>
  <c r="AG568" i="4"/>
  <c r="AK568" i="4"/>
  <c r="AJ568" i="4"/>
  <c r="AI568" i="4"/>
  <c r="AF568" i="4"/>
  <c r="AL568" i="4"/>
  <c r="AR568" i="4"/>
  <c r="AH568" i="4"/>
  <c r="AG564" i="4"/>
  <c r="AK564" i="4"/>
  <c r="AJ564" i="4"/>
  <c r="AI564" i="4"/>
  <c r="AF564" i="4"/>
  <c r="AH564" i="4"/>
  <c r="AN564" i="4"/>
  <c r="AT564" i="4"/>
  <c r="AG560" i="4"/>
  <c r="AK560" i="4"/>
  <c r="AJ560" i="4"/>
  <c r="AI560" i="4"/>
  <c r="AO560" i="4"/>
  <c r="AU560" i="4"/>
  <c r="AF560" i="4"/>
  <c r="AH560" i="4"/>
  <c r="AG549" i="4"/>
  <c r="AK549" i="4"/>
  <c r="AJ549" i="4"/>
  <c r="AI549" i="4"/>
  <c r="AF549" i="4"/>
  <c r="AH549" i="4"/>
  <c r="AN549" i="4"/>
  <c r="AT549" i="4"/>
  <c r="AG517" i="4"/>
  <c r="AK517" i="4"/>
  <c r="AJ517" i="4"/>
  <c r="AI517" i="4"/>
  <c r="AF517" i="4"/>
  <c r="AL517" i="4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/>
  <c r="AR527" i="4"/>
  <c r="AH527" i="4"/>
  <c r="AG368" i="4"/>
  <c r="AK368" i="4"/>
  <c r="AF368" i="4"/>
  <c r="AL368" i="4"/>
  <c r="AR368" i="4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/>
  <c r="D370" i="4"/>
  <c r="H370" i="4"/>
  <c r="E370" i="4"/>
  <c r="I370" i="4"/>
  <c r="G358" i="4"/>
  <c r="D358" i="4"/>
  <c r="H358" i="4"/>
  <c r="F358" i="4"/>
  <c r="J358" i="4"/>
  <c r="E358" i="4"/>
  <c r="I358" i="4"/>
  <c r="G234" i="4"/>
  <c r="D234" i="4"/>
  <c r="H234" i="4"/>
  <c r="F234" i="4"/>
  <c r="J234" i="4"/>
  <c r="E234" i="4"/>
  <c r="I234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E585" i="4"/>
  <c r="I585" i="4"/>
  <c r="D585" i="4"/>
  <c r="H585" i="4"/>
  <c r="G585" i="4"/>
  <c r="F585" i="4"/>
  <c r="J585" i="4"/>
  <c r="E569" i="4"/>
  <c r="I569" i="4"/>
  <c r="G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/>
  <c r="G379" i="4"/>
  <c r="D379" i="4"/>
  <c r="H379" i="4"/>
  <c r="E379" i="4"/>
  <c r="I379" i="4"/>
  <c r="F371" i="4"/>
  <c r="J371" i="4"/>
  <c r="G371" i="4"/>
  <c r="D371" i="4"/>
  <c r="H371" i="4"/>
  <c r="E371" i="4"/>
  <c r="I371" i="4"/>
  <c r="F363" i="4"/>
  <c r="J363" i="4"/>
  <c r="G363" i="4"/>
  <c r="D363" i="4"/>
  <c r="H363" i="4"/>
  <c r="E363" i="4"/>
  <c r="I363" i="4"/>
  <c r="F243" i="4"/>
  <c r="J243" i="4"/>
  <c r="G243" i="4"/>
  <c r="D243" i="4"/>
  <c r="H243" i="4"/>
  <c r="E243" i="4"/>
  <c r="I243" i="4"/>
  <c r="F235" i="4"/>
  <c r="J235" i="4"/>
  <c r="G235" i="4"/>
  <c r="D235" i="4"/>
  <c r="H235" i="4"/>
  <c r="E235" i="4"/>
  <c r="I235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365" i="4"/>
  <c r="J365" i="4"/>
  <c r="G365" i="4"/>
  <c r="E365" i="4"/>
  <c r="I365" i="4"/>
  <c r="D365" i="4"/>
  <c r="H365" i="4"/>
  <c r="F23" i="4"/>
  <c r="J23" i="4"/>
  <c r="M24" i="2"/>
  <c r="E23" i="4"/>
  <c r="I23" i="4"/>
  <c r="L24" i="2"/>
  <c r="G23" i="4"/>
  <c r="D23" i="4"/>
  <c r="H23" i="4"/>
  <c r="K24" i="2"/>
  <c r="F373" i="4"/>
  <c r="J373" i="4"/>
  <c r="G373" i="4"/>
  <c r="D373" i="4"/>
  <c r="H373" i="4"/>
  <c r="E373" i="4"/>
  <c r="I373" i="4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337" i="4"/>
  <c r="J337" i="4"/>
  <c r="E337" i="4"/>
  <c r="I337" i="4"/>
  <c r="G337" i="4"/>
  <c r="D337" i="4"/>
  <c r="H337" i="4"/>
  <c r="F305" i="4"/>
  <c r="J305" i="4"/>
  <c r="E305" i="4"/>
  <c r="I305" i="4"/>
  <c r="G305" i="4"/>
  <c r="D305" i="4"/>
  <c r="H305" i="4"/>
  <c r="F273" i="4"/>
  <c r="J273" i="4"/>
  <c r="E273" i="4"/>
  <c r="I273" i="4"/>
  <c r="G273" i="4"/>
  <c r="D273" i="4"/>
  <c r="H273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D304" i="4"/>
  <c r="H304" i="4"/>
  <c r="AJ439" i="4"/>
  <c r="AK439" i="4"/>
  <c r="AQ439" i="4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/>
  <c r="AS590" i="4"/>
  <c r="AK590" i="4"/>
  <c r="AJ590" i="4"/>
  <c r="AP590" i="4"/>
  <c r="AV590" i="4"/>
  <c r="AI590" i="4"/>
  <c r="AF590" i="4"/>
  <c r="AL590" i="4"/>
  <c r="AR590" i="4"/>
  <c r="AH590" i="4"/>
  <c r="AG586" i="4"/>
  <c r="AK586" i="4"/>
  <c r="AQ586" i="4"/>
  <c r="AW586" i="4"/>
  <c r="AJ586" i="4"/>
  <c r="AI586" i="4"/>
  <c r="AF586" i="4"/>
  <c r="AL586" i="4"/>
  <c r="AR586" i="4"/>
  <c r="AH586" i="4"/>
  <c r="AN586" i="4"/>
  <c r="AT586" i="4"/>
  <c r="AG582" i="4"/>
  <c r="AM582" i="4"/>
  <c r="AS582" i="4"/>
  <c r="AK582" i="4"/>
  <c r="AJ582" i="4"/>
  <c r="AP582" i="4"/>
  <c r="AV582" i="4"/>
  <c r="AI582" i="4"/>
  <c r="AO582" i="4"/>
  <c r="AU582" i="4"/>
  <c r="AF582" i="4"/>
  <c r="AL582" i="4"/>
  <c r="AR582" i="4"/>
  <c r="AH582" i="4"/>
  <c r="AN582" i="4"/>
  <c r="AT582" i="4"/>
  <c r="AG578" i="4"/>
  <c r="AM578" i="4"/>
  <c r="AS578" i="4"/>
  <c r="AK578" i="4"/>
  <c r="AQ578" i="4"/>
  <c r="AW578" i="4"/>
  <c r="AJ578" i="4"/>
  <c r="AP578" i="4"/>
  <c r="AV578" i="4"/>
  <c r="AI578" i="4"/>
  <c r="AF578" i="4"/>
  <c r="AH578" i="4"/>
  <c r="AN578" i="4"/>
  <c r="AT578" i="4"/>
  <c r="AG574" i="4"/>
  <c r="AM574" i="4"/>
  <c r="AS574" i="4"/>
  <c r="AK574" i="4"/>
  <c r="AQ574" i="4"/>
  <c r="AW574" i="4"/>
  <c r="AJ574" i="4"/>
  <c r="AP574" i="4"/>
  <c r="AV574" i="4"/>
  <c r="AI574" i="4"/>
  <c r="AO574" i="4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/>
  <c r="AV570" i="4"/>
  <c r="AI570" i="4"/>
  <c r="AF570" i="4"/>
  <c r="AH570" i="4"/>
  <c r="AN570" i="4"/>
  <c r="AT570" i="4"/>
  <c r="AG566" i="4"/>
  <c r="AM566" i="4"/>
  <c r="AS566" i="4"/>
  <c r="AK566" i="4"/>
  <c r="AJ566" i="4"/>
  <c r="AP566" i="4"/>
  <c r="AV566" i="4"/>
  <c r="AI566" i="4"/>
  <c r="AO566" i="4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/>
  <c r="AT558" i="4"/>
  <c r="AG533" i="4"/>
  <c r="AM533" i="4"/>
  <c r="AS533" i="4"/>
  <c r="AK533" i="4"/>
  <c r="AJ533" i="4"/>
  <c r="AP533" i="4"/>
  <c r="AV533" i="4"/>
  <c r="AI533" i="4"/>
  <c r="AF533" i="4"/>
  <c r="AL533" i="4"/>
  <c r="AR533" i="4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/>
  <c r="AS543" i="4"/>
  <c r="AK543" i="4"/>
  <c r="AJ543" i="4"/>
  <c r="AP543" i="4"/>
  <c r="AV543" i="4"/>
  <c r="AI543" i="4"/>
  <c r="AO543" i="4"/>
  <c r="AU543" i="4"/>
  <c r="AF543" i="4"/>
  <c r="AL543" i="4"/>
  <c r="AR543" i="4"/>
  <c r="AH543" i="4"/>
  <c r="AN543" i="4"/>
  <c r="AT543" i="4"/>
  <c r="AG376" i="4"/>
  <c r="AK376" i="4"/>
  <c r="AQ376" i="4"/>
  <c r="AW376" i="4"/>
  <c r="AF376" i="4"/>
  <c r="AL376" i="4"/>
  <c r="AR376" i="4"/>
  <c r="AI376" i="4"/>
  <c r="AH376" i="4"/>
  <c r="AJ376" i="4"/>
  <c r="AP376" i="4"/>
  <c r="AV376" i="4"/>
  <c r="AG360" i="4"/>
  <c r="AM360" i="4"/>
  <c r="AS360" i="4"/>
  <c r="AK360" i="4"/>
  <c r="AQ360" i="4"/>
  <c r="AW360" i="4"/>
  <c r="AF360" i="4"/>
  <c r="AI360" i="4"/>
  <c r="AH360" i="4"/>
  <c r="AN360" i="4"/>
  <c r="AT360" i="4"/>
  <c r="AJ360" i="4"/>
  <c r="AP360" i="4"/>
  <c r="AV360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/>
  <c r="Y154" i="4"/>
  <c r="AC154" i="4"/>
  <c r="Y419" i="4"/>
  <c r="AA419" i="4"/>
  <c r="Y403" i="4"/>
  <c r="AA403" i="4"/>
  <c r="Y511" i="4"/>
  <c r="AP389" i="4"/>
  <c r="AV389" i="4"/>
  <c r="Y306" i="4"/>
  <c r="AA306" i="4"/>
  <c r="Y274" i="4"/>
  <c r="AA274" i="4"/>
  <c r="Y202" i="4"/>
  <c r="AA202" i="4"/>
  <c r="Y170" i="4"/>
  <c r="AD170" i="4"/>
  <c r="Y495" i="4"/>
  <c r="AD495" i="4"/>
  <c r="Y479" i="4"/>
  <c r="AD479" i="4"/>
  <c r="Y463" i="4"/>
  <c r="AD463" i="4"/>
  <c r="Y310" i="4"/>
  <c r="Y278" i="4"/>
  <c r="AD278" i="4"/>
  <c r="Y96" i="4"/>
  <c r="AB96" i="4"/>
  <c r="Y182" i="4"/>
  <c r="AA182" i="4"/>
  <c r="AP10" i="4"/>
  <c r="AV10" i="4"/>
  <c r="AP512" i="4"/>
  <c r="AV512" i="4"/>
  <c r="AN496" i="4"/>
  <c r="AT496" i="4"/>
  <c r="AP480" i="4"/>
  <c r="AV480" i="4"/>
  <c r="AN464" i="4"/>
  <c r="AT464" i="4"/>
  <c r="AP448" i="4"/>
  <c r="AV448" i="4"/>
  <c r="AP416" i="4"/>
  <c r="AV416" i="4"/>
  <c r="AP384" i="4"/>
  <c r="AV384" i="4"/>
  <c r="AP327" i="4"/>
  <c r="AV327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460" i="4"/>
  <c r="AV460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/>
  <c r="AP253" i="4"/>
  <c r="AV253" i="4"/>
  <c r="AQ253" i="4"/>
  <c r="AW253" i="4"/>
  <c r="AN492" i="4"/>
  <c r="AT492" i="4"/>
  <c r="AQ460" i="4"/>
  <c r="AW460" i="4"/>
  <c r="AN428" i="4"/>
  <c r="AT428" i="4"/>
  <c r="AQ396" i="4"/>
  <c r="AW396" i="4"/>
  <c r="AN331" i="4"/>
  <c r="AT331" i="4"/>
  <c r="AQ299" i="4"/>
  <c r="AW299" i="4"/>
  <c r="AN267" i="4"/>
  <c r="AT267" i="4"/>
  <c r="AP231" i="4"/>
  <c r="AV231" i="4"/>
  <c r="AQ231" i="4"/>
  <c r="AW231" i="4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M356" i="4"/>
  <c r="AS356" i="4"/>
  <c r="AQ356" i="4"/>
  <c r="AW356" i="4"/>
  <c r="AO356" i="4"/>
  <c r="AU356" i="4"/>
  <c r="AP356" i="4"/>
  <c r="AV356" i="4"/>
  <c r="AN340" i="4"/>
  <c r="AT340" i="4"/>
  <c r="AL340" i="4"/>
  <c r="AR340" i="4"/>
  <c r="AO134" i="4"/>
  <c r="AU134" i="4"/>
  <c r="AQ134" i="4"/>
  <c r="AW134" i="4"/>
  <c r="AL118" i="4"/>
  <c r="AR118" i="4"/>
  <c r="AM118" i="4"/>
  <c r="AS118" i="4"/>
  <c r="AN118" i="4"/>
  <c r="AT118" i="4"/>
  <c r="AM383" i="4"/>
  <c r="AS383" i="4"/>
  <c r="AQ383" i="4"/>
  <c r="AW383" i="4"/>
  <c r="AO383" i="4"/>
  <c r="AU383" i="4"/>
  <c r="AP383" i="4"/>
  <c r="AV383" i="4"/>
  <c r="AN330" i="4"/>
  <c r="AT330" i="4"/>
  <c r="AP282" i="4"/>
  <c r="AV282" i="4"/>
  <c r="AQ282" i="4"/>
  <c r="AW282" i="4"/>
  <c r="AN266" i="4"/>
  <c r="AT266" i="4"/>
  <c r="AQ194" i="4"/>
  <c r="AW194" i="4"/>
  <c r="AN194" i="4"/>
  <c r="AT194" i="4"/>
  <c r="AP178" i="4"/>
  <c r="AV178" i="4"/>
  <c r="AP162" i="4"/>
  <c r="AV162" i="4"/>
  <c r="AN162" i="4"/>
  <c r="AT162" i="4"/>
  <c r="AP499" i="4"/>
  <c r="AV499" i="4"/>
  <c r="AQ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P467" i="4"/>
  <c r="AV467" i="4"/>
  <c r="AQ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Q326" i="4"/>
  <c r="AW326" i="4"/>
  <c r="AP326" i="4"/>
  <c r="AV326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L381" i="4"/>
  <c r="AR381" i="4"/>
  <c r="AM381" i="4"/>
  <c r="AS381" i="4"/>
  <c r="AN381" i="4"/>
  <c r="AT381" i="4"/>
  <c r="AO348" i="4"/>
  <c r="AU348" i="4"/>
  <c r="AP348" i="4"/>
  <c r="AV348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/>
  <c r="AQ508" i="4"/>
  <c r="AW508" i="4"/>
  <c r="AN444" i="4"/>
  <c r="AT444" i="4"/>
  <c r="AP347" i="4"/>
  <c r="AV347" i="4"/>
  <c r="AQ347" i="4"/>
  <c r="AW347" i="4"/>
  <c r="AN283" i="4"/>
  <c r="AT283" i="4"/>
  <c r="AP215" i="4"/>
  <c r="AV215" i="4"/>
  <c r="AQ215" i="4"/>
  <c r="AW215" i="4"/>
  <c r="AN56" i="4"/>
  <c r="AT56" i="4"/>
  <c r="AP333" i="4"/>
  <c r="AV333" i="4"/>
  <c r="AQ333" i="4"/>
  <c r="AW333" i="4"/>
  <c r="AN301" i="4"/>
  <c r="AT301" i="4"/>
  <c r="AP269" i="4"/>
  <c r="AV269" i="4"/>
  <c r="AQ269" i="4"/>
  <c r="AW269" i="4"/>
  <c r="AN50" i="4"/>
  <c r="AT50" i="4"/>
  <c r="AQ512" i="4"/>
  <c r="AW512" i="4"/>
  <c r="AQ480" i="4"/>
  <c r="AW480" i="4"/>
  <c r="AQ448" i="4"/>
  <c r="AW448" i="4"/>
  <c r="AN432" i="4"/>
  <c r="AT432" i="4"/>
  <c r="AQ416" i="4"/>
  <c r="AW416" i="4"/>
  <c r="AN400" i="4"/>
  <c r="AT400" i="4"/>
  <c r="AQ384" i="4"/>
  <c r="AW384" i="4"/>
  <c r="AN343" i="4"/>
  <c r="AT343" i="4"/>
  <c r="AQ327" i="4"/>
  <c r="AW327" i="4"/>
  <c r="AN311" i="4"/>
  <c r="AT311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N356" i="4"/>
  <c r="AT356" i="4"/>
  <c r="AL356" i="4"/>
  <c r="AR356" i="4"/>
  <c r="AM340" i="4"/>
  <c r="AS340" i="4"/>
  <c r="AQ340" i="4"/>
  <c r="AW340" i="4"/>
  <c r="AO340" i="4"/>
  <c r="AU340" i="4"/>
  <c r="AP340" i="4"/>
  <c r="AV340" i="4"/>
  <c r="AL134" i="4"/>
  <c r="AR134" i="4"/>
  <c r="AM134" i="4"/>
  <c r="AS134" i="4"/>
  <c r="AN134" i="4"/>
  <c r="AT134" i="4"/>
  <c r="AO118" i="4"/>
  <c r="AU118" i="4"/>
  <c r="AQ118" i="4"/>
  <c r="AW118" i="4"/>
  <c r="AN383" i="4"/>
  <c r="AT383" i="4"/>
  <c r="AL383" i="4"/>
  <c r="AR383" i="4"/>
  <c r="AP330" i="4"/>
  <c r="AV330" i="4"/>
  <c r="AQ330" i="4"/>
  <c r="AW330" i="4"/>
  <c r="AN282" i="4"/>
  <c r="AT282" i="4"/>
  <c r="AP266" i="4"/>
  <c r="AV266" i="4"/>
  <c r="AQ266" i="4"/>
  <c r="AW266" i="4"/>
  <c r="AP194" i="4"/>
  <c r="AV194" i="4"/>
  <c r="AQ178" i="4"/>
  <c r="AW178" i="4"/>
  <c r="AN178" i="4"/>
  <c r="AT178" i="4"/>
  <c r="AQ162" i="4"/>
  <c r="AW162" i="4"/>
  <c r="AN499" i="4"/>
  <c r="AT499" i="4"/>
  <c r="AQ491" i="4"/>
  <c r="AW491" i="4"/>
  <c r="AN483" i="4"/>
  <c r="AT483" i="4"/>
  <c r="AQ475" i="4"/>
  <c r="AW475" i="4"/>
  <c r="AN467" i="4"/>
  <c r="AT467" i="4"/>
  <c r="AQ459" i="4"/>
  <c r="AW459" i="4"/>
  <c r="AN53" i="4"/>
  <c r="AT53" i="4"/>
  <c r="AQ45" i="4"/>
  <c r="AW45" i="4"/>
  <c r="AN326" i="4"/>
  <c r="AT326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P381" i="4"/>
  <c r="AV381" i="4"/>
  <c r="AQ381" i="4"/>
  <c r="AW381" i="4"/>
  <c r="AQ348" i="4"/>
  <c r="AW348" i="4"/>
  <c r="AN348" i="4"/>
  <c r="AT348" i="4"/>
  <c r="AL348" i="4"/>
  <c r="AR348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L508" i="4"/>
  <c r="AR508" i="4"/>
  <c r="AM508" i="4"/>
  <c r="AS508" i="4"/>
  <c r="AO444" i="4"/>
  <c r="AU444" i="4"/>
  <c r="AL347" i="4"/>
  <c r="AR347" i="4"/>
  <c r="AM347" i="4"/>
  <c r="AS347" i="4"/>
  <c r="AO283" i="4"/>
  <c r="AU283" i="4"/>
  <c r="AL215" i="4"/>
  <c r="AR215" i="4"/>
  <c r="AM215" i="4"/>
  <c r="AS215" i="4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O492" i="4"/>
  <c r="AU492" i="4"/>
  <c r="AL460" i="4"/>
  <c r="AR460" i="4"/>
  <c r="AM460" i="4"/>
  <c r="AS460" i="4"/>
  <c r="AO428" i="4"/>
  <c r="AU428" i="4"/>
  <c r="AL396" i="4"/>
  <c r="AR396" i="4"/>
  <c r="AM396" i="4"/>
  <c r="AS396" i="4"/>
  <c r="AO331" i="4"/>
  <c r="AU331" i="4"/>
  <c r="AL299" i="4"/>
  <c r="AR299" i="4"/>
  <c r="AM299" i="4"/>
  <c r="AS299" i="4"/>
  <c r="AO267" i="4"/>
  <c r="AU267" i="4"/>
  <c r="AL231" i="4"/>
  <c r="AR231" i="4"/>
  <c r="AM231" i="4"/>
  <c r="AS231" i="4"/>
  <c r="AO199" i="4"/>
  <c r="AU199" i="4"/>
  <c r="AL167" i="4"/>
  <c r="AR167" i="4"/>
  <c r="AM167" i="4"/>
  <c r="AS167" i="4"/>
  <c r="AO117" i="4"/>
  <c r="AU117" i="4"/>
  <c r="AP317" i="4"/>
  <c r="AV317" i="4"/>
  <c r="AL317" i="4"/>
  <c r="AR317" i="4"/>
  <c r="AQ317" i="4"/>
  <c r="AW317" i="4"/>
  <c r="AM317" i="4"/>
  <c r="AS317" i="4"/>
  <c r="AN253" i="4"/>
  <c r="AT253" i="4"/>
  <c r="AO253" i="4"/>
  <c r="AU253" i="4"/>
  <c r="AN508" i="4"/>
  <c r="AT508" i="4"/>
  <c r="AO508" i="4"/>
  <c r="AU508" i="4"/>
  <c r="AP444" i="4"/>
  <c r="AV444" i="4"/>
  <c r="AL444" i="4"/>
  <c r="AR444" i="4"/>
  <c r="AQ444" i="4"/>
  <c r="AW444" i="4"/>
  <c r="AM444" i="4"/>
  <c r="AS444" i="4"/>
  <c r="AN347" i="4"/>
  <c r="AT347" i="4"/>
  <c r="AO347" i="4"/>
  <c r="AU347" i="4"/>
  <c r="AP283" i="4"/>
  <c r="AV283" i="4"/>
  <c r="AL283" i="4"/>
  <c r="AR283" i="4"/>
  <c r="AQ283" i="4"/>
  <c r="AW283" i="4"/>
  <c r="AM283" i="4"/>
  <c r="AS283" i="4"/>
  <c r="AN215" i="4"/>
  <c r="AT215" i="4"/>
  <c r="AO215" i="4"/>
  <c r="AU215" i="4"/>
  <c r="AP56" i="4"/>
  <c r="AV56" i="4"/>
  <c r="AL56" i="4"/>
  <c r="AR56" i="4"/>
  <c r="AQ56" i="4"/>
  <c r="AW56" i="4"/>
  <c r="AM56" i="4"/>
  <c r="AS56" i="4"/>
  <c r="AN333" i="4"/>
  <c r="AT333" i="4"/>
  <c r="AO333" i="4"/>
  <c r="AU333" i="4"/>
  <c r="AP301" i="4"/>
  <c r="AV301" i="4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P492" i="4"/>
  <c r="AV492" i="4"/>
  <c r="AL492" i="4"/>
  <c r="AR492" i="4"/>
  <c r="AQ492" i="4"/>
  <c r="AW492" i="4"/>
  <c r="AM492" i="4"/>
  <c r="AS492" i="4"/>
  <c r="AN460" i="4"/>
  <c r="AT460" i="4"/>
  <c r="AO460" i="4"/>
  <c r="AU460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/>
  <c r="AL331" i="4"/>
  <c r="AR331" i="4"/>
  <c r="AQ331" i="4"/>
  <c r="AW331" i="4"/>
  <c r="AM331" i="4"/>
  <c r="AS331" i="4"/>
  <c r="AN299" i="4"/>
  <c r="AT299" i="4"/>
  <c r="AO299" i="4"/>
  <c r="AU299" i="4"/>
  <c r="AP267" i="4"/>
  <c r="AV267" i="4"/>
  <c r="AL267" i="4"/>
  <c r="AR267" i="4"/>
  <c r="AQ267" i="4"/>
  <c r="AW267" i="4"/>
  <c r="AM267" i="4"/>
  <c r="AS267" i="4"/>
  <c r="AN231" i="4"/>
  <c r="AT231" i="4"/>
  <c r="AO231" i="4"/>
  <c r="AU231" i="4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341" i="4"/>
  <c r="AR341" i="4"/>
  <c r="AQ341" i="4"/>
  <c r="AW341" i="4"/>
  <c r="AL484" i="4"/>
  <c r="AR484" i="4"/>
  <c r="AM484" i="4"/>
  <c r="AS484" i="4"/>
  <c r="AL420" i="4"/>
  <c r="AR420" i="4"/>
  <c r="AL191" i="4"/>
  <c r="AR191" i="4"/>
  <c r="AL954" i="4"/>
  <c r="AR954" i="4"/>
  <c r="AL539" i="4"/>
  <c r="AR539" i="4"/>
  <c r="AQ556" i="4"/>
  <c r="AW556" i="4"/>
  <c r="AL488" i="4"/>
  <c r="AR488" i="4"/>
  <c r="AL424" i="4"/>
  <c r="AR424" i="4"/>
  <c r="AL335" i="4"/>
  <c r="AR335" i="4"/>
  <c r="AL183" i="4"/>
  <c r="AR183" i="4"/>
  <c r="AN364" i="4"/>
  <c r="AT364" i="4"/>
  <c r="AM244" i="4"/>
  <c r="AS244" i="4"/>
  <c r="AP357" i="4"/>
  <c r="AV357" i="4"/>
  <c r="AL357" i="4"/>
  <c r="AR357" i="4"/>
  <c r="AO357" i="4"/>
  <c r="AU357" i="4"/>
  <c r="AP325" i="4"/>
  <c r="AV325" i="4"/>
  <c r="AL325" i="4"/>
  <c r="AR325" i="4"/>
  <c r="AQ325" i="4"/>
  <c r="AW325" i="4"/>
  <c r="AM325" i="4"/>
  <c r="AS325" i="4"/>
  <c r="AN293" i="4"/>
  <c r="AT293" i="4"/>
  <c r="AO293" i="4"/>
  <c r="AU293" i="4"/>
  <c r="AP261" i="4"/>
  <c r="AV261" i="4"/>
  <c r="AL261" i="4"/>
  <c r="AR261" i="4"/>
  <c r="AQ261" i="4"/>
  <c r="AW261" i="4"/>
  <c r="AM261" i="4"/>
  <c r="AS261" i="4"/>
  <c r="AP500" i="4"/>
  <c r="AV500" i="4"/>
  <c r="AL500" i="4"/>
  <c r="AR500" i="4"/>
  <c r="AQ500" i="4"/>
  <c r="AW500" i="4"/>
  <c r="AM500" i="4"/>
  <c r="AS500" i="4"/>
  <c r="AN468" i="4"/>
  <c r="AT468" i="4"/>
  <c r="AO468" i="4"/>
  <c r="AU468" i="4"/>
  <c r="AP436" i="4"/>
  <c r="AV436" i="4"/>
  <c r="AL436" i="4"/>
  <c r="AR436" i="4"/>
  <c r="AQ436" i="4"/>
  <c r="AW436" i="4"/>
  <c r="AM436" i="4"/>
  <c r="AS436" i="4"/>
  <c r="AN404" i="4"/>
  <c r="AT404" i="4"/>
  <c r="AO404" i="4"/>
  <c r="AU404" i="4"/>
  <c r="AP355" i="4"/>
  <c r="AV355" i="4"/>
  <c r="AL355" i="4"/>
  <c r="AR355" i="4"/>
  <c r="AQ355" i="4"/>
  <c r="AW355" i="4"/>
  <c r="AM355" i="4"/>
  <c r="AS355" i="4"/>
  <c r="AN323" i="4"/>
  <c r="AT323" i="4"/>
  <c r="AO323" i="4"/>
  <c r="AU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P207" i="4"/>
  <c r="AV207" i="4"/>
  <c r="AL207" i="4"/>
  <c r="AR207" i="4"/>
  <c r="AQ207" i="4"/>
  <c r="AW207" i="4"/>
  <c r="AM207" i="4"/>
  <c r="AS207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N374" i="4"/>
  <c r="AT374" i="4"/>
  <c r="AP374" i="4"/>
  <c r="AV374" i="4"/>
  <c r="AO374" i="4"/>
  <c r="AU374" i="4"/>
  <c r="AN512" i="4"/>
  <c r="AT512" i="4"/>
  <c r="AO512" i="4"/>
  <c r="AU512" i="4"/>
  <c r="AP496" i="4"/>
  <c r="AV496" i="4"/>
  <c r="AL496" i="4"/>
  <c r="AR496" i="4"/>
  <c r="AQ496" i="4"/>
  <c r="AW496" i="4"/>
  <c r="AM496" i="4"/>
  <c r="AS496" i="4"/>
  <c r="AN480" i="4"/>
  <c r="AT480" i="4"/>
  <c r="AO480" i="4"/>
  <c r="AU480" i="4"/>
  <c r="AP464" i="4"/>
  <c r="AV464" i="4"/>
  <c r="AL464" i="4"/>
  <c r="AR464" i="4"/>
  <c r="AQ464" i="4"/>
  <c r="AW464" i="4"/>
  <c r="AM464" i="4"/>
  <c r="AS464" i="4"/>
  <c r="AN448" i="4"/>
  <c r="AT448" i="4"/>
  <c r="AO448" i="4"/>
  <c r="AU448" i="4"/>
  <c r="AP432" i="4"/>
  <c r="AV432" i="4"/>
  <c r="AL432" i="4"/>
  <c r="AR432" i="4"/>
  <c r="AQ432" i="4"/>
  <c r="AW432" i="4"/>
  <c r="AM432" i="4"/>
  <c r="AS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P311" i="4"/>
  <c r="AV311" i="4"/>
  <c r="AL311" i="4"/>
  <c r="AR311" i="4"/>
  <c r="AQ311" i="4"/>
  <c r="AW311" i="4"/>
  <c r="AM311" i="4"/>
  <c r="AS311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P247" i="4"/>
  <c r="AV247" i="4"/>
  <c r="AL247" i="4"/>
  <c r="AR247" i="4"/>
  <c r="AQ247" i="4"/>
  <c r="AW247" i="4"/>
  <c r="AM247" i="4"/>
  <c r="AS247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/>
  <c r="AO339" i="4"/>
  <c r="AU339" i="4"/>
  <c r="AP223" i="4"/>
  <c r="AV223" i="4"/>
  <c r="AO125" i="4"/>
  <c r="AU125" i="4"/>
  <c r="AL942" i="4"/>
  <c r="AR942" i="4"/>
  <c r="AP440" i="4"/>
  <c r="AV440" i="4"/>
  <c r="AQ351" i="4"/>
  <c r="AW351" i="4"/>
  <c r="AO227" i="4"/>
  <c r="AU227" i="4"/>
  <c r="AQ251" i="4"/>
  <c r="AW251" i="4"/>
  <c r="AP244" i="4"/>
  <c r="AV244" i="4"/>
  <c r="AN357" i="4"/>
  <c r="AT357" i="4"/>
  <c r="AQ357" i="4"/>
  <c r="AW357" i="4"/>
  <c r="AM357" i="4"/>
  <c r="AS357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N500" i="4"/>
  <c r="AT500" i="4"/>
  <c r="AO500" i="4"/>
  <c r="AU500" i="4"/>
  <c r="AP468" i="4"/>
  <c r="AV468" i="4"/>
  <c r="AL468" i="4"/>
  <c r="AR468" i="4"/>
  <c r="AQ468" i="4"/>
  <c r="AW468" i="4"/>
  <c r="AM468" i="4"/>
  <c r="AS468" i="4"/>
  <c r="AN436" i="4"/>
  <c r="AT436" i="4"/>
  <c r="AO436" i="4"/>
  <c r="AU436" i="4"/>
  <c r="AP404" i="4"/>
  <c r="AV404" i="4"/>
  <c r="AL404" i="4"/>
  <c r="AR404" i="4"/>
  <c r="AQ404" i="4"/>
  <c r="AW404" i="4"/>
  <c r="AM404" i="4"/>
  <c r="AS404" i="4"/>
  <c r="AN355" i="4"/>
  <c r="AT355" i="4"/>
  <c r="AO355" i="4"/>
  <c r="AU355" i="4"/>
  <c r="AP323" i="4"/>
  <c r="AV323" i="4"/>
  <c r="AL323" i="4"/>
  <c r="AR323" i="4"/>
  <c r="AQ323" i="4"/>
  <c r="AW323" i="4"/>
  <c r="AM323" i="4"/>
  <c r="AS323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N207" i="4"/>
  <c r="AT207" i="4"/>
  <c r="AO207" i="4"/>
  <c r="AU207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L374" i="4"/>
  <c r="AR374" i="4"/>
  <c r="AQ374" i="4"/>
  <c r="AW374" i="4"/>
  <c r="AM374" i="4"/>
  <c r="AS374" i="4"/>
  <c r="AL512" i="4"/>
  <c r="AR512" i="4"/>
  <c r="AM512" i="4"/>
  <c r="AS512" i="4"/>
  <c r="AO496" i="4"/>
  <c r="AU496" i="4"/>
  <c r="AL480" i="4"/>
  <c r="AR480" i="4"/>
  <c r="AM480" i="4"/>
  <c r="AS480" i="4"/>
  <c r="AO464" i="4"/>
  <c r="AU464" i="4"/>
  <c r="AL448" i="4"/>
  <c r="AR448" i="4"/>
  <c r="AM448" i="4"/>
  <c r="AS448" i="4"/>
  <c r="AO432" i="4"/>
  <c r="AU432" i="4"/>
  <c r="AL416" i="4"/>
  <c r="AR416" i="4"/>
  <c r="AM416" i="4"/>
  <c r="AS416" i="4"/>
  <c r="AO400" i="4"/>
  <c r="AU400" i="4"/>
  <c r="AL384" i="4"/>
  <c r="AR384" i="4"/>
  <c r="AM384" i="4"/>
  <c r="AS384" i="4"/>
  <c r="AO343" i="4"/>
  <c r="AU343" i="4"/>
  <c r="AL327" i="4"/>
  <c r="AR327" i="4"/>
  <c r="AM327" i="4"/>
  <c r="AS327" i="4"/>
  <c r="AO311" i="4"/>
  <c r="AU311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N247" i="4"/>
  <c r="AT247" i="4"/>
  <c r="AO247" i="4"/>
  <c r="AU247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/>
  <c r="AN287" i="4"/>
  <c r="AT287" i="4"/>
  <c r="AQ349" i="4"/>
  <c r="AW349" i="4"/>
  <c r="AM667" i="4"/>
  <c r="AS667" i="4"/>
  <c r="AN211" i="4"/>
  <c r="AT211" i="4"/>
  <c r="AM319" i="4"/>
  <c r="AS319" i="4"/>
  <c r="AN351" i="4"/>
  <c r="AT351" i="4"/>
  <c r="AM472" i="4"/>
  <c r="AS472" i="4"/>
  <c r="AN504" i="4"/>
  <c r="AT504" i="4"/>
  <c r="AQ392" i="4"/>
  <c r="AW392" i="4"/>
  <c r="AM211" i="4"/>
  <c r="AS211" i="4"/>
  <c r="AN255" i="4"/>
  <c r="AT255" i="4"/>
  <c r="AM351" i="4"/>
  <c r="AS351" i="4"/>
  <c r="AN408" i="4"/>
  <c r="AT408" i="4"/>
  <c r="AM504" i="4"/>
  <c r="AS504" i="4"/>
  <c r="AQ277" i="4"/>
  <c r="AW277" i="4"/>
  <c r="AN649" i="4"/>
  <c r="AT649" i="4"/>
  <c r="AQ315" i="4"/>
  <c r="AW315" i="4"/>
  <c r="AP415" i="4"/>
  <c r="AV415" i="4"/>
  <c r="AQ372" i="4"/>
  <c r="AW372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O452" i="4"/>
  <c r="AU452" i="4"/>
  <c r="AM440" i="4"/>
  <c r="AS440" i="4"/>
  <c r="AP287" i="4"/>
  <c r="AV287" i="4"/>
  <c r="AN277" i="4"/>
  <c r="AT277" i="4"/>
  <c r="AM341" i="4"/>
  <c r="AS341" i="4"/>
  <c r="F110" i="4"/>
  <c r="J110" i="4"/>
  <c r="M111" i="2"/>
  <c r="E228" i="4"/>
  <c r="I228" i="4"/>
  <c r="D344" i="4"/>
  <c r="H344" i="4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Q319" i="4"/>
  <c r="AW319" i="4"/>
  <c r="AO557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L372" i="4"/>
  <c r="AR372" i="4"/>
  <c r="G372" i="4"/>
  <c r="AN349" i="4"/>
  <c r="AT349" i="4"/>
  <c r="AO121" i="4"/>
  <c r="AU121" i="4"/>
  <c r="AO195" i="4"/>
  <c r="AU195" i="4"/>
  <c r="AO271" i="4"/>
  <c r="AU271" i="4"/>
  <c r="AN556" i="4"/>
  <c r="AT556" i="4"/>
  <c r="AO926" i="4"/>
  <c r="AU926" i="4"/>
  <c r="AM986" i="4"/>
  <c r="AS986" i="4"/>
  <c r="D677" i="4"/>
  <c r="H677" i="4"/>
  <c r="F677" i="4"/>
  <c r="J677" i="4"/>
  <c r="E382" i="4"/>
  <c r="I382" i="4"/>
  <c r="F382" i="4"/>
  <c r="J382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F190" i="4"/>
  <c r="J190" i="4"/>
  <c r="G190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366" i="4"/>
  <c r="AT366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O440" i="4"/>
  <c r="AU440" i="4"/>
  <c r="AO539" i="4"/>
  <c r="AU539" i="4"/>
  <c r="AL159" i="4"/>
  <c r="AR159" i="4"/>
  <c r="D159" i="4"/>
  <c r="H159" i="4"/>
  <c r="K160" i="2"/>
  <c r="AQ314" i="4"/>
  <c r="AW314" i="4"/>
  <c r="AN699" i="4"/>
  <c r="AT699" i="4"/>
  <c r="AL987" i="4"/>
  <c r="AR987" i="4"/>
  <c r="F236" i="4"/>
  <c r="J236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569" i="4"/>
  <c r="J569" i="4"/>
  <c r="F681" i="4"/>
  <c r="J681" i="4"/>
  <c r="G246" i="4"/>
  <c r="D739" i="4"/>
  <c r="H739" i="4"/>
  <c r="E669" i="4"/>
  <c r="I669" i="4"/>
  <c r="AM372" i="4"/>
  <c r="AS372" i="4"/>
  <c r="AQ683" i="4"/>
  <c r="AW683" i="4"/>
  <c r="AP667" i="4"/>
  <c r="AV667" i="4"/>
  <c r="AP55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/>
  <c r="AL476" i="4"/>
  <c r="AR476" i="4"/>
  <c r="G476" i="4"/>
  <c r="AN986" i="4"/>
  <c r="AT986" i="4"/>
  <c r="AN125" i="4"/>
  <c r="AT125" i="4"/>
  <c r="AN191" i="4"/>
  <c r="AT191" i="4"/>
  <c r="AN339" i="4"/>
  <c r="AT339" i="4"/>
  <c r="AO420" i="4"/>
  <c r="AU420" i="4"/>
  <c r="AP892" i="4"/>
  <c r="AV892" i="4"/>
  <c r="AQ183" i="4"/>
  <c r="AW183" i="4"/>
  <c r="AL392" i="4"/>
  <c r="AR392" i="4"/>
  <c r="G392" i="4"/>
  <c r="D152" i="4"/>
  <c r="H152" i="4"/>
  <c r="K153" i="2"/>
  <c r="F228" i="4"/>
  <c r="J228" i="4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/>
  <c r="G575" i="4"/>
  <c r="E190" i="4"/>
  <c r="I190" i="4"/>
  <c r="D920" i="4"/>
  <c r="H920" i="4"/>
  <c r="E789" i="4"/>
  <c r="I789" i="4"/>
  <c r="AP587" i="4"/>
  <c r="AV587" i="4"/>
  <c r="AP372" i="4"/>
  <c r="AV372" i="4"/>
  <c r="D959" i="4"/>
  <c r="H959" i="4"/>
  <c r="G947" i="4"/>
  <c r="AN183" i="4"/>
  <c r="AT183" i="4"/>
  <c r="AO303" i="4"/>
  <c r="AU303" i="4"/>
  <c r="AO392" i="4"/>
  <c r="AU392" i="4"/>
  <c r="AO456" i="4"/>
  <c r="AU456" i="4"/>
  <c r="G80" i="4"/>
  <c r="AP388" i="4"/>
  <c r="AV388" i="4"/>
  <c r="E75" i="4"/>
  <c r="I75" i="4"/>
  <c r="L76" i="2"/>
  <c r="D80" i="4"/>
  <c r="H80" i="4"/>
  <c r="K81" i="2"/>
  <c r="AL314" i="4"/>
  <c r="AR314" i="4"/>
  <c r="E314" i="4"/>
  <c r="I314" i="4"/>
  <c r="AN763" i="4"/>
  <c r="AT763" i="4"/>
  <c r="AM811" i="4"/>
  <c r="AS811" i="4"/>
  <c r="AQ611" i="4"/>
  <c r="AW611" i="4"/>
  <c r="AO611" i="4"/>
  <c r="AU611" i="4"/>
  <c r="AN747" i="4"/>
  <c r="AT747" i="4"/>
  <c r="AO591" i="4"/>
  <c r="AU591" i="4"/>
  <c r="AM939" i="4"/>
  <c r="AS939" i="4"/>
  <c r="D102" i="4"/>
  <c r="H102" i="4"/>
  <c r="K103" i="2"/>
  <c r="E102" i="4"/>
  <c r="I102" i="4"/>
  <c r="L103" i="2"/>
  <c r="F218" i="4"/>
  <c r="J218" i="4"/>
  <c r="E218" i="4"/>
  <c r="I218" i="4"/>
  <c r="F867" i="4"/>
  <c r="J867" i="4"/>
  <c r="G867" i="4"/>
  <c r="G916" i="4"/>
  <c r="D916" i="4"/>
  <c r="H916" i="4"/>
  <c r="F222" i="4"/>
  <c r="J222" i="4"/>
  <c r="E222" i="4"/>
  <c r="I222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D352" i="4"/>
  <c r="H352" i="4"/>
  <c r="F352" i="4"/>
  <c r="J352" i="4"/>
  <c r="E773" i="4"/>
  <c r="I773" i="4"/>
  <c r="D773" i="4"/>
  <c r="H773" i="4"/>
  <c r="G338" i="4"/>
  <c r="F338" i="4"/>
  <c r="J338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244" i="4"/>
  <c r="AU244" i="4"/>
  <c r="AO493" i="4"/>
  <c r="AU493" i="4"/>
  <c r="AO637" i="4"/>
  <c r="AU637" i="4"/>
  <c r="AL287" i="4"/>
  <c r="AR287" i="4"/>
  <c r="E287" i="4"/>
  <c r="I287" i="4"/>
  <c r="AN159" i="4"/>
  <c r="AT159" i="4"/>
  <c r="AN307" i="4"/>
  <c r="AT307" i="4"/>
  <c r="AM60" i="4"/>
  <c r="AS60" i="4"/>
  <c r="AM255" i="4"/>
  <c r="AS255" i="4"/>
  <c r="AM557" i="4"/>
  <c r="AS557" i="4"/>
  <c r="F491" i="4"/>
  <c r="J491" i="4"/>
  <c r="AM251" i="4"/>
  <c r="AS251" i="4"/>
  <c r="AP179" i="4"/>
  <c r="AV179" i="4"/>
  <c r="AP255" i="4"/>
  <c r="AV255" i="4"/>
  <c r="AL349" i="4"/>
  <c r="AR349" i="4"/>
  <c r="E349" i="4"/>
  <c r="I34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Q527" i="4"/>
  <c r="AW527" i="4"/>
  <c r="AQ944" i="4"/>
  <c r="AW944" i="4"/>
  <c r="AP960" i="4"/>
  <c r="AV960" i="4"/>
  <c r="AQ517" i="4"/>
  <c r="AW517" i="4"/>
  <c r="AQ560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Q557" i="4"/>
  <c r="AW557" i="4"/>
  <c r="G174" i="4"/>
  <c r="E296" i="4"/>
  <c r="I296" i="4"/>
  <c r="G959" i="4"/>
  <c r="AN635" i="4"/>
  <c r="AT635" i="4"/>
  <c r="AL244" i="4"/>
  <c r="AR244" i="4"/>
  <c r="D244" i="4"/>
  <c r="H244" i="4"/>
  <c r="AO556" i="4"/>
  <c r="AU556" i="4"/>
  <c r="F80" i="4"/>
  <c r="J80" i="4"/>
  <c r="M81" i="2"/>
  <c r="AO364" i="4"/>
  <c r="AU364" i="4"/>
  <c r="D75" i="4"/>
  <c r="H75" i="4"/>
  <c r="K76" i="2"/>
  <c r="AN341" i="4"/>
  <c r="AT341" i="4"/>
  <c r="AL747" i="4"/>
  <c r="AR747" i="4"/>
  <c r="AO763" i="4"/>
  <c r="AU763" i="4"/>
  <c r="AL380" i="4"/>
  <c r="AR380" i="4"/>
  <c r="G380" i="4"/>
  <c r="AP747" i="4"/>
  <c r="AV747" i="4"/>
  <c r="E573" i="4"/>
  <c r="I573" i="4"/>
  <c r="F573" i="4"/>
  <c r="J573" i="4"/>
  <c r="G573" i="4"/>
  <c r="E639" i="4"/>
  <c r="I639" i="4"/>
  <c r="G639" i="4"/>
  <c r="D272" i="4"/>
  <c r="H272" i="4"/>
  <c r="E272" i="4"/>
  <c r="I272" i="4"/>
  <c r="E677" i="4"/>
  <c r="I677" i="4"/>
  <c r="G677" i="4"/>
  <c r="G214" i="4"/>
  <c r="F214" i="4"/>
  <c r="J214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G304" i="4"/>
  <c r="F304" i="4"/>
  <c r="J304" i="4"/>
  <c r="F196" i="4"/>
  <c r="J196" i="4"/>
  <c r="G196" i="4"/>
  <c r="D256" i="4"/>
  <c r="H256" i="4"/>
  <c r="E256" i="4"/>
  <c r="I256" i="4"/>
  <c r="D212" i="4"/>
  <c r="H212" i="4"/>
  <c r="E212" i="4"/>
  <c r="I212" i="4"/>
  <c r="G344" i="4"/>
  <c r="E344" i="4"/>
  <c r="I344" i="4"/>
  <c r="F485" i="4"/>
  <c r="J485" i="4"/>
  <c r="G485" i="4"/>
  <c r="G354" i="4"/>
  <c r="F354" i="4"/>
  <c r="J354" i="4"/>
  <c r="AM623" i="4"/>
  <c r="AS623" i="4"/>
  <c r="AP125" i="4"/>
  <c r="AV125" i="4"/>
  <c r="AP341" i="4"/>
  <c r="AV341" i="4"/>
  <c r="AO341" i="4"/>
  <c r="AU341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/>
  <c r="E238" i="4"/>
  <c r="I238" i="4"/>
  <c r="D362" i="4"/>
  <c r="H362" i="4"/>
  <c r="E362" i="4"/>
  <c r="I362" i="4"/>
  <c r="G555" i="4"/>
  <c r="D555" i="4"/>
  <c r="H555" i="4"/>
  <c r="D973" i="4"/>
  <c r="H973" i="4"/>
  <c r="F973" i="4"/>
  <c r="J973" i="4"/>
  <c r="AN811" i="4"/>
  <c r="AT811" i="4"/>
  <c r="AO811" i="4"/>
  <c r="AU811" i="4"/>
  <c r="AO376" i="4"/>
  <c r="AU376" i="4"/>
  <c r="AQ543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N533" i="4"/>
  <c r="AT533" i="4"/>
  <c r="AO533" i="4"/>
  <c r="AU533" i="4"/>
  <c r="AQ533" i="4"/>
  <c r="AW533" i="4"/>
  <c r="AO558" i="4"/>
  <c r="AU558" i="4"/>
  <c r="AN562" i="4"/>
  <c r="AT562" i="4"/>
  <c r="AO562" i="4"/>
  <c r="AU562" i="4"/>
  <c r="AQ562" i="4"/>
  <c r="AW562" i="4"/>
  <c r="AN566" i="4"/>
  <c r="AT566" i="4"/>
  <c r="AQ566" i="4"/>
  <c r="AW566" i="4"/>
  <c r="AO570" i="4"/>
  <c r="AU570" i="4"/>
  <c r="AN574" i="4"/>
  <c r="AT574" i="4"/>
  <c r="AO578" i="4"/>
  <c r="AU578" i="4"/>
  <c r="AQ582" i="4"/>
  <c r="AW582" i="4"/>
  <c r="AO586" i="4"/>
  <c r="AU586" i="4"/>
  <c r="AN590" i="4"/>
  <c r="AT590" i="4"/>
  <c r="AO590" i="4"/>
  <c r="AU590" i="4"/>
  <c r="AQ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364" i="4"/>
  <c r="AS364" i="4"/>
  <c r="AM366" i="4"/>
  <c r="AS366" i="4"/>
  <c r="AM539" i="4"/>
  <c r="AS539" i="4"/>
  <c r="AM970" i="4"/>
  <c r="AS970" i="4"/>
  <c r="AP994" i="4"/>
  <c r="AV994" i="4"/>
  <c r="AP476" i="4"/>
  <c r="AV476" i="4"/>
  <c r="AP986" i="4"/>
  <c r="AV986" i="4"/>
  <c r="AP191" i="4"/>
  <c r="AV191" i="4"/>
  <c r="E350" i="4"/>
  <c r="I350" i="4"/>
  <c r="AM716" i="4"/>
  <c r="AS716" i="4"/>
  <c r="F230" i="4"/>
  <c r="J230" i="4"/>
  <c r="D346" i="4"/>
  <c r="H346" i="4"/>
  <c r="F334" i="4"/>
  <c r="J334" i="4"/>
  <c r="F595" i="4"/>
  <c r="J595" i="4"/>
  <c r="D302" i="4"/>
  <c r="H302" i="4"/>
  <c r="D525" i="4"/>
  <c r="H525" i="4"/>
  <c r="E461" i="4"/>
  <c r="I461" i="4"/>
  <c r="E861" i="4"/>
  <c r="I861" i="4"/>
  <c r="AL364" i="4"/>
  <c r="AR364" i="4"/>
  <c r="D364" i="4"/>
  <c r="H364" i="4"/>
  <c r="AO137" i="4"/>
  <c r="AU137" i="4"/>
  <c r="AO211" i="4"/>
  <c r="AU211" i="4"/>
  <c r="AO351" i="4"/>
  <c r="AU351" i="4"/>
  <c r="AO504" i="4"/>
  <c r="AU504" i="4"/>
  <c r="AL366" i="4"/>
  <c r="AR366" i="4"/>
  <c r="G366" i="4"/>
  <c r="AO970" i="4"/>
  <c r="AU970" i="4"/>
  <c r="AN271" i="4"/>
  <c r="AT271" i="4"/>
  <c r="AN335" i="4"/>
  <c r="AT335" i="4"/>
  <c r="AM392" i="4"/>
  <c r="AS392" i="4"/>
  <c r="AN545" i="4"/>
  <c r="AT545" i="4"/>
  <c r="AN942" i="4"/>
  <c r="AT942" i="4"/>
  <c r="AM314" i="4"/>
  <c r="AS314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P452" i="4"/>
  <c r="AV452" i="4"/>
  <c r="AN927" i="4"/>
  <c r="AT927" i="4"/>
  <c r="G296" i="4"/>
  <c r="AN605" i="4"/>
  <c r="AT605" i="4"/>
  <c r="AQ191" i="4"/>
  <c r="AW191" i="4"/>
  <c r="AM603" i="4"/>
  <c r="AS603" i="4"/>
  <c r="AL986" i="4"/>
  <c r="AR986" i="4"/>
  <c r="D986" i="4"/>
  <c r="H986" i="4"/>
  <c r="AM191" i="4"/>
  <c r="AS191" i="4"/>
  <c r="AM339" i="4"/>
  <c r="AS339" i="4"/>
  <c r="AN420" i="4"/>
  <c r="AT420" i="4"/>
  <c r="AN484" i="4"/>
  <c r="AT484" i="4"/>
  <c r="F907" i="4"/>
  <c r="J907" i="4"/>
  <c r="G907" i="4"/>
  <c r="E907" i="4"/>
  <c r="I907" i="4"/>
  <c r="D907" i="4"/>
  <c r="H907" i="4"/>
  <c r="AM285" i="4"/>
  <c r="AS285" i="4"/>
  <c r="AL211" i="4"/>
  <c r="AR211" i="4"/>
  <c r="G211" i="4"/>
  <c r="AL440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/>
  <c r="AN515" i="4"/>
  <c r="AT515" i="4"/>
  <c r="AO191" i="4"/>
  <c r="AU191" i="4"/>
  <c r="AO683" i="4"/>
  <c r="AU683" i="4"/>
  <c r="AQ591" i="4"/>
  <c r="AW591" i="4"/>
  <c r="AL275" i="4"/>
  <c r="AR275" i="4"/>
  <c r="G275" i="4"/>
  <c r="AM408" i="4"/>
  <c r="AS408" i="4"/>
  <c r="G236" i="4"/>
  <c r="G110" i="4"/>
  <c r="G378" i="4"/>
  <c r="G938" i="4"/>
  <c r="AL360" i="4"/>
  <c r="AR360" i="4"/>
  <c r="D360" i="4"/>
  <c r="H360" i="4"/>
  <c r="AN376" i="4"/>
  <c r="AT376" i="4"/>
  <c r="AM376" i="4"/>
  <c r="AS376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G228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03" i="4"/>
  <c r="AT303" i="4"/>
  <c r="AN392" i="4"/>
  <c r="AT392" i="4"/>
  <c r="AO424" i="4"/>
  <c r="AU424" i="4"/>
  <c r="AN456" i="4"/>
  <c r="AT456" i="4"/>
  <c r="AO488" i="4"/>
  <c r="AU488" i="4"/>
  <c r="AO954" i="4"/>
  <c r="AU954" i="4"/>
  <c r="AO545" i="4"/>
  <c r="AU545" i="4"/>
  <c r="D107" i="4"/>
  <c r="H107" i="4"/>
  <c r="K108" i="2"/>
  <c r="E973" i="4"/>
  <c r="I973" i="4"/>
  <c r="AM277" i="4"/>
  <c r="AS277" i="4"/>
  <c r="AN314" i="4"/>
  <c r="AT314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D380" i="4"/>
  <c r="H380" i="4"/>
  <c r="AQ223" i="4"/>
  <c r="AW223" i="4"/>
  <c r="AM605" i="4"/>
  <c r="AS605" i="4"/>
  <c r="AL125" i="4"/>
  <c r="AR125" i="4"/>
  <c r="D125" i="4"/>
  <c r="H125" i="4"/>
  <c r="K126" i="2"/>
  <c r="AQ420" i="4"/>
  <c r="AW420" i="4"/>
  <c r="AQ484" i="4"/>
  <c r="AW484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557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L408" i="4"/>
  <c r="AR408" i="4"/>
  <c r="F408" i="4"/>
  <c r="J408" i="4"/>
  <c r="AP504" i="4"/>
  <c r="AV504" i="4"/>
  <c r="AQ978" i="4"/>
  <c r="AW978" i="4"/>
  <c r="AQ994" i="4"/>
  <c r="AW994" i="4"/>
  <c r="AQ58" i="4"/>
  <c r="AW58" i="4"/>
  <c r="AM183" i="4"/>
  <c r="AS183" i="4"/>
  <c r="AO315" i="4"/>
  <c r="AU315" i="4"/>
  <c r="AQ121" i="4"/>
  <c r="AW121" i="4"/>
  <c r="AQ954" i="4"/>
  <c r="AW954" i="4"/>
  <c r="AQ545" i="4"/>
  <c r="AW545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/>
  <c r="I271" i="4"/>
  <c r="AO335" i="4"/>
  <c r="AU335" i="4"/>
  <c r="AP556" i="4"/>
  <c r="AV556" i="4"/>
  <c r="AM125" i="4"/>
  <c r="AS125" i="4"/>
  <c r="AP420" i="4"/>
  <c r="AV420" i="4"/>
  <c r="AP484" i="4"/>
  <c r="AV484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L415" i="4"/>
  <c r="AR415" i="4"/>
  <c r="F415" i="4"/>
  <c r="J415" i="4"/>
  <c r="AP591" i="4"/>
  <c r="AV591" i="4"/>
  <c r="E236" i="4"/>
  <c r="I236" i="4"/>
  <c r="E110" i="4"/>
  <c r="I110" i="4"/>
  <c r="L111" i="2"/>
  <c r="E378" i="4"/>
  <c r="I378" i="4"/>
  <c r="E938" i="4"/>
  <c r="I938" i="4"/>
  <c r="AO360" i="4"/>
  <c r="AU360" i="4"/>
  <c r="AQ936" i="4"/>
  <c r="AW936" i="4"/>
  <c r="AP952" i="4"/>
  <c r="AV952" i="4"/>
  <c r="AQ968" i="4"/>
  <c r="AW968" i="4"/>
  <c r="AQ558" i="4"/>
  <c r="AW558" i="4"/>
  <c r="E196" i="4"/>
  <c r="I196" i="4"/>
  <c r="E304" i="4"/>
  <c r="I304" i="4"/>
  <c r="F15" i="4"/>
  <c r="J15" i="4"/>
  <c r="M16" i="2"/>
  <c r="G212" i="4"/>
  <c r="E354" i="4"/>
  <c r="I354" i="4"/>
  <c r="F242" i="4"/>
  <c r="J242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/>
  <c r="E246" i="4"/>
  <c r="I246" i="4"/>
  <c r="F989" i="4"/>
  <c r="J989" i="4"/>
  <c r="E318" i="4"/>
  <c r="I318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/>
  <c r="AP44" i="4"/>
  <c r="AV44" i="4"/>
  <c r="AM121" i="4"/>
  <c r="AS121" i="4"/>
  <c r="AM195" i="4"/>
  <c r="AS195" i="4"/>
  <c r="AP227" i="4"/>
  <c r="AV227" i="4"/>
  <c r="AM271" i="4"/>
  <c r="AS271" i="4"/>
  <c r="AM303" i="4"/>
  <c r="AS303" i="4"/>
  <c r="AP303" i="4"/>
  <c r="AV303" i="4"/>
  <c r="AM335" i="4"/>
  <c r="AS335" i="4"/>
  <c r="AM424" i="4"/>
  <c r="AS424" i="4"/>
  <c r="AN488" i="4"/>
  <c r="AT488" i="4"/>
  <c r="AM488" i="4"/>
  <c r="AS488" i="4"/>
  <c r="AP515" i="4"/>
  <c r="AV515" i="4"/>
  <c r="AM515" i="4"/>
  <c r="AS515" i="4"/>
  <c r="AM545" i="4"/>
  <c r="AS54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L514" i="4"/>
  <c r="AR514" i="4"/>
  <c r="D514" i="4"/>
  <c r="H514" i="4"/>
  <c r="AQ255" i="4"/>
  <c r="AW255" i="4"/>
  <c r="AP275" i="4"/>
  <c r="AV275" i="4"/>
  <c r="AQ649" i="4"/>
  <c r="AW649" i="4"/>
  <c r="F473" i="4"/>
  <c r="J473" i="4"/>
  <c r="AM223" i="4"/>
  <c r="AS223" i="4"/>
  <c r="AP549" i="4"/>
  <c r="AV549" i="4"/>
  <c r="AL285" i="4"/>
  <c r="AR285" i="4"/>
  <c r="F285" i="4"/>
  <c r="J285" i="4"/>
  <c r="AQ298" i="4"/>
  <c r="AW298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P319" i="4"/>
  <c r="AV319" i="4"/>
  <c r="AL351" i="4"/>
  <c r="AR351" i="4"/>
  <c r="F351" i="4"/>
  <c r="J351" i="4"/>
  <c r="AL504" i="4"/>
  <c r="AR504" i="4"/>
  <c r="G504" i="4"/>
  <c r="AO366" i="4"/>
  <c r="AU366" i="4"/>
  <c r="AN223" i="4"/>
  <c r="AT223" i="4"/>
  <c r="AN388" i="4"/>
  <c r="AT388" i="4"/>
  <c r="AL315" i="4"/>
  <c r="AR315" i="4"/>
  <c r="D315" i="4"/>
  <c r="H315" i="4"/>
  <c r="AQ476" i="4"/>
  <c r="AW476" i="4"/>
  <c r="AQ195" i="4"/>
  <c r="AW195" i="4"/>
  <c r="AL227" i="4"/>
  <c r="AR227" i="4"/>
  <c r="E227" i="4"/>
  <c r="I227" i="4"/>
  <c r="AL303" i="4"/>
  <c r="AR303" i="4"/>
  <c r="E303" i="4"/>
  <c r="I303" i="4"/>
  <c r="AQ335" i="4"/>
  <c r="AW335" i="4"/>
  <c r="AQ488" i="4"/>
  <c r="AW488" i="4"/>
  <c r="AQ515" i="4"/>
  <c r="AW515" i="4"/>
  <c r="AQ926" i="4"/>
  <c r="AW926" i="4"/>
  <c r="AN539" i="4"/>
  <c r="AT539" i="4"/>
  <c r="D214" i="4"/>
  <c r="H214" i="4"/>
  <c r="G553" i="4"/>
  <c r="D535" i="4"/>
  <c r="H535" i="4"/>
  <c r="G948" i="4"/>
  <c r="F931" i="4"/>
  <c r="J931" i="4"/>
  <c r="F296" i="4"/>
  <c r="J296" i="4"/>
  <c r="AM315" i="4"/>
  <c r="AS315" i="4"/>
  <c r="AN121" i="4"/>
  <c r="AT121" i="4"/>
  <c r="AN195" i="4"/>
  <c r="AT195" i="4"/>
  <c r="AP335" i="4"/>
  <c r="AV335" i="4"/>
  <c r="AP392" i="4"/>
  <c r="AV392" i="4"/>
  <c r="AP424" i="4"/>
  <c r="AV424" i="4"/>
  <c r="AM456" i="4"/>
  <c r="AS456" i="4"/>
  <c r="AP456" i="4"/>
  <c r="AV456" i="4"/>
  <c r="AP488" i="4"/>
  <c r="AV488" i="4"/>
  <c r="AM556" i="4"/>
  <c r="AS556" i="4"/>
  <c r="AM926" i="4"/>
  <c r="AS926" i="4"/>
  <c r="AP545" i="4"/>
  <c r="AV545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/>
  <c r="AP572" i="4"/>
  <c r="AV572" i="4"/>
  <c r="AM572" i="4"/>
  <c r="AS572" i="4"/>
  <c r="AL576" i="4"/>
  <c r="AR576" i="4"/>
  <c r="G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F326" i="4"/>
  <c r="J326" i="4"/>
  <c r="E899" i="4"/>
  <c r="I899" i="4"/>
  <c r="AN412" i="4"/>
  <c r="AT412" i="4"/>
  <c r="AO183" i="4"/>
  <c r="AU183" i="4"/>
  <c r="AO476" i="4"/>
  <c r="AU476" i="4"/>
  <c r="AM579" i="4"/>
  <c r="AS579" i="4"/>
  <c r="AL447" i="4"/>
  <c r="AR447" i="4"/>
  <c r="D447" i="4"/>
  <c r="H447" i="4"/>
  <c r="AO941" i="4"/>
  <c r="AU941" i="4"/>
  <c r="G350" i="4"/>
  <c r="G242" i="4"/>
  <c r="AL563" i="4"/>
  <c r="AR563" i="4"/>
  <c r="F563" i="4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338" i="4"/>
  <c r="H338" i="4"/>
  <c r="G318" i="4"/>
  <c r="D491" i="4"/>
  <c r="H491" i="4"/>
  <c r="G162" i="4"/>
  <c r="AO605" i="4"/>
  <c r="AU605" i="4"/>
  <c r="AP649" i="4"/>
  <c r="AV649" i="4"/>
  <c r="AI154" i="4"/>
  <c r="AO995" i="4"/>
  <c r="AU995" i="4"/>
  <c r="AP514" i="4"/>
  <c r="AV514" i="4"/>
  <c r="AM649" i="4"/>
  <c r="AS649" i="4"/>
  <c r="AL649" i="4"/>
  <c r="AR649" i="4"/>
  <c r="AO298" i="4"/>
  <c r="AU298" i="4"/>
  <c r="AQ493" i="4"/>
  <c r="AW493" i="4"/>
  <c r="AP493" i="4"/>
  <c r="AV493" i="4"/>
  <c r="AO760" i="4"/>
  <c r="AU760" i="4"/>
  <c r="D972" i="4"/>
  <c r="H972" i="4"/>
  <c r="F972" i="4"/>
  <c r="J972" i="4"/>
  <c r="D286" i="4"/>
  <c r="H286" i="4"/>
  <c r="E286" i="4"/>
  <c r="I286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G302" i="4"/>
  <c r="E302" i="4"/>
  <c r="I302" i="4"/>
  <c r="G334" i="4"/>
  <c r="E334" i="4"/>
  <c r="I334" i="4"/>
  <c r="G230" i="4"/>
  <c r="D230" i="4"/>
  <c r="H230" i="4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AQ250" i="4"/>
  <c r="AW250" i="4"/>
  <c r="G450" i="4"/>
  <c r="AM415" i="4"/>
  <c r="AS415" i="4"/>
  <c r="AO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G282" i="4"/>
  <c r="F282" i="4"/>
  <c r="J282" i="4"/>
  <c r="E146" i="4"/>
  <c r="I146" i="4"/>
  <c r="L147" i="2"/>
  <c r="G346" i="4"/>
  <c r="E346" i="4"/>
  <c r="I346" i="4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AN250" i="4"/>
  <c r="AT250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AO314" i="4"/>
  <c r="AU314" i="4"/>
  <c r="D526" i="4"/>
  <c r="H526" i="4"/>
  <c r="AN415" i="4"/>
  <c r="AT415" i="4"/>
  <c r="AD306" i="4"/>
  <c r="D280" i="4"/>
  <c r="H280" i="4"/>
  <c r="F280" i="4"/>
  <c r="J280" i="4"/>
  <c r="G138" i="4"/>
  <c r="AQ366" i="4"/>
  <c r="AW366" i="4"/>
  <c r="G741" i="4"/>
  <c r="E17" i="4"/>
  <c r="I17" i="4"/>
  <c r="L18" i="2"/>
  <c r="E280" i="4"/>
  <c r="I280" i="4"/>
  <c r="AQ60" i="4"/>
  <c r="AW60" i="4"/>
  <c r="AQ179" i="4"/>
  <c r="AW179" i="4"/>
  <c r="AQ408" i="4"/>
  <c r="AW408" i="4"/>
  <c r="AQ472" i="4"/>
  <c r="AW472" i="4"/>
  <c r="AL978" i="4"/>
  <c r="AR978" i="4"/>
  <c r="G978" i="4"/>
  <c r="AP159" i="4"/>
  <c r="AV159" i="4"/>
  <c r="AL251" i="4"/>
  <c r="AR251" i="4"/>
  <c r="G251" i="4"/>
  <c r="AL133" i="4"/>
  <c r="AR133" i="4"/>
  <c r="D133" i="4"/>
  <c r="H133" i="4"/>
  <c r="K134" i="2"/>
  <c r="AP277" i="4"/>
  <c r="AV277" i="4"/>
  <c r="AM275" i="4"/>
  <c r="AS275" i="4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D250" i="4"/>
  <c r="H250" i="4"/>
  <c r="E250" i="4"/>
  <c r="I250" i="4"/>
  <c r="AM133" i="4"/>
  <c r="AS133" i="4"/>
  <c r="AP137" i="4"/>
  <c r="AV137" i="4"/>
  <c r="AP211" i="4"/>
  <c r="AV211" i="4"/>
  <c r="AL255" i="4"/>
  <c r="AR255" i="4"/>
  <c r="E255" i="4"/>
  <c r="I255" i="4"/>
  <c r="AL319" i="4"/>
  <c r="AR319" i="4"/>
  <c r="F319" i="4"/>
  <c r="J319" i="4"/>
  <c r="AP351" i="4"/>
  <c r="AV351" i="4"/>
  <c r="AL472" i="4"/>
  <c r="AR472" i="4"/>
  <c r="D472" i="4"/>
  <c r="H472" i="4"/>
  <c r="AP366" i="4"/>
  <c r="AV366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O223" i="4"/>
  <c r="AU223" i="4"/>
  <c r="AL564" i="4"/>
  <c r="AR564" i="4"/>
  <c r="G564" i="4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/>
  <c r="AO616" i="4"/>
  <c r="AU616" i="4"/>
  <c r="AM644" i="4"/>
  <c r="AS644" i="4"/>
  <c r="AM660" i="4"/>
  <c r="AS660" i="4"/>
  <c r="AP748" i="4"/>
  <c r="AV748" i="4"/>
  <c r="AM748" i="4"/>
  <c r="AS748" i="4"/>
  <c r="AQ244" i="4"/>
  <c r="AW244" i="4"/>
  <c r="AN298" i="4"/>
  <c r="AT29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N319" i="4"/>
  <c r="AT319" i="4"/>
  <c r="AO349" i="4"/>
  <c r="AU349" i="4"/>
  <c r="AO388" i="4"/>
  <c r="AU388" i="4"/>
  <c r="AL452" i="4"/>
  <c r="AR452" i="4"/>
  <c r="F452" i="4"/>
  <c r="J452" i="4"/>
  <c r="AK278" i="4"/>
  <c r="AC495" i="4"/>
  <c r="F350" i="4"/>
  <c r="J350" i="4"/>
  <c r="E242" i="4"/>
  <c r="I242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N568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E338" i="4"/>
  <c r="I338" i="4"/>
  <c r="D435" i="4"/>
  <c r="H435" i="4"/>
  <c r="F318" i="4"/>
  <c r="J318" i="4"/>
  <c r="F100" i="4"/>
  <c r="J100" i="4"/>
  <c r="M101" i="2"/>
  <c r="F76" i="4"/>
  <c r="J76" i="4"/>
  <c r="M77" i="2"/>
  <c r="E326" i="4"/>
  <c r="I326" i="4"/>
  <c r="E282" i="4"/>
  <c r="I282" i="4"/>
  <c r="D595" i="4"/>
  <c r="H595" i="4"/>
  <c r="D779" i="4"/>
  <c r="H779" i="4"/>
  <c r="D803" i="4"/>
  <c r="H803" i="4"/>
  <c r="D899" i="4"/>
  <c r="H899" i="4"/>
  <c r="G443" i="4"/>
  <c r="F286" i="4"/>
  <c r="J286" i="4"/>
  <c r="E162" i="4"/>
  <c r="I162" i="4"/>
  <c r="L163" i="2"/>
  <c r="G972" i="4"/>
  <c r="F525" i="4"/>
  <c r="J525" i="4"/>
  <c r="D489" i="4"/>
  <c r="H489" i="4"/>
  <c r="AQ364" i="4"/>
  <c r="AW364" i="4"/>
  <c r="AN251" i="4"/>
  <c r="AT251" i="4"/>
  <c r="AP408" i="4"/>
  <c r="AV408" i="4"/>
  <c r="AP472" i="4"/>
  <c r="AV472" i="4"/>
  <c r="AN452" i="4"/>
  <c r="AT452" i="4"/>
  <c r="AQ271" i="4"/>
  <c r="AW271" i="4"/>
  <c r="AQ424" i="4"/>
  <c r="AW424" i="4"/>
  <c r="AL456" i="4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O568" i="4"/>
  <c r="AU568" i="4"/>
  <c r="AO584" i="4"/>
  <c r="AU584" i="4"/>
  <c r="AO600" i="4"/>
  <c r="AU600" i="4"/>
  <c r="AN439" i="4"/>
  <c r="AT439" i="4"/>
  <c r="AN368" i="4"/>
  <c r="AT368" i="4"/>
  <c r="AM368" i="4"/>
  <c r="AS368" i="4"/>
  <c r="E409" i="4"/>
  <c r="I409" i="4"/>
  <c r="F443" i="4"/>
  <c r="J443" i="4"/>
  <c r="AN472" i="4"/>
  <c r="AT472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/>
  <c r="D985" i="4"/>
  <c r="H985" i="4"/>
  <c r="E985" i="4"/>
  <c r="I985" i="4"/>
  <c r="G985" i="4"/>
  <c r="F985" i="4"/>
  <c r="J985" i="4"/>
  <c r="AD310" i="4"/>
  <c r="AK310" i="4"/>
  <c r="D266" i="4"/>
  <c r="H266" i="4"/>
  <c r="E266" i="4"/>
  <c r="I266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G206" i="4"/>
  <c r="AO133" i="4"/>
  <c r="AU133" i="4"/>
  <c r="AM159" i="4"/>
  <c r="AS159" i="4"/>
  <c r="AM307" i="4"/>
  <c r="AS307" i="4"/>
  <c r="AM452" i="4"/>
  <c r="AS452" i="4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P298" i="4"/>
  <c r="AV298" i="4"/>
  <c r="AM298" i="4"/>
  <c r="AS298" i="4"/>
  <c r="AN309" i="4"/>
  <c r="AT309" i="4"/>
  <c r="AL560" i="4"/>
  <c r="AR560" i="4"/>
  <c r="G560" i="4"/>
  <c r="AL592" i="4"/>
  <c r="AR592" i="4"/>
  <c r="F592" i="4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N244" i="4"/>
  <c r="AT244" i="4"/>
  <c r="AQ447" i="4"/>
  <c r="AW447" i="4"/>
  <c r="AO455" i="4"/>
  <c r="AU455" i="4"/>
  <c r="AQ285" i="4"/>
  <c r="AW285" i="4"/>
  <c r="AQ970" i="4"/>
  <c r="AW970" i="4"/>
  <c r="AM476" i="4"/>
  <c r="AS476" i="4"/>
  <c r="F427" i="4"/>
  <c r="J427" i="4"/>
  <c r="E427" i="4"/>
  <c r="I427" i="4"/>
  <c r="D427" i="4"/>
  <c r="H427" i="4"/>
  <c r="D254" i="4"/>
  <c r="H254" i="4"/>
  <c r="G254" i="4"/>
  <c r="E254" i="4"/>
  <c r="I254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F194" i="4"/>
  <c r="J194" i="4"/>
  <c r="E194" i="4"/>
  <c r="I194" i="4"/>
  <c r="G298" i="4"/>
  <c r="F298" i="4"/>
  <c r="J298" i="4"/>
  <c r="D336" i="4"/>
  <c r="H336" i="4"/>
  <c r="G336" i="4"/>
  <c r="E336" i="4"/>
  <c r="I336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/>
  <c r="E226" i="4"/>
  <c r="I226" i="4"/>
  <c r="G226" i="4"/>
  <c r="G180" i="4"/>
  <c r="E180" i="4"/>
  <c r="I180" i="4"/>
  <c r="L181" i="2"/>
  <c r="AD511" i="4"/>
  <c r="AF511" i="4"/>
  <c r="E979" i="4"/>
  <c r="I979" i="4"/>
  <c r="G270" i="4"/>
  <c r="F270" i="4"/>
  <c r="J270" i="4"/>
  <c r="G314" i="4"/>
  <c r="D964" i="4"/>
  <c r="H964" i="4"/>
  <c r="D298" i="4"/>
  <c r="H298" i="4"/>
  <c r="F519" i="4"/>
  <c r="J519" i="4"/>
  <c r="G399" i="4"/>
  <c r="G194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AO514" i="4"/>
  <c r="AU514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/>
  <c r="J407" i="4"/>
  <c r="AP941" i="4"/>
  <c r="AV941" i="4"/>
  <c r="AA240" i="4"/>
  <c r="G250" i="4"/>
  <c r="D232" i="4"/>
  <c r="H232" i="4"/>
  <c r="E232" i="4"/>
  <c r="I232" i="4"/>
  <c r="G232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P560" i="4"/>
  <c r="AV560" i="4"/>
  <c r="AQ564" i="4"/>
  <c r="AW564" i="4"/>
  <c r="AP568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Z278" i="4"/>
  <c r="AB463" i="4"/>
  <c r="AJ495" i="4"/>
  <c r="AP495" i="4"/>
  <c r="AV495" i="4"/>
  <c r="AC202" i="4"/>
  <c r="AH511" i="4"/>
  <c r="AC419" i="4"/>
  <c r="F336" i="4"/>
  <c r="J336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M560" i="4"/>
  <c r="AS560" i="4"/>
  <c r="AM568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D270" i="4"/>
  <c r="H270" i="4"/>
  <c r="F409" i="4"/>
  <c r="J409" i="4"/>
  <c r="F441" i="4"/>
  <c r="J441" i="4"/>
  <c r="G53" i="4"/>
  <c r="G467" i="4"/>
  <c r="G483" i="4"/>
  <c r="G499" i="4"/>
  <c r="F250" i="4"/>
  <c r="J250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D206" i="4"/>
  <c r="H206" i="4"/>
  <c r="F49" i="4"/>
  <c r="J49" i="4"/>
  <c r="M50" i="2"/>
  <c r="D194" i="4"/>
  <c r="H194" i="4"/>
  <c r="E298" i="4"/>
  <c r="I298" i="4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M250" i="4"/>
  <c r="AS250" i="4"/>
  <c r="AO447" i="4"/>
  <c r="AU447" i="4"/>
  <c r="AD274" i="4"/>
  <c r="AC511" i="4"/>
  <c r="AL423" i="4"/>
  <c r="AR423" i="4"/>
  <c r="G423" i="4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/>
  <c r="H439" i="4"/>
  <c r="AE96" i="4"/>
  <c r="Z310" i="4"/>
  <c r="E435" i="4"/>
  <c r="I435" i="4"/>
  <c r="D940" i="4"/>
  <c r="H940" i="4"/>
  <c r="AQ579" i="4"/>
  <c r="AW57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F254" i="4"/>
  <c r="J254" i="4"/>
  <c r="D326" i="4"/>
  <c r="H326" i="4"/>
  <c r="G675" i="4"/>
  <c r="G771" i="4"/>
  <c r="E519" i="4"/>
  <c r="I519" i="4"/>
  <c r="F964" i="4"/>
  <c r="J964" i="4"/>
  <c r="F162" i="4"/>
  <c r="J162" i="4"/>
  <c r="M163" i="2"/>
  <c r="F266" i="4"/>
  <c r="J266" i="4"/>
  <c r="E248" i="4"/>
  <c r="I248" i="4"/>
  <c r="AM941" i="4"/>
  <c r="AS941" i="4"/>
  <c r="AL941" i="4"/>
  <c r="AR941" i="4"/>
  <c r="F941" i="4"/>
  <c r="J941" i="4"/>
  <c r="AM514" i="4"/>
  <c r="AS514" i="4"/>
  <c r="I9" i="3"/>
  <c r="F9" i="3"/>
  <c r="AK96" i="4"/>
  <c r="AB310" i="4"/>
  <c r="AJ479" i="4"/>
  <c r="AP479" i="4"/>
  <c r="AV479" i="4"/>
  <c r="AI170" i="4"/>
  <c r="AC170" i="4"/>
  <c r="AK274" i="4"/>
  <c r="AB274" i="4"/>
  <c r="AH403" i="4"/>
  <c r="AE403" i="4"/>
  <c r="D66" i="4"/>
  <c r="H66" i="4"/>
  <c r="K67" i="2"/>
  <c r="E138" i="4"/>
  <c r="I138" i="4"/>
  <c r="L139" i="2"/>
  <c r="E270" i="4"/>
  <c r="I270" i="4"/>
  <c r="E206" i="4"/>
  <c r="I206" i="4"/>
  <c r="E330" i="4"/>
  <c r="I330" i="4"/>
  <c r="F940" i="4"/>
  <c r="J940" i="4"/>
  <c r="AO407" i="4"/>
  <c r="AU407" i="4"/>
  <c r="AN514" i="4"/>
  <c r="AT514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/>
  <c r="AS403" i="4"/>
  <c r="AC403" i="4"/>
  <c r="AB403" i="4"/>
  <c r="D7" i="4"/>
  <c r="H7" i="4"/>
  <c r="G330" i="4"/>
  <c r="F330" i="4"/>
  <c r="J330" i="4"/>
  <c r="AM447" i="4"/>
  <c r="AS447" i="4"/>
  <c r="AP455" i="4"/>
  <c r="AV455" i="4"/>
  <c r="AH240" i="4"/>
  <c r="AG240" i="4"/>
  <c r="AE240" i="4"/>
  <c r="AI182" i="4"/>
  <c r="AJ182" i="4"/>
  <c r="AE182" i="4"/>
  <c r="AI278" i="4"/>
  <c r="AJ278" i="4"/>
  <c r="AP278" i="4"/>
  <c r="AV278" i="4"/>
  <c r="AC278" i="4"/>
  <c r="AI463" i="4"/>
  <c r="AJ463" i="4"/>
  <c r="AP463" i="4"/>
  <c r="AV463" i="4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/>
  <c r="AU240" i="4"/>
  <c r="AK240" i="4"/>
  <c r="AB240" i="4"/>
  <c r="AN240" i="4"/>
  <c r="AT240" i="4"/>
  <c r="Z240" i="4"/>
  <c r="AG182" i="4"/>
  <c r="AM182" i="4"/>
  <c r="AS182" i="4"/>
  <c r="AF182" i="4"/>
  <c r="AH182" i="4"/>
  <c r="Z182" i="4"/>
  <c r="AL182" i="4"/>
  <c r="AR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/>
  <c r="AS202" i="4"/>
  <c r="AF202" i="4"/>
  <c r="AH202" i="4"/>
  <c r="Z202" i="4"/>
  <c r="AD202" i="4"/>
  <c r="AG306" i="4"/>
  <c r="AM306" i="4"/>
  <c r="AS306" i="4"/>
  <c r="AF306" i="4"/>
  <c r="AH306" i="4"/>
  <c r="AC306" i="4"/>
  <c r="Z306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/>
  <c r="AS274" i="4"/>
  <c r="AF274" i="4"/>
  <c r="AH274" i="4"/>
  <c r="AC274" i="4"/>
  <c r="Z274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376" i="4"/>
  <c r="D376" i="4"/>
  <c r="H376" i="4"/>
  <c r="E376" i="4"/>
  <c r="I376" i="4"/>
  <c r="F376" i="4"/>
  <c r="J376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/>
  <c r="F327" i="4"/>
  <c r="J327" i="4"/>
  <c r="G327" i="4"/>
  <c r="D327" i="4"/>
  <c r="H327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/>
  <c r="G259" i="4"/>
  <c r="E259" i="4"/>
  <c r="I259" i="4"/>
  <c r="F259" i="4"/>
  <c r="J259" i="4"/>
  <c r="D323" i="4"/>
  <c r="H323" i="4"/>
  <c r="G323" i="4"/>
  <c r="E323" i="4"/>
  <c r="I323" i="4"/>
  <c r="F323" i="4"/>
  <c r="J323" i="4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/>
  <c r="E293" i="4"/>
  <c r="I293" i="4"/>
  <c r="D293" i="4"/>
  <c r="H293" i="4"/>
  <c r="G293" i="4"/>
  <c r="E412" i="4"/>
  <c r="I412" i="4"/>
  <c r="D412" i="4"/>
  <c r="H412" i="4"/>
  <c r="G412" i="4"/>
  <c r="F412" i="4"/>
  <c r="J412" i="4"/>
  <c r="F211" i="4"/>
  <c r="J211" i="4"/>
  <c r="G287" i="4"/>
  <c r="E440" i="4"/>
  <c r="I440" i="4"/>
  <c r="D366" i="4"/>
  <c r="H366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F357" i="4"/>
  <c r="J357" i="4"/>
  <c r="E357" i="4"/>
  <c r="I357" i="4"/>
  <c r="D357" i="4"/>
  <c r="H357" i="4"/>
  <c r="G357" i="4"/>
  <c r="F244" i="4"/>
  <c r="J244" i="4"/>
  <c r="D372" i="4"/>
  <c r="H372" i="4"/>
  <c r="E372" i="4"/>
  <c r="I372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E191" i="4"/>
  <c r="I191" i="4"/>
  <c r="F191" i="4"/>
  <c r="J191" i="4"/>
  <c r="D191" i="4"/>
  <c r="H191" i="4"/>
  <c r="G191" i="4"/>
  <c r="D339" i="4"/>
  <c r="H339" i="4"/>
  <c r="G339" i="4"/>
  <c r="E339" i="4"/>
  <c r="I339" i="4"/>
  <c r="F339" i="4"/>
  <c r="J339" i="4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/>
  <c r="E277" i="4"/>
  <c r="I277" i="4"/>
  <c r="D277" i="4"/>
  <c r="H277" i="4"/>
  <c r="G277" i="4"/>
  <c r="F341" i="4"/>
  <c r="J341" i="4"/>
  <c r="E341" i="4"/>
  <c r="I341" i="4"/>
  <c r="D341" i="4"/>
  <c r="H341" i="4"/>
  <c r="G341" i="4"/>
  <c r="D117" i="4"/>
  <c r="H117" i="4"/>
  <c r="K118" i="2"/>
  <c r="G117" i="4"/>
  <c r="E117" i="4"/>
  <c r="I117" i="4"/>
  <c r="L118" i="2"/>
  <c r="F117" i="4"/>
  <c r="J117" i="4"/>
  <c r="M118" i="2"/>
  <c r="D199" i="4"/>
  <c r="H199" i="4"/>
  <c r="G199" i="4"/>
  <c r="E199" i="4"/>
  <c r="I199" i="4"/>
  <c r="F199" i="4"/>
  <c r="J199" i="4"/>
  <c r="D267" i="4"/>
  <c r="H267" i="4"/>
  <c r="G267" i="4"/>
  <c r="E267" i="4"/>
  <c r="I267" i="4"/>
  <c r="F267" i="4"/>
  <c r="J267" i="4"/>
  <c r="D331" i="4"/>
  <c r="H331" i="4"/>
  <c r="G331" i="4"/>
  <c r="E331" i="4"/>
  <c r="I331" i="4"/>
  <c r="F331" i="4"/>
  <c r="J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/>
  <c r="E301" i="4"/>
  <c r="I301" i="4"/>
  <c r="D301" i="4"/>
  <c r="H301" i="4"/>
  <c r="G301" i="4"/>
  <c r="D56" i="4"/>
  <c r="H56" i="4"/>
  <c r="K57" i="2"/>
  <c r="G56" i="4"/>
  <c r="E56" i="4"/>
  <c r="I56" i="4"/>
  <c r="L57" i="2"/>
  <c r="F56" i="4"/>
  <c r="J56" i="4"/>
  <c r="M57" i="2"/>
  <c r="D283" i="4"/>
  <c r="H283" i="4"/>
  <c r="G283" i="4"/>
  <c r="E283" i="4"/>
  <c r="I283" i="4"/>
  <c r="F283" i="4"/>
  <c r="J283" i="4"/>
  <c r="G444" i="4"/>
  <c r="E444" i="4"/>
  <c r="I444" i="4"/>
  <c r="D444" i="4"/>
  <c r="H444" i="4"/>
  <c r="F444" i="4"/>
  <c r="J444" i="4"/>
  <c r="F317" i="4"/>
  <c r="J317" i="4"/>
  <c r="E317" i="4"/>
  <c r="I317" i="4"/>
  <c r="D317" i="4"/>
  <c r="H317" i="4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/>
  <c r="G299" i="4"/>
  <c r="E299" i="4"/>
  <c r="I299" i="4"/>
  <c r="F299" i="4"/>
  <c r="J299" i="4"/>
  <c r="G460" i="4"/>
  <c r="E460" i="4"/>
  <c r="I460" i="4"/>
  <c r="D460" i="4"/>
  <c r="H460" i="4"/>
  <c r="F460" i="4"/>
  <c r="J460" i="4"/>
  <c r="F269" i="4"/>
  <c r="J269" i="4"/>
  <c r="E269" i="4"/>
  <c r="I269" i="4"/>
  <c r="D269" i="4"/>
  <c r="H269" i="4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/>
  <c r="E253" i="4"/>
  <c r="I253" i="4"/>
  <c r="D253" i="4"/>
  <c r="H253" i="4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348" i="4"/>
  <c r="F348" i="4"/>
  <c r="J348" i="4"/>
  <c r="D348" i="4"/>
  <c r="H348" i="4"/>
  <c r="E348" i="4"/>
  <c r="I348" i="4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356" i="4"/>
  <c r="F356" i="4"/>
  <c r="J356" i="4"/>
  <c r="D356" i="4"/>
  <c r="H356" i="4"/>
  <c r="E356" i="4"/>
  <c r="I356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/>
  <c r="E368" i="4"/>
  <c r="I368" i="4"/>
  <c r="F368" i="4"/>
  <c r="J368" i="4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AM294" i="4"/>
  <c r="AS294" i="4"/>
  <c r="G374" i="4"/>
  <c r="D374" i="4"/>
  <c r="H374" i="4"/>
  <c r="F374" i="4"/>
  <c r="J374" i="4"/>
  <c r="E374" i="4"/>
  <c r="I374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/>
  <c r="E187" i="4"/>
  <c r="I187" i="4"/>
  <c r="F187" i="4"/>
  <c r="J187" i="4"/>
  <c r="D219" i="4"/>
  <c r="H219" i="4"/>
  <c r="G219" i="4"/>
  <c r="E219" i="4"/>
  <c r="I219" i="4"/>
  <c r="F219" i="4"/>
  <c r="J219" i="4"/>
  <c r="E263" i="4"/>
  <c r="I263" i="4"/>
  <c r="F263" i="4"/>
  <c r="J263" i="4"/>
  <c r="G263" i="4"/>
  <c r="D263" i="4"/>
  <c r="H263" i="4"/>
  <c r="E295" i="4"/>
  <c r="I295" i="4"/>
  <c r="F295" i="4"/>
  <c r="J295" i="4"/>
  <c r="G295" i="4"/>
  <c r="D295" i="4"/>
  <c r="H295" i="4"/>
  <c r="F384" i="4"/>
  <c r="J384" i="4"/>
  <c r="G384" i="4"/>
  <c r="E384" i="4"/>
  <c r="I384" i="4"/>
  <c r="D384" i="4"/>
  <c r="H384" i="4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G223" i="4"/>
  <c r="D223" i="4"/>
  <c r="H223" i="4"/>
  <c r="E223" i="4"/>
  <c r="I223" i="4"/>
  <c r="F223" i="4"/>
  <c r="J223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/>
  <c r="F203" i="4"/>
  <c r="J203" i="4"/>
  <c r="D203" i="4"/>
  <c r="H203" i="4"/>
  <c r="G203" i="4"/>
  <c r="E247" i="4"/>
  <c r="I247" i="4"/>
  <c r="F247" i="4"/>
  <c r="J247" i="4"/>
  <c r="G247" i="4"/>
  <c r="D247" i="4"/>
  <c r="H247" i="4"/>
  <c r="E279" i="4"/>
  <c r="I279" i="4"/>
  <c r="F279" i="4"/>
  <c r="J279" i="4"/>
  <c r="G279" i="4"/>
  <c r="D279" i="4"/>
  <c r="H279" i="4"/>
  <c r="E311" i="4"/>
  <c r="I311" i="4"/>
  <c r="F311" i="4"/>
  <c r="J311" i="4"/>
  <c r="G311" i="4"/>
  <c r="D311" i="4"/>
  <c r="H311" i="4"/>
  <c r="E343" i="4"/>
  <c r="I343" i="4"/>
  <c r="F343" i="4"/>
  <c r="J343" i="4"/>
  <c r="G343" i="4"/>
  <c r="D343" i="4"/>
  <c r="H343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07" i="4"/>
  <c r="H207" i="4"/>
  <c r="E207" i="4"/>
  <c r="I207" i="4"/>
  <c r="F207" i="4"/>
  <c r="J207" i="4"/>
  <c r="G207" i="4"/>
  <c r="D291" i="4"/>
  <c r="H291" i="4"/>
  <c r="G291" i="4"/>
  <c r="E291" i="4"/>
  <c r="I291" i="4"/>
  <c r="F291" i="4"/>
  <c r="J291" i="4"/>
  <c r="D355" i="4"/>
  <c r="H355" i="4"/>
  <c r="G355" i="4"/>
  <c r="E355" i="4"/>
  <c r="I355" i="4"/>
  <c r="F355" i="4"/>
  <c r="J355" i="4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/>
  <c r="E261" i="4"/>
  <c r="I261" i="4"/>
  <c r="D261" i="4"/>
  <c r="H261" i="4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/>
  <c r="F335" i="4"/>
  <c r="J335" i="4"/>
  <c r="D335" i="4"/>
  <c r="H335" i="4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/>
  <c r="E231" i="4"/>
  <c r="I231" i="4"/>
  <c r="F231" i="4"/>
  <c r="J231" i="4"/>
  <c r="E396" i="4"/>
  <c r="I396" i="4"/>
  <c r="D396" i="4"/>
  <c r="H396" i="4"/>
  <c r="F396" i="4"/>
  <c r="J396" i="4"/>
  <c r="G396" i="4"/>
  <c r="F333" i="4"/>
  <c r="J333" i="4"/>
  <c r="E333" i="4"/>
  <c r="I333" i="4"/>
  <c r="D333" i="4"/>
  <c r="H333" i="4"/>
  <c r="G333" i="4"/>
  <c r="D347" i="4"/>
  <c r="H347" i="4"/>
  <c r="G347" i="4"/>
  <c r="E347" i="4"/>
  <c r="I347" i="4"/>
  <c r="F347" i="4"/>
  <c r="J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383" i="4"/>
  <c r="J383" i="4"/>
  <c r="G383" i="4"/>
  <c r="E383" i="4"/>
  <c r="I383" i="4"/>
  <c r="D383" i="4"/>
  <c r="H383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381" i="4"/>
  <c r="I381" i="4"/>
  <c r="G381" i="4"/>
  <c r="F381" i="4"/>
  <c r="J381" i="4"/>
  <c r="D381" i="4"/>
  <c r="H381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40" i="4"/>
  <c r="F340" i="4"/>
  <c r="J340" i="4"/>
  <c r="D340" i="4"/>
  <c r="H340" i="4"/>
  <c r="E340" i="4"/>
  <c r="I340" i="4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262" i="4"/>
  <c r="AS262" i="4"/>
  <c r="AQ262" i="4"/>
  <c r="AW262" i="4"/>
  <c r="AO262" i="4"/>
  <c r="AU262" i="4"/>
  <c r="AP262" i="4"/>
  <c r="AV262" i="4"/>
  <c r="AN294" i="4"/>
  <c r="AT294" i="4"/>
  <c r="AL294" i="4"/>
  <c r="AR294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P258" i="4"/>
  <c r="AV258" i="4"/>
  <c r="AM258" i="4"/>
  <c r="AS258" i="4"/>
  <c r="AN258" i="4"/>
  <c r="AT258" i="4"/>
  <c r="AO290" i="4"/>
  <c r="AU290" i="4"/>
  <c r="AL290" i="4"/>
  <c r="AR290" i="4"/>
  <c r="AQ290" i="4"/>
  <c r="AW290" i="4"/>
  <c r="AP322" i="4"/>
  <c r="AV322" i="4"/>
  <c r="AM322" i="4"/>
  <c r="AS322" i="4"/>
  <c r="AN322" i="4"/>
  <c r="AT322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N262" i="4"/>
  <c r="AT262" i="4"/>
  <c r="AL262" i="4"/>
  <c r="AR262" i="4"/>
  <c r="AQ294" i="4"/>
  <c r="AW294" i="4"/>
  <c r="AO294" i="4"/>
  <c r="AU294" i="4"/>
  <c r="AP294" i="4"/>
  <c r="AV294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258" i="4"/>
  <c r="AU258" i="4"/>
  <c r="AL258" i="4"/>
  <c r="AR258" i="4"/>
  <c r="AQ258" i="4"/>
  <c r="AW258" i="4"/>
  <c r="AP290" i="4"/>
  <c r="AV290" i="4"/>
  <c r="AM290" i="4"/>
  <c r="AS290" i="4"/>
  <c r="AN290" i="4"/>
  <c r="AT290" i="4"/>
  <c r="AO322" i="4"/>
  <c r="AU322" i="4"/>
  <c r="AL322" i="4"/>
  <c r="AR322" i="4"/>
  <c r="AQ322" i="4"/>
  <c r="AW322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/>
  <c r="D349" i="4"/>
  <c r="H349" i="4"/>
  <c r="D195" i="4"/>
  <c r="H195" i="4"/>
  <c r="F364" i="4"/>
  <c r="J364" i="4"/>
  <c r="D275" i="4"/>
  <c r="H275" i="4"/>
  <c r="AL202" i="4"/>
  <c r="AR202" i="4"/>
  <c r="AO310" i="4"/>
  <c r="AU310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D314" i="4"/>
  <c r="H314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/>
  <c r="D121" i="4"/>
  <c r="H121" i="4"/>
  <c r="K122" i="2"/>
  <c r="F159" i="4"/>
  <c r="J159" i="4"/>
  <c r="M160" i="2"/>
  <c r="G587" i="4"/>
  <c r="F372" i="4"/>
  <c r="J372" i="4"/>
  <c r="G244" i="4"/>
  <c r="G986" i="4"/>
  <c r="D408" i="4"/>
  <c r="H408" i="4"/>
  <c r="F287" i="4"/>
  <c r="J287" i="4"/>
  <c r="E60" i="4"/>
  <c r="I60" i="4"/>
  <c r="L61" i="2"/>
  <c r="F349" i="4"/>
  <c r="J349" i="4"/>
  <c r="G364" i="4"/>
  <c r="F314" i="4"/>
  <c r="J314" i="4"/>
  <c r="D795" i="4"/>
  <c r="H795" i="4"/>
  <c r="E939" i="4"/>
  <c r="I939" i="4"/>
  <c r="F795" i="4"/>
  <c r="J795" i="4"/>
  <c r="F456" i="4"/>
  <c r="J456" i="4"/>
  <c r="AL310" i="4"/>
  <c r="AR310" i="4"/>
  <c r="F310" i="4"/>
  <c r="J310" i="4"/>
  <c r="E987" i="4"/>
  <c r="I987" i="4"/>
  <c r="G987" i="4"/>
  <c r="D987" i="4"/>
  <c r="H987" i="4"/>
  <c r="F987" i="4"/>
  <c r="J987" i="4"/>
  <c r="E307" i="4"/>
  <c r="I30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/>
  <c r="E163" i="4"/>
  <c r="I163" i="4"/>
  <c r="L164" i="2"/>
  <c r="D476" i="4"/>
  <c r="H476" i="4"/>
  <c r="G635" i="4"/>
  <c r="D619" i="4"/>
  <c r="H619" i="4"/>
  <c r="G125" i="4"/>
  <c r="E366" i="4"/>
  <c r="I366" i="4"/>
  <c r="G440" i="4"/>
  <c r="G179" i="4"/>
  <c r="G514" i="4"/>
  <c r="D605" i="4"/>
  <c r="H605" i="4"/>
  <c r="AO403" i="4"/>
  <c r="AU403" i="4"/>
  <c r="AO274" i="4"/>
  <c r="AU274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D227" i="4"/>
  <c r="H227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F303" i="4"/>
  <c r="J303" i="4"/>
  <c r="G315" i="4"/>
  <c r="E275" i="4"/>
  <c r="I275" i="4"/>
  <c r="E244" i="4"/>
  <c r="I244" i="4"/>
  <c r="E986" i="4"/>
  <c r="I986" i="4"/>
  <c r="F970" i="4"/>
  <c r="J970" i="4"/>
  <c r="F504" i="4"/>
  <c r="J504" i="4"/>
  <c r="G408" i="4"/>
  <c r="D287" i="4"/>
  <c r="H287" i="4"/>
  <c r="D211" i="4"/>
  <c r="H211" i="4"/>
  <c r="G60" i="4"/>
  <c r="G349" i="4"/>
  <c r="E364" i="4"/>
  <c r="I364" i="4"/>
  <c r="F360" i="4"/>
  <c r="J360" i="4"/>
  <c r="E514" i="4"/>
  <c r="I514" i="4"/>
  <c r="F380" i="4"/>
  <c r="J380" i="4"/>
  <c r="E380" i="4"/>
  <c r="I380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366" i="4"/>
  <c r="J366" i="4"/>
  <c r="F440" i="4"/>
  <c r="J440" i="4"/>
  <c r="D351" i="4"/>
  <c r="H351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303" i="4"/>
  <c r="F315" i="4"/>
  <c r="J315" i="4"/>
  <c r="G556" i="4"/>
  <c r="F275" i="4"/>
  <c r="J275" i="4"/>
  <c r="E970" i="4"/>
  <c r="I970" i="4"/>
  <c r="E504" i="4"/>
  <c r="I504" i="4"/>
  <c r="F472" i="4"/>
  <c r="J472" i="4"/>
  <c r="E408" i="4"/>
  <c r="I408" i="4"/>
  <c r="D319" i="4"/>
  <c r="H319" i="4"/>
  <c r="E211" i="4"/>
  <c r="I211" i="4"/>
  <c r="D60" i="4"/>
  <c r="H60" i="4"/>
  <c r="K61" i="2"/>
  <c r="E251" i="4"/>
  <c r="I251" i="4"/>
  <c r="E360" i="4"/>
  <c r="I360" i="4"/>
  <c r="F514" i="4"/>
  <c r="J514" i="4"/>
  <c r="AL240" i="4"/>
  <c r="AR240" i="4"/>
  <c r="D240" i="4"/>
  <c r="H240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/>
  <c r="F227" i="4"/>
  <c r="J227" i="4"/>
  <c r="E285" i="4"/>
  <c r="I285" i="4"/>
  <c r="D388" i="4"/>
  <c r="H388" i="4"/>
  <c r="D307" i="4"/>
  <c r="H307" i="4"/>
  <c r="E556" i="4"/>
  <c r="I556" i="4"/>
  <c r="G944" i="4"/>
  <c r="E472" i="4"/>
  <c r="I472" i="4"/>
  <c r="E351" i="4"/>
  <c r="I351" i="4"/>
  <c r="E319" i="4"/>
  <c r="I319" i="4"/>
  <c r="D179" i="4"/>
  <c r="H179" i="4"/>
  <c r="K180" i="2"/>
  <c r="E137" i="4"/>
  <c r="I137" i="4"/>
  <c r="L138" i="2"/>
  <c r="D251" i="4"/>
  <c r="H251" i="4"/>
  <c r="AQ278" i="4"/>
  <c r="AW278" i="4"/>
  <c r="AM240" i="4"/>
  <c r="AS240" i="4"/>
  <c r="AP310" i="4"/>
  <c r="AV31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G227" i="4"/>
  <c r="D285" i="4"/>
  <c r="H285" i="4"/>
  <c r="F388" i="4"/>
  <c r="J388" i="4"/>
  <c r="F307" i="4"/>
  <c r="J307" i="4"/>
  <c r="F556" i="4"/>
  <c r="J556" i="4"/>
  <c r="E944" i="4"/>
  <c r="I944" i="4"/>
  <c r="G472" i="4"/>
  <c r="G351" i="4"/>
  <c r="G319" i="4"/>
  <c r="G137" i="4"/>
  <c r="F251" i="4"/>
  <c r="J251" i="4"/>
  <c r="AL278" i="4"/>
  <c r="AR278" i="4"/>
  <c r="F278" i="4"/>
  <c r="J278" i="4"/>
  <c r="AP306" i="4"/>
  <c r="AV306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303" i="4"/>
  <c r="H303" i="4"/>
  <c r="E315" i="4"/>
  <c r="I315" i="4"/>
  <c r="D504" i="4"/>
  <c r="H504" i="4"/>
  <c r="G255" i="4"/>
  <c r="AO170" i="4"/>
  <c r="AU170" i="4"/>
  <c r="AL511" i="4"/>
  <c r="AR511" i="4"/>
  <c r="G511" i="4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306" i="4"/>
  <c r="AW306" i="4"/>
  <c r="AQ274" i="4"/>
  <c r="AW274" i="4"/>
  <c r="D423" i="4"/>
  <c r="H423" i="4"/>
  <c r="AQ96" i="4"/>
  <c r="AW96" i="4"/>
  <c r="AM310" i="4"/>
  <c r="AS310" i="4"/>
  <c r="AQ154" i="4"/>
  <c r="AW154" i="4"/>
  <c r="G58" i="4"/>
  <c r="E452" i="4"/>
  <c r="I452" i="4"/>
  <c r="F255" i="4"/>
  <c r="J255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D255" i="4"/>
  <c r="H255" i="4"/>
  <c r="G455" i="4"/>
  <c r="G579" i="4"/>
  <c r="D452" i="4"/>
  <c r="H452" i="4"/>
  <c r="AM170" i="4"/>
  <c r="AS170" i="4"/>
  <c r="AQ310" i="4"/>
  <c r="AW310" i="4"/>
  <c r="AN310" i="4"/>
  <c r="AT310" i="4"/>
  <c r="AP511" i="4"/>
  <c r="AV511" i="4"/>
  <c r="AN306" i="4"/>
  <c r="AT306" i="4"/>
  <c r="AQ495" i="4"/>
  <c r="AW495" i="4"/>
  <c r="AP240" i="4"/>
  <c r="AV240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/>
  <c r="AQ170" i="4"/>
  <c r="AW170" i="4"/>
  <c r="AQ182" i="4"/>
  <c r="AW182" i="4"/>
  <c r="AL479" i="4"/>
  <c r="AR479" i="4"/>
  <c r="G479" i="4"/>
  <c r="AO278" i="4"/>
  <c r="AU278" i="4"/>
  <c r="AL274" i="4"/>
  <c r="AR274" i="4"/>
  <c r="F274" i="4"/>
  <c r="J274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O306" i="4"/>
  <c r="AU306" i="4"/>
  <c r="AM495" i="4"/>
  <c r="AS495" i="4"/>
  <c r="AQ463" i="4"/>
  <c r="AW463" i="4"/>
  <c r="AN182" i="4"/>
  <c r="AT182" i="4"/>
  <c r="AP274" i="4"/>
  <c r="AV274" i="4"/>
  <c r="AN479" i="4"/>
  <c r="AT479" i="4"/>
  <c r="AM96" i="4"/>
  <c r="AS96" i="4"/>
  <c r="AP154" i="4"/>
  <c r="AV154" i="4"/>
  <c r="AN495" i="4"/>
  <c r="AT495" i="4"/>
  <c r="AL463" i="4"/>
  <c r="AR463" i="4"/>
  <c r="F463" i="4"/>
  <c r="J463" i="4"/>
  <c r="AN278" i="4"/>
  <c r="AT278" i="4"/>
  <c r="E439" i="4"/>
  <c r="I439" i="4"/>
  <c r="F423" i="4"/>
  <c r="J423" i="4"/>
  <c r="F579" i="4"/>
  <c r="J579" i="4"/>
  <c r="AO479" i="4"/>
  <c r="AU479" i="4"/>
  <c r="G755" i="4"/>
  <c r="G691" i="4"/>
  <c r="AN274" i="4"/>
  <c r="AT274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L306" i="4"/>
  <c r="AR306" i="4"/>
  <c r="G306" i="4"/>
  <c r="AM463" i="4"/>
  <c r="AS463" i="4"/>
  <c r="AM278" i="4"/>
  <c r="AS278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310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290" i="4"/>
  <c r="F290" i="4"/>
  <c r="J290" i="4"/>
  <c r="D290" i="4"/>
  <c r="H290" i="4"/>
  <c r="E290" i="4"/>
  <c r="I290" i="4"/>
  <c r="G186" i="4"/>
  <c r="F186" i="4"/>
  <c r="J186" i="4"/>
  <c r="D186" i="4"/>
  <c r="H186" i="4"/>
  <c r="E186" i="4"/>
  <c r="I186" i="4"/>
  <c r="F487" i="4"/>
  <c r="J487" i="4"/>
  <c r="G487" i="4"/>
  <c r="E487" i="4"/>
  <c r="I487" i="4"/>
  <c r="D487" i="4"/>
  <c r="H487" i="4"/>
  <c r="G294" i="4"/>
  <c r="F294" i="4"/>
  <c r="J294" i="4"/>
  <c r="D294" i="4"/>
  <c r="H294" i="4"/>
  <c r="E294" i="4"/>
  <c r="I294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322" i="4"/>
  <c r="F322" i="4"/>
  <c r="J322" i="4"/>
  <c r="D322" i="4"/>
  <c r="H322" i="4"/>
  <c r="E322" i="4"/>
  <c r="I322" i="4"/>
  <c r="G258" i="4"/>
  <c r="F258" i="4"/>
  <c r="J258" i="4"/>
  <c r="D258" i="4"/>
  <c r="H258" i="4"/>
  <c r="E258" i="4"/>
  <c r="I258" i="4"/>
  <c r="F471" i="4"/>
  <c r="J471" i="4"/>
  <c r="G471" i="4"/>
  <c r="E471" i="4"/>
  <c r="I471" i="4"/>
  <c r="D471" i="4"/>
  <c r="H471" i="4"/>
  <c r="G262" i="4"/>
  <c r="F262" i="4"/>
  <c r="J262" i="4"/>
  <c r="D262" i="4"/>
  <c r="H262" i="4"/>
  <c r="E262" i="4"/>
  <c r="I262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/>
  <c r="E198" i="4"/>
  <c r="I198" i="4"/>
  <c r="D198" i="4"/>
  <c r="H198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/>
  <c r="D202" i="4"/>
  <c r="H202" i="4"/>
  <c r="E202" i="4"/>
  <c r="I202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D310" i="4"/>
  <c r="H310" i="4"/>
  <c r="E310" i="4"/>
  <c r="I310" i="4"/>
  <c r="F403" i="4"/>
  <c r="J403" i="4"/>
  <c r="G278" i="4"/>
  <c r="E495" i="4"/>
  <c r="I495" i="4"/>
  <c r="F240" i="4"/>
  <c r="J240" i="4"/>
  <c r="G463" i="4"/>
  <c r="E240" i="4"/>
  <c r="I240" i="4"/>
  <c r="D278" i="4"/>
  <c r="H278" i="4"/>
  <c r="E278" i="4"/>
  <c r="I278" i="4"/>
  <c r="E479" i="4"/>
  <c r="I479" i="4"/>
  <c r="G274" i="4"/>
  <c r="G170" i="4"/>
  <c r="E511" i="4"/>
  <c r="I511" i="4"/>
  <c r="D511" i="4"/>
  <c r="H511" i="4"/>
  <c r="F495" i="4"/>
  <c r="J495" i="4"/>
  <c r="F479" i="4"/>
  <c r="J479" i="4"/>
  <c r="D274" i="4"/>
  <c r="H274" i="4"/>
  <c r="G403" i="4"/>
  <c r="D495" i="4"/>
  <c r="H495" i="4"/>
  <c r="D479" i="4"/>
  <c r="H479" i="4"/>
  <c r="D463" i="4"/>
  <c r="H463" i="4"/>
  <c r="E274" i="4"/>
  <c r="I274" i="4"/>
  <c r="D403" i="4"/>
  <c r="H403" i="4"/>
  <c r="F154" i="4"/>
  <c r="J154" i="4"/>
  <c r="M155" i="2"/>
  <c r="D419" i="4"/>
  <c r="H419" i="4"/>
  <c r="D154" i="4"/>
  <c r="H154" i="4"/>
  <c r="K155" i="2"/>
  <c r="E306" i="4"/>
  <c r="I306" i="4"/>
  <c r="E154" i="4"/>
  <c r="I154" i="4"/>
  <c r="L155" i="2"/>
  <c r="E463" i="4"/>
  <c r="I463" i="4"/>
  <c r="E419" i="4"/>
  <c r="I419" i="4"/>
  <c r="F306" i="4"/>
  <c r="J306" i="4"/>
  <c r="E170" i="4"/>
  <c r="I170" i="4"/>
  <c r="L171" i="2"/>
  <c r="D170" i="4"/>
  <c r="H170" i="4"/>
  <c r="K171" i="2"/>
  <c r="J11" i="3"/>
  <c r="H11" i="3"/>
  <c r="F11" i="3"/>
  <c r="I11" i="3"/>
  <c r="G419" i="4"/>
  <c r="D306" i="4"/>
  <c r="H306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D186" i="3"/>
  <c r="F185" i="3"/>
  <c r="H185" i="3"/>
  <c r="H186" i="3"/>
  <c r="J186" i="3"/>
  <c r="K186" i="3"/>
  <c r="D187" i="3"/>
  <c r="I187" i="3"/>
  <c r="F186" i="3"/>
  <c r="H187" i="3"/>
  <c r="I186" i="3"/>
  <c r="J187" i="3"/>
  <c r="K187" i="3"/>
  <c r="D188" i="3"/>
  <c r="F187" i="3"/>
  <c r="H188" i="3"/>
  <c r="J188" i="3"/>
  <c r="K188" i="3"/>
  <c r="D189" i="3"/>
  <c r="F188" i="3"/>
  <c r="I188" i="3"/>
  <c r="J189" i="3"/>
  <c r="I189" i="3"/>
  <c r="K189" i="3"/>
  <c r="D190" i="3"/>
  <c r="F189" i="3"/>
  <c r="H189" i="3"/>
  <c r="H190" i="3"/>
  <c r="J190" i="3"/>
  <c r="I190" i="3"/>
  <c r="K190" i="3"/>
  <c r="D191" i="3"/>
  <c r="F190" i="3"/>
  <c r="J191" i="3"/>
  <c r="I191" i="3"/>
  <c r="K191" i="3"/>
  <c r="D192" i="3"/>
  <c r="I192" i="3"/>
  <c r="F191" i="3"/>
  <c r="H191" i="3"/>
  <c r="H192" i="3"/>
  <c r="F192" i="3"/>
  <c r="J192" i="3"/>
  <c r="K192" i="3"/>
  <c r="D193" i="3"/>
  <c r="I193" i="3"/>
  <c r="J193" i="3"/>
  <c r="K193" i="3"/>
  <c r="D194" i="3"/>
  <c r="F193" i="3"/>
  <c r="H193" i="3"/>
  <c r="H194" i="3"/>
  <c r="I194" i="3"/>
  <c r="J194" i="3"/>
  <c r="K194" i="3"/>
  <c r="D195" i="3"/>
  <c r="I195" i="3"/>
  <c r="F194" i="3"/>
  <c r="J195" i="3"/>
  <c r="K195" i="3"/>
  <c r="D196" i="3"/>
  <c r="F195" i="3"/>
  <c r="H195" i="3"/>
  <c r="H196" i="3"/>
  <c r="I196" i="3"/>
  <c r="J196" i="3"/>
  <c r="K196" i="3"/>
  <c r="D197" i="3"/>
  <c r="F196" i="3"/>
  <c r="J197" i="3"/>
  <c r="I197" i="3"/>
  <c r="K197" i="3"/>
  <c r="D198" i="3"/>
  <c r="F197" i="3"/>
  <c r="H197" i="3"/>
  <c r="H198" i="3"/>
  <c r="I198" i="3"/>
  <c r="J198" i="3"/>
  <c r="K198" i="3"/>
  <c r="D199" i="3"/>
  <c r="F198" i="3"/>
  <c r="J199" i="3"/>
  <c r="I199" i="3"/>
  <c r="K199" i="3"/>
  <c r="D200" i="3"/>
  <c r="F199" i="3"/>
  <c r="H199" i="3"/>
  <c r="H200" i="3"/>
  <c r="J200" i="3"/>
  <c r="K200" i="3"/>
  <c r="D201" i="3"/>
  <c r="F200" i="3"/>
  <c r="I201" i="3"/>
  <c r="I200" i="3"/>
  <c r="H201" i="3"/>
  <c r="J201" i="3"/>
  <c r="K201" i="3"/>
  <c r="D202" i="3"/>
  <c r="F201" i="3"/>
  <c r="H202" i="3"/>
  <c r="J202" i="3"/>
  <c r="K202" i="3"/>
  <c r="D203" i="3"/>
  <c r="F202" i="3"/>
  <c r="I202" i="3"/>
  <c r="J203" i="3"/>
  <c r="I203" i="3"/>
  <c r="K203" i="3"/>
  <c r="D204" i="3"/>
  <c r="F203" i="3"/>
  <c r="H203" i="3"/>
  <c r="H204" i="3"/>
  <c r="J204" i="3"/>
  <c r="I204" i="3"/>
  <c r="K204" i="3"/>
  <c r="D205" i="3"/>
  <c r="F204" i="3"/>
  <c r="H205" i="3"/>
  <c r="J205" i="3"/>
  <c r="I205" i="3"/>
  <c r="K205" i="3"/>
  <c r="D206" i="3"/>
  <c r="F205" i="3"/>
  <c r="H206" i="3"/>
  <c r="J206" i="3"/>
  <c r="K206" i="3"/>
  <c r="D207" i="3"/>
  <c r="F206" i="3"/>
  <c r="I206" i="3"/>
  <c r="J207" i="3"/>
  <c r="I207" i="3"/>
  <c r="K207" i="3"/>
  <c r="D208" i="3"/>
  <c r="F207" i="3"/>
  <c r="H207" i="3"/>
  <c r="H208" i="3"/>
  <c r="J208" i="3"/>
  <c r="K208" i="3"/>
  <c r="D209" i="3"/>
  <c r="F208" i="3"/>
  <c r="I209" i="3"/>
  <c r="I208" i="3"/>
  <c r="H209" i="3"/>
  <c r="J209" i="3"/>
  <c r="K209" i="3"/>
  <c r="D210" i="3"/>
  <c r="F209" i="3"/>
  <c r="H210" i="3"/>
  <c r="J210" i="3"/>
  <c r="K210" i="3"/>
  <c r="D211" i="3"/>
  <c r="F210" i="3"/>
  <c r="I210" i="3"/>
  <c r="J211" i="3"/>
  <c r="I211" i="3"/>
  <c r="H211" i="3"/>
  <c r="K211" i="3"/>
  <c r="D212" i="3"/>
  <c r="F211" i="3"/>
  <c r="I212" i="3"/>
  <c r="H212" i="3"/>
  <c r="J212" i="3"/>
  <c r="K212" i="3"/>
  <c r="D213" i="3"/>
  <c r="F212" i="3"/>
  <c r="F213" i="3"/>
  <c r="J213" i="3"/>
  <c r="I213" i="3"/>
  <c r="H213" i="3"/>
  <c r="K213" i="3"/>
  <c r="D214" i="3"/>
  <c r="H214" i="3"/>
  <c r="J214" i="3"/>
  <c r="I214" i="3"/>
  <c r="K214" i="3"/>
  <c r="D215" i="3"/>
  <c r="F214" i="3"/>
  <c r="H215" i="3"/>
  <c r="J215" i="3"/>
  <c r="I215" i="3"/>
  <c r="K215" i="3"/>
  <c r="D216" i="3"/>
  <c r="F215" i="3"/>
  <c r="I216" i="3"/>
  <c r="H216" i="3"/>
  <c r="J216" i="3"/>
  <c r="K216" i="3"/>
  <c r="D217" i="3"/>
  <c r="F216" i="3"/>
  <c r="J217" i="3"/>
  <c r="I217" i="3"/>
  <c r="K217" i="3"/>
  <c r="D218" i="3"/>
  <c r="F217" i="3"/>
  <c r="H217" i="3"/>
  <c r="H218" i="3"/>
  <c r="J218" i="3"/>
  <c r="I218" i="3"/>
  <c r="K218" i="3"/>
  <c r="D219" i="3"/>
  <c r="F218" i="3"/>
  <c r="J219" i="3"/>
  <c r="F219" i="3"/>
  <c r="H219" i="3"/>
  <c r="K219" i="3"/>
  <c r="D220" i="3"/>
  <c r="I219" i="3"/>
  <c r="H220" i="3"/>
  <c r="F220" i="3"/>
  <c r="I220" i="3"/>
  <c r="J220" i="3"/>
  <c r="K220" i="3"/>
  <c r="D221" i="3"/>
  <c r="I221" i="3"/>
  <c r="J221" i="3"/>
  <c r="K221" i="3"/>
  <c r="D222" i="3"/>
  <c r="F221" i="3"/>
  <c r="H221" i="3"/>
  <c r="I222" i="3"/>
  <c r="H222" i="3"/>
  <c r="J222" i="3"/>
  <c r="K222" i="3"/>
  <c r="D223" i="3"/>
  <c r="F222" i="3"/>
  <c r="H223" i="3"/>
  <c r="J223" i="3"/>
  <c r="I223" i="3"/>
  <c r="K223" i="3"/>
  <c r="D224" i="3"/>
  <c r="F223" i="3"/>
  <c r="H224" i="3"/>
  <c r="J224" i="3"/>
  <c r="I224" i="3"/>
  <c r="K224" i="3"/>
  <c r="D225" i="3"/>
  <c r="F224" i="3"/>
  <c r="J225" i="3"/>
  <c r="I225" i="3"/>
  <c r="K225" i="3"/>
  <c r="D226" i="3"/>
  <c r="F225" i="3"/>
  <c r="H225" i="3"/>
  <c r="H226" i="3"/>
  <c r="J226" i="3"/>
  <c r="K226" i="3"/>
  <c r="D227" i="3"/>
  <c r="F226" i="3"/>
  <c r="I227" i="3"/>
  <c r="I226" i="3"/>
  <c r="H227" i="3"/>
  <c r="K227" i="3"/>
  <c r="D228" i="3"/>
  <c r="F227" i="3"/>
  <c r="J227" i="3"/>
  <c r="I228" i="3"/>
  <c r="H228" i="3"/>
  <c r="J228" i="3"/>
  <c r="K228" i="3"/>
  <c r="D229" i="3"/>
  <c r="F228" i="3"/>
  <c r="J229" i="3"/>
  <c r="I229" i="3"/>
  <c r="H229" i="3"/>
  <c r="K229" i="3"/>
  <c r="D230" i="3"/>
  <c r="F229" i="3"/>
  <c r="H230" i="3"/>
  <c r="J230" i="3"/>
  <c r="K230" i="3"/>
  <c r="D231" i="3"/>
  <c r="F230" i="3"/>
  <c r="I230" i="3"/>
  <c r="H231" i="3"/>
  <c r="J231" i="3"/>
  <c r="I231" i="3"/>
  <c r="K231" i="3"/>
  <c r="D232" i="3"/>
  <c r="F231" i="3"/>
  <c r="I232" i="3"/>
  <c r="H232" i="3"/>
  <c r="J232" i="3"/>
  <c r="K232" i="3"/>
  <c r="D233" i="3"/>
  <c r="I233" i="3"/>
  <c r="F232" i="3"/>
  <c r="J233" i="3"/>
  <c r="K233" i="3"/>
  <c r="D234" i="3"/>
  <c r="F233" i="3"/>
  <c r="H233" i="3"/>
  <c r="H234" i="3"/>
  <c r="J234" i="3"/>
  <c r="K234" i="3"/>
  <c r="D235" i="3"/>
  <c r="I235" i="3"/>
  <c r="F234" i="3"/>
  <c r="H235" i="3"/>
  <c r="I234" i="3"/>
  <c r="J235" i="3"/>
  <c r="K235" i="3"/>
  <c r="D236" i="3"/>
  <c r="F235" i="3"/>
  <c r="I236" i="3"/>
  <c r="H236" i="3"/>
  <c r="J236" i="3"/>
  <c r="K236" i="3"/>
  <c r="D237" i="3"/>
  <c r="F236" i="3"/>
  <c r="H237" i="3"/>
  <c r="J237" i="3"/>
  <c r="I237" i="3"/>
  <c r="K237" i="3"/>
  <c r="D238" i="3"/>
  <c r="F237" i="3"/>
  <c r="I238" i="3"/>
  <c r="H238" i="3"/>
  <c r="J238" i="3"/>
  <c r="K238" i="3"/>
  <c r="D239" i="3"/>
  <c r="I239" i="3"/>
  <c r="F238" i="3"/>
  <c r="J239" i="3"/>
  <c r="K239" i="3"/>
  <c r="D240" i="3"/>
  <c r="F239" i="3"/>
  <c r="H239" i="3"/>
  <c r="H240" i="3"/>
  <c r="J240" i="3"/>
  <c r="K240" i="3"/>
  <c r="D241" i="3"/>
  <c r="I241" i="3"/>
  <c r="F240" i="3"/>
  <c r="I240" i="3"/>
  <c r="H241" i="3"/>
  <c r="J241" i="3"/>
  <c r="K241" i="3"/>
  <c r="D242" i="3"/>
  <c r="F241" i="3"/>
  <c r="F242" i="3"/>
  <c r="H242" i="3"/>
  <c r="J242" i="3"/>
  <c r="K242" i="3"/>
  <c r="D243" i="3"/>
  <c r="I242" i="3"/>
  <c r="H243" i="3"/>
  <c r="J243" i="3"/>
  <c r="I243" i="3"/>
  <c r="K243" i="3"/>
  <c r="D244" i="3"/>
  <c r="F243" i="3"/>
  <c r="H244" i="3"/>
  <c r="J244" i="3"/>
  <c r="K244" i="3"/>
  <c r="D245" i="3"/>
  <c r="I245" i="3"/>
  <c r="F244" i="3"/>
  <c r="H245" i="3"/>
  <c r="I244" i="3"/>
  <c r="K245" i="3"/>
  <c r="D246" i="3"/>
  <c r="I246" i="3"/>
  <c r="F245" i="3"/>
  <c r="J245" i="3"/>
  <c r="H246" i="3"/>
  <c r="J246" i="3"/>
  <c r="K246" i="3"/>
  <c r="D247" i="3"/>
  <c r="I247" i="3"/>
  <c r="F246" i="3"/>
  <c r="J247" i="3"/>
  <c r="K247" i="3"/>
  <c r="D248" i="3"/>
  <c r="I248" i="3"/>
  <c r="F247" i="3"/>
  <c r="H247" i="3"/>
  <c r="H248" i="3"/>
  <c r="J248" i="3"/>
  <c r="K248" i="3"/>
  <c r="D249" i="3"/>
  <c r="F248" i="3"/>
  <c r="H249" i="3"/>
  <c r="J249" i="3"/>
  <c r="I249" i="3"/>
  <c r="K249" i="3"/>
  <c r="D250" i="3"/>
  <c r="F249" i="3"/>
  <c r="H250" i="3"/>
  <c r="J250" i="3"/>
  <c r="K250" i="3"/>
  <c r="D251" i="3"/>
  <c r="F250" i="3"/>
  <c r="I250" i="3"/>
  <c r="J251" i="3"/>
  <c r="I251" i="3"/>
  <c r="K251" i="3"/>
  <c r="D252" i="3"/>
  <c r="F251" i="3"/>
  <c r="H251" i="3"/>
  <c r="H252" i="3"/>
  <c r="J252" i="3"/>
  <c r="K252" i="3"/>
  <c r="D253" i="3"/>
  <c r="F252" i="3"/>
  <c r="I253" i="3"/>
  <c r="I252" i="3"/>
  <c r="H253" i="3"/>
  <c r="J253" i="3"/>
  <c r="K253" i="3"/>
  <c r="D254" i="3"/>
  <c r="F253" i="3"/>
  <c r="H254" i="3"/>
  <c r="J254" i="3"/>
  <c r="K254" i="3"/>
  <c r="D255" i="3"/>
  <c r="F254" i="3"/>
  <c r="I254" i="3"/>
  <c r="J255" i="3"/>
  <c r="I255" i="3"/>
  <c r="K255" i="3"/>
  <c r="D256" i="3"/>
  <c r="F255" i="3"/>
  <c r="H255" i="3"/>
  <c r="I256" i="3"/>
  <c r="H256" i="3"/>
  <c r="J256" i="3"/>
  <c r="K256" i="3"/>
  <c r="D257" i="3"/>
  <c r="F256" i="3"/>
  <c r="H257" i="3"/>
  <c r="J257" i="3"/>
  <c r="I257" i="3"/>
  <c r="K257" i="3"/>
  <c r="D258" i="3"/>
  <c r="F257" i="3"/>
  <c r="I258" i="3"/>
  <c r="H258" i="3"/>
  <c r="J258" i="3"/>
  <c r="K258" i="3"/>
  <c r="D259" i="3"/>
  <c r="F258" i="3"/>
  <c r="H259" i="3"/>
  <c r="J259" i="3"/>
  <c r="I259" i="3"/>
  <c r="K259" i="3"/>
  <c r="D260" i="3"/>
  <c r="F259" i="3"/>
  <c r="H260" i="3"/>
  <c r="J260" i="3"/>
  <c r="K260" i="3"/>
  <c r="D261" i="3"/>
  <c r="F260" i="3"/>
  <c r="I260" i="3"/>
  <c r="H261" i="3"/>
  <c r="J261" i="3"/>
  <c r="I261" i="3"/>
  <c r="K261" i="3"/>
  <c r="D262" i="3"/>
  <c r="F261" i="3"/>
  <c r="H262" i="3"/>
  <c r="J262" i="3"/>
  <c r="I262" i="3"/>
  <c r="K262" i="3"/>
  <c r="D263" i="3"/>
  <c r="F262" i="3"/>
  <c r="J263" i="3"/>
  <c r="I263" i="3"/>
  <c r="H263" i="3"/>
  <c r="K263" i="3"/>
  <c r="D264" i="3"/>
  <c r="F263" i="3"/>
  <c r="H264" i="3"/>
  <c r="J264" i="3"/>
  <c r="K264" i="3"/>
  <c r="D265" i="3"/>
  <c r="F264" i="3"/>
  <c r="I264" i="3"/>
  <c r="J265" i="3"/>
  <c r="I265" i="3"/>
  <c r="H265" i="3"/>
  <c r="K265" i="3"/>
  <c r="D266" i="3"/>
  <c r="F265" i="3"/>
  <c r="H266" i="3"/>
  <c r="J266" i="3"/>
  <c r="K266" i="3"/>
  <c r="D267" i="3"/>
  <c r="F266" i="3"/>
  <c r="I266" i="3"/>
  <c r="J267" i="3"/>
  <c r="I267" i="3"/>
  <c r="H267" i="3"/>
  <c r="K267" i="3"/>
  <c r="D268" i="3"/>
  <c r="F267" i="3"/>
  <c r="H268" i="3"/>
  <c r="J268" i="3"/>
  <c r="K268" i="3"/>
  <c r="D269" i="3"/>
  <c r="F268" i="3"/>
  <c r="I268" i="3"/>
  <c r="J269" i="3"/>
  <c r="I269" i="3"/>
  <c r="K269" i="3"/>
  <c r="D270" i="3"/>
  <c r="F269" i="3"/>
  <c r="H269" i="3"/>
  <c r="H270" i="3"/>
  <c r="J270" i="3"/>
  <c r="I270" i="3"/>
  <c r="K270" i="3"/>
  <c r="D271" i="3"/>
  <c r="F270" i="3"/>
  <c r="I271" i="3"/>
  <c r="J271" i="3"/>
  <c r="K271" i="3"/>
  <c r="D272" i="3"/>
  <c r="F271" i="3"/>
  <c r="H271" i="3"/>
  <c r="H272" i="3"/>
  <c r="J272" i="3"/>
  <c r="K272" i="3"/>
  <c r="D273" i="3"/>
  <c r="F272" i="3"/>
  <c r="I272" i="3"/>
  <c r="J273" i="3"/>
  <c r="I273" i="3"/>
  <c r="H273" i="3"/>
  <c r="K273" i="3"/>
  <c r="D274" i="3"/>
  <c r="F273" i="3"/>
  <c r="I274" i="3"/>
  <c r="H274" i="3"/>
  <c r="J274" i="3"/>
  <c r="K274" i="3"/>
  <c r="D275" i="3"/>
  <c r="F274" i="3"/>
  <c r="I275" i="3"/>
  <c r="J275" i="3"/>
  <c r="K275" i="3"/>
  <c r="D276" i="3"/>
  <c r="F275" i="3"/>
  <c r="H275" i="3"/>
  <c r="H276" i="3"/>
  <c r="J276" i="3"/>
  <c r="K276" i="3"/>
  <c r="D277" i="3"/>
  <c r="F276" i="3"/>
  <c r="I276" i="3"/>
  <c r="I277" i="3"/>
  <c r="J277" i="3"/>
  <c r="K277" i="3"/>
  <c r="D278" i="3"/>
  <c r="F277" i="3"/>
  <c r="H277" i="3"/>
  <c r="H278" i="3"/>
  <c r="J278" i="3"/>
  <c r="K278" i="3"/>
  <c r="D279" i="3"/>
  <c r="F278" i="3"/>
  <c r="I278" i="3"/>
  <c r="J279" i="3"/>
  <c r="I279" i="3"/>
  <c r="H279" i="3"/>
  <c r="K279" i="3"/>
  <c r="D280" i="3"/>
  <c r="F279" i="3"/>
  <c r="H280" i="3"/>
  <c r="F280" i="3"/>
  <c r="I280" i="3"/>
  <c r="J280" i="3"/>
  <c r="K280" i="3"/>
  <c r="D281" i="3"/>
  <c r="J281" i="3"/>
  <c r="I281" i="3"/>
  <c r="H281" i="3"/>
  <c r="K281" i="3"/>
  <c r="D282" i="3"/>
  <c r="F281" i="3"/>
  <c r="H282" i="3"/>
  <c r="F282" i="3"/>
  <c r="I282" i="3"/>
  <c r="J282" i="3"/>
  <c r="K282" i="3"/>
  <c r="D283" i="3"/>
  <c r="J283" i="3"/>
  <c r="I283" i="3"/>
  <c r="H283" i="3"/>
  <c r="K283" i="3"/>
  <c r="D284" i="3"/>
  <c r="F283" i="3"/>
  <c r="H284" i="3"/>
  <c r="F284" i="3"/>
  <c r="I284" i="3"/>
  <c r="J284" i="3"/>
  <c r="K284" i="3"/>
  <c r="D285" i="3"/>
  <c r="J285" i="3"/>
  <c r="I285" i="3"/>
  <c r="F285" i="3"/>
  <c r="H285" i="3"/>
  <c r="K285" i="3"/>
  <c r="D286" i="3"/>
  <c r="H286" i="3"/>
  <c r="J286" i="3"/>
  <c r="K286" i="3"/>
  <c r="D287" i="3"/>
  <c r="F286" i="3"/>
  <c r="I286" i="3"/>
  <c r="H287" i="3"/>
  <c r="J287" i="3"/>
  <c r="I287" i="3"/>
  <c r="K287" i="3"/>
  <c r="D288" i="3"/>
  <c r="F287" i="3"/>
  <c r="F288" i="3"/>
  <c r="H288" i="3"/>
  <c r="J288" i="3"/>
  <c r="I288" i="3"/>
  <c r="K288" i="3"/>
  <c r="D289" i="3"/>
  <c r="J289" i="3"/>
  <c r="I289" i="3"/>
  <c r="H289" i="3"/>
  <c r="K289" i="3"/>
  <c r="D290" i="3"/>
  <c r="F289" i="3"/>
  <c r="H290" i="3"/>
  <c r="F290" i="3"/>
  <c r="I290" i="3"/>
  <c r="J290" i="3"/>
  <c r="K290" i="3"/>
  <c r="D291" i="3"/>
  <c r="J291" i="3"/>
  <c r="I291" i="3"/>
  <c r="H291" i="3"/>
  <c r="K291" i="3"/>
  <c r="D292" i="3"/>
  <c r="F291" i="3"/>
  <c r="I292" i="3"/>
  <c r="H292" i="3"/>
  <c r="F292" i="3"/>
  <c r="J292" i="3"/>
  <c r="K292" i="3"/>
  <c r="D293" i="3"/>
  <c r="J293" i="3"/>
  <c r="I293" i="3"/>
  <c r="H293" i="3"/>
  <c r="K293" i="3"/>
  <c r="D294" i="3"/>
  <c r="F293" i="3"/>
  <c r="H294" i="3"/>
  <c r="F294" i="3"/>
  <c r="I294" i="3"/>
  <c r="J294" i="3"/>
  <c r="K294" i="3"/>
  <c r="D295" i="3"/>
  <c r="J295" i="3"/>
  <c r="I295" i="3"/>
  <c r="H295" i="3"/>
  <c r="K295" i="3"/>
  <c r="D296" i="3"/>
  <c r="F295" i="3"/>
  <c r="F296" i="3"/>
  <c r="H296" i="3"/>
  <c r="J296" i="3"/>
  <c r="I296" i="3"/>
  <c r="K296" i="3"/>
  <c r="D297" i="3"/>
  <c r="J297" i="3"/>
  <c r="I297" i="3"/>
  <c r="H297" i="3"/>
  <c r="K297" i="3"/>
  <c r="D298" i="3"/>
  <c r="F297" i="3"/>
  <c r="H298" i="3"/>
  <c r="F298" i="3"/>
  <c r="I298" i="3"/>
  <c r="J298" i="3"/>
  <c r="K298" i="3"/>
  <c r="D299" i="3"/>
  <c r="J299" i="3"/>
  <c r="I299" i="3"/>
  <c r="H299" i="3"/>
  <c r="K299" i="3"/>
  <c r="D300" i="3"/>
  <c r="F299" i="3"/>
  <c r="H300" i="3"/>
  <c r="F300" i="3"/>
  <c r="I300" i="3"/>
  <c r="J300" i="3"/>
  <c r="K300" i="3"/>
  <c r="D301" i="3"/>
  <c r="J301" i="3"/>
  <c r="I301" i="3"/>
  <c r="F301" i="3"/>
  <c r="H301" i="3"/>
  <c r="K301" i="3"/>
  <c r="D302" i="3"/>
  <c r="H302" i="3"/>
  <c r="J302" i="3"/>
  <c r="K302" i="3"/>
  <c r="D303" i="3"/>
  <c r="F302" i="3"/>
  <c r="I302" i="3"/>
  <c r="H303" i="3"/>
  <c r="J303" i="3"/>
  <c r="I303" i="3"/>
  <c r="K303" i="3"/>
  <c r="D304" i="3"/>
  <c r="F303" i="3"/>
  <c r="H304" i="3"/>
  <c r="J304" i="3"/>
  <c r="K304" i="3"/>
  <c r="D305" i="3"/>
  <c r="F304" i="3"/>
  <c r="I304" i="3"/>
  <c r="H305" i="3"/>
  <c r="J305" i="3"/>
  <c r="I305" i="3"/>
  <c r="K305" i="3"/>
  <c r="D306" i="3"/>
  <c r="F305" i="3"/>
  <c r="F306" i="3"/>
  <c r="H306" i="3"/>
  <c r="J306" i="3"/>
  <c r="I306" i="3"/>
  <c r="K306" i="3"/>
  <c r="D307" i="3"/>
  <c r="J307" i="3"/>
  <c r="I307" i="3"/>
  <c r="K307" i="3"/>
  <c r="D308" i="3"/>
  <c r="F307" i="3"/>
  <c r="H307" i="3"/>
  <c r="H308" i="3"/>
  <c r="J308" i="3"/>
  <c r="I308" i="3"/>
  <c r="K308" i="3"/>
  <c r="D309" i="3"/>
  <c r="F308" i="3"/>
  <c r="J309" i="3"/>
  <c r="I309" i="3"/>
  <c r="K309" i="3"/>
  <c r="D310" i="3"/>
  <c r="F309" i="3"/>
  <c r="H309" i="3"/>
  <c r="H310" i="3"/>
  <c r="J310" i="3"/>
  <c r="I310" i="3"/>
  <c r="K310" i="3"/>
  <c r="D311" i="3"/>
  <c r="F310" i="3"/>
  <c r="J311" i="3"/>
  <c r="I311" i="3"/>
  <c r="K311" i="3"/>
  <c r="D312" i="3"/>
  <c r="F311" i="3"/>
  <c r="H311" i="3"/>
  <c r="H312" i="3"/>
  <c r="J312" i="3"/>
  <c r="I312" i="3"/>
  <c r="K312" i="3"/>
  <c r="D313" i="3"/>
  <c r="F312" i="3"/>
  <c r="J313" i="3"/>
  <c r="I313" i="3"/>
  <c r="K313" i="3"/>
  <c r="D314" i="3"/>
  <c r="F313" i="3"/>
  <c r="H313" i="3"/>
  <c r="I314" i="3"/>
  <c r="H314" i="3"/>
  <c r="J314" i="3"/>
  <c r="K314" i="3"/>
  <c r="D315" i="3"/>
  <c r="F314" i="3"/>
  <c r="I315" i="3"/>
  <c r="J315" i="3"/>
  <c r="K315" i="3"/>
  <c r="D316" i="3"/>
  <c r="F315" i="3"/>
  <c r="H315" i="3"/>
  <c r="I316" i="3"/>
  <c r="H316" i="3"/>
  <c r="J316" i="3"/>
  <c r="K316" i="3"/>
  <c r="D317" i="3"/>
  <c r="F316" i="3"/>
  <c r="J317" i="3"/>
  <c r="I317" i="3"/>
  <c r="K317" i="3"/>
  <c r="D318" i="3"/>
  <c r="F317" i="3"/>
  <c r="H317" i="3"/>
  <c r="H318" i="3"/>
  <c r="J318" i="3"/>
  <c r="K318" i="3"/>
  <c r="D319" i="3"/>
  <c r="F318" i="3"/>
  <c r="I319" i="3"/>
  <c r="I318" i="3"/>
  <c r="H319" i="3"/>
  <c r="K319" i="3"/>
  <c r="D320" i="3"/>
  <c r="F319" i="3"/>
  <c r="J319" i="3"/>
  <c r="H320" i="3"/>
  <c r="J320" i="3"/>
  <c r="K320" i="3"/>
  <c r="D321" i="3"/>
  <c r="F320" i="3"/>
  <c r="I320" i="3"/>
  <c r="H321" i="3"/>
  <c r="J321" i="3"/>
  <c r="I321" i="3"/>
  <c r="K321" i="3"/>
  <c r="D322" i="3"/>
  <c r="F321" i="3"/>
  <c r="H322" i="3"/>
  <c r="J322" i="3"/>
  <c r="K322" i="3"/>
  <c r="D323" i="3"/>
  <c r="F322" i="3"/>
  <c r="I322" i="3"/>
  <c r="J323" i="3"/>
  <c r="I323" i="3"/>
  <c r="K323" i="3"/>
  <c r="D324" i="3"/>
  <c r="F323" i="3"/>
  <c r="H323" i="3"/>
  <c r="F324" i="3"/>
  <c r="H324" i="3"/>
  <c r="J324" i="3"/>
  <c r="I324" i="3"/>
  <c r="K324" i="3"/>
  <c r="D325" i="3"/>
  <c r="J325" i="3"/>
  <c r="I325" i="3"/>
  <c r="K325" i="3"/>
  <c r="D326" i="3"/>
  <c r="F325" i="3"/>
  <c r="H325" i="3"/>
  <c r="H326" i="3"/>
  <c r="J326" i="3"/>
  <c r="I326" i="3"/>
  <c r="K326" i="3"/>
  <c r="D327" i="3"/>
  <c r="F326" i="3"/>
  <c r="I327" i="3"/>
  <c r="J327" i="3"/>
  <c r="K327" i="3"/>
  <c r="D328" i="3"/>
  <c r="F327" i="3"/>
  <c r="H327" i="3"/>
  <c r="H328" i="3"/>
  <c r="I328" i="3"/>
  <c r="J328" i="3"/>
  <c r="K328" i="3"/>
  <c r="D329" i="3"/>
  <c r="F328" i="3"/>
  <c r="J329" i="3"/>
  <c r="I329" i="3"/>
  <c r="K329" i="3"/>
  <c r="D330" i="3"/>
  <c r="F329" i="3"/>
  <c r="H329" i="3"/>
  <c r="H330" i="3"/>
  <c r="J330" i="3"/>
  <c r="I330" i="3"/>
  <c r="K330" i="3"/>
  <c r="D331" i="3"/>
  <c r="F330" i="3"/>
  <c r="J331" i="3"/>
  <c r="I331" i="3"/>
  <c r="K331" i="3"/>
  <c r="D332" i="3"/>
  <c r="F331" i="3"/>
  <c r="H331" i="3"/>
  <c r="H332" i="3"/>
  <c r="J332" i="3"/>
  <c r="K332" i="3"/>
  <c r="D333" i="3"/>
  <c r="F332" i="3"/>
  <c r="H333" i="3"/>
  <c r="I333" i="3"/>
  <c r="I332" i="3"/>
  <c r="K333" i="3"/>
  <c r="D334" i="3"/>
  <c r="F333" i="3"/>
  <c r="J333" i="3"/>
  <c r="H334" i="3"/>
  <c r="J334" i="3"/>
  <c r="K334" i="3"/>
  <c r="D335" i="3"/>
  <c r="F334" i="3"/>
  <c r="I334" i="3"/>
  <c r="H335" i="3"/>
  <c r="J335" i="3"/>
  <c r="I335" i="3"/>
  <c r="K335" i="3"/>
  <c r="D336" i="3"/>
  <c r="F335" i="3"/>
  <c r="I336" i="3"/>
  <c r="H336" i="3"/>
  <c r="J336" i="3"/>
  <c r="K336" i="3"/>
  <c r="D337" i="3"/>
  <c r="F336" i="3"/>
  <c r="J337" i="3"/>
  <c r="I337" i="3"/>
  <c r="K337" i="3"/>
  <c r="D338" i="3"/>
  <c r="F337" i="3"/>
  <c r="H337" i="3"/>
  <c r="H338" i="3"/>
  <c r="J338" i="3"/>
  <c r="I338" i="3"/>
  <c r="K338" i="3"/>
  <c r="D339" i="3"/>
  <c r="F338" i="3"/>
  <c r="J339" i="3"/>
  <c r="I339" i="3"/>
  <c r="K339" i="3"/>
  <c r="D340" i="3"/>
  <c r="F339" i="3"/>
  <c r="H339" i="3"/>
  <c r="H340" i="3"/>
  <c r="J340" i="3"/>
  <c r="K340" i="3"/>
  <c r="D341" i="3"/>
  <c r="F340" i="3"/>
  <c r="I340" i="3"/>
  <c r="H341" i="3"/>
  <c r="J341" i="3"/>
  <c r="I341" i="3"/>
  <c r="K341" i="3"/>
  <c r="D342" i="3"/>
  <c r="F341" i="3"/>
  <c r="H342" i="3"/>
  <c r="J342" i="3"/>
  <c r="K342" i="3"/>
  <c r="D343" i="3"/>
  <c r="F342" i="3"/>
  <c r="H343" i="3"/>
  <c r="I343" i="3"/>
  <c r="I342" i="3"/>
  <c r="K343" i="3"/>
  <c r="D344" i="3"/>
  <c r="F343" i="3"/>
  <c r="J343" i="3"/>
  <c r="H344" i="3"/>
  <c r="J344" i="3"/>
  <c r="K344" i="3"/>
  <c r="D345" i="3"/>
  <c r="F344" i="3"/>
  <c r="I344" i="3"/>
  <c r="H345" i="3"/>
  <c r="J345" i="3"/>
  <c r="I345" i="3"/>
  <c r="K345" i="3"/>
  <c r="D346" i="3"/>
  <c r="F345" i="3"/>
  <c r="F346" i="3"/>
  <c r="H346" i="3"/>
  <c r="J346" i="3"/>
  <c r="K346" i="3"/>
  <c r="D347" i="3"/>
  <c r="I346" i="3"/>
  <c r="H347" i="3"/>
  <c r="J347" i="3"/>
  <c r="I347" i="3"/>
  <c r="K347" i="3"/>
  <c r="D348" i="3"/>
  <c r="F347" i="3"/>
  <c r="I348" i="3"/>
  <c r="H348" i="3"/>
  <c r="F348" i="3"/>
  <c r="J348" i="3"/>
  <c r="K348" i="3"/>
  <c r="D349" i="3"/>
  <c r="J349" i="3"/>
  <c r="I349" i="3"/>
  <c r="H349" i="3"/>
  <c r="K349" i="3"/>
  <c r="D350" i="3"/>
  <c r="F349" i="3"/>
  <c r="I350" i="3"/>
  <c r="H350" i="3"/>
  <c r="J350" i="3"/>
  <c r="K350" i="3"/>
  <c r="D351" i="3"/>
  <c r="F350" i="3"/>
  <c r="J351" i="3"/>
  <c r="I351" i="3"/>
  <c r="K351" i="3"/>
  <c r="D352" i="3"/>
  <c r="F351" i="3"/>
  <c r="H351" i="3"/>
  <c r="H352" i="3"/>
  <c r="J352" i="3"/>
  <c r="K352" i="3"/>
  <c r="D353" i="3"/>
  <c r="F352" i="3"/>
  <c r="I352" i="3"/>
  <c r="J353" i="3"/>
  <c r="F353" i="3"/>
  <c r="H353" i="3"/>
  <c r="I353" i="3"/>
  <c r="K353" i="3"/>
  <c r="D354" i="3"/>
  <c r="H354" i="3"/>
  <c r="J354" i="3"/>
  <c r="K354" i="3"/>
  <c r="D355" i="3"/>
  <c r="F354" i="3"/>
  <c r="I354" i="3"/>
  <c r="J355" i="3"/>
  <c r="F355" i="3"/>
  <c r="H355" i="3"/>
  <c r="I355" i="3"/>
  <c r="K355" i="3"/>
  <c r="D356" i="3"/>
  <c r="H356" i="3"/>
  <c r="J356" i="3"/>
  <c r="K356" i="3"/>
  <c r="D357" i="3"/>
  <c r="F356" i="3"/>
  <c r="I356" i="3"/>
  <c r="I357" i="3"/>
  <c r="J357" i="3"/>
  <c r="K357" i="3"/>
  <c r="D358" i="3"/>
  <c r="F357" i="3"/>
  <c r="J358" i="3"/>
  <c r="H357" i="3"/>
  <c r="I358" i="3"/>
  <c r="K358" i="3"/>
  <c r="D359" i="3"/>
  <c r="F358" i="3"/>
  <c r="H358" i="3"/>
  <c r="J359" i="3"/>
  <c r="I359" i="3"/>
  <c r="K359" i="3"/>
  <c r="D360" i="3"/>
  <c r="F359" i="3"/>
  <c r="H359" i="3"/>
  <c r="H360" i="3"/>
  <c r="J360" i="3"/>
  <c r="I360" i="3"/>
  <c r="K360" i="3"/>
  <c r="D361" i="3"/>
  <c r="F360" i="3"/>
  <c r="F361" i="3"/>
  <c r="J361" i="3"/>
  <c r="I361" i="3"/>
  <c r="H361" i="3"/>
  <c r="K361" i="3"/>
  <c r="D362" i="3"/>
  <c r="I362" i="3"/>
  <c r="H362" i="3"/>
  <c r="J362" i="3"/>
  <c r="K362" i="3"/>
  <c r="D363" i="3"/>
  <c r="F362" i="3"/>
  <c r="J363" i="3"/>
  <c r="I363" i="3"/>
  <c r="K363" i="3"/>
  <c r="D364" i="3"/>
  <c r="F363" i="3"/>
  <c r="H363" i="3"/>
  <c r="I364" i="3"/>
  <c r="H364" i="3"/>
  <c r="J364" i="3"/>
  <c r="K364" i="3"/>
  <c r="D365" i="3"/>
  <c r="F364" i="3"/>
  <c r="J365" i="3"/>
  <c r="I365" i="3"/>
  <c r="K365" i="3"/>
  <c r="D366" i="3"/>
  <c r="F365" i="3"/>
  <c r="H365" i="3"/>
  <c r="I366" i="3"/>
  <c r="H366" i="3"/>
  <c r="J366" i="3"/>
  <c r="K366" i="3"/>
  <c r="D367" i="3"/>
  <c r="F366" i="3"/>
  <c r="J367" i="3"/>
  <c r="I367" i="3"/>
  <c r="K367" i="3"/>
  <c r="D368" i="3"/>
  <c r="F367" i="3"/>
  <c r="H367" i="3"/>
  <c r="I368" i="3"/>
  <c r="H368" i="3"/>
  <c r="J368" i="3"/>
  <c r="K368" i="3"/>
  <c r="D369" i="3"/>
  <c r="F368" i="3"/>
  <c r="J369" i="3"/>
  <c r="I369" i="3"/>
  <c r="K369" i="3"/>
  <c r="D370" i="3"/>
  <c r="F369" i="3"/>
  <c r="H369" i="3"/>
  <c r="I370" i="3"/>
  <c r="H370" i="3"/>
  <c r="J370" i="3"/>
  <c r="K370" i="3"/>
  <c r="D371" i="3"/>
  <c r="F370" i="3"/>
  <c r="J371" i="3"/>
  <c r="I371" i="3"/>
  <c r="K371" i="3"/>
  <c r="D372" i="3"/>
  <c r="F371" i="3"/>
  <c r="H371" i="3"/>
  <c r="H372" i="3"/>
  <c r="J372" i="3"/>
  <c r="I372" i="3"/>
  <c r="K372" i="3"/>
  <c r="D373" i="3"/>
  <c r="F372" i="3"/>
  <c r="H373" i="3"/>
  <c r="J373" i="3"/>
  <c r="I373" i="3"/>
  <c r="K373" i="3"/>
  <c r="D374" i="3"/>
  <c r="F373" i="3"/>
  <c r="H374" i="3"/>
  <c r="J374" i="3"/>
  <c r="K374" i="3"/>
  <c r="D375" i="3"/>
  <c r="F374" i="3"/>
  <c r="I374" i="3"/>
  <c r="J375" i="3"/>
  <c r="I375" i="3"/>
  <c r="H375" i="3"/>
  <c r="K375" i="3"/>
  <c r="D376" i="3"/>
  <c r="F375" i="3"/>
  <c r="I376" i="3"/>
  <c r="H376" i="3"/>
  <c r="J376" i="3"/>
  <c r="K376" i="3"/>
  <c r="D377" i="3"/>
  <c r="F376" i="3"/>
  <c r="J377" i="3"/>
  <c r="I377" i="3"/>
  <c r="K377" i="3"/>
  <c r="D378" i="3"/>
  <c r="F377" i="3"/>
  <c r="H377" i="3"/>
  <c r="H378" i="3"/>
  <c r="J378" i="3"/>
  <c r="I378" i="3"/>
  <c r="K378" i="3"/>
  <c r="D379" i="3"/>
  <c r="F378" i="3"/>
  <c r="H379" i="3"/>
  <c r="J379" i="3"/>
  <c r="I379" i="3"/>
  <c r="K379" i="3"/>
  <c r="D380" i="3"/>
  <c r="F379" i="3"/>
  <c r="I380" i="3"/>
  <c r="H380" i="3"/>
  <c r="J380" i="3"/>
  <c r="K380" i="3"/>
  <c r="D381" i="3"/>
  <c r="F380" i="3"/>
  <c r="J381" i="3"/>
  <c r="I381" i="3"/>
  <c r="K381" i="3"/>
  <c r="D382" i="3"/>
  <c r="F381" i="3"/>
  <c r="H381" i="3"/>
  <c r="H382" i="3"/>
  <c r="J382" i="3"/>
  <c r="I382" i="3"/>
  <c r="K382" i="3"/>
  <c r="D383" i="3"/>
  <c r="F382" i="3"/>
  <c r="J383" i="3"/>
  <c r="I383" i="3"/>
  <c r="K383" i="3"/>
  <c r="D384" i="3"/>
  <c r="F383" i="3"/>
  <c r="H383" i="3"/>
  <c r="H384" i="3"/>
  <c r="J384" i="3"/>
  <c r="I384" i="3"/>
  <c r="K384" i="3"/>
  <c r="D385" i="3"/>
  <c r="F384" i="3"/>
  <c r="I385" i="3"/>
  <c r="J385" i="3"/>
  <c r="K385" i="3"/>
  <c r="D386" i="3"/>
  <c r="F385" i="3"/>
  <c r="H385" i="3"/>
  <c r="H386" i="3"/>
  <c r="J386" i="3"/>
  <c r="I386" i="3"/>
  <c r="K386" i="3"/>
  <c r="D387" i="3"/>
  <c r="F386" i="3"/>
  <c r="I387" i="3"/>
  <c r="J387" i="3"/>
  <c r="K387" i="3"/>
  <c r="D388" i="3"/>
  <c r="F387" i="3"/>
  <c r="H387" i="3"/>
  <c r="H388" i="3"/>
  <c r="J388" i="3"/>
  <c r="I388" i="3"/>
  <c r="K388" i="3"/>
  <c r="D389" i="3"/>
  <c r="F388" i="3"/>
  <c r="I389" i="3"/>
  <c r="J389" i="3"/>
  <c r="K389" i="3"/>
  <c r="D390" i="3"/>
  <c r="F389" i="3"/>
  <c r="H389" i="3"/>
  <c r="H390" i="3"/>
  <c r="J390" i="3"/>
  <c r="K390" i="3"/>
  <c r="D391" i="3"/>
  <c r="F390" i="3"/>
  <c r="I390" i="3"/>
  <c r="J391" i="3"/>
  <c r="I391" i="3"/>
  <c r="K391" i="3"/>
  <c r="D392" i="3"/>
  <c r="F391" i="3"/>
  <c r="H391" i="3"/>
  <c r="H392" i="3"/>
  <c r="J392" i="3"/>
  <c r="K392" i="3"/>
  <c r="D393" i="3"/>
  <c r="F392" i="3"/>
  <c r="I392" i="3"/>
  <c r="I393" i="3"/>
  <c r="J393" i="3"/>
  <c r="K393" i="3"/>
  <c r="D394" i="3"/>
  <c r="F393" i="3"/>
  <c r="H393" i="3"/>
  <c r="H394" i="3"/>
  <c r="J394" i="3"/>
  <c r="K394" i="3"/>
  <c r="D395" i="3"/>
  <c r="F394" i="3"/>
  <c r="I394" i="3"/>
  <c r="I395" i="3"/>
  <c r="J395" i="3"/>
  <c r="K395" i="3"/>
  <c r="D396" i="3"/>
  <c r="F395" i="3"/>
  <c r="H395" i="3"/>
  <c r="H396" i="3"/>
  <c r="J396" i="3"/>
  <c r="K396" i="3"/>
  <c r="D397" i="3"/>
  <c r="F396" i="3"/>
  <c r="I396" i="3"/>
  <c r="J397" i="3"/>
  <c r="I397" i="3"/>
  <c r="K397" i="3"/>
  <c r="D398" i="3"/>
  <c r="F397" i="3"/>
  <c r="H397" i="3"/>
  <c r="H398" i="3"/>
  <c r="J398" i="3"/>
  <c r="K398" i="3"/>
  <c r="D399" i="3"/>
  <c r="F398" i="3"/>
  <c r="I398" i="3"/>
  <c r="J399" i="3"/>
  <c r="I399" i="3"/>
  <c r="K399" i="3"/>
  <c r="D400" i="3"/>
  <c r="F399" i="3"/>
  <c r="H399" i="3"/>
  <c r="H400" i="3"/>
  <c r="J400" i="3"/>
  <c r="K400" i="3"/>
  <c r="D401" i="3"/>
  <c r="F400" i="3"/>
  <c r="H401" i="3"/>
  <c r="I401" i="3"/>
  <c r="I400" i="3"/>
  <c r="K401" i="3"/>
  <c r="D402" i="3"/>
  <c r="F401" i="3"/>
  <c r="J401" i="3"/>
  <c r="H402" i="3"/>
  <c r="J402" i="3"/>
  <c r="K402" i="3"/>
  <c r="D403" i="3"/>
  <c r="F402" i="3"/>
  <c r="I402" i="3"/>
  <c r="J403" i="3"/>
  <c r="I403" i="3"/>
  <c r="K403" i="3"/>
  <c r="D404" i="3"/>
  <c r="F403" i="3"/>
  <c r="H403" i="3"/>
  <c r="H404" i="3"/>
  <c r="J404" i="3"/>
  <c r="K404" i="3"/>
  <c r="D405" i="3"/>
  <c r="F404" i="3"/>
  <c r="H405" i="3"/>
  <c r="I405" i="3"/>
  <c r="I404" i="3"/>
  <c r="J405" i="3"/>
  <c r="K405" i="3"/>
  <c r="D406" i="3"/>
  <c r="F405" i="3"/>
  <c r="H406" i="3"/>
  <c r="J406" i="3"/>
  <c r="K406" i="3"/>
  <c r="D407" i="3"/>
  <c r="F406" i="3"/>
  <c r="I406" i="3"/>
  <c r="H407" i="3"/>
  <c r="J407" i="3"/>
  <c r="I407" i="3"/>
  <c r="K407" i="3"/>
  <c r="D408" i="3"/>
  <c r="F407" i="3"/>
  <c r="I408" i="3"/>
  <c r="H408" i="3"/>
  <c r="J408" i="3"/>
  <c r="K408" i="3"/>
  <c r="D409" i="3"/>
  <c r="F408" i="3"/>
  <c r="J409" i="3"/>
  <c r="I409" i="3"/>
  <c r="K409" i="3"/>
  <c r="D410" i="3"/>
  <c r="F409" i="3"/>
  <c r="H409" i="3"/>
  <c r="H410" i="3"/>
  <c r="J410" i="3"/>
  <c r="I410" i="3"/>
  <c r="K410" i="3"/>
  <c r="D411" i="3"/>
  <c r="F410" i="3"/>
  <c r="H411" i="3"/>
  <c r="J411" i="3"/>
  <c r="I411" i="3"/>
  <c r="K411" i="3"/>
  <c r="D412" i="3"/>
  <c r="F411" i="3"/>
  <c r="H412" i="3"/>
  <c r="J412" i="3"/>
  <c r="K412" i="3"/>
  <c r="D413" i="3"/>
  <c r="F412" i="3"/>
  <c r="H413" i="3"/>
  <c r="I413" i="3"/>
  <c r="I412" i="3"/>
  <c r="K413" i="3"/>
  <c r="D414" i="3"/>
  <c r="F413" i="3"/>
  <c r="J413" i="3"/>
  <c r="I414" i="3"/>
  <c r="H414" i="3"/>
  <c r="J414" i="3"/>
  <c r="K414" i="3"/>
  <c r="D415" i="3"/>
  <c r="F414" i="3"/>
  <c r="J415" i="3"/>
  <c r="I415" i="3"/>
  <c r="K415" i="3"/>
  <c r="D416" i="3"/>
  <c r="F415" i="3"/>
  <c r="H415" i="3"/>
  <c r="H416" i="3"/>
  <c r="J416" i="3"/>
  <c r="K416" i="3"/>
  <c r="D417" i="3"/>
  <c r="F416" i="3"/>
  <c r="I417" i="3"/>
  <c r="I416" i="3"/>
  <c r="H417" i="3"/>
  <c r="J417" i="3"/>
  <c r="K417" i="3"/>
  <c r="D418" i="3"/>
  <c r="F417" i="3"/>
  <c r="H418" i="3"/>
  <c r="J418" i="3"/>
  <c r="K418" i="3"/>
  <c r="D419" i="3"/>
  <c r="F418" i="3"/>
  <c r="I418" i="3"/>
  <c r="H419" i="3"/>
  <c r="J419" i="3"/>
  <c r="I419" i="3"/>
  <c r="K419" i="3"/>
  <c r="D420" i="3"/>
  <c r="F419" i="3"/>
  <c r="I420" i="3"/>
  <c r="H420" i="3"/>
  <c r="J420" i="3"/>
  <c r="K420" i="3"/>
  <c r="D421" i="3"/>
  <c r="F420" i="3"/>
  <c r="H421" i="3"/>
  <c r="J421" i="3"/>
  <c r="I421" i="3"/>
  <c r="K421" i="3"/>
  <c r="D422" i="3"/>
  <c r="F421" i="3"/>
  <c r="H422" i="3"/>
  <c r="J422" i="3"/>
  <c r="K422" i="3"/>
  <c r="D423" i="3"/>
  <c r="F422" i="3"/>
  <c r="I422" i="3"/>
  <c r="H423" i="3"/>
  <c r="J423" i="3"/>
  <c r="I423" i="3"/>
  <c r="K423" i="3"/>
  <c r="D424" i="3"/>
  <c r="F423" i="3"/>
  <c r="I424" i="3"/>
  <c r="H424" i="3"/>
  <c r="J424" i="3"/>
  <c r="K424" i="3"/>
  <c r="D425" i="3"/>
  <c r="F424" i="3"/>
  <c r="H425" i="3"/>
  <c r="J425" i="3"/>
  <c r="I425" i="3"/>
  <c r="K425" i="3"/>
  <c r="D426" i="3"/>
  <c r="F425" i="3"/>
  <c r="I426" i="3"/>
  <c r="H426" i="3"/>
  <c r="J426" i="3"/>
  <c r="K426" i="3"/>
  <c r="D427" i="3"/>
  <c r="F426" i="3"/>
  <c r="F427" i="3"/>
  <c r="J427" i="3"/>
  <c r="I427" i="3"/>
  <c r="H427" i="3"/>
  <c r="K427" i="3"/>
  <c r="D428" i="3"/>
  <c r="H428" i="3"/>
  <c r="J428" i="3"/>
  <c r="I428" i="3"/>
  <c r="K428" i="3"/>
  <c r="D429" i="3"/>
  <c r="F428" i="3"/>
  <c r="F429" i="3"/>
  <c r="J429" i="3"/>
  <c r="I429" i="3"/>
  <c r="H429" i="3"/>
  <c r="K429" i="3"/>
  <c r="D430" i="3"/>
  <c r="H430" i="3"/>
  <c r="J430" i="3"/>
  <c r="K430" i="3"/>
  <c r="D431" i="3"/>
  <c r="F430" i="3"/>
  <c r="H431" i="3"/>
  <c r="I431" i="3"/>
  <c r="I430" i="3"/>
  <c r="J431" i="3"/>
  <c r="K431" i="3"/>
  <c r="D432" i="3"/>
  <c r="F431" i="3"/>
  <c r="H432" i="3"/>
  <c r="J432" i="3"/>
  <c r="K432" i="3"/>
  <c r="D433" i="3"/>
  <c r="F432" i="3"/>
  <c r="I432" i="3"/>
  <c r="J433" i="3"/>
  <c r="I433" i="3"/>
  <c r="K433" i="3"/>
  <c r="D434" i="3"/>
  <c r="F433" i="3"/>
  <c r="H433" i="3"/>
  <c r="H434" i="3"/>
  <c r="J434" i="3"/>
  <c r="I434" i="3"/>
  <c r="K434" i="3"/>
  <c r="D435" i="3"/>
  <c r="F434" i="3"/>
  <c r="H435" i="3"/>
  <c r="J435" i="3"/>
  <c r="I435" i="3"/>
  <c r="K435" i="3"/>
  <c r="D436" i="3"/>
  <c r="F435" i="3"/>
  <c r="I436" i="3"/>
  <c r="H436" i="3"/>
  <c r="J436" i="3"/>
  <c r="K436" i="3"/>
  <c r="D437" i="3"/>
  <c r="F436" i="3"/>
  <c r="H437" i="3"/>
  <c r="J437" i="3"/>
  <c r="I437" i="3"/>
  <c r="K437" i="3"/>
  <c r="D438" i="3"/>
  <c r="F437" i="3"/>
  <c r="H438" i="3"/>
  <c r="J438" i="3"/>
  <c r="K438" i="3"/>
  <c r="D439" i="3"/>
  <c r="F438" i="3"/>
  <c r="H439" i="3"/>
  <c r="I439" i="3"/>
  <c r="I438" i="3"/>
  <c r="J439" i="3"/>
  <c r="K439" i="3"/>
  <c r="D440" i="3"/>
  <c r="F439" i="3"/>
  <c r="I440" i="3"/>
  <c r="H440" i="3"/>
  <c r="J440" i="3"/>
  <c r="K440" i="3"/>
  <c r="D441" i="3"/>
  <c r="F440" i="3"/>
  <c r="H441" i="3"/>
  <c r="J441" i="3"/>
  <c r="I441" i="3"/>
  <c r="K441" i="3"/>
  <c r="D442" i="3"/>
  <c r="F441" i="3"/>
  <c r="H442" i="3"/>
  <c r="J442" i="3"/>
  <c r="K442" i="3"/>
  <c r="D443" i="3"/>
  <c r="F442" i="3"/>
  <c r="I442" i="3"/>
  <c r="H443" i="3"/>
  <c r="J443" i="3"/>
  <c r="I443" i="3"/>
  <c r="K443" i="3"/>
  <c r="D444" i="3"/>
  <c r="F443" i="3"/>
  <c r="F444" i="3"/>
  <c r="H444" i="3"/>
  <c r="J444" i="3"/>
  <c r="I444" i="3"/>
  <c r="K444" i="3"/>
  <c r="D445" i="3"/>
  <c r="H445" i="3"/>
  <c r="J445" i="3"/>
  <c r="I445" i="3"/>
  <c r="K445" i="3"/>
  <c r="D446" i="3"/>
  <c r="F445" i="3"/>
  <c r="F446" i="3"/>
  <c r="H446" i="3"/>
  <c r="J446" i="3"/>
  <c r="K446" i="3"/>
  <c r="D447" i="3"/>
  <c r="I446" i="3"/>
  <c r="J447" i="3"/>
  <c r="I447" i="3"/>
  <c r="K447" i="3"/>
  <c r="D448" i="3"/>
  <c r="F447" i="3"/>
  <c r="H447" i="3"/>
  <c r="H448" i="3"/>
  <c r="J448" i="3"/>
  <c r="K448" i="3"/>
  <c r="D449" i="3"/>
  <c r="F448" i="3"/>
  <c r="I448" i="3"/>
  <c r="J449" i="3"/>
  <c r="I449" i="3"/>
  <c r="H449" i="3"/>
  <c r="K449" i="3"/>
  <c r="D450" i="3"/>
  <c r="F449" i="3"/>
  <c r="H450" i="3"/>
  <c r="J450" i="3"/>
  <c r="K450" i="3"/>
  <c r="D451" i="3"/>
  <c r="F450" i="3"/>
  <c r="I450" i="3"/>
  <c r="F451" i="3"/>
  <c r="J451" i="3"/>
  <c r="I451" i="3"/>
  <c r="H451" i="3"/>
  <c r="K451" i="3"/>
  <c r="D452" i="3"/>
  <c r="H452" i="3"/>
  <c r="J452" i="3"/>
  <c r="K452" i="3"/>
  <c r="D453" i="3"/>
  <c r="F452" i="3"/>
  <c r="I452" i="3"/>
  <c r="H453" i="3"/>
  <c r="J453" i="3"/>
  <c r="I453" i="3"/>
  <c r="K453" i="3"/>
  <c r="D454" i="3"/>
  <c r="F453" i="3"/>
  <c r="I454" i="3"/>
  <c r="H454" i="3"/>
  <c r="J454" i="3"/>
  <c r="K454" i="3"/>
  <c r="D455" i="3"/>
  <c r="F454" i="3"/>
  <c r="J455" i="3"/>
  <c r="I455" i="3"/>
  <c r="K455" i="3"/>
  <c r="D456" i="3"/>
  <c r="F455" i="3"/>
  <c r="H455" i="3"/>
  <c r="H456" i="3"/>
  <c r="J456" i="3"/>
  <c r="K456" i="3"/>
  <c r="D457" i="3"/>
  <c r="F456" i="3"/>
  <c r="I456" i="3"/>
  <c r="I457" i="3"/>
  <c r="J457" i="3"/>
  <c r="K457" i="3"/>
  <c r="D458" i="3"/>
  <c r="F457" i="3"/>
  <c r="H457" i="3"/>
  <c r="H458" i="3"/>
  <c r="J458" i="3"/>
  <c r="I458" i="3"/>
  <c r="K458" i="3"/>
  <c r="D459" i="3"/>
  <c r="F458" i="3"/>
  <c r="J459" i="3"/>
  <c r="I459" i="3"/>
  <c r="K459" i="3"/>
  <c r="D460" i="3"/>
  <c r="F459" i="3"/>
  <c r="H459" i="3"/>
  <c r="H460" i="3"/>
  <c r="J460" i="3"/>
  <c r="I460" i="3"/>
  <c r="K460" i="3"/>
  <c r="D461" i="3"/>
  <c r="F460" i="3"/>
  <c r="J461" i="3"/>
  <c r="I461" i="3"/>
  <c r="K461" i="3"/>
  <c r="D462" i="3"/>
  <c r="F461" i="3"/>
  <c r="H461" i="3"/>
  <c r="H462" i="3"/>
  <c r="J462" i="3"/>
  <c r="K462" i="3"/>
  <c r="D463" i="3"/>
  <c r="F462" i="3"/>
  <c r="H463" i="3"/>
  <c r="I463" i="3"/>
  <c r="I462" i="3"/>
  <c r="K463" i="3"/>
  <c r="D464" i="3"/>
  <c r="F463" i="3"/>
  <c r="J463" i="3"/>
  <c r="H464" i="3"/>
  <c r="J464" i="3"/>
  <c r="K464" i="3"/>
  <c r="D465" i="3"/>
  <c r="F464" i="3"/>
  <c r="I464" i="3"/>
  <c r="J465" i="3"/>
  <c r="F465" i="3"/>
  <c r="H465" i="3"/>
  <c r="I465" i="3"/>
  <c r="K465" i="3"/>
  <c r="D466" i="3"/>
  <c r="H466" i="3"/>
  <c r="J466" i="3"/>
  <c r="I466" i="3"/>
  <c r="K466" i="3"/>
  <c r="D467" i="3"/>
  <c r="F466" i="3"/>
  <c r="F467" i="3"/>
  <c r="J467" i="3"/>
  <c r="I467" i="3"/>
  <c r="H467" i="3"/>
  <c r="K467" i="3"/>
  <c r="D468" i="3"/>
  <c r="H468" i="3"/>
  <c r="J468" i="3"/>
  <c r="I468" i="3"/>
  <c r="K468" i="3"/>
  <c r="D469" i="3"/>
  <c r="F468" i="3"/>
  <c r="H469" i="3"/>
  <c r="J469" i="3"/>
  <c r="I469" i="3"/>
  <c r="K469" i="3"/>
  <c r="D470" i="3"/>
  <c r="F469" i="3"/>
  <c r="F470" i="3"/>
  <c r="H470" i="3"/>
  <c r="J470" i="3"/>
  <c r="K470" i="3"/>
  <c r="D471" i="3"/>
  <c r="I470" i="3"/>
  <c r="F471" i="3"/>
  <c r="J471" i="3"/>
  <c r="I471" i="3"/>
  <c r="H471" i="3"/>
  <c r="K471" i="3"/>
  <c r="D472" i="3"/>
  <c r="H472" i="3"/>
  <c r="J472" i="3"/>
  <c r="I472" i="3"/>
  <c r="K472" i="3"/>
  <c r="D473" i="3"/>
  <c r="F472" i="3"/>
  <c r="H473" i="3"/>
  <c r="J473" i="3"/>
  <c r="I473" i="3"/>
  <c r="K473" i="3"/>
  <c r="D474" i="3"/>
  <c r="F473" i="3"/>
  <c r="F474" i="3"/>
  <c r="H474" i="3"/>
  <c r="J474" i="3"/>
  <c r="K474" i="3"/>
  <c r="D475" i="3"/>
  <c r="I474" i="3"/>
  <c r="F475" i="3"/>
  <c r="J475" i="3"/>
  <c r="I475" i="3"/>
  <c r="H475" i="3"/>
  <c r="K475" i="3"/>
  <c r="D476" i="3"/>
  <c r="H476" i="3"/>
  <c r="F476" i="3"/>
  <c r="I476" i="3"/>
  <c r="J476" i="3"/>
  <c r="K476" i="3"/>
  <c r="D477" i="3"/>
  <c r="J477" i="3"/>
  <c r="I477" i="3"/>
  <c r="H477" i="3"/>
  <c r="K477" i="3"/>
  <c r="D478" i="3"/>
  <c r="F477" i="3"/>
  <c r="I478" i="3"/>
  <c r="H478" i="3"/>
  <c r="F478" i="3"/>
  <c r="J478" i="3"/>
  <c r="K478" i="3"/>
  <c r="D479" i="3"/>
  <c r="J479" i="3"/>
  <c r="I479" i="3"/>
  <c r="H479" i="3"/>
  <c r="K479" i="3"/>
  <c r="D480" i="3"/>
  <c r="F479" i="3"/>
  <c r="I480" i="3"/>
  <c r="H480" i="3"/>
  <c r="F480" i="3"/>
  <c r="J480" i="3"/>
  <c r="K480" i="3"/>
  <c r="D481" i="3"/>
  <c r="J481" i="3"/>
  <c r="F481" i="3"/>
  <c r="H481" i="3"/>
  <c r="I481" i="3"/>
  <c r="K481" i="3"/>
  <c r="D482" i="3"/>
  <c r="H482" i="3"/>
  <c r="J482" i="3"/>
  <c r="I482" i="3"/>
  <c r="K482" i="3"/>
  <c r="D483" i="3"/>
  <c r="F482" i="3"/>
  <c r="F483" i="3"/>
  <c r="J483" i="3"/>
  <c r="I483" i="3"/>
  <c r="H483" i="3"/>
  <c r="K483" i="3"/>
  <c r="D484" i="3"/>
  <c r="H484" i="3"/>
  <c r="J484" i="3"/>
  <c r="I484" i="3"/>
  <c r="K484" i="3"/>
  <c r="D485" i="3"/>
  <c r="F484" i="3"/>
  <c r="F485" i="3"/>
  <c r="J485" i="3"/>
  <c r="I485" i="3"/>
  <c r="H485" i="3"/>
  <c r="K485" i="3"/>
  <c r="D486" i="3"/>
  <c r="H486" i="3"/>
  <c r="J486" i="3"/>
  <c r="I486" i="3"/>
  <c r="K486" i="3"/>
  <c r="D487" i="3"/>
  <c r="F486" i="3"/>
  <c r="F487" i="3"/>
  <c r="J487" i="3"/>
  <c r="I487" i="3"/>
  <c r="H487" i="3"/>
  <c r="K487" i="3"/>
  <c r="D488" i="3"/>
  <c r="H488" i="3"/>
  <c r="I488" i="3"/>
  <c r="J488" i="3"/>
  <c r="K488" i="3"/>
  <c r="D489" i="3"/>
  <c r="F488" i="3"/>
  <c r="J489" i="3"/>
  <c r="I489" i="3"/>
  <c r="K489" i="3"/>
  <c r="D490" i="3"/>
  <c r="F489" i="3"/>
  <c r="H489" i="3"/>
  <c r="H490" i="3"/>
  <c r="I490" i="3"/>
  <c r="J490" i="3"/>
  <c r="K490" i="3"/>
  <c r="D491" i="3"/>
  <c r="F490" i="3"/>
  <c r="J491" i="3"/>
  <c r="I491" i="3"/>
  <c r="K491" i="3"/>
  <c r="D492" i="3"/>
  <c r="F491" i="3"/>
  <c r="H491" i="3"/>
  <c r="H492" i="3"/>
  <c r="I492" i="3"/>
  <c r="J492" i="3"/>
  <c r="K492" i="3"/>
  <c r="D493" i="3"/>
  <c r="F492" i="3"/>
  <c r="J493" i="3"/>
  <c r="I493" i="3"/>
  <c r="K493" i="3"/>
  <c r="D494" i="3"/>
  <c r="F493" i="3"/>
  <c r="H493" i="3"/>
  <c r="H494" i="3"/>
  <c r="I494" i="3"/>
  <c r="J494" i="3"/>
  <c r="K494" i="3"/>
  <c r="D495" i="3"/>
  <c r="F494" i="3"/>
  <c r="J495" i="3"/>
  <c r="I495" i="3"/>
  <c r="K495" i="3"/>
  <c r="D496" i="3"/>
  <c r="F495" i="3"/>
  <c r="H495" i="3"/>
  <c r="H496" i="3"/>
  <c r="J496" i="3"/>
  <c r="I496" i="3"/>
  <c r="K496" i="3"/>
  <c r="D497" i="3"/>
  <c r="F496" i="3"/>
  <c r="H497" i="3"/>
  <c r="J497" i="3"/>
  <c r="I497" i="3"/>
  <c r="K497" i="3"/>
  <c r="D498" i="3"/>
  <c r="F497" i="3"/>
  <c r="I498" i="3"/>
  <c r="H498" i="3"/>
  <c r="F498" i="3"/>
  <c r="J498" i="3"/>
  <c r="K498" i="3"/>
  <c r="D499" i="3"/>
  <c r="I499" i="3"/>
  <c r="H499" i="3"/>
  <c r="J499" i="3"/>
  <c r="K499" i="3"/>
  <c r="D500" i="3"/>
  <c r="F499" i="3"/>
  <c r="I500" i="3"/>
  <c r="H500" i="3"/>
  <c r="F500" i="3"/>
  <c r="J500" i="3"/>
  <c r="K500" i="3"/>
  <c r="D501" i="3"/>
  <c r="J501" i="3"/>
  <c r="F501" i="3"/>
  <c r="H501" i="3"/>
  <c r="I501" i="3"/>
  <c r="K501" i="3"/>
  <c r="D502" i="3"/>
  <c r="H502" i="3"/>
  <c r="J502" i="3"/>
  <c r="K502" i="3"/>
  <c r="D503" i="3"/>
  <c r="F502" i="3"/>
  <c r="H503" i="3"/>
  <c r="I503" i="3"/>
  <c r="I502" i="3"/>
  <c r="J503" i="3"/>
  <c r="K503" i="3"/>
  <c r="D504" i="3"/>
  <c r="F503" i="3"/>
  <c r="F504" i="3"/>
  <c r="H504" i="3"/>
  <c r="J504" i="3"/>
  <c r="K504" i="3"/>
  <c r="D505" i="3"/>
  <c r="I504" i="3"/>
  <c r="F505" i="3"/>
  <c r="J505" i="3"/>
  <c r="I505" i="3"/>
  <c r="H505" i="3"/>
  <c r="K505" i="3"/>
  <c r="D506" i="3"/>
  <c r="H506" i="3"/>
  <c r="J506" i="3"/>
  <c r="I506" i="3"/>
  <c r="K506" i="3"/>
  <c r="D507" i="3"/>
  <c r="F506" i="3"/>
  <c r="F507" i="3"/>
  <c r="J507" i="3"/>
  <c r="I507" i="3"/>
  <c r="H507" i="3"/>
  <c r="K507" i="3"/>
  <c r="D508" i="3"/>
  <c r="H508" i="3"/>
  <c r="J508" i="3"/>
  <c r="K508" i="3"/>
  <c r="D509" i="3"/>
  <c r="F508" i="3"/>
  <c r="H509" i="3"/>
  <c r="I509" i="3"/>
  <c r="I508" i="3"/>
  <c r="J509" i="3"/>
  <c r="K509" i="3"/>
  <c r="D510" i="3"/>
  <c r="F509" i="3"/>
  <c r="F510" i="3"/>
  <c r="H510" i="3"/>
  <c r="J510" i="3"/>
  <c r="K510" i="3"/>
  <c r="D511" i="3"/>
  <c r="I510" i="3"/>
  <c r="F511" i="3"/>
  <c r="J511" i="3"/>
  <c r="I511" i="3"/>
  <c r="H511" i="3"/>
  <c r="K511" i="3"/>
  <c r="D512" i="3"/>
  <c r="H512" i="3"/>
  <c r="J512" i="3"/>
  <c r="I512" i="3"/>
  <c r="K512" i="3"/>
  <c r="D513" i="3"/>
  <c r="F512" i="3"/>
  <c r="F513" i="3"/>
  <c r="J513" i="3"/>
  <c r="I513" i="3"/>
  <c r="H513" i="3"/>
  <c r="K513" i="3"/>
  <c r="D514" i="3"/>
  <c r="H514" i="3"/>
  <c r="J514" i="3"/>
  <c r="I514" i="3"/>
  <c r="K514" i="3"/>
  <c r="D515" i="3"/>
  <c r="F514" i="3"/>
  <c r="F515" i="3"/>
  <c r="J515" i="3"/>
  <c r="I515" i="3"/>
  <c r="H515" i="3"/>
  <c r="K515" i="3"/>
  <c r="D516" i="3"/>
  <c r="H516" i="3"/>
  <c r="J516" i="3"/>
  <c r="I516" i="3"/>
  <c r="K516" i="3"/>
  <c r="D517" i="3"/>
  <c r="F516" i="3"/>
  <c r="I517" i="3"/>
  <c r="J517" i="3"/>
  <c r="K517" i="3"/>
  <c r="D518" i="3"/>
  <c r="F517" i="3"/>
  <c r="I518" i="3"/>
  <c r="H517" i="3"/>
  <c r="J518" i="3"/>
  <c r="K518" i="3"/>
  <c r="D519" i="3"/>
  <c r="F518" i="3"/>
  <c r="H518" i="3"/>
  <c r="J519" i="3"/>
  <c r="I519" i="3"/>
  <c r="H519" i="3"/>
  <c r="K519" i="3"/>
  <c r="D520" i="3"/>
  <c r="F519" i="3"/>
  <c r="H520" i="3"/>
  <c r="J520" i="3"/>
  <c r="K520" i="3"/>
  <c r="D521" i="3"/>
  <c r="F520" i="3"/>
  <c r="H521" i="3"/>
  <c r="I521" i="3"/>
  <c r="I520" i="3"/>
  <c r="J521" i="3"/>
  <c r="K521" i="3"/>
  <c r="D522" i="3"/>
  <c r="F521" i="3"/>
  <c r="I522" i="3"/>
  <c r="H522" i="3"/>
  <c r="F522" i="3"/>
  <c r="J522" i="3"/>
  <c r="K522" i="3"/>
  <c r="D523" i="3"/>
  <c r="J523" i="3"/>
  <c r="I523" i="3"/>
  <c r="H523" i="3"/>
  <c r="K523" i="3"/>
  <c r="D524" i="3"/>
  <c r="F523" i="3"/>
  <c r="I524" i="3"/>
  <c r="H524" i="3"/>
  <c r="F524" i="3"/>
  <c r="J524" i="3"/>
  <c r="K524" i="3"/>
  <c r="D525" i="3"/>
  <c r="J525" i="3"/>
  <c r="I525" i="3"/>
  <c r="H525" i="3"/>
  <c r="K525" i="3"/>
  <c r="D526" i="3"/>
  <c r="F525" i="3"/>
  <c r="H526" i="3"/>
  <c r="J526" i="3"/>
  <c r="K526" i="3"/>
  <c r="D527" i="3"/>
  <c r="F526" i="3"/>
  <c r="H527" i="3"/>
  <c r="I527" i="3"/>
  <c r="I526" i="3"/>
  <c r="J527" i="3"/>
  <c r="K527" i="3"/>
  <c r="D528" i="3"/>
  <c r="F527" i="3"/>
  <c r="H528" i="3"/>
  <c r="J528" i="3"/>
  <c r="K528" i="3"/>
  <c r="D529" i="3"/>
  <c r="F528" i="3"/>
  <c r="H529" i="3"/>
  <c r="I529" i="3"/>
  <c r="I528" i="3"/>
  <c r="J529" i="3"/>
  <c r="K529" i="3"/>
  <c r="D530" i="3"/>
  <c r="F529" i="3"/>
  <c r="I530" i="3"/>
  <c r="H530" i="3"/>
  <c r="F530" i="3"/>
  <c r="J530" i="3"/>
  <c r="K530" i="3"/>
  <c r="D531" i="3"/>
  <c r="J531" i="3"/>
  <c r="I531" i="3"/>
  <c r="H531" i="3"/>
  <c r="K531" i="3"/>
  <c r="D532" i="3"/>
  <c r="F531" i="3"/>
  <c r="H532" i="3"/>
  <c r="J532" i="3"/>
  <c r="K532" i="3"/>
  <c r="D533" i="3"/>
  <c r="F532" i="3"/>
  <c r="F533" i="3"/>
  <c r="I533" i="3"/>
  <c r="I532" i="3"/>
  <c r="H533" i="3"/>
  <c r="K533" i="3"/>
  <c r="D534" i="3"/>
  <c r="J533" i="3"/>
  <c r="F534" i="3"/>
  <c r="H534" i="3"/>
  <c r="J534" i="3"/>
  <c r="K534" i="3"/>
  <c r="D535" i="3"/>
  <c r="I534" i="3"/>
  <c r="H535" i="3"/>
  <c r="J535" i="3"/>
  <c r="I535" i="3"/>
  <c r="K535" i="3"/>
  <c r="D536" i="3"/>
  <c r="F535" i="3"/>
  <c r="F536" i="3"/>
  <c r="H536" i="3"/>
  <c r="J536" i="3"/>
  <c r="K536" i="3"/>
  <c r="D537" i="3"/>
  <c r="I536" i="3"/>
  <c r="H537" i="3"/>
  <c r="J537" i="3"/>
  <c r="I537" i="3"/>
  <c r="K537" i="3"/>
  <c r="D538" i="3"/>
  <c r="F537" i="3"/>
  <c r="I538" i="3"/>
  <c r="H538" i="3"/>
  <c r="F538" i="3"/>
  <c r="J538" i="3"/>
  <c r="K538" i="3"/>
  <c r="D539" i="3"/>
  <c r="J539" i="3"/>
  <c r="I539" i="3"/>
  <c r="H539" i="3"/>
  <c r="K539" i="3"/>
  <c r="D540" i="3"/>
  <c r="F539" i="3"/>
  <c r="F540" i="3"/>
  <c r="H540" i="3"/>
  <c r="J540" i="3"/>
  <c r="K540" i="3"/>
  <c r="D541" i="3"/>
  <c r="I540" i="3"/>
  <c r="J541" i="3"/>
  <c r="I541" i="3"/>
  <c r="K541" i="3"/>
  <c r="D542" i="3"/>
  <c r="F541" i="3"/>
  <c r="H541" i="3"/>
  <c r="H542" i="3"/>
  <c r="I542" i="3"/>
  <c r="J542" i="3"/>
  <c r="K542" i="3"/>
  <c r="D543" i="3"/>
  <c r="F542" i="3"/>
  <c r="I543" i="3"/>
  <c r="J543" i="3"/>
  <c r="K543" i="3"/>
  <c r="D544" i="3"/>
  <c r="F543" i="3"/>
  <c r="H543" i="3"/>
  <c r="H544" i="3"/>
  <c r="I544" i="3"/>
  <c r="J544" i="3"/>
  <c r="K544" i="3"/>
  <c r="D545" i="3"/>
  <c r="F544" i="3"/>
  <c r="J545" i="3"/>
  <c r="I545" i="3"/>
  <c r="K545" i="3"/>
  <c r="D546" i="3"/>
  <c r="F545" i="3"/>
  <c r="H545" i="3"/>
  <c r="H546" i="3"/>
  <c r="I546" i="3"/>
  <c r="J546" i="3"/>
  <c r="K546" i="3"/>
  <c r="D547" i="3"/>
  <c r="F546" i="3"/>
  <c r="I547" i="3"/>
  <c r="J547" i="3"/>
  <c r="K547" i="3"/>
  <c r="D548" i="3"/>
  <c r="F547" i="3"/>
  <c r="H547" i="3"/>
  <c r="H548" i="3"/>
  <c r="I548" i="3"/>
  <c r="J548" i="3"/>
  <c r="K548" i="3"/>
  <c r="D549" i="3"/>
  <c r="F548" i="3"/>
  <c r="J549" i="3"/>
  <c r="I549" i="3"/>
  <c r="K549" i="3"/>
  <c r="D550" i="3"/>
  <c r="F549" i="3"/>
  <c r="H549" i="3"/>
  <c r="H550" i="3"/>
  <c r="J550" i="3"/>
  <c r="K550" i="3"/>
  <c r="D551" i="3"/>
  <c r="F550" i="3"/>
  <c r="F551" i="3"/>
  <c r="I551" i="3"/>
  <c r="I550" i="3"/>
  <c r="H551" i="3"/>
  <c r="K551" i="3"/>
  <c r="D552" i="3"/>
  <c r="J551" i="3"/>
  <c r="F552" i="3"/>
  <c r="H552" i="3"/>
  <c r="J552" i="3"/>
  <c r="K552" i="3"/>
  <c r="D553" i="3"/>
  <c r="I552" i="3"/>
  <c r="F553" i="3"/>
  <c r="J553" i="3"/>
  <c r="I553" i="3"/>
  <c r="H553" i="3"/>
  <c r="K553" i="3"/>
  <c r="D554" i="3"/>
  <c r="H554" i="3"/>
  <c r="J554" i="3"/>
  <c r="I554" i="3"/>
  <c r="K554" i="3"/>
  <c r="D555" i="3"/>
  <c r="F554" i="3"/>
  <c r="H555" i="3"/>
  <c r="J555" i="3"/>
  <c r="I555" i="3"/>
  <c r="K555" i="3"/>
  <c r="D556" i="3"/>
  <c r="F555" i="3"/>
  <c r="F556" i="3"/>
  <c r="H556" i="3"/>
  <c r="J556" i="3"/>
  <c r="K556" i="3"/>
  <c r="D557" i="3"/>
  <c r="I556" i="3"/>
  <c r="H557" i="3"/>
  <c r="J557" i="3"/>
  <c r="I557" i="3"/>
  <c r="K557" i="3"/>
  <c r="D558" i="3"/>
  <c r="F557" i="3"/>
  <c r="F558" i="3"/>
  <c r="H558" i="3"/>
  <c r="J558" i="3"/>
  <c r="K558" i="3"/>
  <c r="D559" i="3"/>
  <c r="I558" i="3"/>
  <c r="H559" i="3"/>
  <c r="J559" i="3"/>
  <c r="I559" i="3"/>
  <c r="K559" i="3"/>
  <c r="D560" i="3"/>
  <c r="F559" i="3"/>
  <c r="F560" i="3"/>
  <c r="H560" i="3"/>
  <c r="J560" i="3"/>
  <c r="K560" i="3"/>
  <c r="D561" i="3"/>
  <c r="I560" i="3"/>
  <c r="J561" i="3"/>
  <c r="I561" i="3"/>
  <c r="K561" i="3"/>
  <c r="D562" i="3"/>
  <c r="F561" i="3"/>
  <c r="H561" i="3"/>
  <c r="H562" i="3"/>
  <c r="J562" i="3"/>
  <c r="K562" i="3"/>
  <c r="D563" i="3"/>
  <c r="F562" i="3"/>
  <c r="F563" i="3"/>
  <c r="I563" i="3"/>
  <c r="I562" i="3"/>
  <c r="H563" i="3"/>
  <c r="K563" i="3"/>
  <c r="D564" i="3"/>
  <c r="J563" i="3"/>
  <c r="F564" i="3"/>
  <c r="H564" i="3"/>
  <c r="J564" i="3"/>
  <c r="K564" i="3"/>
  <c r="D565" i="3"/>
  <c r="I564" i="3"/>
  <c r="F565" i="3"/>
  <c r="J565" i="3"/>
  <c r="I565" i="3"/>
  <c r="H565" i="3"/>
  <c r="K565" i="3"/>
  <c r="D566" i="3"/>
  <c r="H566" i="3"/>
  <c r="J566" i="3"/>
  <c r="I566" i="3"/>
  <c r="K566" i="3"/>
  <c r="D567" i="3"/>
  <c r="F566" i="3"/>
  <c r="F567" i="3"/>
  <c r="J567" i="3"/>
  <c r="I567" i="3"/>
  <c r="H567" i="3"/>
  <c r="K567" i="3"/>
  <c r="D568" i="3"/>
  <c r="H568" i="3"/>
  <c r="J568" i="3"/>
  <c r="K568" i="3"/>
  <c r="D569" i="3"/>
  <c r="F568" i="3"/>
  <c r="H569" i="3"/>
  <c r="I569" i="3"/>
  <c r="I568" i="3"/>
  <c r="J569" i="3"/>
  <c r="K569" i="3"/>
  <c r="D570" i="3"/>
  <c r="F569" i="3"/>
  <c r="I570" i="3"/>
  <c r="H570" i="3"/>
  <c r="F570" i="3"/>
  <c r="J570" i="3"/>
  <c r="K570" i="3"/>
  <c r="D571" i="3"/>
  <c r="J571" i="3"/>
  <c r="I571" i="3"/>
  <c r="H571" i="3"/>
  <c r="K571" i="3"/>
  <c r="D572" i="3"/>
  <c r="F571" i="3"/>
  <c r="I572" i="3"/>
  <c r="H572" i="3"/>
  <c r="F572" i="3"/>
  <c r="J572" i="3"/>
  <c r="K572" i="3"/>
  <c r="D573" i="3"/>
  <c r="I573" i="3"/>
  <c r="J573" i="3"/>
  <c r="K573" i="3"/>
  <c r="D574" i="3"/>
  <c r="F573" i="3"/>
  <c r="H573" i="3"/>
  <c r="H574" i="3"/>
  <c r="I574" i="3"/>
  <c r="J574" i="3"/>
  <c r="K574" i="3"/>
  <c r="D575" i="3"/>
  <c r="F574" i="3"/>
  <c r="J575" i="3"/>
  <c r="I575" i="3"/>
  <c r="K575" i="3"/>
  <c r="D576" i="3"/>
  <c r="F575" i="3"/>
  <c r="H575" i="3"/>
  <c r="H576" i="3"/>
  <c r="I576" i="3"/>
  <c r="J576" i="3"/>
  <c r="K576" i="3"/>
  <c r="D577" i="3"/>
  <c r="F576" i="3"/>
  <c r="J577" i="3"/>
  <c r="I577" i="3"/>
  <c r="K577" i="3"/>
  <c r="D578" i="3"/>
  <c r="F577" i="3"/>
  <c r="H577" i="3"/>
  <c r="H578" i="3"/>
  <c r="I578" i="3"/>
  <c r="J578" i="3"/>
  <c r="K578" i="3"/>
  <c r="D579" i="3"/>
  <c r="F578" i="3"/>
  <c r="J579" i="3"/>
  <c r="I579" i="3"/>
  <c r="K579" i="3"/>
  <c r="D580" i="3"/>
  <c r="F579" i="3"/>
  <c r="H579" i="3"/>
  <c r="H580" i="3"/>
  <c r="I580" i="3"/>
  <c r="J580" i="3"/>
  <c r="K580" i="3"/>
  <c r="D581" i="3"/>
  <c r="F580" i="3"/>
  <c r="F581" i="3"/>
  <c r="J581" i="3"/>
  <c r="I581" i="3"/>
  <c r="H581" i="3"/>
  <c r="K581" i="3"/>
  <c r="D582" i="3"/>
  <c r="H582" i="3"/>
  <c r="J582" i="3"/>
  <c r="I582" i="3"/>
  <c r="K582" i="3"/>
  <c r="D583" i="3"/>
  <c r="F582" i="3"/>
  <c r="F583" i="3"/>
  <c r="J583" i="3"/>
  <c r="I583" i="3"/>
  <c r="H583" i="3"/>
  <c r="K583" i="3"/>
  <c r="D584" i="3"/>
  <c r="H584" i="3"/>
  <c r="I584" i="3"/>
  <c r="J584" i="3"/>
  <c r="K584" i="3"/>
  <c r="D585" i="3"/>
  <c r="F584" i="3"/>
  <c r="F585" i="3"/>
  <c r="J585" i="3"/>
  <c r="I585" i="3"/>
  <c r="H585" i="3"/>
  <c r="K585" i="3"/>
  <c r="D586" i="3"/>
  <c r="H586" i="3"/>
  <c r="J586" i="3"/>
  <c r="I586" i="3"/>
  <c r="K586" i="3"/>
  <c r="D587" i="3"/>
  <c r="F586" i="3"/>
  <c r="F587" i="3"/>
  <c r="J587" i="3"/>
  <c r="I587" i="3"/>
  <c r="H587" i="3"/>
  <c r="K587" i="3"/>
  <c r="D588" i="3"/>
  <c r="H588" i="3"/>
  <c r="I588" i="3"/>
  <c r="J588" i="3"/>
  <c r="K588" i="3"/>
  <c r="D589" i="3"/>
  <c r="F588" i="3"/>
  <c r="J589" i="3"/>
  <c r="I589" i="3"/>
  <c r="K589" i="3"/>
  <c r="D590" i="3"/>
  <c r="F589" i="3"/>
  <c r="H589" i="3"/>
  <c r="H590" i="3"/>
  <c r="I590" i="3"/>
  <c r="J590" i="3"/>
  <c r="K590" i="3"/>
  <c r="D591" i="3"/>
  <c r="F590" i="3"/>
  <c r="F591" i="3"/>
  <c r="J591" i="3"/>
  <c r="I591" i="3"/>
  <c r="H591" i="3"/>
  <c r="K591" i="3"/>
  <c r="D592" i="3"/>
  <c r="H592" i="3"/>
  <c r="J592" i="3"/>
  <c r="I592" i="3"/>
  <c r="K592" i="3"/>
  <c r="D593" i="3"/>
  <c r="F592" i="3"/>
  <c r="F593" i="3"/>
  <c r="J593" i="3"/>
  <c r="I593" i="3"/>
  <c r="H593" i="3"/>
  <c r="K593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4" i="10"/>
  <c r="D20" i="10"/>
  <c r="D19" i="10"/>
  <c r="D18" i="10"/>
  <c r="D17" i="10"/>
  <c r="D16" i="10"/>
  <c r="D15" i="10"/>
  <c r="D13" i="10"/>
  <c r="D14" i="10"/>
  <c r="D12" i="10"/>
  <c r="D11" i="10"/>
  <c r="D10" i="10"/>
  <c r="D9" i="10"/>
  <c r="D8" i="10"/>
  <c r="D7" i="10"/>
  <c r="D6" i="10"/>
  <c r="D5" i="10"/>
  <c r="D4" i="10"/>
  <c r="D3" i="10"/>
  <c r="D2" i="10"/>
  <c r="K25" i="8" l="1"/>
  <c r="J25" i="8"/>
  <c r="E24" i="11"/>
  <c r="F24" i="11"/>
  <c r="H24" i="11"/>
  <c r="E24" i="9"/>
  <c r="G25" i="8" s="1"/>
  <c r="D24" i="9"/>
  <c r="F25" i="8" s="1"/>
  <c r="G24" i="9"/>
  <c r="G20" i="9"/>
  <c r="K21" i="8"/>
  <c r="J21" i="8"/>
  <c r="E20" i="11"/>
  <c r="F20" i="11"/>
  <c r="H20" i="11"/>
  <c r="F21" i="8"/>
  <c r="D21" i="8"/>
  <c r="L21" i="8" s="1"/>
  <c r="G21" i="8"/>
  <c r="E21" i="8"/>
  <c r="M21" i="8" s="1"/>
  <c r="D19" i="9"/>
  <c r="E19" i="9"/>
  <c r="G19" i="9"/>
  <c r="J20" i="8"/>
  <c r="K20" i="8"/>
  <c r="F20" i="8"/>
  <c r="E19" i="11"/>
  <c r="F19" i="11"/>
  <c r="H19" i="11"/>
  <c r="E20" i="8"/>
  <c r="M20" i="8" s="1"/>
  <c r="D20" i="8"/>
  <c r="L20" i="8" s="1"/>
  <c r="G18" i="9"/>
  <c r="D18" i="9"/>
  <c r="E18" i="9"/>
  <c r="K19" i="8"/>
  <c r="J19" i="8"/>
  <c r="E18" i="11"/>
  <c r="H18" i="11"/>
  <c r="F18" i="11"/>
  <c r="D19" i="8"/>
  <c r="L19" i="8" s="1"/>
  <c r="G19" i="8"/>
  <c r="E19" i="8"/>
  <c r="M19" i="8" s="1"/>
  <c r="D17" i="9"/>
  <c r="G17" i="9"/>
  <c r="E18" i="8" s="1"/>
  <c r="M18" i="8" s="1"/>
  <c r="E17" i="9"/>
  <c r="J18" i="8"/>
  <c r="K18" i="8"/>
  <c r="F18" i="8"/>
  <c r="E17" i="11"/>
  <c r="F17" i="11"/>
  <c r="H17" i="11"/>
  <c r="G18" i="8"/>
  <c r="D18" i="8"/>
  <c r="L18" i="8" s="1"/>
  <c r="G16" i="9"/>
  <c r="D16" i="9"/>
  <c r="E16" i="9"/>
  <c r="K17" i="8"/>
  <c r="J17" i="8"/>
  <c r="H16" i="11"/>
  <c r="E16" i="11"/>
  <c r="F16" i="11"/>
  <c r="D17" i="8"/>
  <c r="L17" i="8" s="1"/>
  <c r="G17" i="8"/>
  <c r="E17" i="8"/>
  <c r="M17" i="8" s="1"/>
  <c r="K16" i="8"/>
  <c r="J16" i="8"/>
  <c r="E15" i="11"/>
  <c r="H15" i="11"/>
  <c r="F15" i="11"/>
  <c r="F16" i="8"/>
  <c r="G16" i="8"/>
  <c r="E16" i="8"/>
  <c r="M16" i="8" s="1"/>
  <c r="G13" i="9"/>
  <c r="D14" i="8" s="1"/>
  <c r="L14" i="8" s="1"/>
  <c r="K14" i="8"/>
  <c r="J14" i="8"/>
  <c r="F14" i="8"/>
  <c r="F13" i="11"/>
  <c r="E13" i="11"/>
  <c r="H13" i="11"/>
  <c r="G14" i="8"/>
  <c r="D14" i="9"/>
  <c r="G14" i="9"/>
  <c r="E14" i="9"/>
  <c r="J15" i="8"/>
  <c r="K15" i="8"/>
  <c r="E14" i="11"/>
  <c r="H14" i="11"/>
  <c r="F14" i="11"/>
  <c r="F15" i="8"/>
  <c r="G15" i="8"/>
  <c r="J13" i="8"/>
  <c r="K13" i="8"/>
  <c r="F13" i="8"/>
  <c r="E12" i="11"/>
  <c r="H12" i="11"/>
  <c r="F12" i="11"/>
  <c r="G13" i="8"/>
  <c r="D13" i="8"/>
  <c r="L13" i="8" s="1"/>
  <c r="G11" i="9"/>
  <c r="D11" i="9"/>
  <c r="E11" i="11"/>
  <c r="F11" i="11"/>
  <c r="I11" i="11" s="1"/>
  <c r="H11" i="11"/>
  <c r="K12" i="8"/>
  <c r="J12" i="8"/>
  <c r="G12" i="8"/>
  <c r="J11" i="11"/>
  <c r="D12" i="8"/>
  <c r="L12" i="8" s="1"/>
  <c r="E12" i="8"/>
  <c r="M12" i="8" s="1"/>
  <c r="J11" i="8"/>
  <c r="K11" i="8"/>
  <c r="G11" i="8"/>
  <c r="H10" i="11"/>
  <c r="E10" i="11"/>
  <c r="F10" i="11"/>
  <c r="E11" i="8"/>
  <c r="M11" i="8" s="1"/>
  <c r="F11" i="8"/>
  <c r="D11" i="8"/>
  <c r="L11" i="8" s="1"/>
  <c r="G9" i="9"/>
  <c r="D9" i="9"/>
  <c r="K10" i="8"/>
  <c r="J10" i="8"/>
  <c r="G10" i="8"/>
  <c r="F9" i="11"/>
  <c r="E9" i="11"/>
  <c r="H9" i="11"/>
  <c r="F10" i="8"/>
  <c r="D10" i="8"/>
  <c r="L10" i="8" s="1"/>
  <c r="E10" i="8"/>
  <c r="M10" i="8" s="1"/>
  <c r="J9" i="8"/>
  <c r="K9" i="8"/>
  <c r="G9" i="8"/>
  <c r="F8" i="11"/>
  <c r="E8" i="11"/>
  <c r="H8" i="11"/>
  <c r="E9" i="8"/>
  <c r="M9" i="8" s="1"/>
  <c r="F9" i="8"/>
  <c r="D9" i="8"/>
  <c r="L9" i="8" s="1"/>
  <c r="K8" i="8"/>
  <c r="J8" i="8"/>
  <c r="E7" i="11"/>
  <c r="H7" i="11"/>
  <c r="F7" i="11"/>
  <c r="G8" i="8"/>
  <c r="F8" i="8"/>
  <c r="E8" i="8"/>
  <c r="M8" i="8" s="1"/>
  <c r="J7" i="8"/>
  <c r="K7" i="8"/>
  <c r="H6" i="11"/>
  <c r="E6" i="11"/>
  <c r="F6" i="11"/>
  <c r="G7" i="8"/>
  <c r="F7" i="8"/>
  <c r="D7" i="8"/>
  <c r="L7" i="8" s="1"/>
  <c r="G5" i="9"/>
  <c r="D6" i="8" s="1"/>
  <c r="L6" i="8" s="1"/>
  <c r="K6" i="8"/>
  <c r="J6" i="8"/>
  <c r="G6" i="8"/>
  <c r="E5" i="11"/>
  <c r="F5" i="11"/>
  <c r="H5" i="11"/>
  <c r="F6" i="8"/>
  <c r="E6" i="8"/>
  <c r="M6" i="8" s="1"/>
  <c r="G4" i="9"/>
  <c r="E5" i="8" s="1"/>
  <c r="M5" i="8" s="1"/>
  <c r="D4" i="9"/>
  <c r="J5" i="8"/>
  <c r="K5" i="8"/>
  <c r="G5" i="8"/>
  <c r="F4" i="11"/>
  <c r="H4" i="11"/>
  <c r="E4" i="11"/>
  <c r="D5" i="8"/>
  <c r="L5" i="8" s="1"/>
  <c r="K4" i="8"/>
  <c r="J4" i="8"/>
  <c r="E3" i="11"/>
  <c r="F3" i="11"/>
  <c r="H3" i="11"/>
  <c r="G4" i="8"/>
  <c r="F4" i="8"/>
  <c r="E4" i="8"/>
  <c r="M4" i="8" s="1"/>
  <c r="J3" i="8"/>
  <c r="K3" i="8"/>
  <c r="E2" i="9"/>
  <c r="D2" i="9"/>
  <c r="F2" i="11"/>
  <c r="H2" i="11"/>
  <c r="E2" i="11"/>
  <c r="G2" i="9"/>
  <c r="E25" i="8" l="1"/>
  <c r="M25" i="8" s="1"/>
  <c r="D25" i="8"/>
  <c r="L25" i="8" s="1"/>
  <c r="J24" i="11"/>
  <c r="I24" i="11"/>
  <c r="J20" i="11"/>
  <c r="I20" i="11"/>
  <c r="G20" i="8"/>
  <c r="I19" i="11"/>
  <c r="J19" i="11"/>
  <c r="F19" i="8"/>
  <c r="I18" i="11"/>
  <c r="J18" i="11"/>
  <c r="I17" i="11"/>
  <c r="J17" i="11"/>
  <c r="F17" i="8"/>
  <c r="J16" i="11"/>
  <c r="I16" i="11"/>
  <c r="I15" i="11"/>
  <c r="J15" i="11"/>
  <c r="E15" i="8"/>
  <c r="M15" i="8" s="1"/>
  <c r="E14" i="8"/>
  <c r="M14" i="8" s="1"/>
  <c r="I13" i="11"/>
  <c r="J13" i="11"/>
  <c r="D15" i="8"/>
  <c r="L15" i="8" s="1"/>
  <c r="J14" i="11"/>
  <c r="I14" i="11"/>
  <c r="I12" i="11"/>
  <c r="J12" i="11"/>
  <c r="F12" i="8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F5" i="8"/>
  <c r="I4" i="11"/>
  <c r="J4" i="11"/>
  <c r="J3" i="11"/>
  <c r="I3" i="11"/>
  <c r="F3" i="8"/>
  <c r="E3" i="8"/>
  <c r="M3" i="8" s="1"/>
  <c r="D3" i="8"/>
  <c r="L3" i="8" s="1"/>
  <c r="I2" i="11"/>
  <c r="J2" i="11"/>
  <c r="G3" i="8"/>
  <c r="L24" i="11" l="1"/>
  <c r="N24" i="11" s="1"/>
  <c r="I25" i="8" s="1"/>
  <c r="K24" i="11"/>
  <c r="M24" i="11" s="1"/>
  <c r="H25" i="8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H12" i="8"/>
  <c r="I12" i="8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I5" i="8"/>
  <c r="L3" i="11"/>
  <c r="N3" i="11" s="1"/>
  <c r="K3" i="11"/>
  <c r="M3" i="11" s="1"/>
  <c r="L2" i="11"/>
  <c r="N2" i="11" s="1"/>
  <c r="K2" i="11"/>
  <c r="M2" i="11" s="1"/>
  <c r="H21" i="8" l="1"/>
  <c r="I21" i="8"/>
  <c r="H20" i="8"/>
  <c r="I20" i="8"/>
  <c r="H19" i="8"/>
  <c r="I19" i="8"/>
  <c r="H18" i="8"/>
  <c r="I18" i="8"/>
  <c r="H17" i="8"/>
  <c r="I17" i="8"/>
  <c r="H16" i="8"/>
  <c r="I16" i="8"/>
  <c r="I14" i="8"/>
  <c r="H14" i="8"/>
  <c r="H15" i="8"/>
  <c r="I15" i="8"/>
  <c r="I13" i="8"/>
  <c r="H13" i="8"/>
  <c r="I11" i="8"/>
  <c r="H11" i="8"/>
  <c r="H10" i="8"/>
  <c r="I10" i="8"/>
  <c r="H9" i="8"/>
  <c r="I9" i="8"/>
  <c r="H8" i="8"/>
  <c r="I8" i="8"/>
  <c r="H7" i="8"/>
  <c r="I7" i="8"/>
  <c r="I6" i="8"/>
  <c r="H6" i="8"/>
  <c r="H5" i="8"/>
  <c r="I4" i="8"/>
  <c r="H4" i="8"/>
  <c r="I3" i="8"/>
  <c r="H3" i="8"/>
</calcChain>
</file>

<file path=xl/sharedStrings.xml><?xml version="1.0" encoding="utf-8"?>
<sst xmlns="http://schemas.openxmlformats.org/spreadsheetml/2006/main" count="1850" uniqueCount="509">
  <si>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</si>
  <si>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</si>
  <si>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</si>
  <si>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</si>
  <si>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</si>
  <si>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</si>
  <si>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</si>
  <si>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</si>
  <si>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</si>
  <si>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</si>
  <si>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</si>
  <si>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</si>
  <si>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</si>
  <si>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</si>
  <si>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</si>
  <si>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</si>
  <si>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</si>
  <si>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</si>
  <si>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</si>
  <si>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</si>
  <si>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</si>
  <si>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</si>
  <si>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</si>
  <si>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</si>
  <si>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</si>
  <si>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</si>
  <si>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</si>
  <si>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</si>
  <si>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</si>
  <si>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</si>
  <si>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</si>
  <si>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</si>
  <si>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</si>
  <si>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</si>
  <si>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</si>
  <si>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</si>
  <si>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</si>
  <si>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</si>
  <si>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</si>
  <si>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</si>
  <si>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</si>
  <si>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</si>
  <si>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</si>
  <si>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</si>
  <si>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</si>
  <si>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</si>
  <si>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</si>
  <si>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</si>
  <si>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</si>
  <si>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</si>
  <si>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</si>
  <si>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</si>
  <si>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</si>
  <si>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</si>
  <si>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</si>
  <si>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</si>
  <si>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</si>
  <si>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</si>
  <si>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</si>
  <si>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</si>
  <si>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</si>
  <si>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</si>
  <si>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</si>
  <si>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</si>
  <si>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</si>
  <si>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</si>
  <si>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</si>
  <si>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</si>
  <si>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</si>
  <si>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</si>
  <si>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</si>
  <si>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</si>
  <si>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</si>
  <si>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</si>
  <si>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</si>
  <si>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</si>
  <si>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</si>
  <si>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</si>
  <si>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</si>
  <si>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</si>
  <si>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</si>
  <si>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</si>
  <si>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</si>
  <si>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</si>
  <si>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</si>
  <si>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</si>
  <si>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</si>
  <si>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</si>
  <si>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</si>
  <si>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</si>
  <si>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</si>
  <si>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</si>
  <si>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</si>
  <si>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</si>
  <si>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</si>
  <si>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</si>
  <si>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</si>
  <si>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</si>
  <si>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</si>
  <si>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</si>
  <si>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</si>
  <si>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</si>
  <si>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</si>
  <si>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</si>
  <si>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</si>
  <si>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</si>
  <si>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</si>
  <si>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</si>
  <si>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</si>
  <si>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</si>
  <si>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</si>
  <si>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</si>
  <si>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</si>
  <si>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</si>
  <si>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</si>
  <si>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</si>
  <si>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</si>
  <si>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</si>
  <si>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</si>
  <si>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</si>
  <si>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</si>
  <si>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</si>
  <si>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</si>
  <si>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</si>
  <si>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</si>
  <si>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</si>
  <si>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</si>
  <si>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</si>
  <si>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</si>
  <si>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</si>
  <si>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</si>
  <si>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</si>
  <si>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</si>
  <si>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</si>
  <si>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</si>
  <si>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</si>
  <si>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</si>
  <si>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</si>
  <si>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</si>
  <si>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</si>
  <si>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</si>
  <si>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</si>
  <si>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</si>
  <si>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</si>
  <si>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</si>
  <si>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</si>
  <si>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</si>
  <si>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</si>
  <si>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</si>
  <si>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</si>
  <si>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</si>
  <si>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</si>
  <si>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</si>
  <si>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</si>
  <si>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</si>
  <si>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</si>
  <si>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</si>
  <si>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</si>
  <si>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</si>
  <si>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</si>
  <si>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</si>
  <si>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</si>
  <si>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</si>
  <si>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</si>
  <si>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</si>
  <si>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</si>
  <si>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</si>
  <si>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</si>
  <si>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</si>
  <si>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</si>
  <si>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</si>
  <si>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</si>
  <si>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</si>
  <si>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</si>
  <si>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</si>
  <si>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</si>
  <si>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</si>
  <si>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</si>
  <si>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</si>
  <si>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</si>
  <si>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</si>
  <si>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</si>
  <si>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</si>
  <si>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</si>
  <si>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</si>
  <si>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</si>
  <si>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</si>
  <si>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</si>
  <si>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</si>
  <si>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</si>
  <si>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</si>
  <si>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</si>
  <si>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</si>
  <si>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</si>
  <si>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</si>
  <si>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</si>
  <si>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</si>
  <si>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</si>
  <si>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</si>
  <si>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</si>
  <si>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</si>
  <si>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</si>
  <si>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</si>
  <si>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</si>
  <si>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</si>
  <si>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</si>
  <si>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</si>
  <si>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</si>
  <si>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</si>
  <si>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</si>
  <si>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</si>
  <si>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</si>
  <si>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</si>
  <si>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</si>
  <si>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</si>
  <si>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</si>
  <si>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</si>
  <si>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</si>
  <si>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</si>
  <si>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</si>
  <si>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</si>
  <si>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</si>
  <si>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</si>
  <si>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</si>
  <si>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</si>
  <si>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</si>
  <si>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</si>
  <si>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</si>
  <si>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</si>
  <si>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</si>
  <si>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</si>
  <si>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</si>
  <si>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</si>
  <si>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</si>
  <si>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</si>
  <si>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</si>
  <si>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</si>
  <si>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</si>
  <si>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</si>
  <si>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</si>
  <si>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</si>
  <si>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</si>
  <si>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</si>
  <si>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</si>
  <si>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</si>
  <si>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</si>
  <si>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</si>
  <si>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</si>
  <si>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</si>
  <si>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</si>
  <si>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</si>
  <si>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</si>
  <si>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</si>
  <si>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</si>
  <si>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</si>
  <si>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</si>
  <si>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</si>
  <si>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</si>
  <si>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</si>
  <si>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</si>
  <si>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</si>
  <si>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</si>
  <si>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</si>
  <si>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</si>
  <si>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</si>
  <si>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</si>
  <si>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</si>
  <si>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</si>
  <si>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</si>
  <si>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</si>
  <si>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</si>
  <si>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</si>
  <si>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</si>
  <si>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</si>
  <si>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</si>
  <si>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</si>
  <si>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</si>
  <si>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</si>
  <si>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</si>
  <si>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</si>
  <si>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</si>
  <si>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</si>
  <si>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</si>
  <si>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</si>
  <si>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</si>
  <si>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</si>
  <si>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</si>
  <si>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</si>
  <si>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</si>
  <si>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</si>
  <si>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</si>
  <si>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</si>
  <si>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</si>
  <si>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</si>
  <si>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</si>
  <si>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</si>
  <si>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</si>
  <si>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</si>
  <si>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</si>
  <si>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</si>
  <si>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</si>
  <si>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</si>
  <si>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</si>
  <si>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</si>
  <si>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</si>
  <si>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</si>
  <si>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</si>
  <si>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</si>
  <si>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</si>
  <si>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</si>
  <si>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</si>
  <si>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</si>
  <si>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</si>
  <si>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</si>
  <si>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</si>
  <si>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</si>
  <si>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</si>
  <si>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</si>
  <si>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</si>
  <si>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</si>
  <si>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</si>
  <si>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</si>
  <si>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</si>
  <si>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</si>
  <si>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</si>
  <si>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</si>
  <si>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</si>
  <si>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</si>
  <si>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</si>
  <si>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</si>
  <si>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</si>
  <si>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</si>
  <si>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</si>
  <si>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</si>
  <si>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</si>
  <si>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</si>
  <si>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</si>
  <si>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</si>
  <si>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</si>
  <si>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</si>
  <si>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</si>
  <si>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</si>
  <si>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</si>
  <si>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</si>
  <si>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</si>
  <si>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</si>
  <si>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</si>
  <si>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</si>
  <si>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</si>
  <si>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</si>
  <si>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</si>
  <si>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</si>
  <si>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</si>
  <si>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</si>
  <si>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</si>
  <si>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</si>
  <si>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</si>
  <si>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</si>
  <si>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</si>
  <si>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</si>
  <si>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</si>
  <si>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</si>
  <si>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</si>
  <si>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</si>
  <si>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</si>
  <si>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</si>
  <si>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</si>
  <si>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</si>
  <si>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</si>
  <si>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</si>
  <si>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</si>
  <si>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</si>
  <si>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</si>
  <si>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</si>
  <si>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</si>
  <si>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</si>
  <si>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</si>
  <si>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</si>
  <si>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</si>
  <si>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</si>
  <si>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</si>
  <si>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</si>
  <si>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</si>
  <si>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</si>
  <si>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</si>
  <si>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</si>
  <si>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</si>
  <si>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</si>
  <si>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</si>
  <si>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</si>
  <si>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</si>
  <si>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</si>
  <si>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</si>
  <si>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</si>
  <si>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</si>
  <si>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</si>
  <si>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</si>
  <si>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</si>
  <si>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</si>
  <si>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</si>
  <si>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</si>
  <si>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</si>
  <si>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</si>
  <si>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</si>
  <si>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</si>
  <si>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</si>
  <si>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</si>
  <si>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</si>
  <si>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</si>
  <si>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</si>
  <si>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</si>
  <si>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</si>
  <si>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</si>
  <si>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</si>
  <si>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</si>
  <si>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</si>
  <si>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</si>
  <si>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</si>
  <si>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</si>
  <si>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</si>
  <si>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</si>
  <si>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</si>
  <si>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</si>
  <si>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</si>
  <si>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</si>
  <si>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</si>
  <si>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</si>
  <si>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</si>
  <si>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</si>
  <si>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</si>
  <si>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</si>
  <si>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</si>
  <si>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</si>
  <si>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</si>
  <si>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</si>
  <si>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</si>
  <si>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</si>
  <si>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</si>
  <si>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</si>
  <si>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</si>
  <si>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</si>
  <si>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</si>
  <si>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</si>
  <si>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</si>
  <si>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</si>
  <si>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</si>
  <si>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</si>
  <si>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</si>
  <si>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</si>
  <si>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</si>
  <si>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</si>
  <si>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</si>
  <si>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</si>
  <si>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</si>
  <si>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</si>
  <si>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</si>
  <si>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</si>
  <si>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</si>
  <si>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</si>
  <si>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</si>
  <si>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</si>
  <si>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</si>
  <si>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</si>
  <si>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</si>
  <si>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</si>
  <si>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</si>
  <si>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</si>
  <si>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</si>
  <si>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</si>
  <si>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</si>
  <si>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</si>
  <si>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</si>
  <si>
    <t>3-0</t>
  </si>
  <si>
    <t>L</t>
  </si>
  <si>
    <t>1-1</t>
  </si>
  <si>
    <t>W</t>
  </si>
  <si>
    <t>0-0</t>
  </si>
  <si>
    <t>1-0</t>
  </si>
  <si>
    <t>0-2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</si>
  <si>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</si>
  <si>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</si>
  <si>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</si>
  <si>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</si>
  <si>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</si>
  <si>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</si>
  <si>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</si>
  <si>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</si>
  <si>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</si>
  <si>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0-1</t>
  </si>
  <si>
    <t>2-1</t>
  </si>
  <si>
    <t>5-3</t>
  </si>
  <si>
    <t>3-1</t>
  </si>
  <si>
    <t>4-0</t>
  </si>
  <si>
    <t>2-0</t>
  </si>
  <si>
    <t>1-2</t>
  </si>
  <si>
    <t>2-2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</si>
  <si>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</si>
  <si>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</si>
  <si>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</si>
  <si>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</si>
  <si>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</si>
  <si>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</si>
  <si>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</si>
  <si>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</si>
  <si>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Eintrancht Frankfurt</t>
  </si>
  <si>
    <t>Mgladbach</t>
  </si>
  <si>
    <t>Koln</t>
  </si>
  <si>
    <t>Bielefield</t>
  </si>
  <si>
    <t>Celta 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</si>
</sst>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0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14" fontId="0" fillId="3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0" fillId="0" borderId="0" xfId="2" applyFont="1"/>
    <xf numFmtId="14" fontId="1" fillId="0" borderId="0" xfId="0" applyNumberFormat="1" applyFont="1" applyFill="1" applyAlignment="1"/>
    <xf numFmtId="14" fontId="1" fillId="0" borderId="0" xfId="0" applyNumberFormat="1" applyFont="1" applyAlignment="1"/>
    <xf numFmtId="14" fontId="1" fillId="0" borderId="0" xfId="0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1.0536288952707271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1.0483102489359473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1.0609880317550824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1.0434017544503451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1.0559931532357132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1.0453242164831982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1.0439031702712187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1.0405693967297653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1.0604963067078428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1.0362902441105029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1.0434017544503451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1.0717428716055517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1.0461013426898689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1.0469320092443348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1.047073470420135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1.0359060590701679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1.0411448952536586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1.0593199450461075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1.0568331028974083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1.042708496600167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1.0730588601512996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1.0465120455475281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1.0786007116029181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1.0425381099894757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1.0442736271125563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1.0513686083765104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1.0543819242504819</v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1.0485628287452582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1.0687346519929564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1.0461286947489423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1.0453465975749467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1.0556120689697279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1.0510876122378858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1.0421804198806015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1.052267086616911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1.0468011795556451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1.0523293923701496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1.0405885922597782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1.0551236153407171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1.0494125025023127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1.0626784802592908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1.0502857379813271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1.0581003177923753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1.0584605946196426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1.0608952469083379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1.0583708135254832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1.0452102388436428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1.0658651256652059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1.0679692406564159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1.0606212727063642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1.0667899925853617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1.0652016546735219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1.0696235692694445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1.0668028349405521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1.0674919964665432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1.0828735883799971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1.076236811713688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1.0831357824615913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1.0819204349687941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1.060537539928385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1.0501106530953337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1.055097586721879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1.0511368361869355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1.0405885922597782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1.0509930436304777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1.0475117579190587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1.0536616911224432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1.0487772084693074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1.0771788159096061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1.0526045231274919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1.0533218816775407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1.0420112422030368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1.048418440111401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1.0833969648935085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1.0798800682624141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1.0848921818864943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1.0784016071799434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1.0819204349687941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1.0852678068193793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1.0813672763420747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1.0781763507516477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1.0793776820575507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1.043438569981763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1.0423806634244144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1.0408967723463944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1.0607891122072484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1.0569028949649302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1.0631431028595957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1.0586391570182949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1.068727537804758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1.0679524935128775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1.0607891122072484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1.0755802342973508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1.0522085198267568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1.0587691192107669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1.0449698306901456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1.0504446434163872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1.0538611122400778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1.0405885922597782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1.0593568958392465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1.0439811611001015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1.0419581736699886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1.047592923283859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1.0510694237812139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1.0423806634244144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1.0468011795556451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1.038077229388916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1.0344490471441554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1.0441265060289624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1.0382856620047121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1.0342024872400046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1.0808309687628768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1.0681458983010155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1.083213262843725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1.0840677409696946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1.0351900225906741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1.038506964435719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1.0440279853919932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1.0434058512320166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1.0469799548748147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1.0518428764688503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1.047073470420135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1.0593230574421948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1.0567919280515341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1.0404319501157899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1.0558399741144113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1.0724309196869584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1.0619437671691367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1.04299513543169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1.0629323679154563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1.0502085589023142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1.0666596559601409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1.0624101239736632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1.0454473653146403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1.0439811611001015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1.0724309196869584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1.0597065109096055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1.0653482211578977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1.0687346519929564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1.0687346519929564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1.0602620774953408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1.0606212727063642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1.0589099176352577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1.0661767993513469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1.0707999366355214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1.0512018249471584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1.0448679076073528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1.0427491060172347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1.0958650790067852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1.0342024872400046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1.0567609363032806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1.0570323013866483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1.0382856620047121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1.0593230574421948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1.0597204573559456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1.1240849769980794</v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1.0266742785623046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8.675867076698065</v>
      </c>
      <c r="I430" s="6">
        <f>IF('Log_working_3-way'!$D430="","",'True_Odds_Calculator_3-way'!O431/'True_Odds_Calculator_3-way'!B431-1)</f>
        <v>6.6290767810678135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2.8469890967571354E-2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1.0247019721387967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25.186266643104577</v>
      </c>
      <c r="I431" s="6">
        <f>IF('Log_working_3-way'!$D431="","",'True_Odds_Calculator_3-way'!O432/'True_Odds_Calculator_3-way'!B432-1)</f>
        <v>6.3215405981535167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2.5207550865865791E-2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1.0289223781480434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24.280038237377518</v>
      </c>
      <c r="I432" s="6">
        <f>IF('Log_working_3-way'!$D432="","",'True_Odds_Calculator_3-way'!O433/'True_Odds_Calculator_3-way'!B433-1)</f>
        <v>5.620523344811776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2.9698620193315817E-2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1.0261292133842577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15.337958728919848</v>
      </c>
      <c r="I433" s="6">
        <f>IF('Log_working_3-way'!$D433="","",'True_Odds_Calculator_3-way'!O434/'True_Odds_Calculator_3-way'!B434-1)</f>
        <v>6.8952014260028083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2.8069683807388612E-2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1.0209599092515971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19.585766424069124</v>
      </c>
      <c r="I434" s="6">
        <f>IF('Log_working_3-way'!$D434="","",'True_Odds_Calculator_3-way'!O435/'True_Odds_Calculator_3-way'!B435-1)</f>
        <v>7.9836360288104817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2.2162566027244868E-2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1.0315082927843517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34.248254461539659</v>
      </c>
      <c r="I435" s="6">
        <f>IF('Log_working_3-way'!$D435="","",'True_Odds_Calculator_3-way'!O436/'True_Odds_Calculator_3-way'!B436-1)</f>
        <v>5.4188110040390072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2.9547074505461124E-2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1.026240495764116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9.5918948147442613</v>
      </c>
      <c r="I436" s="6">
        <f>IF('Log_working_3-way'!$D436="","",'True_Odds_Calculator_3-way'!O437/'True_Odds_Calculator_3-way'!B437-1)</f>
        <v>8.2064499034021825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2.8350310992637739E-2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1.0388648542107746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36.242194854030885</v>
      </c>
      <c r="I437" s="6">
        <f>IF('Log_working_3-way'!$D437="","",'True_Odds_Calculator_3-way'!O438/'True_Odds_Calculator_3-way'!B438-1)</f>
        <v>4.1488617082140005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3.5888424051214951E-2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1.0202052353018285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8.6169656666601231</v>
      </c>
      <c r="I438" s="6">
        <f>IF('Log_working_3-way'!$D438="","",'True_Odds_Calculator_3-way'!O439/'True_Odds_Calculator_3-way'!B439-1)</f>
        <v>8.2084011743479337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2.1834515784931341E-2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1.0251653961935889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11.241058652389894</v>
      </c>
      <c r="I439" s="6">
        <f>IF('Log_working_3-way'!$D439="","",'True_Odds_Calculator_3-way'!O440/'True_Odds_Calculator_3-way'!B440-1)</f>
        <v>8.2161699244748299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2.7265740419956996E-2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1.0389312961906165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45.71938580517525</v>
      </c>
      <c r="I440" s="6">
        <f>IF('Log_working_3-way'!$D440="","",'True_Odds_Calculator_3-way'!O441/'True_Odds_Calculator_3-way'!B441-1)</f>
        <v>2.6811827535010351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3.2233361180729503E-2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1.0269519341659565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19.087947231660998</v>
      </c>
      <c r="I441" s="6">
        <f>IF('Log_working_3-way'!$D441="","",'True_Odds_Calculator_3-way'!O442/'True_Odds_Calculator_3-way'!B442-1)</f>
        <v>7.6634586412331682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2.8535010895933688E-2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1.0281683229398226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3.9771523235859956</v>
      </c>
      <c r="I442" s="6">
        <f>IF('Log_working_3-way'!$D442="","",'True_Odds_Calculator_3-way'!O443/'True_Odds_Calculator_3-way'!B443-1)</f>
        <v>6.1026763078528434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2.8429507778694241E-2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1.0209197936512253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13.465286447567312</v>
      </c>
      <c r="I443" s="6">
        <f>IF('Log_working_3-way'!$D443="","",'True_Odds_Calculator_3-way'!O444/'True_Odds_Calculator_3-way'!B444-1)</f>
        <v>7.610213736631918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2.264821798754002E-2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1.0251234668521134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9.0647769882286262</v>
      </c>
      <c r="I444" s="6">
        <f>IF('Log_working_3-way'!$D444="","",'True_Odds_Calculator_3-way'!O445/'True_Odds_Calculator_3-way'!B445-1)</f>
        <v>12.25520206803367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2.7247435097365713E-2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1.0251111060797697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13.626264359495449</v>
      </c>
      <c r="I445" s="6">
        <f>IF('Log_working_3-way'!$D445="","",'True_Odds_Calculator_3-way'!O446/'True_Odds_Calculator_3-way'!B446-1)</f>
        <v>10.26362465668767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2.7134151251365424E-2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1.0332997062450673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6.3725145129717395</v>
      </c>
      <c r="I446" s="6">
        <f>IF('Log_working_3-way'!$D446="","",'True_Odds_Calculator_3-way'!O447/'True_Odds_Calculator_3-way'!B447-1)</f>
        <v>7.4566698630813768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3.5064045051295345E-2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1.0325146750804688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29.238038650856605</v>
      </c>
      <c r="I447" s="6">
        <f>IF('Log_working_3-way'!$D447="","",'True_Odds_Calculator_3-way'!O448/'True_Odds_Calculator_3-way'!B448-1)</f>
        <v>4.5985172222407567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3.2144066361943224E-2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1.0272226905906106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6.4222208279332147</v>
      </c>
      <c r="I448" s="6">
        <f>IF('Log_working_3-way'!$D448="","",'True_Odds_Calculator_3-way'!O449/'True_Odds_Calculator_3-way'!B449-1)</f>
        <v>5.1712053637525788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2.8132262688395082E-2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1.043542115315065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0.15119967351670627</v>
      </c>
      <c r="I449" s="6">
        <f>IF('Log_working_3-way'!$D449="","",'True_Odds_Calculator_3-way'!O450/'True_Odds_Calculator_3-way'!B450-1)</f>
        <v>2.4461770817507644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3.3024617019499658E-2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1.0206572135669152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14.904849615860016</v>
      </c>
      <c r="I450" s="6">
        <f>IF('Log_working_3-way'!$D450="","",'True_Odds_Calculator_3-way'!O451/'True_Odds_Calculator_3-way'!B451-1)</f>
        <v>6.9854030267253417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2.2273425499231836E-2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1.0546085274231745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60.831300076811544</v>
      </c>
      <c r="I451" s="6">
        <f>IF('Log_working_3-way'!$D451="","",'True_Odds_Calculator_3-way'!O452/'True_Odds_Calculator_3-way'!B452-1)</f>
        <v>1.2587746628608247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3.5074467470267212E-2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1.056011482006916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62.899047051140379</v>
      </c>
      <c r="I452" s="6">
        <f>IF('Log_working_3-way'!$D452="","",'True_Odds_Calculator_3-way'!O453/'True_Odds_Calculator_3-way'!B453-1)</f>
        <v>1.0906762172074025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3.4416395989894655E-2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1.0459436166168361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0.2005217821012133</v>
      </c>
      <c r="I453" s="6">
        <f>IF('Log_working_3-way'!$D453="","",'True_Odds_Calculator_3-way'!O454/'True_Odds_Calculator_3-way'!B454-1)</f>
        <v>1.4237541238722429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3.2945201337464924E-2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1.0202913532144116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14.168651266130199</v>
      </c>
      <c r="I454" s="6">
        <f>IF('Log_working_3-way'!$D454="","",'True_Odds_Calculator_3-way'!O455/'True_Odds_Calculator_3-way'!B455-1)</f>
        <v>6.1872320641421252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2.1846354571532167E-2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1.0346906307494563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51.677049933144708</v>
      </c>
      <c r="I455" s="6">
        <f>IF('Log_working_3-way'!$D455="","",'True_Odds_Calculator_3-way'!O456/'True_Odds_Calculator_3-way'!B456-1)</f>
        <v>2.1291822932755387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2.6362410447328122E-2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1.0246146161108003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11.69611631617741</v>
      </c>
      <c r="I456" s="6">
        <f>IF('Log_working_3-way'!$D456="","",'True_Odds_Calculator_3-way'!O457/'True_Odds_Calculator_3-way'!B457-1)</f>
        <v>6.6865319153514111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2.6525091344788754E-2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1.0281444624528218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21.026127265065316</v>
      </c>
      <c r="I457" s="6">
        <f>IF('Log_working_3-way'!$D457="","",'True_Odds_Calculator_3-way'!O458/'True_Odds_Calculator_3-way'!B458-1)</f>
        <v>6.291065583707117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2.949268786874959E-2</v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1.027510756049602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2.3182934001664046</v>
      </c>
      <c r="I459" s="6">
        <f>IF('Log_working_3-way'!$D459="","",'True_Odds_Calculator_3-way'!O460/'True_Odds_Calculator_3-way'!B460-1)</f>
        <v>4.3967897157452374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2.5856568726115192E-2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1.0637787591697987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68.410238840356087</v>
      </c>
      <c r="I460" s="6">
        <f>IF('Log_working_3-way'!$D460="","",'True_Odds_Calculator_3-way'!O461/'True_Odds_Calculator_3-way'!B461-1)</f>
        <v>0.40291503209916946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3.4695229061797228E-2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1.0227432326335431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21.795808358778416</v>
      </c>
      <c r="I461" s="6">
        <f>IF('Log_working_3-way'!$D461="","",'True_Odds_Calculator_3-way'!O462/'True_Odds_Calculator_3-way'!B462-1)</f>
        <v>5.9090764512031484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2.3774508973398945E-2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1.0192898402638533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12.843105300196305</v>
      </c>
      <c r="I462" s="6">
        <f>IF('Log_working_3-way'!$D462="","",'True_Odds_Calculator_3-way'!O463/'True_Odds_Calculator_3-way'!B463-1)</f>
        <v>8.4468072086405765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2.0947016370357341E-2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1.0254467211343665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14.82495397217594</v>
      </c>
      <c r="I463" s="6">
        <f>IF('Log_working_3-way'!$D463="","",'True_Odds_Calculator_3-way'!O464/'True_Odds_Calculator_3-way'!B464-1)</f>
        <v>8.1582104059685108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2.7434590169599149E-2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1.0241028770961191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9.8277944053588318</v>
      </c>
      <c r="I464" s="6">
        <f>IF('Log_working_3-way'!$D464="","",'True_Odds_Calculator_3-way'!O465/'True_Odds_Calculator_3-way'!B465-1)</f>
        <v>9.4756946679096465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2.616568944198483E-2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1.0289694733383221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25.910952415996952</v>
      </c>
      <c r="I465" s="6">
        <f>IF('Log_working_3-way'!$D465="","",'True_Odds_Calculator_3-way'!O466/'True_Odds_Calculator_3-way'!B466-1)</f>
        <v>6.3321864978375952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2.9351566482064051E-2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1.0266362554760529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25.138750711182592</v>
      </c>
      <c r="I466" s="6">
        <f>IF('Log_working_3-way'!$D466="","",'True_Odds_Calculator_3-way'!O467/'True_Odds_Calculator_3-way'!B467-1)</f>
        <v>7.2758232134641201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2.707120887810599E-2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1.0301891135097812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26.45904380298995</v>
      </c>
      <c r="I467" s="6">
        <f>IF('Log_working_3-way'!$D467="","",'True_Odds_Calculator_3-way'!O468/'True_Odds_Calculator_3-way'!B468-1)</f>
        <v>6.7445214032755327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3.0383490705525373E-2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1.0254547195146266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7.67372597338424</v>
      </c>
      <c r="I468" s="6">
        <f>IF('Log_working_3-way'!$D468="","",'True_Odds_Calculator_3-way'!O469/'True_Odds_Calculator_3-way'!B469-1)</f>
        <v>8.2726803970721523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2.7317505222099969E-2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1.0323979413993516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32.964266658985125</v>
      </c>
      <c r="I469" s="6">
        <f>IF('Log_working_3-way'!$D469="","",'True_Odds_Calculator_3-way'!O470/'True_Odds_Calculator_3-way'!B470-1)</f>
        <v>5.154809814460303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3.0871062700100316E-2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1.0289998573157273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2.8892935178441363</v>
      </c>
      <c r="I470" s="6">
        <f>IF('Log_working_3-way'!$D470="","",'True_Odds_Calculator_3-way'!O471/'True_Odds_Calculator_3-way'!B471-1)</f>
        <v>5.9142995872784647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2.8464419475655589E-2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1.0249711708419464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11.6889952274229</v>
      </c>
      <c r="I471" s="6">
        <f>IF('Log_working_3-way'!$D471="","",'True_Odds_Calculator_3-way'!O472/'True_Odds_Calculator_3-way'!B472-1)</f>
        <v>9.1969388130092025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2.7101179218822935E-2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1.0290010041391946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25.079609443753991</v>
      </c>
      <c r="I472" s="6">
        <f>IF('Log_working_3-way'!$D472="","",'True_Odds_Calculator_3-way'!O473/'True_Odds_Calculator_3-way'!B473-1)</f>
        <v>7.7080871685108168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2.9400319410358255E-2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1.0303699410725446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12.281176603698727</v>
      </c>
      <c r="I473" s="6">
        <f>IF('Log_working_3-way'!$D473="","",'True_Odds_Calculator_3-way'!O474/'True_Odds_Calculator_3-way'!B474-1)</f>
        <v>8.6959398975488433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3.2846827818576729E-2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1.0338992698945106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25.498478498722008</v>
      </c>
      <c r="I474" s="6">
        <f>IF('Log_working_3-way'!$D474="","",'True_Odds_Calculator_3-way'!O475/'True_Odds_Calculator_3-way'!B475-1)</f>
        <v>5.4213186451261937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3.4456725148995782E-2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1.031971132252081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17.768318520417669</v>
      </c>
      <c r="I475" s="6">
        <f>IF('Log_working_3-way'!$D475="","",'True_Odds_Calculator_3-way'!O476/'True_Odds_Calculator_3-way'!B476-1)</f>
        <v>7.4653258380186447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3.4005670145961675E-2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1.0435761098549254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39.073164137098317</v>
      </c>
      <c r="I476" s="6">
        <f>IF('Log_working_3-way'!$D476="","",'True_Odds_Calculator_3-way'!O477/'True_Odds_Calculator_3-way'!B477-1)</f>
        <v>4.6171542416029974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3.8682867932964937E-2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1.0358926198374403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14.043839018861336</v>
      </c>
      <c r="I477" s="6">
        <f>IF('Log_working_3-way'!$D477="","",'True_Odds_Calculator_3-way'!O478/'True_Odds_Calculator_3-way'!B478-1)</f>
        <v>6.9513566171083951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3.8485124956124439E-2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1.0357060580555668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13.929908969640652</v>
      </c>
      <c r="I478" s="6">
        <f>IF('Log_working_3-way'!$D478="","",'True_Odds_Calculator_3-way'!O479/'True_Odds_Calculator_3-way'!B479-1)</f>
        <v>6.3098984365468072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3.818657110238699E-2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1.0409810007350746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30.764552422506679</v>
      </c>
      <c r="I479" s="6">
        <f>IF('Log_working_3-way'!$D479="","",'True_Odds_Calculator_3-way'!O480/'True_Odds_Calculator_3-way'!B480-1)</f>
        <v>5.1018316793064615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3.9821428648594726E-2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1.0366895323768941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11.631623641304349</v>
      </c>
      <c r="I480" s="6">
        <f>IF('Log_working_3-way'!$D480="","",'True_Odds_Calculator_3-way'!O481/'True_Odds_Calculator_3-way'!B481-1)</f>
        <v>6.5498949579831933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3.9256282223034233E-2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1.0199220971131289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19.798231378147484</v>
      </c>
      <c r="I481" s="6">
        <f>IF('Log_working_3-way'!$D481="","",'True_Odds_Calculator_3-way'!O482/'True_Odds_Calculator_3-way'!B482-1)</f>
        <v>7.5220970698617879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2.1066733214941014E-2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1.0517838178739025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66.443199395043479</v>
      </c>
      <c r="I482" s="6">
        <f>IF('Log_working_3-way'!$D482="","",'True_Odds_Calculator_3-way'!O483/'True_Odds_Calculator_3-way'!B483-1)</f>
        <v>0.54828281439493742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2.967304438923235E-2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1.0353046493710425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12.928413870294387</v>
      </c>
      <c r="I483" s="6">
        <f>IF('Log_working_3-way'!$D483="","",'True_Odds_Calculator_3-way'!O484/'True_Odds_Calculator_3-way'!B484-1)</f>
        <v>11.556066923775788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3.7974872251549385E-2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1.0391833574572702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23.773236001407401</v>
      </c>
      <c r="I484" s="6">
        <f>IF('Log_working_3-way'!$D484="","",'True_Odds_Calculator_3-way'!O485/'True_Odds_Calculator_3-way'!B485-1)</f>
        <v>7.1719735482547211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4.0123258124029393E-2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1.0405381043106827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24.522745329835431</v>
      </c>
      <c r="I485" s="6">
        <f>IF('Log_working_3-way'!$D485="","",'True_Odds_Calculator_3-way'!O486/'True_Odds_Calculator_3-way'!B486-1)</f>
        <v>8.2071623732009922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4.1044162127876982E-2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1.0421149828315588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28.308560273581833</v>
      </c>
      <c r="I486" s="6">
        <f>IF('Log_working_3-way'!$D486="","",'True_Odds_Calculator_3-way'!O487/'True_Odds_Calculator_3-way'!B487-1)</f>
        <v>6.9743021129883509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4.1473838737055457E-2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1.0398759458044271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26.208718035500834</v>
      </c>
      <c r="I487" s="6">
        <f>IF('Log_working_3-way'!$D487="","",'True_Odds_Calculator_3-way'!O488/'True_Odds_Calculator_3-way'!B488-1)</f>
        <v>7.830715612917734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3.9863229434209391E-2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1.0460960361674088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31.374069177213002</v>
      </c>
      <c r="I488" s="6">
        <f>IF('Log_working_3-way'!$D488="","",'True_Odds_Calculator_3-way'!O489/'True_Odds_Calculator_3-way'!B489-1)</f>
        <v>6.431308435988778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4.4108943485736907E-2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1.0347220198676164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11.206230351292424</v>
      </c>
      <c r="I489" s="6">
        <f>IF('Log_working_3-way'!$D489="","",'True_Odds_Calculator_3-way'!O490/'True_Odds_Calculator_3-way'!B490-1)</f>
        <v>10.620082884456995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3.7542268878335783E-2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1.0362824481833872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8.0564910332434501</v>
      </c>
      <c r="I490" s="6">
        <f>IF('Log_working_3-way'!$D490="","",'True_Odds_Calculator_3-way'!O491/'True_Odds_Calculator_3-way'!B491-1)</f>
        <v>9.6233666410854291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3.8974379878931042E-2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1.0357933167163333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14.914533672815647</v>
      </c>
      <c r="I491" s="6">
        <f>IF('Log_working_3-way'!$D491="","",'True_Odds_Calculator_3-way'!O492/'True_Odds_Calculator_3-way'!B492-1)</f>
        <v>10.373081561910126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3.8331114764845076E-2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1.0437679969158209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21.542593018963156</v>
      </c>
      <c r="I492" s="6">
        <f>IF('Log_working_3-way'!$D492="","",'True_Odds_Calculator_3-way'!O493/'True_Odds_Calculator_3-way'!B493-1)</f>
        <v>8.0012559500989937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4.5349916423577552E-2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1.0460761173465725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10.489069278014004</v>
      </c>
      <c r="I493" s="6">
        <f>IF('Log_working_3-way'!$D493="","",'True_Odds_Calculator_3-way'!O494/'True_Odds_Calculator_3-way'!B494-1)</f>
        <v>8.2482542113876374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4.937370197300095E-2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1.0603731139806976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1.8168464473805468</v>
      </c>
      <c r="I494" s="6">
        <f>IF('Log_working_3-way'!$D494="","",'True_Odds_Calculator_3-way'!O495/'True_Odds_Calculator_3-way'!B495-1)</f>
        <v>5.4937031941203349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5.5311910237850315E-2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1.0249859590504149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3.4575340990872379</v>
      </c>
      <c r="I495" s="6">
        <f>IF('Log_working_3-way'!$D495="","",'True_Odds_Calculator_3-way'!O496/'True_Odds_Calculator_3-way'!B496-1)</f>
        <v>4.2801890130799523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2.4268035291022283E-2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1.0339859393406627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0.59519443925103932</v>
      </c>
      <c r="I496" s="6">
        <f>IF('Log_working_3-way'!$D496="","",'True_Odds_Calculator_3-way'!O497/'True_Odds_Calculator_3-way'!B497-1)</f>
        <v>2.9076405129296785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2.7742474015301388E-2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1.0331914061139909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50.187563459991594</v>
      </c>
      <c r="I497" s="6">
        <f>IF('Log_working_3-way'!$D497="","",'True_Odds_Calculator_3-way'!O498/'True_Odds_Calculator_3-way'!B498-1)</f>
        <v>2.2342824294945265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2.5834662684270704E-2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1.0252278087413556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12.654771881363114</v>
      </c>
      <c r="I498" s="6">
        <f>IF('Log_working_3-way'!$D498="","",'True_Odds_Calculator_3-way'!O499/'True_Odds_Calculator_3-way'!B499-1)</f>
        <v>7.7259764840124685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2.7289923270146899E-2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1.0303604250501768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28.972279972279967</v>
      </c>
      <c r="I499" s="6">
        <f>IF('Log_working_3-way'!$D499="","",'True_Odds_Calculator_3-way'!O500/'True_Odds_Calculator_3-way'!B500-1)</f>
        <v>7.1117133140254527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2.9758081781203094E-2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1.0255786727728629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7.7755956170636722</v>
      </c>
      <c r="I500" s="6">
        <f>IF('Log_working_3-way'!$D500="","",'True_Odds_Calculator_3-way'!O501/'True_Odds_Calculator_3-way'!B501-1)</f>
        <v>10.031947107217784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2.7625637000636916E-2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1.0256968025489668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11.233685401672533</v>
      </c>
      <c r="I501" s="6">
        <f>IF('Log_working_3-way'!$D501="","",'True_Odds_Calculator_3-way'!O502/'True_Odds_Calculator_3-way'!B502-1)</f>
        <v>9.189164314184044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2.7884874197619425E-2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1.0342800630397579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32.910728531335856</v>
      </c>
      <c r="I502" s="6">
        <f>IF('Log_working_3-way'!$D502="","",'True_Odds_Calculator_3-way'!O503/'True_Odds_Calculator_3-way'!B503-1)</f>
        <v>5.8506982626717647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3.2498597965046505E-2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1.0330507687402057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33.372097851196045</v>
      </c>
      <c r="I503" s="6">
        <f>IF('Log_working_3-way'!$D503="","",'True_Odds_Calculator_3-way'!O504/'True_Odds_Calculator_3-way'!B504-1)</f>
        <v>6.9647793511724601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3.0802343099773699E-2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1.0577085821109733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-0.42022342541127766</v>
      </c>
      <c r="I504" s="6">
        <f>IF('Log_working_3-way'!$D504="","",'True_Odds_Calculator_3-way'!O505/'True_Odds_Calculator_3-way'!B505-1)</f>
        <v>0.83332688476065409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3.4872511829225905E-2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1.0314535484403067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3.6675677958942305</v>
      </c>
      <c r="I505" s="6">
        <f>IF('Log_working_3-way'!$D505="","",'True_Odds_Calculator_3-way'!O506/'True_Odds_Calculator_3-way'!B506-1)</f>
        <v>3.9679335865720544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3.0337911142864549E-2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1.0251285139019919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9.5361304782113905</v>
      </c>
      <c r="I506" s="6">
        <f>IF('Log_working_3-way'!$D506="","",'True_Odds_Calculator_3-way'!O507/'True_Odds_Calculator_3-way'!B507-1)</f>
        <v>6.9942449920311303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2.7002953455306899E-2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1.0343203245609858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0.90385296850597352</v>
      </c>
      <c r="I507" s="6">
        <f>IF('Log_working_3-way'!$D507="","",'True_Odds_Calculator_3-way'!O508/'True_Odds_Calculator_3-way'!B508-1)</f>
        <v>4.8305497160495436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3.031535194723034E-2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1.0530934622009709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59.886339661908742</v>
      </c>
      <c r="I508" s="6">
        <f>IF('Log_working_3-way'!$D508="","",'True_Odds_Calculator_3-way'!O509/'True_Odds_Calculator_3-way'!B509-1)</f>
        <v>1.5640365639753822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3.4520363286999256E-2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1.0475417102277893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8.5384831974988185</v>
      </c>
      <c r="I509" s="6">
        <f>IF('Log_working_3-way'!$D509="","",'True_Odds_Calculator_3-way'!O510/'True_Odds_Calculator_3-way'!B510-1)</f>
        <v>6.1887059093817323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4.9896567258081559E-2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1.0580183929283706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33.829219351568426</v>
      </c>
      <c r="I510" s="6">
        <f>IF('Log_working_3-way'!$D510="","",'True_Odds_Calculator_3-way'!O511/'True_Odds_Calculator_3-way'!B511-1)</f>
        <v>4.1283152885151448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5.4601466977779234E-2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1.0508989474258539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7.7774300107856718</v>
      </c>
      <c r="I511" s="6">
        <f>IF('Log_working_3-way'!$D511="","",'True_Odds_Calculator_3-way'!O512/'True_Odds_Calculator_3-way'!B512-1)</f>
        <v>5.3436211886134775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5.2545379029065087E-2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1.0537022823176192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26.428514971793586</v>
      </c>
      <c r="I512" s="6">
        <f>IF('Log_working_3-way'!$D512="","",'True_Odds_Calculator_3-way'!O513/'True_Odds_Calculator_3-way'!B513-1)</f>
        <v>5.1752713971012794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5.3833055162602284E-2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1.0576938758353469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3.3646474376336863</v>
      </c>
      <c r="I513" s="6">
        <f>IF('Log_working_3-way'!$D513="","",'True_Odds_Calculator_3-way'!O514/'True_Odds_Calculator_3-way'!B514-1)</f>
        <v>4.8650118745005146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5.506446991494518E-2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1.0493330941439183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9.4262142640867559</v>
      </c>
      <c r="I514" s="6">
        <f>IF('Log_working_3-way'!$D514="","",'True_Odds_Calculator_3-way'!O515/'True_Odds_Calculator_3-way'!B515-1)</f>
        <v>5.5164910894833525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5.1621528856886645E-2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1.0687464844261865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0.68986206439672459</v>
      </c>
      <c r="I515" s="6">
        <f>IF('Log_working_3-way'!$D515="","",'True_Odds_Calculator_3-way'!O516/'True_Odds_Calculator_3-way'!B516-1)</f>
        <v>3.0636905640155634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5.4836400224453907E-2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1.0579270178064057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31.783437953882512</v>
      </c>
      <c r="I516" s="6">
        <f>IF('Log_working_3-way'!$D516="","",'True_Odds_Calculator_3-way'!O517/'True_Odds_Calculator_3-way'!B517-1)</f>
        <v>4.9811706577308943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5.5474296906971698E-2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1.05753960748793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34.297596317846811</v>
      </c>
      <c r="I517" s="6">
        <f>IF('Log_working_3-way'!$D517="","",'True_Odds_Calculator_3-way'!O518/'True_Odds_Calculator_3-way'!B518-1)</f>
        <v>5.9347271772447598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5.3336593134538868E-2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1.0421059315748664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8.3434519771756896</v>
      </c>
      <c r="I518" s="6">
        <f>IF('Log_working_3-way'!$D518="","",'True_Odds_Calculator_3-way'!O519/'True_Odds_Calculator_3-way'!B519-1)</f>
        <v>9.994191122812877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4.5183838249032382E-2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1.0237170619833365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2.9566562187830052</v>
      </c>
      <c r="I519" s="6">
        <f>IF('Log_working_3-way'!$D519="","",'True_Odds_Calculator_3-way'!O520/'True_Odds_Calculator_3-way'!B520-1)</f>
        <v>5.295767063988837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2.3196168241567561E-2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1.023619030240557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4.135486557507936</v>
      </c>
      <c r="I520" s="6">
        <f>IF('Log_working_3-way'!$D520="","",'True_Odds_Calculator_3-way'!O521/'True_Odds_Calculator_3-way'!B521-1)</f>
        <v>7.4948395213758019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2.4343048902600639E-2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1.0314719632435445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51.807041359651123</v>
      </c>
      <c r="I521" s="6">
        <f>IF('Log_working_3-way'!$D521="","",'True_Odds_Calculator_3-way'!O522/'True_Odds_Calculator_3-way'!B522-1)</f>
        <v>2.2288232627706024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2.3835885377727184E-2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1.0304487571610725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8.2799801353713196</v>
      </c>
      <c r="I522" s="6">
        <f>IF('Log_working_3-way'!$D522="","",'True_Odds_Calculator_3-way'!O523/'True_Odds_Calculator_3-way'!B523-1)</f>
        <v>10.201016330500654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3.2875340093690308E-2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1.0360801944198605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30.923536567243211</v>
      </c>
      <c r="I523" s="6">
        <f>IF('Log_working_3-way'!$D523="","",'True_Odds_Calculator_3-way'!O524/'True_Odds_Calculator_3-way'!B524-1)</f>
        <v>6.8899346376314714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3.4642957267011054E-2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1.0326352106400338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23.439021478401173</v>
      </c>
      <c r="I524" s="6">
        <f>IF('Log_working_3-way'!$D524="","",'True_Odds_Calculator_3-way'!O525/'True_Odds_Calculator_3-way'!B525-1)</f>
        <v>9.0062002002270969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3.3260992094700903E-2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1.0357832317879434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15.861562997750696</v>
      </c>
      <c r="I525" s="6">
        <f>IF('Log_working_3-way'!$D525="","",'True_Odds_Calculator_3-way'!O526/'True_Odds_Calculator_3-way'!B526-1)</f>
        <v>7.3317416954543067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3.8260587922628986E-2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1.0624113937542103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53.058823760498463</v>
      </c>
      <c r="I526" s="6">
        <f>IF('Log_working_3-way'!$D526="","",'True_Odds_Calculator_3-way'!O527/'True_Odds_Calculator_3-way'!B527-1)</f>
        <v>2.3534154410198536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4.5755424953461965E-2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1.03691913599171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7.5769153083641552</v>
      </c>
      <c r="I527" s="6">
        <f>IF('Log_working_3-way'!$D527="","",'True_Odds_Calculator_3-way'!O528/'True_Odds_Calculator_3-way'!B528-1)</f>
        <v>6.6377252170693692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3.8913199861912773E-2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1.026981845134274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19.460950525779804</v>
      </c>
      <c r="I528" s="6">
        <f>IF('Log_working_3-way'!$D528="","",'True_Odds_Calculator_3-way'!O529/'True_Odds_Calculator_3-way'!B529-1)</f>
        <v>4.9872680257076851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2.8397962506780949E-2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1.0445416750972216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41.788952167758509</v>
      </c>
      <c r="I529" s="6">
        <f>IF('Log_working_3-way'!$D529="","",'True_Odds_Calculator_3-way'!O530/'True_Odds_Calculator_3-way'!B530-1)</f>
        <v>3.0928958391946715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3.8689712947290955E-2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1.0265045029586657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18.384036718772911</v>
      </c>
      <c r="I530" s="6">
        <f>IF('Log_working_3-way'!$D530="","",'True_Odds_Calculator_3-way'!O531/'True_Odds_Calculator_3-way'!B531-1)</f>
        <v>6.5047332284039321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2.8157716987504244E-2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1.0324787475984059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18.096089863952304</v>
      </c>
      <c r="I531" s="6">
        <f>IF('Log_working_3-way'!$D531="","",'True_Odds_Calculator_3-way'!O532/'True_Odds_Calculator_3-way'!B532-1)</f>
        <v>5.9114040247260808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3.4404768750119663E-2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1.023768751767985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28.491131649012015</v>
      </c>
      <c r="I532" s="6">
        <f>IF('Log_working_3-way'!$D532="","",'True_Odds_Calculator_3-way'!O533/'True_Odds_Calculator_3-way'!B533-1)</f>
        <v>5.3248337298517567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2.3683695439420394E-2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1.022998835628478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7.2040553848782576</v>
      </c>
      <c r="I533" s="6">
        <f>IF('Log_working_3-way'!$D533="","",'True_Odds_Calculator_3-way'!O534/'True_Odds_Calculator_3-way'!B534-1)</f>
        <v>5.387240351548817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2.4078447688624216E-2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1.0266671569326353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20.041906784302963</v>
      </c>
      <c r="I534" s="6">
        <f>IF('Log_working_3-way'!$D534="","",'True_Odds_Calculator_3-way'!O535/'True_Odds_Calculator_3-way'!B535-1)</f>
        <v>6.3008980379388593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2.8106222849955786E-2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1.0258724049097365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7.370228717579927</v>
      </c>
      <c r="I535" s="6">
        <f>IF('Log_working_3-way'!$D535="","",'True_Odds_Calculator_3-way'!O536/'True_Odds_Calculator_3-way'!B536-1)</f>
        <v>6.7230594366904324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2.7433960592685214E-2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1.0260554149714212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9.8082442585713085</v>
      </c>
      <c r="I536" s="6">
        <f>IF('Log_working_3-way'!$D536="","",'True_Odds_Calculator_3-way'!O537/'True_Odds_Calculator_3-way'!B537-1)</f>
        <v>7.0786484670698826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2.8021836414329648E-2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1.021269866248641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5.302638351317376</v>
      </c>
      <c r="I537" s="6">
        <f>IF('Log_working_3-way'!$D537="","",'True_Odds_Calculator_3-way'!O538/'True_Odds_Calculator_3-way'!B538-1)</f>
        <v>6.3038637097636849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2.2080655265326765E-2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1.0220006675204913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20.341012202533033</v>
      </c>
      <c r="I538" s="6">
        <f>IF('Log_working_3-way'!$D538="","",'True_Odds_Calculator_3-way'!O539/'True_Odds_Calculator_3-way'!B539-1)</f>
        <v>6.9328332954050955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2.319271455355354E-2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1.0203071219756539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19.599459818851784</v>
      </c>
      <c r="I539" s="6">
        <f>IF('Log_working_3-way'!$D539="","",'True_Odds_Calculator_3-way'!O540/'True_Odds_Calculator_3-way'!B540-1)</f>
        <v>7.8283664604344168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2.148308823162548E-2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1.0263304816311587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9.8032997515621076</v>
      </c>
      <c r="I540" s="6">
        <f>IF('Log_working_3-way'!$D540="","",'True_Odds_Calculator_3-way'!O541/'True_Odds_Calculator_3-way'!B541-1)</f>
        <v>8.554711310232701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2.849234647076182E-2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1.0308182083517314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48.802604958388471</v>
      </c>
      <c r="I541" s="6">
        <f>IF('Log_working_3-way'!$D541="","",'True_Odds_Calculator_3-way'!O542/'True_Odds_Calculator_3-way'!B542-1)</f>
        <v>2.5013883766084635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2.4452600539557112E-2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1.0223828567331981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19.745382356640555</v>
      </c>
      <c r="I542" s="6">
        <f>IF('Log_working_3-way'!$D542="","",'True_Odds_Calculator_3-way'!O543/'True_Odds_Calculator_3-way'!B543-1)</f>
        <v>7.0664495788070329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2.3667908590550013E-2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1.0204901335039933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7.4163993463560232</v>
      </c>
      <c r="I543" s="6">
        <f>IF('Log_working_3-way'!$D543="","",'True_Odds_Calculator_3-way'!O544/'True_Odds_Calculator_3-way'!B544-1)</f>
        <v>6.6788937723609054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2.1797670056279195E-2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1.0202993529449793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16.571588278050953</v>
      </c>
      <c r="I544" s="6">
        <f>IF('Log_working_3-way'!$D544="","",'True_Odds_Calculator_3-way'!O545/'True_Odds_Calculator_3-way'!B545-1)</f>
        <v>7.4659790720962462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2.1797828399300556E-2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1.0322583547236368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51.771846159535883</v>
      </c>
      <c r="I545" s="6">
        <f>IF('Log_working_3-way'!$D545="","",'True_Odds_Calculator_3-way'!O546/'True_Odds_Calculator_3-way'!B546-1)</f>
        <v>2.0576178763153754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2.4518713656315416E-2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1.0242464756816518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27.837622005323865</v>
      </c>
      <c r="I546" s="6">
        <f>IF('Log_working_3-way'!$D546="","",'True_Odds_Calculator_3-way'!O547/'True_Odds_Calculator_3-way'!B547-1)</f>
        <v>5.8692985288874535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2.4247491638796026E-2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1.0257637726401523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2.7948281789894773</v>
      </c>
      <c r="I547" s="6">
        <f>IF('Log_working_3-way'!$D547="","",'True_Odds_Calculator_3-way'!O548/'True_Odds_Calculator_3-way'!B548-1)</f>
        <v>5.580919470946645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2.5160736699198161E-2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1.0751074126507267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48.625027838302678</v>
      </c>
      <c r="I548" s="6">
        <f>IF('Log_working_3-way'!$D548="","",'True_Odds_Calculator_3-way'!O549/'True_Odds_Calculator_3-way'!B549-1)</f>
        <v>3.5250828596384753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5.8134960985971817E-2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1.048504164063631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18.838369483875976</v>
      </c>
      <c r="I549" s="6">
        <f>IF('Log_working_3-way'!$D549="","",'True_Odds_Calculator_3-way'!O550/'True_Odds_Calculator_3-way'!B550-1)</f>
        <v>7.5290619851570142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5.1007452908463646E-2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1.073331537153321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0.11011934575909299</v>
      </c>
      <c r="I550" s="6">
        <f>IF('Log_working_3-way'!$D550="","",'True_Odds_Calculator_3-way'!O551/'True_Odds_Calculator_3-way'!B551-1)</f>
        <v>4.2113935953690751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5.7369860186761601E-2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1.0510306576194404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4.850717452196573</v>
      </c>
      <c r="I551" s="6">
        <f>IF('Log_working_3-way'!$D551="","",'True_Odds_Calculator_3-way'!O552/'True_Odds_Calculator_3-way'!B552-1)</f>
        <v>7.9409572311132628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5.2399861884991239E-2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1.0248899401927409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30.878660564156768</v>
      </c>
      <c r="I552" s="6">
        <f>IF('Log_working_3-way'!$D552="","",'True_Odds_Calculator_3-way'!O553/'True_Odds_Calculator_3-way'!B553-1)</f>
        <v>4.9815458029684638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2.4292132938726452E-2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1.0283401346695373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34.776472445471747</v>
      </c>
      <c r="I553" s="6">
        <f>IF('Log_working_3-way'!$D553="","",'True_Odds_Calculator_3-way'!O554/'True_Odds_Calculator_3-way'!B554-1)</f>
        <v>4.0771171489750442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2.6678800651403378E-2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1.0226816546132509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31.316723764774203</v>
      </c>
      <c r="I554" s="6">
        <f>IF('Log_working_3-way'!$D554="","",'True_Odds_Calculator_3-way'!O555/'True_Odds_Calculator_3-way'!B555-1)</f>
        <v>5.0244267787025576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2.2054788745534015E-2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1.0210189636884794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19.58386761574641</v>
      </c>
      <c r="I555" s="6">
        <f>IF('Log_working_3-way'!$D555="","",'True_Odds_Calculator_3-way'!O556/'True_Odds_Calculator_3-way'!B556-1)</f>
        <v>7.0313603711852313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2.2256857868981017E-2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1.0213468315364815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18.487974939576944</v>
      </c>
      <c r="I556" s="6">
        <f>IF('Log_working_3-way'!$D556="","",'True_Odds_Calculator_3-way'!O557/'True_Odds_Calculator_3-way'!B557-1)</f>
        <v>5.7009445366643803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2.2674084945644601E-2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1.0262438444036881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8.7994817125671503</v>
      </c>
      <c r="I557" s="6">
        <f>IF('Log_working_3-way'!$D557="","",'True_Odds_Calculator_3-way'!O558/'True_Odds_Calculator_3-way'!B558-1)</f>
        <v>10.097899617986156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2.8432483656364305E-2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1.0249382878583446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11.071429623521329</v>
      </c>
      <c r="I558" s="6">
        <f>IF('Log_working_3-way'!$D558="","",'True_Odds_Calculator_3-way'!O559/'True_Odds_Calculator_3-way'!B559-1)</f>
        <v>10.657346388509909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2.7080805723065371E-2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1.044285810006393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52.101180959063527</v>
      </c>
      <c r="I559" s="6">
        <f>IF('Log_working_3-way'!$D559="","",'True_Odds_Calculator_3-way'!O560/'True_Odds_Calculator_3-way'!B560-1)</f>
        <v>2.1646191674507058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3.330441071760637E-2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1.0299061836131032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30.725947200052453</v>
      </c>
      <c r="I560" s="6">
        <f>IF('Log_working_3-way'!$D560="","",'True_Odds_Calculator_3-way'!O561/'True_Odds_Calculator_3-way'!B561-1)</f>
        <v>4.481841859398255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2.9222579820589623E-2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1.0277668523130647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23.06057306743832</v>
      </c>
      <c r="I561" s="6">
        <f>IF('Log_working_3-way'!$D561="","",'True_Odds_Calculator_3-way'!O562/'True_Odds_Calculator_3-way'!B562-1)</f>
        <v>6.5845885935018833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2.8731215515235942E-2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1.0340896052639397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3.9117377454424238</v>
      </c>
      <c r="I562" s="6">
        <f>IF('Log_working_3-way'!$D562="","",'True_Odds_Calculator_3-way'!O563/'True_Odds_Calculator_3-way'!B563-1)</f>
        <v>3.6566267129575349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3.2758764956907438E-2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1.0542345715485746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58.828741095165938</v>
      </c>
      <c r="I563" s="6">
        <f>IF('Log_working_3-way'!$D563="","",'True_Odds_Calculator_3-way'!O564/'True_Odds_Calculator_3-way'!B564-1)</f>
        <v>1.3856299323699899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3.6293307619964077E-2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1.0311411260710741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8.6896289090513683</v>
      </c>
      <c r="I564" s="6">
        <f>IF('Log_working_3-way'!$D564="","",'True_Odds_Calculator_3-way'!O565/'True_Odds_Calculator_3-way'!B565-1)</f>
        <v>8.6285920284034443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3.3519535154554081E-2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1.0269770315940414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19.458507025836568</v>
      </c>
      <c r="I565" s="6">
        <f>IF('Log_working_3-way'!$D565="","",'True_Odds_Calculator_3-way'!O566/'True_Odds_Calculator_3-way'!B566-1)</f>
        <v>6.9368986767008751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2.8520791135470125E-2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1.0260613550869591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19.291863655782745</v>
      </c>
      <c r="I566" s="6">
        <f>IF('Log_working_3-way'!$D566="","",'True_Odds_Calculator_3-way'!O567/'True_Odds_Calculator_3-way'!B567-1)</f>
        <v>8.5040827421386354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2.7518937382747577E-2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1.0402361253260333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50.69151062589286</v>
      </c>
      <c r="I567" s="6">
        <f>IF('Log_working_3-way'!$D567="","",'True_Odds_Calculator_3-way'!O568/'True_Odds_Calculator_3-way'!B568-1)</f>
        <v>2.7300959743844042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3.0717480556635701E-2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1.0540144113618899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60.851321569758056</v>
      </c>
      <c r="I568" s="6">
        <f>IF('Log_working_3-way'!$D568="","",'True_Odds_Calculator_3-way'!O569/'True_Odds_Calculator_3-way'!B569-1)</f>
        <v>1.2052256266542605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3.4739410180889774E-2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1.0190486969221351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10.411624447135903</v>
      </c>
      <c r="I569" s="6">
        <f>IF('Log_working_3-way'!$D569="","",'True_Odds_Calculator_3-way'!O570/'True_Odds_Calculator_3-way'!B570-1)</f>
        <v>9.813087572567305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2.0745064171129535E-2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1.0218728673718651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23.203420194835513</v>
      </c>
      <c r="I570" s="6">
        <f>IF('Log_working_3-way'!$D570="","",'True_Odds_Calculator_3-way'!O571/'True_Odds_Calculator_3-way'!B571-1)</f>
        <v>6.5033369855322585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2.2659705876630021E-2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1.0212282013849725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20.357906940905384</v>
      </c>
      <c r="I571" s="6">
        <f>IF('Log_working_3-way'!$D571="","",'True_Odds_Calculator_3-way'!O572/'True_Odds_Calculator_3-way'!B572-1)</f>
        <v>6.1834571299102015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2.2383338744177639E-2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1.0305411796238195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9.0727958497671004</v>
      </c>
      <c r="I572" s="6">
        <f>IF('Log_working_3-way'!$D572="","",'True_Odds_Calculator_3-way'!O573/'True_Odds_Calculator_3-way'!B573-1)</f>
        <v>11.259161879441983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3.3062460360300916E-2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1.0419873028457922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38.62940789609501</v>
      </c>
      <c r="I573" s="6">
        <f>IF('Log_working_3-way'!$D573="","",'True_Odds_Calculator_3-way'!O574/'True_Odds_Calculator_3-way'!B574-1)</f>
        <v>5.8581068128666196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3.6891274100576243E-2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1.0360329929595737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30.192737529158908</v>
      </c>
      <c r="I574" s="6">
        <f>IF('Log_working_3-way'!$D574="","",'True_Odds_Calculator_3-way'!O575/'True_Odds_Calculator_3-way'!B575-1)</f>
        <v>6.6239287787465777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3.4954300534268068E-2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1.0307791801784489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6.9932070102862633</v>
      </c>
      <c r="I575" s="6">
        <f>IF('Log_working_3-way'!$D575="","",'True_Odds_Calculator_3-way'!O576/'True_Odds_Calculator_3-way'!B576-1)</f>
        <v>10.353083854542453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3.3047881715351002E-2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1.0305376646300206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11.893601570713273</v>
      </c>
      <c r="I576" s="6">
        <f>IF('Log_working_3-way'!$D576="","",'True_Odds_Calculator_3-way'!O577/'True_Odds_Calculator_3-way'!B577-1)</f>
        <v>10.275612197263449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3.3057817598195038E-2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1.0366825007280462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20.22467235625318</v>
      </c>
      <c r="I577" s="6">
        <f>IF('Log_working_3-way'!$D577="","",'True_Odds_Calculator_3-way'!O578/'True_Odds_Calculator_3-way'!B578-1)</f>
        <v>6.7277095565396596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3.848397276957316E-2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1.0445232414085506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33.003124981780658</v>
      </c>
      <c r="I578" s="6">
        <f>IF('Log_working_3-way'!$D578="","",'True_Odds_Calculator_3-way'!O579/'True_Odds_Calculator_3-way'!B579-1)</f>
        <v>6.0483045768302022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4.1987729694018094E-2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1.0414195494597078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28.001614751675337</v>
      </c>
      <c r="I579" s="6">
        <f>IF('Log_working_3-way'!$D579="","",'True_Odds_Calculator_3-way'!O580/'True_Odds_Calculator_3-way'!B580-1)</f>
        <v>6.7974163118358941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4.0962404598768209E-2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1.0428549974159584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27.637549856820158</v>
      </c>
      <c r="I580" s="6">
        <f>IF('Log_working_3-way'!$D580="","",'True_Odds_Calculator_3-way'!O581/'True_Odds_Calculator_3-way'!B581-1)</f>
        <v>5.6415713791901005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4.2706215268768943E-2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1.037440383192606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35.368253497440719</v>
      </c>
      <c r="I581" s="6">
        <f>IF('Log_working_3-way'!$D581="","",'True_Odds_Calculator_3-way'!O582/'True_Odds_Calculator_3-way'!B582-1)</f>
        <v>4.2016738022163027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3.4909433394195721E-2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1.032418876454394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17.926685318610229</v>
      </c>
      <c r="I582" s="6">
        <f>IF('Log_working_3-way'!$D582="","",'True_Odds_Calculator_3-way'!O583/'True_Odds_Calculator_3-way'!B583-1)</f>
        <v>7.1218179318070653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3.4447752195340353E-2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1.0286245668084695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40.121923206712751</v>
      </c>
      <c r="I583" s="6">
        <f>IF('Log_working_3-way'!$D583="","",'True_Odds_Calculator_3-way'!O584/'True_Odds_Calculator_3-way'!B584-1)</f>
        <v>3.7524598373872475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2.5380704332619075E-2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1.0205997513762572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16.566759809622528</v>
      </c>
      <c r="I584" s="6">
        <f>IF('Log_working_3-way'!$D584="","",'True_Odds_Calculator_3-way'!O585/'True_Odds_Calculator_3-way'!B585-1)</f>
        <v>6.3843606928264718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2.2078683753852468E-2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1.0567757571281258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15.939438169229241</v>
      </c>
      <c r="I585" s="6">
        <f>IF('Log_working_3-way'!$D585="","",'True_Odds_Calculator_3-way'!O586/'True_Odds_Calculator_3-way'!B586-1)</f>
        <v>11.120334377428241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5.9929530405200104E-2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1.0206238826351259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13.035255861950036</v>
      </c>
      <c r="I586" s="6">
        <f>IF('Log_working_3-way'!$D586="","",'True_Odds_Calculator_3-way'!O587/'True_Odds_Calculator_3-way'!B587-1)</f>
        <v>6.8058762851868062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2.2284584819003195E-2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1.0206068124985197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12.12436660377908</v>
      </c>
      <c r="I587" s="6">
        <f>IF('Log_working_3-way'!$D587="","",'True_Odds_Calculator_3-way'!O588/'True_Odds_Calculator_3-way'!B588-1)</f>
        <v>7.6641326407760317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2.2342352987514191E-2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1.0303729158763681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7.3781108597285083</v>
      </c>
      <c r="I588" s="6">
        <f>IF('Log_working_3-way'!$D588="","",'True_Odds_Calculator_3-way'!O589/'True_Odds_Calculator_3-way'!B589-1)</f>
        <v>8.6990628042843241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3.2514271531397299E-2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1.0477594277462821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8.7264494348373356E-2</v>
      </c>
      <c r="I589" s="6">
        <f>IF('Log_working_3-way'!$D589="","",'True_Odds_Calculator_3-way'!O590/'True_Odds_Calculator_3-way'!B590-1)</f>
        <v>2.8746807071576015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3.6484921429015715E-2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1.0251489108581606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29.454960688044331</v>
      </c>
      <c r="I590" s="6">
        <f>IF('Log_working_3-way'!$D590="","",'True_Odds_Calculator_3-way'!O591/'True_Odds_Calculator_3-way'!B591-1)</f>
        <v>5.7222421683897773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2.4792397258185384E-2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1.0315396550472071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11.975649584638251</v>
      </c>
      <c r="I591" s="6">
        <f>IF('Log_working_3-way'!$D591="","",'True_Odds_Calculator_3-way'!O592/'True_Odds_Calculator_3-way'!B592-1)</f>
        <v>11.603607343944326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3.4059662882944819E-2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1.0354108772305066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9.0277216207029998</v>
      </c>
      <c r="I592" s="6">
        <f>IF('Log_working_3-way'!$D592="","",'True_Odds_Calculator_3-way'!O593/'True_Odds_Calculator_3-way'!B593-1)</f>
        <v>6.777505550664694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3.7706037010820204E-2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1.0431756611870753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27.629019184858976</v>
      </c>
      <c r="I593" s="6">
        <f>IF('Log_working_3-way'!$D593="","",'True_Odds_Calculator_3-way'!O594/'True_Odds_Calculator_3-way'!B594-1)</f>
        <v>5.7100390770257148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4.3016913466877416E-2</v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9">
        <f t="shared" si="91"/>
        <v>0.30619891712241398</v>
      </c>
      <c r="E430" s="9">
        <f t="shared" si="92"/>
        <v>0.27147951091881073</v>
      </c>
      <c r="F430" s="9">
        <f t="shared" si="93"/>
        <v>0.42232157195877529</v>
      </c>
      <c r="G430" s="9">
        <f t="shared" si="94"/>
        <v>1.0441709080187742</v>
      </c>
      <c r="H430" s="9">
        <f t="shared" si="95"/>
        <v>3.2658508704007407</v>
      </c>
      <c r="I430" s="9">
        <f t="shared" si="96"/>
        <v>3.6835192336082492</v>
      </c>
      <c r="J430" s="9">
        <f t="shared" si="97"/>
        <v>2.3678638895045943</v>
      </c>
      <c r="K430" s="11">
        <f t="shared" si="98"/>
        <v>0.31545741324921134</v>
      </c>
      <c r="L430" s="11">
        <f t="shared" si="99"/>
        <v>0.28011204481792717</v>
      </c>
      <c r="M430" s="11">
        <f t="shared" si="100"/>
        <v>0.4329004329004329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-0.27946324309285908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0.23142800758578932</v>
      </c>
      <c r="Q430" s="11">
        <f>2*'OddsRatio_working_3-way'!K430*'OddsRatio_working_3-way'!L430*'OddsRatio_working_3-way'!M430</f>
        <v>7.6505126474641097E-2</v>
      </c>
      <c r="R430" s="11">
        <f t="shared" si="101"/>
        <v>0</v>
      </c>
      <c r="S430" s="11">
        <f t="shared" si="102"/>
        <v>-0.82811608791389868</v>
      </c>
      <c r="T430" s="11">
        <f t="shared" si="103"/>
        <v>-0.27375738443434666</v>
      </c>
      <c r="U430" s="11">
        <f>'OddsRatio_working_3-way'!S430-'OddsRatio_working_3-way'!R430^2/3</f>
        <v>-0.82811608791389868</v>
      </c>
      <c r="V430" s="11">
        <f>'OddsRatio_working_3-way'!S430*'OddsRatio_working_3-way'!R430/3-2*'OddsRatio_working_3-way'!R430^3/27-'OddsRatio_working_3-way'!T430</f>
        <v>0.27375738443434666</v>
      </c>
      <c r="W430" s="11">
        <f>'OddsRatio_working_3-way'!V430^2+4*'OddsRatio_working_3-way'!U430^3/27</f>
        <v>-9.1905758789302544E-3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0.14502903279280405</v>
      </c>
      <c r="Y430" s="11">
        <f>IF('OddsRatio_working_3-way'!W430&gt;=0,IF('OddsRatio_working_3-way'!V430+SQRT('OddsRatio_working_3-way'!W430)&gt;0,0,PI()),ACOS('OddsRatio_working_3-way'!V430/(2*'OddsRatio_working_3-way'!X430)))</f>
        <v>0.33684535248924852</v>
      </c>
      <c r="Z430" s="11">
        <f>'OddsRatio_working_3-way'!X430^(1/3)*COS('OddsRatio_working_3-way'!Y430/3)</f>
        <v>0.52208545400938711</v>
      </c>
      <c r="AA430" s="11">
        <f>'OddsRatio_working_3-way'!X430^(1/3)*COS(('OddsRatio_working_3-way'!Y430+2*PI())/3)</f>
        <v>-0.31202415511664255</v>
      </c>
      <c r="AB430" s="11">
        <f>'OddsRatio_working_3-way'!X430^(1/3)*COS(('OddsRatio_working_3-way'!Y430+4*PI())/3)</f>
        <v>-0.21006129889274469</v>
      </c>
      <c r="AC430" s="11">
        <f>'OddsRatio_working_3-way'!X430^(1/3)*SIN('OddsRatio_working_3-way'!Y430/3)</f>
        <v>5.8868282488210529E-2</v>
      </c>
      <c r="AD430" s="11">
        <f>'OddsRatio_working_3-way'!X430^(1/3)*SIN(('OddsRatio_working_3-way'!Y430+2*PI())/3)</f>
        <v>0.42270512487435613</v>
      </c>
      <c r="AE430" s="11">
        <f>'OddsRatio_working_3-way'!X430^(1/3)*SIN(('OddsRatio_working_3-way'!Y430+4*PI())/3)</f>
        <v>-0.48157340736256671</v>
      </c>
      <c r="AF430" s="11">
        <f>-'OddsRatio_working_3-way'!U430/(3*'OddsRatio_working_3-way'!X430^(1/3))*COS(('OddsRatio_working_3-way'!Y430)/3)</f>
        <v>0.522085454009387</v>
      </c>
      <c r="AG430" s="11">
        <f>-'OddsRatio_working_3-way'!U430/(3*'OddsRatio_working_3-way'!X430^(1/3))*COS(('OddsRatio_working_3-way'!Y430+2*PI())/3)</f>
        <v>-0.3120241551166425</v>
      </c>
      <c r="AH430" s="11">
        <f>-'OddsRatio_working_3-way'!U430/(3*'OddsRatio_working_3-way'!X430^(1/3))*COS(('OddsRatio_working_3-way'!Y430+4*PI())/3)</f>
        <v>-0.21006129889274464</v>
      </c>
      <c r="AI430" s="11">
        <f>'OddsRatio_working_3-way'!U430/(3*'OddsRatio_working_3-way'!X430^(1/3))*SIN(('OddsRatio_working_3-way'!Y430)/3)</f>
        <v>-5.8868282488210515E-2</v>
      </c>
      <c r="AJ430" s="11">
        <f>'OddsRatio_working_3-way'!U430/(3*'OddsRatio_working_3-way'!X430^(1/3))*SIN(('OddsRatio_working_3-way'!Y430+2*PI())/3)</f>
        <v>-0.42270512487435602</v>
      </c>
      <c r="AK430" s="11">
        <f>'OddsRatio_working_3-way'!U430/(3*'OddsRatio_working_3-way'!X430^(1/3))*SIN(('OddsRatio_working_3-way'!Y430+4*PI())/3)</f>
        <v>0.4815734073625666</v>
      </c>
      <c r="AL430" s="11">
        <f>'OddsRatio_working_3-way'!Z430+'OddsRatio_working_3-way'!AF430</f>
        <v>1.0441709080187742</v>
      </c>
      <c r="AM430" s="11">
        <f>'OddsRatio_working_3-way'!AA430+'OddsRatio_working_3-way'!AG430</f>
        <v>-0.624048310233285</v>
      </c>
      <c r="AN430" s="11">
        <f>'OddsRatio_working_3-way'!AB430+'OddsRatio_working_3-way'!AH430</f>
        <v>-0.42012259778548933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1.0441709080187742</v>
      </c>
      <c r="AS430" s="11">
        <f>IF(('OddsRatio_working_3-way'!X430=0),IF(Q430&gt;0,-Q430^(1/3),(-Q430)^(1/3)),'OddsRatio_working_3-way'!AM430-'OddsRatio_working_3-way'!R430/3)</f>
        <v>-0.624048310233285</v>
      </c>
      <c r="AT430" s="11">
        <f>IF(('OddsRatio_working_3-way'!X430=0),IF(Q430&gt;0,-Q430^(1/3),(-Q430)^(1/3)),'OddsRatio_working_3-way'!AN430-'OddsRatio_working_3-way'!R430/3)</f>
        <v>-0.42012259778548933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9">
        <f t="shared" si="91"/>
        <v>0.50803855576761003</v>
      </c>
      <c r="E431" s="9">
        <f t="shared" si="92"/>
        <v>0.26600768894325855</v>
      </c>
      <c r="F431" s="9">
        <f t="shared" si="93"/>
        <v>0.22595375528913161</v>
      </c>
      <c r="G431" s="9">
        <f t="shared" si="94"/>
        <v>1.0412414456430663</v>
      </c>
      <c r="H431" s="9">
        <f t="shared" si="95"/>
        <v>1.9683545444480515</v>
      </c>
      <c r="I431" s="9">
        <f t="shared" si="96"/>
        <v>3.7592898309541254</v>
      </c>
      <c r="J431" s="9">
        <f t="shared" si="97"/>
        <v>4.4256843561656884</v>
      </c>
      <c r="K431" s="11">
        <f t="shared" si="98"/>
        <v>0.5181347150259068</v>
      </c>
      <c r="L431" s="11">
        <f t="shared" si="99"/>
        <v>0.27397260273972601</v>
      </c>
      <c r="M431" s="11">
        <f t="shared" si="100"/>
        <v>0.23310023310023309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-0.26829788849804481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0.22732608437768498</v>
      </c>
      <c r="Q431" s="11">
        <f>2*'OddsRatio_working_3-way'!K431*'OddsRatio_working_3-way'!L431*'OddsRatio_working_3-way'!M431</f>
        <v>6.6179354986225597E-2</v>
      </c>
      <c r="R431" s="11">
        <f t="shared" si="101"/>
        <v>0</v>
      </c>
      <c r="S431" s="11">
        <f t="shared" si="102"/>
        <v>-0.84728987488599483</v>
      </c>
      <c r="T431" s="11">
        <f t="shared" si="103"/>
        <v>-0.24666371903522405</v>
      </c>
      <c r="U431" s="11">
        <f>'OddsRatio_working_3-way'!S431-'OddsRatio_working_3-way'!R431^2/3</f>
        <v>-0.84728987488599483</v>
      </c>
      <c r="V431" s="11">
        <f>'OddsRatio_working_3-way'!S431*'OddsRatio_working_3-way'!R431/3-2*'OddsRatio_working_3-way'!R431^3/27-'OddsRatio_working_3-way'!T431</f>
        <v>0.24666371903522405</v>
      </c>
      <c r="W431" s="11">
        <f>'OddsRatio_working_3-way'!V431^2+4*'OddsRatio_working_3-way'!U431^3/27</f>
        <v>-2.9271011651618231E-2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0.15009497155126997</v>
      </c>
      <c r="Y431" s="11">
        <f>IF('OddsRatio_working_3-way'!W431&gt;=0,IF('OddsRatio_working_3-way'!V431+SQRT('OddsRatio_working_3-way'!W431)&gt;0,0,PI()),ACOS('OddsRatio_working_3-way'!V431/(2*'OddsRatio_working_3-way'!X431)))</f>
        <v>0.6064225948972034</v>
      </c>
      <c r="Z431" s="11">
        <f>'OddsRatio_working_3-way'!X431^(1/3)*COS('OddsRatio_working_3-way'!Y431/3)</f>
        <v>0.52062072282153327</v>
      </c>
      <c r="AA431" s="11">
        <f>'OddsRatio_working_3-way'!X431^(1/3)*COS(('OddsRatio_working_3-way'!Y431+2*PI())/3)</f>
        <v>-0.35271174640085723</v>
      </c>
      <c r="AB431" s="11">
        <f>'OddsRatio_working_3-way'!X431^(1/3)*COS(('OddsRatio_working_3-way'!Y431+4*PI())/3)</f>
        <v>-0.16790897642067612</v>
      </c>
      <c r="AC431" s="11">
        <f>'OddsRatio_working_3-way'!X431^(1/3)*SIN('OddsRatio_working_3-way'!Y431/3)</f>
        <v>0.10669592899504621</v>
      </c>
      <c r="AD431" s="11">
        <f>'OddsRatio_working_3-way'!X431^(1/3)*SIN(('OddsRatio_working_3-way'!Y431+2*PI())/3)</f>
        <v>0.39752280720254157</v>
      </c>
      <c r="AE431" s="11">
        <f>'OddsRatio_working_3-way'!X431^(1/3)*SIN(('OddsRatio_working_3-way'!Y431+4*PI())/3)</f>
        <v>-0.50421873619758761</v>
      </c>
      <c r="AF431" s="11">
        <f>-'OddsRatio_working_3-way'!U431/(3*'OddsRatio_working_3-way'!X431^(1/3))*COS(('OddsRatio_working_3-way'!Y431)/3)</f>
        <v>0.52062072282153316</v>
      </c>
      <c r="AG431" s="11">
        <f>-'OddsRatio_working_3-way'!U431/(3*'OddsRatio_working_3-way'!X431^(1/3))*COS(('OddsRatio_working_3-way'!Y431+2*PI())/3)</f>
        <v>-0.35271174640085717</v>
      </c>
      <c r="AH431" s="11">
        <f>-'OddsRatio_working_3-way'!U431/(3*'OddsRatio_working_3-way'!X431^(1/3))*COS(('OddsRatio_working_3-way'!Y431+4*PI())/3)</f>
        <v>-0.16790897642067609</v>
      </c>
      <c r="AI431" s="11">
        <f>'OddsRatio_working_3-way'!U431/(3*'OddsRatio_working_3-way'!X431^(1/3))*SIN(('OddsRatio_working_3-way'!Y431)/3)</f>
        <v>-0.10669592899504618</v>
      </c>
      <c r="AJ431" s="11">
        <f>'OddsRatio_working_3-way'!U431/(3*'OddsRatio_working_3-way'!X431^(1/3))*SIN(('OddsRatio_working_3-way'!Y431+2*PI())/3)</f>
        <v>-0.39752280720254152</v>
      </c>
      <c r="AK431" s="11">
        <f>'OddsRatio_working_3-way'!U431/(3*'OddsRatio_working_3-way'!X431^(1/3))*SIN(('OddsRatio_working_3-way'!Y431+4*PI())/3)</f>
        <v>0.5042187361975875</v>
      </c>
      <c r="AL431" s="11">
        <f>'OddsRatio_working_3-way'!Z431+'OddsRatio_working_3-way'!AF431</f>
        <v>1.0412414456430663</v>
      </c>
      <c r="AM431" s="11">
        <f>'OddsRatio_working_3-way'!AA431+'OddsRatio_working_3-way'!AG431</f>
        <v>-0.70542349280171446</v>
      </c>
      <c r="AN431" s="11">
        <f>'OddsRatio_working_3-way'!AB431+'OddsRatio_working_3-way'!AH431</f>
        <v>-0.33581795284135219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1.0412414456430663</v>
      </c>
      <c r="AS431" s="11">
        <f>IF(('OddsRatio_working_3-way'!X431=0),IF(Q431&gt;0,-Q431^(1/3),(-Q431)^(1/3)),'OddsRatio_working_3-way'!AM431-'OddsRatio_working_3-way'!R431/3)</f>
        <v>-0.70542349280171446</v>
      </c>
      <c r="AT431" s="11">
        <f>IF(('OddsRatio_working_3-way'!X431=0),IF(Q431&gt;0,-Q431^(1/3),(-Q431)^(1/3)),'OddsRatio_working_3-way'!AN431-'OddsRatio_working_3-way'!R431/3)</f>
        <v>-0.33581795284135219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9">
        <f t="shared" si="91"/>
        <v>0.49842311219754593</v>
      </c>
      <c r="E432" s="9">
        <f t="shared" si="92"/>
        <v>0.25210700768310262</v>
      </c>
      <c r="F432" s="9">
        <f t="shared" si="93"/>
        <v>0.24946988011935134</v>
      </c>
      <c r="G432" s="9">
        <f t="shared" si="94"/>
        <v>1.0482578195273253</v>
      </c>
      <c r="H432" s="9">
        <f t="shared" si="95"/>
        <v>2.0063275067462323</v>
      </c>
      <c r="I432" s="9">
        <f t="shared" si="96"/>
        <v>3.9665696292623309</v>
      </c>
      <c r="J432" s="9">
        <f t="shared" si="97"/>
        <v>4.0084999420434251</v>
      </c>
      <c r="K432" s="11">
        <f t="shared" si="98"/>
        <v>0.51020408163265307</v>
      </c>
      <c r="L432" s="11">
        <f t="shared" si="99"/>
        <v>0.2610966057441253</v>
      </c>
      <c r="M432" s="11">
        <f t="shared" si="100"/>
        <v>0.25839793281653745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-0.26839458838973074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0.22924951145070327</v>
      </c>
      <c r="Q432" s="11">
        <f>2*'OddsRatio_working_3-way'!K432*'OddsRatio_working_3-way'!L432*'OddsRatio_working_3-way'!M432</f>
        <v>6.8843697132343312E-2</v>
      </c>
      <c r="R432" s="11">
        <f t="shared" si="101"/>
        <v>0</v>
      </c>
      <c r="S432" s="11">
        <f t="shared" si="102"/>
        <v>-0.85415102005638932</v>
      </c>
      <c r="T432" s="11">
        <f t="shared" si="103"/>
        <v>-0.25650180782474152</v>
      </c>
      <c r="U432" s="11">
        <f>'OddsRatio_working_3-way'!S432-'OddsRatio_working_3-way'!R432^2/3</f>
        <v>-0.85415102005638932</v>
      </c>
      <c r="V432" s="11">
        <f>'OddsRatio_working_3-way'!S432*'OddsRatio_working_3-way'!R432/3-2*'OddsRatio_working_3-way'!R432^3/27-'OddsRatio_working_3-way'!T432</f>
        <v>0.25650180782474152</v>
      </c>
      <c r="W432" s="11">
        <f>'OddsRatio_working_3-way'!V432^2+4*'OddsRatio_working_3-way'!U432^3/27</f>
        <v>-2.6527762799744906E-2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0.15192180572345887</v>
      </c>
      <c r="Y432" s="11">
        <f>IF('OddsRatio_working_3-way'!W432&gt;=0,IF('OddsRatio_working_3-way'!V432+SQRT('OddsRatio_working_3-way'!W432)&gt;0,0,PI()),ACOS('OddsRatio_working_3-way'!V432/(2*'OddsRatio_working_3-way'!X432)))</f>
        <v>0.56574360577163318</v>
      </c>
      <c r="Z432" s="11">
        <f>'OddsRatio_working_3-way'!X432^(1/3)*COS('OddsRatio_working_3-way'!Y432/3)</f>
        <v>0.52412890976366266</v>
      </c>
      <c r="AA432" s="11">
        <f>'OddsRatio_working_3-way'!X432^(1/3)*COS(('OddsRatio_working_3-way'!Y432+2*PI())/3)</f>
        <v>-0.34869250736232449</v>
      </c>
      <c r="AB432" s="11">
        <f>'OddsRatio_working_3-way'!X432^(1/3)*COS(('OddsRatio_working_3-way'!Y432+4*PI())/3)</f>
        <v>-0.17543640240133829</v>
      </c>
      <c r="AC432" s="11">
        <f>'OddsRatio_working_3-way'!X432^(1/3)*SIN('OddsRatio_working_3-way'!Y432/3)</f>
        <v>0.10002945883797164</v>
      </c>
      <c r="AD432" s="11">
        <f>'OddsRatio_working_3-way'!X432^(1/3)*SIN(('OddsRatio_working_3-way'!Y432+2*PI())/3)</f>
        <v>0.40389422129418784</v>
      </c>
      <c r="AE432" s="11">
        <f>'OddsRatio_working_3-way'!X432^(1/3)*SIN(('OddsRatio_working_3-way'!Y432+4*PI())/3)</f>
        <v>-0.50392368013215927</v>
      </c>
      <c r="AF432" s="11">
        <f>-'OddsRatio_working_3-way'!U432/(3*'OddsRatio_working_3-way'!X432^(1/3))*COS(('OddsRatio_working_3-way'!Y432)/3)</f>
        <v>0.52412890976366266</v>
      </c>
      <c r="AG432" s="11">
        <f>-'OddsRatio_working_3-way'!U432/(3*'OddsRatio_working_3-way'!X432^(1/3))*COS(('OddsRatio_working_3-way'!Y432+2*PI())/3)</f>
        <v>-0.34869250736232449</v>
      </c>
      <c r="AH432" s="11">
        <f>-'OddsRatio_working_3-way'!U432/(3*'OddsRatio_working_3-way'!X432^(1/3))*COS(('OddsRatio_working_3-way'!Y432+4*PI())/3)</f>
        <v>-0.17543640240133829</v>
      </c>
      <c r="AI432" s="11">
        <f>'OddsRatio_working_3-way'!U432/(3*'OddsRatio_working_3-way'!X432^(1/3))*SIN(('OddsRatio_working_3-way'!Y432)/3)</f>
        <v>-0.10002945883797164</v>
      </c>
      <c r="AJ432" s="11">
        <f>'OddsRatio_working_3-way'!U432/(3*'OddsRatio_working_3-way'!X432^(1/3))*SIN(('OddsRatio_working_3-way'!Y432+2*PI())/3)</f>
        <v>-0.40389422129418784</v>
      </c>
      <c r="AK432" s="11">
        <f>'OddsRatio_working_3-way'!U432/(3*'OddsRatio_working_3-way'!X432^(1/3))*SIN(('OddsRatio_working_3-way'!Y432+4*PI())/3)</f>
        <v>0.50392368013215927</v>
      </c>
      <c r="AL432" s="11">
        <f>'OddsRatio_working_3-way'!Z432+'OddsRatio_working_3-way'!AF432</f>
        <v>1.0482578195273253</v>
      </c>
      <c r="AM432" s="11">
        <f>'OddsRatio_working_3-way'!AA432+'OddsRatio_working_3-way'!AG432</f>
        <v>-0.69738501472464898</v>
      </c>
      <c r="AN432" s="11">
        <f>'OddsRatio_working_3-way'!AB432+'OddsRatio_working_3-way'!AH432</f>
        <v>-0.35087280480267657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1.0482578195273253</v>
      </c>
      <c r="AS432" s="11">
        <f>IF(('OddsRatio_working_3-way'!X432=0),IF(Q432&gt;0,-Q432^(1/3),(-Q432)^(1/3)),'OddsRatio_working_3-way'!AM432-'OddsRatio_working_3-way'!R432/3)</f>
        <v>-0.69738501472464898</v>
      </c>
      <c r="AT432" s="11">
        <f>IF(('OddsRatio_working_3-way'!X432=0),IF(Q432&gt;0,-Q432^(1/3),(-Q432)^(1/3)),'OddsRatio_working_3-way'!AN432-'OddsRatio_working_3-way'!R432/3)</f>
        <v>-0.35087280480267657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9">
        <f t="shared" si="91"/>
        <v>0.39964269674538883</v>
      </c>
      <c r="E433" s="9">
        <f t="shared" si="92"/>
        <v>0.27635918693268108</v>
      </c>
      <c r="F433" s="9">
        <f t="shared" si="93"/>
        <v>0.32399811632193021</v>
      </c>
      <c r="G433" s="9">
        <f t="shared" si="94"/>
        <v>1.0432188485416725</v>
      </c>
      <c r="H433" s="9">
        <f t="shared" si="95"/>
        <v>2.5022351419000084</v>
      </c>
      <c r="I433" s="9">
        <f t="shared" si="96"/>
        <v>3.6184793098395969</v>
      </c>
      <c r="J433" s="9">
        <f t="shared" si="97"/>
        <v>3.0864376970833449</v>
      </c>
      <c r="K433" s="11">
        <f t="shared" si="98"/>
        <v>0.4098360655737705</v>
      </c>
      <c r="L433" s="11">
        <f t="shared" si="99"/>
        <v>0.28490028490028491</v>
      </c>
      <c r="M433" s="11">
        <f t="shared" si="100"/>
        <v>0.33333333333333331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-0.28135070758021585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0.23157878349135178</v>
      </c>
      <c r="Q433" s="11">
        <f>2*'OddsRatio_working_3-way'!K433*'OddsRatio_working_3-way'!L433*'OddsRatio_working_3-way'!M433</f>
        <v>7.7841607896252704E-2</v>
      </c>
      <c r="R433" s="11">
        <f t="shared" si="101"/>
        <v>0</v>
      </c>
      <c r="S433" s="11">
        <f t="shared" si="102"/>
        <v>-0.82309650287737912</v>
      </c>
      <c r="T433" s="11">
        <f t="shared" si="103"/>
        <v>-0.27667109340416107</v>
      </c>
      <c r="U433" s="11">
        <f>'OddsRatio_working_3-way'!S433-'OddsRatio_working_3-way'!R433^2/3</f>
        <v>-0.82309650287737912</v>
      </c>
      <c r="V433" s="11">
        <f>'OddsRatio_working_3-way'!S433*'OddsRatio_working_3-way'!R433/3-2*'OddsRatio_working_3-way'!R433^3/27-'OddsRatio_working_3-way'!T433</f>
        <v>0.27667109340416107</v>
      </c>
      <c r="W433" s="11">
        <f>'OddsRatio_working_3-way'!V433^2+4*'OddsRatio_working_3-way'!U433^3/27</f>
        <v>-6.0661257169922211E-3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0.1437124034682169</v>
      </c>
      <c r="Y433" s="11">
        <f>IF('OddsRatio_working_3-way'!W433&gt;=0,IF('OddsRatio_working_3-way'!V433+SQRT('OddsRatio_working_3-way'!W433)&gt;0,0,PI()),ACOS('OddsRatio_working_3-way'!V433/(2*'OddsRatio_working_3-way'!X433)))</f>
        <v>0.2744072288625341</v>
      </c>
      <c r="Z433" s="11">
        <f>'OddsRatio_working_3-way'!X433^(1/3)*COS('OddsRatio_working_3-way'!Y433/3)</f>
        <v>0.52160942427083623</v>
      </c>
      <c r="AA433" s="11">
        <f>'OddsRatio_working_3-way'!X433^(1/3)*COS(('OddsRatio_working_3-way'!Y433+2*PI())/3)</f>
        <v>-0.30223938485320206</v>
      </c>
      <c r="AB433" s="11">
        <f>'OddsRatio_working_3-way'!X433^(1/3)*COS(('OddsRatio_working_3-way'!Y433+4*PI())/3)</f>
        <v>-0.21937003941763428</v>
      </c>
      <c r="AC433" s="11">
        <f>'OddsRatio_working_3-way'!X433^(1/3)*SIN('OddsRatio_working_3-way'!Y433/3)</f>
        <v>4.784463889479329E-2</v>
      </c>
      <c r="AD433" s="11">
        <f>'OddsRatio_working_3-way'!X433^(1/3)*SIN(('OddsRatio_working_3-way'!Y433+2*PI())/3)</f>
        <v>0.42780469282452294</v>
      </c>
      <c r="AE433" s="11">
        <f>'OddsRatio_working_3-way'!X433^(1/3)*SIN(('OddsRatio_working_3-way'!Y433+4*PI())/3)</f>
        <v>-0.47564933171931606</v>
      </c>
      <c r="AF433" s="11">
        <f>-'OddsRatio_working_3-way'!U433/(3*'OddsRatio_working_3-way'!X433^(1/3))*COS(('OddsRatio_working_3-way'!Y433)/3)</f>
        <v>0.52160942427083612</v>
      </c>
      <c r="AG433" s="11">
        <f>-'OddsRatio_working_3-way'!U433/(3*'OddsRatio_working_3-way'!X433^(1/3))*COS(('OddsRatio_working_3-way'!Y433+2*PI())/3)</f>
        <v>-0.30223938485320195</v>
      </c>
      <c r="AH433" s="11">
        <f>-'OddsRatio_working_3-way'!U433/(3*'OddsRatio_working_3-way'!X433^(1/3))*COS(('OddsRatio_working_3-way'!Y433+4*PI())/3)</f>
        <v>-0.21937003941763422</v>
      </c>
      <c r="AI433" s="11">
        <f>'OddsRatio_working_3-way'!U433/(3*'OddsRatio_working_3-way'!X433^(1/3))*SIN(('OddsRatio_working_3-way'!Y433)/3)</f>
        <v>-4.7844638894793283E-2</v>
      </c>
      <c r="AJ433" s="11">
        <f>'OddsRatio_working_3-way'!U433/(3*'OddsRatio_working_3-way'!X433^(1/3))*SIN(('OddsRatio_working_3-way'!Y433+2*PI())/3)</f>
        <v>-0.42780469282452283</v>
      </c>
      <c r="AK433" s="11">
        <f>'OddsRatio_working_3-way'!U433/(3*'OddsRatio_working_3-way'!X433^(1/3))*SIN(('OddsRatio_working_3-way'!Y433+4*PI())/3)</f>
        <v>0.47564933171931595</v>
      </c>
      <c r="AL433" s="11">
        <f>'OddsRatio_working_3-way'!Z433+'OddsRatio_working_3-way'!AF433</f>
        <v>1.0432188485416725</v>
      </c>
      <c r="AM433" s="11">
        <f>'OddsRatio_working_3-way'!AA433+'OddsRatio_working_3-way'!AG433</f>
        <v>-0.60447876970640402</v>
      </c>
      <c r="AN433" s="11">
        <f>'OddsRatio_working_3-way'!AB433+'OddsRatio_working_3-way'!AH433</f>
        <v>-0.4387400788352685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1.0432188485416725</v>
      </c>
      <c r="AS433" s="11">
        <f>IF(('OddsRatio_working_3-way'!X433=0),IF(Q433&gt;0,-Q433^(1/3),(-Q433)^(1/3)),'OddsRatio_working_3-way'!AM433-'OddsRatio_working_3-way'!R433/3)</f>
        <v>-0.60447876970640402</v>
      </c>
      <c r="AT433" s="11">
        <f>IF(('OddsRatio_working_3-way'!X433=0),IF(Q433&gt;0,-Q433^(1/3),(-Q433)^(1/3)),'OddsRatio_working_3-way'!AN433-'OddsRatio_working_3-way'!R433/3)</f>
        <v>-0.4387400788352685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9">
        <f t="shared" si="91"/>
        <v>0.45024558762106731</v>
      </c>
      <c r="E434" s="9">
        <f t="shared" si="92"/>
        <v>0.29586368213009828</v>
      </c>
      <c r="F434" s="9">
        <f t="shared" si="93"/>
        <v>0.25389073024883474</v>
      </c>
      <c r="G434" s="9">
        <f t="shared" si="94"/>
        <v>1.0347543265760044</v>
      </c>
      <c r="H434" s="9">
        <f t="shared" si="95"/>
        <v>2.2210101053596851</v>
      </c>
      <c r="I434" s="9">
        <f t="shared" si="96"/>
        <v>3.37993495112481</v>
      </c>
      <c r="J434" s="9">
        <f t="shared" si="97"/>
        <v>3.9387022874758526</v>
      </c>
      <c r="K434" s="11">
        <f t="shared" si="98"/>
        <v>0.4587155963302752</v>
      </c>
      <c r="L434" s="11">
        <f t="shared" si="99"/>
        <v>0.30303030303030304</v>
      </c>
      <c r="M434" s="11">
        <f t="shared" si="100"/>
        <v>0.26041666666666669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-0.27901434065424913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0.22877861180613474</v>
      </c>
      <c r="Q434" s="11">
        <f>2*'OddsRatio_working_3-way'!K434*'OddsRatio_working_3-way'!L434*'OddsRatio_working_3-way'!M434</f>
        <v>7.2398294875359093E-2</v>
      </c>
      <c r="R434" s="11">
        <f t="shared" si="101"/>
        <v>0</v>
      </c>
      <c r="S434" s="11">
        <f t="shared" si="102"/>
        <v>-0.81995287865735245</v>
      </c>
      <c r="T434" s="11">
        <f t="shared" si="103"/>
        <v>-0.25947875906878243</v>
      </c>
      <c r="U434" s="11">
        <f>'OddsRatio_working_3-way'!S434-'OddsRatio_working_3-way'!R434^2/3</f>
        <v>-0.81995287865735245</v>
      </c>
      <c r="V434" s="11">
        <f>'OddsRatio_working_3-way'!S434*'OddsRatio_working_3-way'!R434/3-2*'OddsRatio_working_3-way'!R434^3/27-'OddsRatio_working_3-way'!T434</f>
        <v>0.25947875906878243</v>
      </c>
      <c r="W434" s="11">
        <f>'OddsRatio_working_3-way'!V434^2+4*'OddsRatio_working_3-way'!U434^3/27</f>
        <v>-1.4340840598012508E-2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0.14288987630854727</v>
      </c>
      <c r="Y434" s="11">
        <f>IF('OddsRatio_working_3-way'!W434&gt;=0,IF('OddsRatio_working_3-way'!V434+SQRT('OddsRatio_working_3-way'!W434)&gt;0,0,PI()),ACOS('OddsRatio_working_3-way'!V434/(2*'OddsRatio_working_3-way'!X434)))</f>
        <v>0.4323881457909251</v>
      </c>
      <c r="Z434" s="11">
        <f>'OddsRatio_working_3-way'!X434^(1/3)*COS('OddsRatio_working_3-way'!Y434/3)</f>
        <v>0.51737716328800232</v>
      </c>
      <c r="AA434" s="11">
        <f>'OddsRatio_working_3-way'!X434^(1/3)*COS(('OddsRatio_working_3-way'!Y434+2*PI())/3)</f>
        <v>-0.32371836593845371</v>
      </c>
      <c r="AB434" s="11">
        <f>'OddsRatio_working_3-way'!X434^(1/3)*COS(('OddsRatio_working_3-way'!Y434+4*PI())/3)</f>
        <v>-0.19365879734954847</v>
      </c>
      <c r="AC434" s="11">
        <f>'OddsRatio_working_3-way'!X434^(1/3)*SIN('OddsRatio_working_3-way'!Y434/3)</f>
        <v>7.5089926935490922E-2</v>
      </c>
      <c r="AD434" s="11">
        <f>'OddsRatio_working_3-way'!X434^(1/3)*SIN(('OddsRatio_working_3-way'!Y434+2*PI())/3)</f>
        <v>0.41051680327759416</v>
      </c>
      <c r="AE434" s="11">
        <f>'OddsRatio_working_3-way'!X434^(1/3)*SIN(('OddsRatio_working_3-way'!Y434+4*PI())/3)</f>
        <v>-0.48560673021308515</v>
      </c>
      <c r="AF434" s="11">
        <f>-'OddsRatio_working_3-way'!U434/(3*'OddsRatio_working_3-way'!X434^(1/3))*COS(('OddsRatio_working_3-way'!Y434)/3)</f>
        <v>0.5173771632880021</v>
      </c>
      <c r="AG434" s="11">
        <f>-'OddsRatio_working_3-way'!U434/(3*'OddsRatio_working_3-way'!X434^(1/3))*COS(('OddsRatio_working_3-way'!Y434+2*PI())/3)</f>
        <v>-0.3237183659384536</v>
      </c>
      <c r="AH434" s="11">
        <f>-'OddsRatio_working_3-way'!U434/(3*'OddsRatio_working_3-way'!X434^(1/3))*COS(('OddsRatio_working_3-way'!Y434+4*PI())/3)</f>
        <v>-0.19365879734954838</v>
      </c>
      <c r="AI434" s="11">
        <f>'OddsRatio_working_3-way'!U434/(3*'OddsRatio_working_3-way'!X434^(1/3))*SIN(('OddsRatio_working_3-way'!Y434)/3)</f>
        <v>-7.5089926935490894E-2</v>
      </c>
      <c r="AJ434" s="11">
        <f>'OddsRatio_working_3-way'!U434/(3*'OddsRatio_working_3-way'!X434^(1/3))*SIN(('OddsRatio_working_3-way'!Y434+2*PI())/3)</f>
        <v>-0.41051680327759399</v>
      </c>
      <c r="AK434" s="11">
        <f>'OddsRatio_working_3-way'!U434/(3*'OddsRatio_working_3-way'!X434^(1/3))*SIN(('OddsRatio_working_3-way'!Y434+4*PI())/3)</f>
        <v>0.48560673021308493</v>
      </c>
      <c r="AL434" s="11">
        <f>'OddsRatio_working_3-way'!Z434+'OddsRatio_working_3-way'!AF434</f>
        <v>1.0347543265760044</v>
      </c>
      <c r="AM434" s="11">
        <f>'OddsRatio_working_3-way'!AA434+'OddsRatio_working_3-way'!AG434</f>
        <v>-0.64743673187690731</v>
      </c>
      <c r="AN434" s="11">
        <f>'OddsRatio_working_3-way'!AB434+'OddsRatio_working_3-way'!AH434</f>
        <v>-0.38731759469909688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1.0347543265760044</v>
      </c>
      <c r="AS434" s="11">
        <f>IF(('OddsRatio_working_3-way'!X434=0),IF(Q434&gt;0,-Q434^(1/3),(-Q434)^(1/3)),'OddsRatio_working_3-way'!AM434-'OddsRatio_working_3-way'!R434/3)</f>
        <v>-0.64743673187690731</v>
      </c>
      <c r="AT434" s="11">
        <f>IF(('OddsRatio_working_3-way'!X434=0),IF(Q434&gt;0,-Q434^(1/3),(-Q434)^(1/3)),'OddsRatio_working_3-way'!AN434-'OddsRatio_working_3-way'!R434/3)</f>
        <v>-0.38731759469909688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9">
        <f t="shared" si="91"/>
        <v>0.58988716230343419</v>
      </c>
      <c r="E435" s="9">
        <f t="shared" si="92"/>
        <v>0.24726120133585386</v>
      </c>
      <c r="F435" s="9">
        <f t="shared" si="93"/>
        <v>0.16285163636071223</v>
      </c>
      <c r="G435" s="9">
        <f t="shared" si="94"/>
        <v>1.0533931353796846</v>
      </c>
      <c r="H435" s="9">
        <f t="shared" si="95"/>
        <v>1.6952394693505914</v>
      </c>
      <c r="I435" s="9">
        <f t="shared" si="96"/>
        <v>4.0443061612472881</v>
      </c>
      <c r="J435" s="9">
        <f t="shared" si="97"/>
        <v>6.1405585006528609</v>
      </c>
      <c r="K435" s="11">
        <f t="shared" si="98"/>
        <v>0.60240963855421692</v>
      </c>
      <c r="L435" s="11">
        <f t="shared" si="99"/>
        <v>0.25706940874035988</v>
      </c>
      <c r="M435" s="11">
        <f t="shared" si="100"/>
        <v>0.17006802721088435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-0.24514700109919774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0.22202023560376546</v>
      </c>
      <c r="Q435" s="11">
        <f>2*'OddsRatio_working_3-way'!K435*'OddsRatio_working_3-way'!L435*'OddsRatio_working_3-way'!M435</f>
        <v>5.2673840000893347E-2</v>
      </c>
      <c r="R435" s="11">
        <f t="shared" si="101"/>
        <v>0</v>
      </c>
      <c r="S435" s="11">
        <f t="shared" si="102"/>
        <v>-0.9056616422320658</v>
      </c>
      <c r="T435" s="11">
        <f t="shared" si="103"/>
        <v>-0.21486634453904288</v>
      </c>
      <c r="U435" s="11">
        <f>'OddsRatio_working_3-way'!S435-'OddsRatio_working_3-way'!R435^2/3</f>
        <v>-0.9056616422320658</v>
      </c>
      <c r="V435" s="11">
        <f>'OddsRatio_working_3-way'!S435*'OddsRatio_working_3-way'!R435/3-2*'OddsRatio_working_3-way'!R435^3/27-'OddsRatio_working_3-way'!T435</f>
        <v>0.21486634453904288</v>
      </c>
      <c r="W435" s="11">
        <f>'OddsRatio_working_3-way'!V435^2+4*'OddsRatio_working_3-way'!U435^3/27</f>
        <v>-6.3883493750911402E-2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0.16586970772754295</v>
      </c>
      <c r="Y435" s="11">
        <f>IF('OddsRatio_working_3-way'!W435&gt;=0,IF('OddsRatio_working_3-way'!V435+SQRT('OddsRatio_working_3-way'!W435)&gt;0,0,PI()),ACOS('OddsRatio_working_3-way'!V435/(2*'OddsRatio_working_3-way'!X435)))</f>
        <v>0.86623960894634766</v>
      </c>
      <c r="Z435" s="11">
        <f>'OddsRatio_working_3-way'!X435^(1/3)*COS('OddsRatio_working_3-way'!Y435/3)</f>
        <v>0.52669656768984241</v>
      </c>
      <c r="AA435" s="11">
        <f>'OddsRatio_working_3-way'!X435^(1/3)*COS(('OddsRatio_working_3-way'!Y435+2*PI())/3)</f>
        <v>-0.3988416591288107</v>
      </c>
      <c r="AB435" s="11">
        <f>'OddsRatio_working_3-way'!X435^(1/3)*COS(('OddsRatio_working_3-way'!Y435+4*PI())/3)</f>
        <v>-0.12785490856103182</v>
      </c>
      <c r="AC435" s="11">
        <f>'OddsRatio_working_3-way'!X435^(1/3)*SIN('OddsRatio_working_3-way'!Y435/3)</f>
        <v>0.15645427338712917</v>
      </c>
      <c r="AD435" s="11">
        <f>'OddsRatio_working_3-way'!X435^(1/3)*SIN(('OddsRatio_working_3-way'!Y435+2*PI())/3)</f>
        <v>0.37790547101190913</v>
      </c>
      <c r="AE435" s="11">
        <f>'OddsRatio_working_3-way'!X435^(1/3)*SIN(('OddsRatio_working_3-way'!Y435+4*PI())/3)</f>
        <v>-0.53435974439903833</v>
      </c>
      <c r="AF435" s="11">
        <f>-'OddsRatio_working_3-way'!U435/(3*'OddsRatio_working_3-way'!X435^(1/3))*COS(('OddsRatio_working_3-way'!Y435)/3)</f>
        <v>0.5266965676898423</v>
      </c>
      <c r="AG435" s="11">
        <f>-'OddsRatio_working_3-way'!U435/(3*'OddsRatio_working_3-way'!X435^(1/3))*COS(('OddsRatio_working_3-way'!Y435+2*PI())/3)</f>
        <v>-0.39884165912881064</v>
      </c>
      <c r="AH435" s="11">
        <f>-'OddsRatio_working_3-way'!U435/(3*'OddsRatio_working_3-way'!X435^(1/3))*COS(('OddsRatio_working_3-way'!Y435+4*PI())/3)</f>
        <v>-0.12785490856103179</v>
      </c>
      <c r="AI435" s="11">
        <f>'OddsRatio_working_3-way'!U435/(3*'OddsRatio_working_3-way'!X435^(1/3))*SIN(('OddsRatio_working_3-way'!Y435)/3)</f>
        <v>-0.15645427338712914</v>
      </c>
      <c r="AJ435" s="11">
        <f>'OddsRatio_working_3-way'!U435/(3*'OddsRatio_working_3-way'!X435^(1/3))*SIN(('OddsRatio_working_3-way'!Y435+2*PI())/3)</f>
        <v>-0.37790547101190902</v>
      </c>
      <c r="AK435" s="11">
        <f>'OddsRatio_working_3-way'!U435/(3*'OddsRatio_working_3-way'!X435^(1/3))*SIN(('OddsRatio_working_3-way'!Y435+4*PI())/3)</f>
        <v>0.53435974439903822</v>
      </c>
      <c r="AL435" s="11">
        <f>'OddsRatio_working_3-way'!Z435+'OddsRatio_working_3-way'!AF435</f>
        <v>1.0533931353796846</v>
      </c>
      <c r="AM435" s="11">
        <f>'OddsRatio_working_3-way'!AA435+'OddsRatio_working_3-way'!AG435</f>
        <v>-0.79768331825762129</v>
      </c>
      <c r="AN435" s="11">
        <f>'OddsRatio_working_3-way'!AB435+'OddsRatio_working_3-way'!AH435</f>
        <v>-0.25570981712206364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1.0533931353796846</v>
      </c>
      <c r="AS435" s="11">
        <f>IF(('OddsRatio_working_3-way'!X435=0),IF(Q435&gt;0,-Q435^(1/3),(-Q435)^(1/3)),'OddsRatio_working_3-way'!AM435-'OddsRatio_working_3-way'!R435/3)</f>
        <v>-0.79768331825762129</v>
      </c>
      <c r="AT435" s="11">
        <f>IF(('OddsRatio_working_3-way'!X435=0),IF(Q435&gt;0,-Q435^(1/3),(-Q435)^(1/3)),'OddsRatio_working_3-way'!AN435-'OddsRatio_working_3-way'!R435/3)</f>
        <v>-0.25570981712206364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9">
        <f t="shared" si="91"/>
        <v>0.32071274892913199</v>
      </c>
      <c r="E436" s="9">
        <f t="shared" si="92"/>
        <v>0.2987216559483496</v>
      </c>
      <c r="F436" s="9">
        <f t="shared" si="93"/>
        <v>0.38056559512251842</v>
      </c>
      <c r="G436" s="9">
        <f t="shared" si="94"/>
        <v>1.0433768620941448</v>
      </c>
      <c r="H436" s="9">
        <f t="shared" si="95"/>
        <v>3.1180550300511141</v>
      </c>
      <c r="I436" s="9">
        <f t="shared" si="96"/>
        <v>3.3475979397118261</v>
      </c>
      <c r="J436" s="9">
        <f t="shared" si="97"/>
        <v>2.6276679048668661</v>
      </c>
      <c r="K436" s="11">
        <f t="shared" si="98"/>
        <v>0.33003300330033003</v>
      </c>
      <c r="L436" s="11">
        <f t="shared" si="99"/>
        <v>0.30769230769230771</v>
      </c>
      <c r="M436" s="11">
        <f t="shared" si="100"/>
        <v>0.390625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-0.28264232673267331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0.23165778116273164</v>
      </c>
      <c r="Q436" s="11">
        <f>2*'OddsRatio_working_3-way'!K436*'OddsRatio_working_3-way'!L436*'OddsRatio_working_3-way'!M436</f>
        <v>7.9334856562579339E-2</v>
      </c>
      <c r="R436" s="11">
        <f t="shared" si="101"/>
        <v>0</v>
      </c>
      <c r="S436" s="11">
        <f t="shared" si="102"/>
        <v>-0.8196146127180608</v>
      </c>
      <c r="T436" s="11">
        <f t="shared" si="103"/>
        <v>-0.28068993586234964</v>
      </c>
      <c r="U436" s="11">
        <f>'OddsRatio_working_3-way'!S436-'OddsRatio_working_3-way'!R436^2/3</f>
        <v>-0.8196146127180608</v>
      </c>
      <c r="V436" s="11">
        <f>'OddsRatio_working_3-way'!S436*'OddsRatio_working_3-way'!R436/3-2*'OddsRatio_working_3-way'!R436^3/27-'OddsRatio_working_3-way'!T436</f>
        <v>0.28068993586234964</v>
      </c>
      <c r="W436" s="11">
        <f>'OddsRatio_working_3-way'!V436^2+4*'OddsRatio_working_3-way'!U436^3/27</f>
        <v>-2.7821913256036307E-3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0.14280146307024796</v>
      </c>
      <c r="Y436" s="11">
        <f>IF('OddsRatio_working_3-way'!W436&gt;=0,IF('OddsRatio_working_3-way'!V436+SQRT('OddsRatio_working_3-way'!W436)&gt;0,0,PI()),ACOS('OddsRatio_working_3-way'!V436/(2*'OddsRatio_working_3-way'!X436)))</f>
        <v>0.18575100148320933</v>
      </c>
      <c r="Z436" s="11">
        <f>'OddsRatio_working_3-way'!X436^(1/3)*COS('OddsRatio_working_3-way'!Y436/3)</f>
        <v>0.52168843104707241</v>
      </c>
      <c r="AA436" s="11">
        <f>'OddsRatio_working_3-way'!X436^(1/3)*COS(('OddsRatio_working_3-way'!Y436+2*PI())/3)</f>
        <v>-0.28885383642865031</v>
      </c>
      <c r="AB436" s="11">
        <f>'OddsRatio_working_3-way'!X436^(1/3)*COS(('OddsRatio_working_3-way'!Y436+4*PI())/3)</f>
        <v>-0.23283459461842201</v>
      </c>
      <c r="AC436" s="11">
        <f>'OddsRatio_working_3-way'!X436^(1/3)*SIN('OddsRatio_working_3-way'!Y436/3)</f>
        <v>3.2342724338933954E-2</v>
      </c>
      <c r="AD436" s="11">
        <f>'OddsRatio_working_3-way'!X436^(1/3)*SIN(('OddsRatio_working_3-way'!Y436+2*PI())/3)</f>
        <v>0.43562407197774422</v>
      </c>
      <c r="AE436" s="11">
        <f>'OddsRatio_working_3-way'!X436^(1/3)*SIN(('OddsRatio_working_3-way'!Y436+4*PI())/3)</f>
        <v>-0.4679667963166782</v>
      </c>
      <c r="AF436" s="11">
        <f>-'OddsRatio_working_3-way'!U436/(3*'OddsRatio_working_3-way'!X436^(1/3))*COS(('OddsRatio_working_3-way'!Y436)/3)</f>
        <v>0.5216884310470723</v>
      </c>
      <c r="AG436" s="11">
        <f>-'OddsRatio_working_3-way'!U436/(3*'OddsRatio_working_3-way'!X436^(1/3))*COS(('OddsRatio_working_3-way'!Y436+2*PI())/3)</f>
        <v>-0.28885383642865026</v>
      </c>
      <c r="AH436" s="11">
        <f>-'OddsRatio_working_3-way'!U436/(3*'OddsRatio_working_3-way'!X436^(1/3))*COS(('OddsRatio_working_3-way'!Y436+4*PI())/3)</f>
        <v>-0.23283459461842199</v>
      </c>
      <c r="AI436" s="11">
        <f>'OddsRatio_working_3-way'!U436/(3*'OddsRatio_working_3-way'!X436^(1/3))*SIN(('OddsRatio_working_3-way'!Y436)/3)</f>
        <v>-3.2342724338933947E-2</v>
      </c>
      <c r="AJ436" s="11">
        <f>'OddsRatio_working_3-way'!U436/(3*'OddsRatio_working_3-way'!X436^(1/3))*SIN(('OddsRatio_working_3-way'!Y436+2*PI())/3)</f>
        <v>-0.43562407197774411</v>
      </c>
      <c r="AK436" s="11">
        <f>'OddsRatio_working_3-way'!U436/(3*'OddsRatio_working_3-way'!X436^(1/3))*SIN(('OddsRatio_working_3-way'!Y436+4*PI())/3)</f>
        <v>0.46796679631667809</v>
      </c>
      <c r="AL436" s="11">
        <f>'OddsRatio_working_3-way'!Z436+'OddsRatio_working_3-way'!AF436</f>
        <v>1.0433768620941448</v>
      </c>
      <c r="AM436" s="11">
        <f>'OddsRatio_working_3-way'!AA436+'OddsRatio_working_3-way'!AG436</f>
        <v>-0.57770767285730051</v>
      </c>
      <c r="AN436" s="11">
        <f>'OddsRatio_working_3-way'!AB436+'OddsRatio_working_3-way'!AH436</f>
        <v>-0.46566918923684397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1.0433768620941448</v>
      </c>
      <c r="AS436" s="11">
        <f>IF(('OddsRatio_working_3-way'!X436=0),IF(Q436&gt;0,-Q436^(1/3),(-Q436)^(1/3)),'OddsRatio_working_3-way'!AM436-'OddsRatio_working_3-way'!R436/3)</f>
        <v>-0.57770767285730051</v>
      </c>
      <c r="AT436" s="11">
        <f>IF(('OddsRatio_working_3-way'!X436=0),IF(Q436&gt;0,-Q436^(1/3),(-Q436)^(1/3)),'OddsRatio_working_3-way'!AN436-'OddsRatio_working_3-way'!R436/3)</f>
        <v>-0.46566918923684397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9">
        <f t="shared" si="91"/>
        <v>0.60588606508732723</v>
      </c>
      <c r="E437" s="9">
        <f t="shared" si="92"/>
        <v>0.21973407750683513</v>
      </c>
      <c r="F437" s="9">
        <f t="shared" si="93"/>
        <v>0.17437985740583764</v>
      </c>
      <c r="G437" s="9">
        <f t="shared" si="94"/>
        <v>1.0663529912946688</v>
      </c>
      <c r="H437" s="9">
        <f t="shared" si="95"/>
        <v>1.6504753246897477</v>
      </c>
      <c r="I437" s="9">
        <f t="shared" si="96"/>
        <v>4.550955461011247</v>
      </c>
      <c r="J437" s="9">
        <f t="shared" si="97"/>
        <v>5.73460728134833</v>
      </c>
      <c r="K437" s="11">
        <f t="shared" si="98"/>
        <v>0.6211180124223602</v>
      </c>
      <c r="L437" s="11">
        <f t="shared" si="99"/>
        <v>0.23094688221709006</v>
      </c>
      <c r="M437" s="11">
        <f t="shared" si="100"/>
        <v>0.18382352941176469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-0.23781780510175754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0.22096899810230347</v>
      </c>
      <c r="Q437" s="11">
        <f>2*'OddsRatio_working_3-way'!K437*'OddsRatio_working_3-way'!L437*'OddsRatio_working_3-way'!M437</f>
        <v>5.2737231050669083E-2</v>
      </c>
      <c r="R437" s="11">
        <f t="shared" si="101"/>
        <v>0</v>
      </c>
      <c r="S437" s="11">
        <f t="shared" si="102"/>
        <v>-0.92915245773021582</v>
      </c>
      <c r="T437" s="11">
        <f t="shared" si="103"/>
        <v>-0.22175476318143575</v>
      </c>
      <c r="U437" s="11">
        <f>'OddsRatio_working_3-way'!S437-'OddsRatio_working_3-way'!R437^2/3</f>
        <v>-0.92915245773021582</v>
      </c>
      <c r="V437" s="11">
        <f>'OddsRatio_working_3-way'!S437*'OddsRatio_working_3-way'!R437/3-2*'OddsRatio_working_3-way'!R437^3/27-'OddsRatio_working_3-way'!T437</f>
        <v>0.22175476318143575</v>
      </c>
      <c r="W437" s="11">
        <f>'OddsRatio_working_3-way'!V437^2+4*'OddsRatio_working_3-way'!U437^3/27</f>
        <v>-6.9663326576510698E-2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0.17236480323007172</v>
      </c>
      <c r="Y437" s="11">
        <f>IF('OddsRatio_working_3-way'!W437&gt;=0,IF('OddsRatio_working_3-way'!V437+SQRT('OddsRatio_working_3-way'!W437)&gt;0,0,PI()),ACOS('OddsRatio_working_3-way'!V437/(2*'OddsRatio_working_3-way'!X437)))</f>
        <v>0.87203266274976243</v>
      </c>
      <c r="Z437" s="11">
        <f>'OddsRatio_working_3-way'!X437^(1/3)*COS('OddsRatio_working_3-way'!Y437/3)</f>
        <v>0.53317649564733438</v>
      </c>
      <c r="AA437" s="11">
        <f>'OddsRatio_working_3-way'!X437^(1/3)*COS(('OddsRatio_working_3-way'!Y437+2*PI())/3)</f>
        <v>-0.4047194637000035</v>
      </c>
      <c r="AB437" s="11">
        <f>'OddsRatio_working_3-way'!X437^(1/3)*COS(('OddsRatio_working_3-way'!Y437+4*PI())/3)</f>
        <v>-0.12845703194733091</v>
      </c>
      <c r="AC437" s="11">
        <f>'OddsRatio_working_3-way'!X437^(1/3)*SIN('OddsRatio_working_3-way'!Y437/3)</f>
        <v>0.1595001893393862</v>
      </c>
      <c r="AD437" s="11">
        <f>'OddsRatio_working_3-way'!X437^(1/3)*SIN(('OddsRatio_working_3-way'!Y437+2*PI())/3)</f>
        <v>0.38199429526166157</v>
      </c>
      <c r="AE437" s="11">
        <f>'OddsRatio_working_3-way'!X437^(1/3)*SIN(('OddsRatio_working_3-way'!Y437+4*PI())/3)</f>
        <v>-0.54149448460104777</v>
      </c>
      <c r="AF437" s="11">
        <f>-'OddsRatio_working_3-way'!U437/(3*'OddsRatio_working_3-way'!X437^(1/3))*COS(('OddsRatio_working_3-way'!Y437)/3)</f>
        <v>0.53317649564733427</v>
      </c>
      <c r="AG437" s="11">
        <f>-'OddsRatio_working_3-way'!U437/(3*'OddsRatio_working_3-way'!X437^(1/3))*COS(('OddsRatio_working_3-way'!Y437+2*PI())/3)</f>
        <v>-0.40471946370000345</v>
      </c>
      <c r="AH437" s="11">
        <f>-'OddsRatio_working_3-way'!U437/(3*'OddsRatio_working_3-way'!X437^(1/3))*COS(('OddsRatio_working_3-way'!Y437+4*PI())/3)</f>
        <v>-0.12845703194733088</v>
      </c>
      <c r="AI437" s="11">
        <f>'OddsRatio_working_3-way'!U437/(3*'OddsRatio_working_3-way'!X437^(1/3))*SIN(('OddsRatio_working_3-way'!Y437)/3)</f>
        <v>-0.15950018933938614</v>
      </c>
      <c r="AJ437" s="11">
        <f>'OddsRatio_working_3-way'!U437/(3*'OddsRatio_working_3-way'!X437^(1/3))*SIN(('OddsRatio_working_3-way'!Y437+2*PI())/3)</f>
        <v>-0.38199429526166151</v>
      </c>
      <c r="AK437" s="11">
        <f>'OddsRatio_working_3-way'!U437/(3*'OddsRatio_working_3-way'!X437^(1/3))*SIN(('OddsRatio_working_3-way'!Y437+4*PI())/3)</f>
        <v>0.54149448460104765</v>
      </c>
      <c r="AL437" s="11">
        <f>'OddsRatio_working_3-way'!Z437+'OddsRatio_working_3-way'!AF437</f>
        <v>1.0663529912946688</v>
      </c>
      <c r="AM437" s="11">
        <f>'OddsRatio_working_3-way'!AA437+'OddsRatio_working_3-way'!AG437</f>
        <v>-0.80943892740000689</v>
      </c>
      <c r="AN437" s="11">
        <f>'OddsRatio_working_3-way'!AB437+'OddsRatio_working_3-way'!AH437</f>
        <v>-0.25691406389466176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1.0663529912946688</v>
      </c>
      <c r="AS437" s="11">
        <f>IF(('OddsRatio_working_3-way'!X437=0),IF(Q437&gt;0,-Q437^(1/3),(-Q437)^(1/3)),'OddsRatio_working_3-way'!AM437-'OddsRatio_working_3-way'!R437/3)</f>
        <v>-0.80943892740000689</v>
      </c>
      <c r="AT437" s="11">
        <f>IF(('OddsRatio_working_3-way'!X437=0),IF(Q437&gt;0,-Q437^(1/3),(-Q437)^(1/3)),'OddsRatio_working_3-way'!AN437-'OddsRatio_working_3-way'!R437/3)</f>
        <v>-0.25691406389466176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9">
        <f t="shared" si="91"/>
        <v>0.30645390150228413</v>
      </c>
      <c r="E438" s="9">
        <f t="shared" si="92"/>
        <v>0.29980772190954902</v>
      </c>
      <c r="F438" s="9">
        <f t="shared" si="93"/>
        <v>0.39373837658816691</v>
      </c>
      <c r="G438" s="9">
        <f t="shared" si="94"/>
        <v>1.0333943038628348</v>
      </c>
      <c r="H438" s="9">
        <f t="shared" si="95"/>
        <v>3.2631335254596086</v>
      </c>
      <c r="I438" s="9">
        <f t="shared" si="96"/>
        <v>3.3354711267300066</v>
      </c>
      <c r="J438" s="9">
        <f t="shared" si="97"/>
        <v>2.539757512755624</v>
      </c>
      <c r="K438" s="11">
        <f t="shared" si="98"/>
        <v>0.31347962382445144</v>
      </c>
      <c r="L438" s="11">
        <f t="shared" si="99"/>
        <v>0.30674846625766872</v>
      </c>
      <c r="M438" s="11">
        <f t="shared" si="100"/>
        <v>0.40160642570281119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-0.28479423395835402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0.22939228885077012</v>
      </c>
      <c r="Q438" s="11">
        <f>2*'OddsRatio_working_3-way'!K438*'OddsRatio_working_3-way'!L438*'OddsRatio_working_3-way'!M438</f>
        <v>7.7236460892515194E-2</v>
      </c>
      <c r="R438" s="11">
        <f t="shared" si="101"/>
        <v>0</v>
      </c>
      <c r="S438" s="11">
        <f t="shared" si="102"/>
        <v>-0.80546675985130578</v>
      </c>
      <c r="T438" s="11">
        <f t="shared" si="103"/>
        <v>-0.27120092924286388</v>
      </c>
      <c r="U438" s="11">
        <f>'OddsRatio_working_3-way'!S438-'OddsRatio_working_3-way'!R438^2/3</f>
        <v>-0.80546675985130578</v>
      </c>
      <c r="V438" s="11">
        <f>'OddsRatio_working_3-way'!S438*'OddsRatio_working_3-way'!R438/3-2*'OddsRatio_working_3-way'!R438^3/27-'OddsRatio_working_3-way'!T438</f>
        <v>0.27120092924286388</v>
      </c>
      <c r="W438" s="11">
        <f>'OddsRatio_working_3-way'!V438^2+4*'OddsRatio_working_3-way'!U438^3/27</f>
        <v>-3.8675474449197805E-3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0.13911999448957063</v>
      </c>
      <c r="Y438" s="11">
        <f>IF('OddsRatio_working_3-way'!W438&gt;=0,IF('OddsRatio_working_3-way'!V438+SQRT('OddsRatio_working_3-way'!W438)&gt;0,0,PI()),ACOS('OddsRatio_working_3-way'!V438/(2*'OddsRatio_working_3-way'!X438)))</f>
        <v>0.22541479109524043</v>
      </c>
      <c r="Z438" s="11">
        <f>'OddsRatio_working_3-way'!X438^(1/3)*COS('OddsRatio_working_3-way'!Y438/3)</f>
        <v>0.51669715193141752</v>
      </c>
      <c r="AA438" s="11">
        <f>'OddsRatio_working_3-way'!X438^(1/3)*COS(('OddsRatio_working_3-way'!Y438+2*PI())/3)</f>
        <v>-0.29203432743866453</v>
      </c>
      <c r="AB438" s="11">
        <f>'OddsRatio_working_3-way'!X438^(1/3)*COS(('OddsRatio_working_3-way'!Y438+4*PI())/3)</f>
        <v>-0.22466282449275321</v>
      </c>
      <c r="AC438" s="11">
        <f>'OddsRatio_working_3-way'!X438^(1/3)*SIN('OddsRatio_working_3-way'!Y438/3)</f>
        <v>3.8896955361531767E-2</v>
      </c>
      <c r="AD438" s="11">
        <f>'OddsRatio_working_3-way'!X438^(1/3)*SIN(('OddsRatio_working_3-way'!Y438+2*PI())/3)</f>
        <v>0.42802438195490938</v>
      </c>
      <c r="AE438" s="11">
        <f>'OddsRatio_working_3-way'!X438^(1/3)*SIN(('OddsRatio_working_3-way'!Y438+4*PI())/3)</f>
        <v>-0.46692133731644098</v>
      </c>
      <c r="AF438" s="11">
        <f>-'OddsRatio_working_3-way'!U438/(3*'OddsRatio_working_3-way'!X438^(1/3))*COS(('OddsRatio_working_3-way'!Y438)/3)</f>
        <v>0.51669715193141741</v>
      </c>
      <c r="AG438" s="11">
        <f>-'OddsRatio_working_3-way'!U438/(3*'OddsRatio_working_3-way'!X438^(1/3))*COS(('OddsRatio_working_3-way'!Y438+2*PI())/3)</f>
        <v>-0.29203432743866448</v>
      </c>
      <c r="AH438" s="11">
        <f>-'OddsRatio_working_3-way'!U438/(3*'OddsRatio_working_3-way'!X438^(1/3))*COS(('OddsRatio_working_3-way'!Y438+4*PI())/3)</f>
        <v>-0.22466282449275315</v>
      </c>
      <c r="AI438" s="11">
        <f>'OddsRatio_working_3-way'!U438/(3*'OddsRatio_working_3-way'!X438^(1/3))*SIN(('OddsRatio_working_3-way'!Y438)/3)</f>
        <v>-3.889695536153176E-2</v>
      </c>
      <c r="AJ438" s="11">
        <f>'OddsRatio_working_3-way'!U438/(3*'OddsRatio_working_3-way'!X438^(1/3))*SIN(('OddsRatio_working_3-way'!Y438+2*PI())/3)</f>
        <v>-0.42802438195490927</v>
      </c>
      <c r="AK438" s="11">
        <f>'OddsRatio_working_3-way'!U438/(3*'OddsRatio_working_3-way'!X438^(1/3))*SIN(('OddsRatio_working_3-way'!Y438+4*PI())/3)</f>
        <v>0.46692133731644087</v>
      </c>
      <c r="AL438" s="11">
        <f>'OddsRatio_working_3-way'!Z438+'OddsRatio_working_3-way'!AF438</f>
        <v>1.0333943038628348</v>
      </c>
      <c r="AM438" s="11">
        <f>'OddsRatio_working_3-way'!AA438+'OddsRatio_working_3-way'!AG438</f>
        <v>-0.58406865487732906</v>
      </c>
      <c r="AN438" s="11">
        <f>'OddsRatio_working_3-way'!AB438+'OddsRatio_working_3-way'!AH438</f>
        <v>-0.44932564898550637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1.0333943038628348</v>
      </c>
      <c r="AS438" s="11">
        <f>IF(('OddsRatio_working_3-way'!X438=0),IF(Q438&gt;0,-Q438^(1/3),(-Q438)^(1/3)),'OddsRatio_working_3-way'!AM438-'OddsRatio_working_3-way'!R438/3)</f>
        <v>-0.58406865487732906</v>
      </c>
      <c r="AT438" s="11">
        <f>IF(('OddsRatio_working_3-way'!X438=0),IF(Q438&gt;0,-Q438^(1/3),(-Q438)^(1/3)),'OddsRatio_working_3-way'!AN438-'OddsRatio_working_3-way'!R438/3)</f>
        <v>-0.44932564898550637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9">
        <f t="shared" si="91"/>
        <v>0.34534253973693191</v>
      </c>
      <c r="E439" s="9">
        <f t="shared" si="92"/>
        <v>0.29908285150170771</v>
      </c>
      <c r="F439" s="9">
        <f t="shared" si="93"/>
        <v>0.35557460876136032</v>
      </c>
      <c r="G439" s="9">
        <f t="shared" si="94"/>
        <v>1.0415800541614435</v>
      </c>
      <c r="H439" s="9">
        <f t="shared" si="95"/>
        <v>2.8956756985738275</v>
      </c>
      <c r="I439" s="9">
        <f t="shared" si="96"/>
        <v>3.3435551218632478</v>
      </c>
      <c r="J439" s="9">
        <f t="shared" si="97"/>
        <v>2.8123492942409118</v>
      </c>
      <c r="K439" s="11">
        <f t="shared" si="98"/>
        <v>0.3546099290780142</v>
      </c>
      <c r="L439" s="11">
        <f t="shared" si="99"/>
        <v>0.30769230769230771</v>
      </c>
      <c r="M439" s="11">
        <f t="shared" si="100"/>
        <v>0.36496350364963503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-0.28373971113526941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0.23136257023506601</v>
      </c>
      <c r="Q439" s="11">
        <f>2*'OddsRatio_working_3-way'!K439*'OddsRatio_working_3-way'!L439*'OddsRatio_working_3-way'!M439</f>
        <v>7.9642881320160411E-2</v>
      </c>
      <c r="R439" s="11">
        <f t="shared" si="101"/>
        <v>0</v>
      </c>
      <c r="S439" s="11">
        <f t="shared" si="102"/>
        <v>-0.81540426368012608</v>
      </c>
      <c r="T439" s="11">
        <f t="shared" si="103"/>
        <v>-0.28068993586234975</v>
      </c>
      <c r="U439" s="11">
        <f>'OddsRatio_working_3-way'!S439-'OddsRatio_working_3-way'!R439^2/3</f>
        <v>-0.81540426368012608</v>
      </c>
      <c r="V439" s="11">
        <f>'OddsRatio_working_3-way'!S439*'OddsRatio_working_3-way'!R439/3-2*'OddsRatio_working_3-way'!R439^3/27-'OddsRatio_working_3-way'!T439</f>
        <v>0.28068993586234975</v>
      </c>
      <c r="W439" s="11">
        <f>'OddsRatio_working_3-way'!V439^2+4*'OddsRatio_working_3-way'!U439^3/27</f>
        <v>-1.5315807617484467E-3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0.14170252366856287</v>
      </c>
      <c r="Y439" s="11">
        <f>IF('OddsRatio_working_3-way'!W439&gt;=0,IF('OddsRatio_working_3-way'!V439+SQRT('OddsRatio_working_3-way'!W439)&gt;0,0,PI()),ACOS('OddsRatio_working_3-way'!V439/(2*'OddsRatio_working_3-way'!X439)))</f>
        <v>0.13853272405908545</v>
      </c>
      <c r="Z439" s="11">
        <f>'OddsRatio_working_3-way'!X439^(1/3)*COS('OddsRatio_working_3-way'!Y439/3)</f>
        <v>0.52079002708072175</v>
      </c>
      <c r="AA439" s="11">
        <f>'OddsRatio_working_3-way'!X439^(1/3)*COS(('OddsRatio_working_3-way'!Y439+2*PI())/3)</f>
        <v>-0.28123671908422915</v>
      </c>
      <c r="AB439" s="11">
        <f>'OddsRatio_working_3-way'!X439^(1/3)*COS(('OddsRatio_working_3-way'!Y439+4*PI())/3)</f>
        <v>-0.23955330799649238</v>
      </c>
      <c r="AC439" s="11">
        <f>'OddsRatio_working_3-way'!X439^(1/3)*SIN('OddsRatio_working_3-way'!Y439/3)</f>
        <v>2.4065928612246632E-2</v>
      </c>
      <c r="AD439" s="11">
        <f>'OddsRatio_working_3-way'!X439^(1/3)*SIN(('OddsRatio_working_3-way'!Y439+2*PI())/3)</f>
        <v>0.43898442918336761</v>
      </c>
      <c r="AE439" s="11">
        <f>'OddsRatio_working_3-way'!X439^(1/3)*SIN(('OddsRatio_working_3-way'!Y439+4*PI())/3)</f>
        <v>-0.46305035779561421</v>
      </c>
      <c r="AF439" s="11">
        <f>-'OddsRatio_working_3-way'!U439/(3*'OddsRatio_working_3-way'!X439^(1/3))*COS(('OddsRatio_working_3-way'!Y439)/3)</f>
        <v>0.52079002708072175</v>
      </c>
      <c r="AG439" s="11">
        <f>-'OddsRatio_working_3-way'!U439/(3*'OddsRatio_working_3-way'!X439^(1/3))*COS(('OddsRatio_working_3-way'!Y439+2*PI())/3)</f>
        <v>-0.28123671908422915</v>
      </c>
      <c r="AH439" s="11">
        <f>-'OddsRatio_working_3-way'!U439/(3*'OddsRatio_working_3-way'!X439^(1/3))*COS(('OddsRatio_working_3-way'!Y439+4*PI())/3)</f>
        <v>-0.23955330799649238</v>
      </c>
      <c r="AI439" s="11">
        <f>'OddsRatio_working_3-way'!U439/(3*'OddsRatio_working_3-way'!X439^(1/3))*SIN(('OddsRatio_working_3-way'!Y439)/3)</f>
        <v>-2.4065928612246632E-2</v>
      </c>
      <c r="AJ439" s="11">
        <f>'OddsRatio_working_3-way'!U439/(3*'OddsRatio_working_3-way'!X439^(1/3))*SIN(('OddsRatio_working_3-way'!Y439+2*PI())/3)</f>
        <v>-0.43898442918336761</v>
      </c>
      <c r="AK439" s="11">
        <f>'OddsRatio_working_3-way'!U439/(3*'OddsRatio_working_3-way'!X439^(1/3))*SIN(('OddsRatio_working_3-way'!Y439+4*PI())/3)</f>
        <v>0.46305035779561421</v>
      </c>
      <c r="AL439" s="11">
        <f>'OddsRatio_working_3-way'!Z439+'OddsRatio_working_3-way'!AF439</f>
        <v>1.0415800541614435</v>
      </c>
      <c r="AM439" s="11">
        <f>'OddsRatio_working_3-way'!AA439+'OddsRatio_working_3-way'!AG439</f>
        <v>-0.5624734381684583</v>
      </c>
      <c r="AN439" s="11">
        <f>'OddsRatio_working_3-way'!AB439+'OddsRatio_working_3-way'!AH439</f>
        <v>-0.47910661599298476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1.0415800541614435</v>
      </c>
      <c r="AS439" s="11">
        <f>IF(('OddsRatio_working_3-way'!X439=0),IF(Q439&gt;0,-Q439^(1/3),(-Q439)^(1/3)),'OddsRatio_working_3-way'!AM439-'OddsRatio_working_3-way'!R439/3)</f>
        <v>-0.5624734381684583</v>
      </c>
      <c r="AT439" s="11">
        <f>IF(('OddsRatio_working_3-way'!X439=0),IF(Q439&gt;0,-Q439^(1/3),(-Q439)^(1/3)),'OddsRatio_working_3-way'!AN439-'OddsRatio_working_3-way'!R439/3)</f>
        <v>-0.47910661599298476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9">
        <f t="shared" si="91"/>
        <v>0.68025866226823817</v>
      </c>
      <c r="E440" s="9">
        <f t="shared" si="92"/>
        <v>0.18477923030525822</v>
      </c>
      <c r="F440" s="9">
        <f t="shared" si="93"/>
        <v>0.13496210742650372</v>
      </c>
      <c r="G440" s="9">
        <f t="shared" si="94"/>
        <v>1.0682478574520997</v>
      </c>
      <c r="H440" s="9">
        <f t="shared" si="95"/>
        <v>1.4700290572789239</v>
      </c>
      <c r="I440" s="9">
        <f t="shared" si="96"/>
        <v>5.4118636512771703</v>
      </c>
      <c r="J440" s="9">
        <f t="shared" si="97"/>
        <v>7.4094871447125987</v>
      </c>
      <c r="K440" s="11">
        <f t="shared" si="98"/>
        <v>0.69444444444444442</v>
      </c>
      <c r="L440" s="11">
        <f t="shared" si="99"/>
        <v>0.19493177387914232</v>
      </c>
      <c r="M440" s="11">
        <f t="shared" si="100"/>
        <v>0.14285714285714285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-0.21085120207927233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0.20440762399826728</v>
      </c>
      <c r="Q440" s="11">
        <f>2*'OddsRatio_working_3-way'!K440*'OddsRatio_working_3-way'!L440*'OddsRatio_working_3-way'!M440</f>
        <v>3.8676939261734579E-2</v>
      </c>
      <c r="R440" s="11">
        <f t="shared" si="101"/>
        <v>0</v>
      </c>
      <c r="S440" s="11">
        <f t="shared" si="102"/>
        <v>-0.96944016435541835</v>
      </c>
      <c r="T440" s="11">
        <f t="shared" si="103"/>
        <v>-0.18343238682221724</v>
      </c>
      <c r="U440" s="11">
        <f>'OddsRatio_working_3-way'!S440-'OddsRatio_working_3-way'!R440^2/3</f>
        <v>-0.96944016435541835</v>
      </c>
      <c r="V440" s="11">
        <f>'OddsRatio_working_3-way'!S440*'OddsRatio_working_3-way'!R440/3-2*'OddsRatio_working_3-way'!R440^3/27-'OddsRatio_working_3-way'!T440</f>
        <v>0.18343238682221724</v>
      </c>
      <c r="W440" s="11">
        <f>'OddsRatio_working_3-way'!V440^2+4*'OddsRatio_working_3-way'!U440^3/27</f>
        <v>-0.10132939854485104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0.18369597102287422</v>
      </c>
      <c r="Y440" s="11">
        <f>IF('OddsRatio_working_3-way'!W440&gt;=0,IF('OddsRatio_working_3-way'!V440+SQRT('OddsRatio_working_3-way'!W440)&gt;0,0,PI()),ACOS('OddsRatio_working_3-way'!V440/(2*'OddsRatio_working_3-way'!X440)))</f>
        <v>1.0480257895589034</v>
      </c>
      <c r="Z440" s="11">
        <f>'OddsRatio_working_3-way'!X440^(1/3)*COS('OddsRatio_working_3-way'!Y440/3)</f>
        <v>0.53412392872604986</v>
      </c>
      <c r="AA440" s="11">
        <f>'OddsRatio_working_3-way'!X440^(1/3)*COS(('OddsRatio_working_3-way'!Y440+2*PI())/3)</f>
        <v>-0.4355664529101903</v>
      </c>
      <c r="AB440" s="11">
        <f>'OddsRatio_working_3-way'!X440^(1/3)*COS(('OddsRatio_working_3-way'!Y440+4*PI())/3)</f>
        <v>-9.8557475815859746E-2</v>
      </c>
      <c r="AC440" s="11">
        <f>'OddsRatio_working_3-way'!X440^(1/3)*SIN('OddsRatio_working_3-way'!Y440/3)</f>
        <v>0.19457222364473231</v>
      </c>
      <c r="AD440" s="11">
        <f>'OddsRatio_working_3-way'!X440^(1/3)*SIN(('OddsRatio_working_3-way'!Y440+2*PI())/3)</f>
        <v>0.36527877922354202</v>
      </c>
      <c r="AE440" s="11">
        <f>'OddsRatio_working_3-way'!X440^(1/3)*SIN(('OddsRatio_working_3-way'!Y440+4*PI())/3)</f>
        <v>-0.55985100286827427</v>
      </c>
      <c r="AF440" s="11">
        <f>-'OddsRatio_working_3-way'!U440/(3*'OddsRatio_working_3-way'!X440^(1/3))*COS(('OddsRatio_working_3-way'!Y440)/3)</f>
        <v>0.53412392872604986</v>
      </c>
      <c r="AG440" s="11">
        <f>-'OddsRatio_working_3-way'!U440/(3*'OddsRatio_working_3-way'!X440^(1/3))*COS(('OddsRatio_working_3-way'!Y440+2*PI())/3)</f>
        <v>-0.4355664529101903</v>
      </c>
      <c r="AH440" s="11">
        <f>-'OddsRatio_working_3-way'!U440/(3*'OddsRatio_working_3-way'!X440^(1/3))*COS(('OddsRatio_working_3-way'!Y440+4*PI())/3)</f>
        <v>-9.8557475815859746E-2</v>
      </c>
      <c r="AI440" s="11">
        <f>'OddsRatio_working_3-way'!U440/(3*'OddsRatio_working_3-way'!X440^(1/3))*SIN(('OddsRatio_working_3-way'!Y440)/3)</f>
        <v>-0.19457222364473231</v>
      </c>
      <c r="AJ440" s="11">
        <f>'OddsRatio_working_3-way'!U440/(3*'OddsRatio_working_3-way'!X440^(1/3))*SIN(('OddsRatio_working_3-way'!Y440+2*PI())/3)</f>
        <v>-0.36527877922354202</v>
      </c>
      <c r="AK440" s="11">
        <f>'OddsRatio_working_3-way'!U440/(3*'OddsRatio_working_3-way'!X440^(1/3))*SIN(('OddsRatio_working_3-way'!Y440+4*PI())/3)</f>
        <v>0.55985100286827427</v>
      </c>
      <c r="AL440" s="11">
        <f>'OddsRatio_working_3-way'!Z440+'OddsRatio_working_3-way'!AF440</f>
        <v>1.0682478574520997</v>
      </c>
      <c r="AM440" s="11">
        <f>'OddsRatio_working_3-way'!AA440+'OddsRatio_working_3-way'!AG440</f>
        <v>-0.87113290582038061</v>
      </c>
      <c r="AN440" s="11">
        <f>'OddsRatio_working_3-way'!AB440+'OddsRatio_working_3-way'!AH440</f>
        <v>-0.19711495163171949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1.0682478574520997</v>
      </c>
      <c r="AS440" s="11">
        <f>IF(('OddsRatio_working_3-way'!X440=0),IF(Q440&gt;0,-Q440^(1/3),(-Q440)^(1/3)),'OddsRatio_working_3-way'!AM440-'OddsRatio_working_3-way'!R440/3)</f>
        <v>-0.87113290582038061</v>
      </c>
      <c r="AT440" s="11">
        <f>IF(('OddsRatio_working_3-way'!X440=0),IF(Q440&gt;0,-Q440^(1/3),(-Q440)^(1/3)),'OddsRatio_working_3-way'!AN440-'OddsRatio_working_3-way'!R440/3)</f>
        <v>-0.19711495163171949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9">
        <f t="shared" si="91"/>
        <v>0.44372710991088954</v>
      </c>
      <c r="E441" s="9">
        <f t="shared" si="92"/>
        <v>0.28943226118201054</v>
      </c>
      <c r="F441" s="9">
        <f t="shared" si="93"/>
        <v>0.26684062890709964</v>
      </c>
      <c r="G441" s="9">
        <f t="shared" si="94"/>
        <v>1.0446978140100991</v>
      </c>
      <c r="H441" s="9">
        <f t="shared" si="95"/>
        <v>2.2536373768121192</v>
      </c>
      <c r="I441" s="9">
        <f t="shared" si="96"/>
        <v>3.4550398629237336</v>
      </c>
      <c r="J441" s="9">
        <f t="shared" si="97"/>
        <v>3.7475552508465615</v>
      </c>
      <c r="K441" s="11">
        <f t="shared" si="98"/>
        <v>0.45454545454545453</v>
      </c>
      <c r="L441" s="11">
        <f t="shared" si="99"/>
        <v>0.29850746268656714</v>
      </c>
      <c r="M441" s="11">
        <f t="shared" si="100"/>
        <v>0.27548209366391185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-0.27722394787893723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0.23100126714287317</v>
      </c>
      <c r="Q441" s="11">
        <f>2*'OddsRatio_working_3-way'!K441*'OddsRatio_working_3-way'!L441*'OddsRatio_working_3-way'!M441</f>
        <v>7.4757691631997789E-2</v>
      </c>
      <c r="R441" s="11">
        <f t="shared" si="101"/>
        <v>0</v>
      </c>
      <c r="S441" s="11">
        <f t="shared" si="102"/>
        <v>-0.83326591699700725</v>
      </c>
      <c r="T441" s="11">
        <f t="shared" si="103"/>
        <v>-0.26966534530647485</v>
      </c>
      <c r="U441" s="11">
        <f>'OddsRatio_working_3-way'!S441-'OddsRatio_working_3-way'!R441^2/3</f>
        <v>-0.83326591699700725</v>
      </c>
      <c r="V441" s="11">
        <f>'OddsRatio_working_3-way'!S441*'OddsRatio_working_3-way'!R441/3-2*'OddsRatio_working_3-way'!R441^3/27-'OddsRatio_working_3-way'!T441</f>
        <v>0.26966534530647485</v>
      </c>
      <c r="W441" s="11">
        <f>'OddsRatio_working_3-way'!V441^2+4*'OddsRatio_working_3-way'!U441^3/27</f>
        <v>-1.299367774298027E-2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0.14638397812110499</v>
      </c>
      <c r="Y441" s="11">
        <f>IF('OddsRatio_working_3-way'!W441&gt;=0,IF('OddsRatio_working_3-way'!V441+SQRT('OddsRatio_working_3-way'!W441)&gt;0,0,PI()),ACOS('OddsRatio_working_3-way'!V441/(2*'OddsRatio_working_3-way'!X441)))</f>
        <v>0.39992806532591452</v>
      </c>
      <c r="Z441" s="11">
        <f>'OddsRatio_working_3-way'!X441^(1/3)*COS('OddsRatio_working_3-way'!Y441/3)</f>
        <v>0.52234890700504955</v>
      </c>
      <c r="AA441" s="11">
        <f>'OddsRatio_working_3-way'!X441^(1/3)*COS(('OddsRatio_working_3-way'!Y441+2*PI())/3)</f>
        <v>-0.32183905407175556</v>
      </c>
      <c r="AB441" s="11">
        <f>'OddsRatio_working_3-way'!X441^(1/3)*COS(('OddsRatio_working_3-way'!Y441+4*PI())/3)</f>
        <v>-0.20050985293329421</v>
      </c>
      <c r="AC441" s="11">
        <f>'OddsRatio_working_3-way'!X441^(1/3)*SIN('OddsRatio_working_3-way'!Y441/3)</f>
        <v>7.0049446937853102E-2</v>
      </c>
      <c r="AD441" s="11">
        <f>'OddsRatio_working_3-way'!X441^(1/3)*SIN(('OddsRatio_working_3-way'!Y441+2*PI())/3)</f>
        <v>0.4173426996364818</v>
      </c>
      <c r="AE441" s="11">
        <f>'OddsRatio_working_3-way'!X441^(1/3)*SIN(('OddsRatio_working_3-way'!Y441+4*PI())/3)</f>
        <v>-0.48739214657433472</v>
      </c>
      <c r="AF441" s="11">
        <f>-'OddsRatio_working_3-way'!U441/(3*'OddsRatio_working_3-way'!X441^(1/3))*COS(('OddsRatio_working_3-way'!Y441)/3)</f>
        <v>0.52234890700504955</v>
      </c>
      <c r="AG441" s="11">
        <f>-'OddsRatio_working_3-way'!U441/(3*'OddsRatio_working_3-way'!X441^(1/3))*COS(('OddsRatio_working_3-way'!Y441+2*PI())/3)</f>
        <v>-0.32183905407175556</v>
      </c>
      <c r="AH441" s="11">
        <f>-'OddsRatio_working_3-way'!U441/(3*'OddsRatio_working_3-way'!X441^(1/3))*COS(('OddsRatio_working_3-way'!Y441+4*PI())/3)</f>
        <v>-0.20050985293329421</v>
      </c>
      <c r="AI441" s="11">
        <f>'OddsRatio_working_3-way'!U441/(3*'OddsRatio_working_3-way'!X441^(1/3))*SIN(('OddsRatio_working_3-way'!Y441)/3)</f>
        <v>-7.0049446937853102E-2</v>
      </c>
      <c r="AJ441" s="11">
        <f>'OddsRatio_working_3-way'!U441/(3*'OddsRatio_working_3-way'!X441^(1/3))*SIN(('OddsRatio_working_3-way'!Y441+2*PI())/3)</f>
        <v>-0.4173426996364818</v>
      </c>
      <c r="AK441" s="11">
        <f>'OddsRatio_working_3-way'!U441/(3*'OddsRatio_working_3-way'!X441^(1/3))*SIN(('OddsRatio_working_3-way'!Y441+4*PI())/3)</f>
        <v>0.48739214657433472</v>
      </c>
      <c r="AL441" s="11">
        <f>'OddsRatio_working_3-way'!Z441+'OddsRatio_working_3-way'!AF441</f>
        <v>1.0446978140100991</v>
      </c>
      <c r="AM441" s="11">
        <f>'OddsRatio_working_3-way'!AA441+'OddsRatio_working_3-way'!AG441</f>
        <v>-0.64367810814351112</v>
      </c>
      <c r="AN441" s="11">
        <f>'OddsRatio_working_3-way'!AB441+'OddsRatio_working_3-way'!AH441</f>
        <v>-0.40101970586658842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1.0446978140100991</v>
      </c>
      <c r="AS441" s="11">
        <f>IF(('OddsRatio_working_3-way'!X441=0),IF(Q441&gt;0,-Q441^(1/3),(-Q441)^(1/3)),'OddsRatio_working_3-way'!AM441-'OddsRatio_working_3-way'!R441/3)</f>
        <v>-0.64367810814351112</v>
      </c>
      <c r="AT441" s="11">
        <f>IF(('OddsRatio_working_3-way'!X441=0),IF(Q441&gt;0,-Q441^(1/3),(-Q441)^(1/3)),'OddsRatio_working_3-way'!AN441-'OddsRatio_working_3-way'!R441/3)</f>
        <v>-0.40101970586658842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9">
        <f t="shared" si="91"/>
        <v>0.21828360195511876</v>
      </c>
      <c r="E442" s="9">
        <f t="shared" si="92"/>
        <v>0.26128352035524222</v>
      </c>
      <c r="F442" s="9">
        <f t="shared" si="93"/>
        <v>0.52043287768963897</v>
      </c>
      <c r="G442" s="9">
        <f t="shared" si="94"/>
        <v>1.0471333813657253</v>
      </c>
      <c r="H442" s="9">
        <f t="shared" si="95"/>
        <v>4.5811961642707812</v>
      </c>
      <c r="I442" s="9">
        <f t="shared" si="96"/>
        <v>3.8272601296874584</v>
      </c>
      <c r="J442" s="9">
        <f t="shared" si="97"/>
        <v>1.9214773756018384</v>
      </c>
      <c r="K442" s="11">
        <f t="shared" si="98"/>
        <v>0.22624434389140272</v>
      </c>
      <c r="L442" s="11">
        <f t="shared" si="99"/>
        <v>0.27027027027027023</v>
      </c>
      <c r="M442" s="11">
        <f t="shared" si="100"/>
        <v>0.53191489361702127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-0.2642960665488826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0.2276754466992264</v>
      </c>
      <c r="Q442" s="11">
        <f>2*'OddsRatio_working_3-way'!K442*'OddsRatio_working_3-way'!L442*'OddsRatio_working_3-way'!M442</f>
        <v>6.5050127628350399E-2</v>
      </c>
      <c r="R442" s="11">
        <f t="shared" si="101"/>
        <v>0</v>
      </c>
      <c r="S442" s="11">
        <f t="shared" si="102"/>
        <v>-0.86144091992045191</v>
      </c>
      <c r="T442" s="11">
        <f t="shared" si="103"/>
        <v>-0.2461259771201291</v>
      </c>
      <c r="U442" s="11">
        <f>'OddsRatio_working_3-way'!S442-'OddsRatio_working_3-way'!R442^2/3</f>
        <v>-0.86144091992045191</v>
      </c>
      <c r="V442" s="11">
        <f>'OddsRatio_working_3-way'!S442*'OddsRatio_working_3-way'!R442/3-2*'OddsRatio_working_3-way'!R442^3/27-'OddsRatio_working_3-way'!T442</f>
        <v>0.2461259771201291</v>
      </c>
      <c r="W442" s="11">
        <f>'OddsRatio_working_3-way'!V442^2+4*'OddsRatio_working_3-way'!U442^3/27</f>
        <v>-3.4126962325442316E-2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0.15387085407800646</v>
      </c>
      <c r="Y442" s="11">
        <f>IF('OddsRatio_working_3-way'!W442&gt;=0,IF('OddsRatio_working_3-way'!V442+SQRT('OddsRatio_working_3-way'!W442)&gt;0,0,PI()),ACOS('OddsRatio_working_3-way'!V442/(2*'OddsRatio_working_3-way'!X442)))</f>
        <v>0.6438659873897542</v>
      </c>
      <c r="Z442" s="11">
        <f>'OddsRatio_working_3-way'!X442^(1/3)*COS('OddsRatio_working_3-way'!Y442/3)</f>
        <v>0.52356669068286266</v>
      </c>
      <c r="AA442" s="11">
        <f>'OddsRatio_working_3-way'!X442^(1/3)*COS(('OddsRatio_working_3-way'!Y442+2*PI())/3)</f>
        <v>-0.36061992908277546</v>
      </c>
      <c r="AB442" s="11">
        <f>'OddsRatio_working_3-way'!X442^(1/3)*COS(('OddsRatio_working_3-way'!Y442+4*PI())/3)</f>
        <v>-0.16294676160008725</v>
      </c>
      <c r="AC442" s="11">
        <f>'OddsRatio_working_3-way'!X442^(1/3)*SIN('OddsRatio_working_3-way'!Y442/3)</f>
        <v>0.11412665645769612</v>
      </c>
      <c r="AD442" s="11">
        <f>'OddsRatio_working_3-way'!X442^(1/3)*SIN(('OddsRatio_working_3-way'!Y442+2*PI())/3)</f>
        <v>0.39635872647786036</v>
      </c>
      <c r="AE442" s="11">
        <f>'OddsRatio_working_3-way'!X442^(1/3)*SIN(('OddsRatio_working_3-way'!Y442+4*PI())/3)</f>
        <v>-0.51048538293555645</v>
      </c>
      <c r="AF442" s="11">
        <f>-'OddsRatio_working_3-way'!U442/(3*'OddsRatio_working_3-way'!X442^(1/3))*COS(('OddsRatio_working_3-way'!Y442)/3)</f>
        <v>0.52356669068286255</v>
      </c>
      <c r="AG442" s="11">
        <f>-'OddsRatio_working_3-way'!U442/(3*'OddsRatio_working_3-way'!X442^(1/3))*COS(('OddsRatio_working_3-way'!Y442+2*PI())/3)</f>
        <v>-0.3606199290827754</v>
      </c>
      <c r="AH442" s="11">
        <f>-'OddsRatio_working_3-way'!U442/(3*'OddsRatio_working_3-way'!X442^(1/3))*COS(('OddsRatio_working_3-way'!Y442+4*PI())/3)</f>
        <v>-0.16294676160008723</v>
      </c>
      <c r="AI442" s="11">
        <f>'OddsRatio_working_3-way'!U442/(3*'OddsRatio_working_3-way'!X442^(1/3))*SIN(('OddsRatio_working_3-way'!Y442)/3)</f>
        <v>-0.1141266564576961</v>
      </c>
      <c r="AJ442" s="11">
        <f>'OddsRatio_working_3-way'!U442/(3*'OddsRatio_working_3-way'!X442^(1/3))*SIN(('OddsRatio_working_3-way'!Y442+2*PI())/3)</f>
        <v>-0.39635872647786025</v>
      </c>
      <c r="AK442" s="11">
        <f>'OddsRatio_working_3-way'!U442/(3*'OddsRatio_working_3-way'!X442^(1/3))*SIN(('OddsRatio_working_3-way'!Y442+4*PI())/3)</f>
        <v>0.51048538293555634</v>
      </c>
      <c r="AL442" s="11">
        <f>'OddsRatio_working_3-way'!Z442+'OddsRatio_working_3-way'!AF442</f>
        <v>1.0471333813657253</v>
      </c>
      <c r="AM442" s="11">
        <f>'OddsRatio_working_3-way'!AA442+'OddsRatio_working_3-way'!AG442</f>
        <v>-0.72123985816555081</v>
      </c>
      <c r="AN442" s="11">
        <f>'OddsRatio_working_3-way'!AB442+'OddsRatio_working_3-way'!AH442</f>
        <v>-0.32589352320017451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1.0471333813657253</v>
      </c>
      <c r="AS442" s="11">
        <f>IF(('OddsRatio_working_3-way'!X442=0),IF(Q442&gt;0,-Q442^(1/3),(-Q442)^(1/3)),'OddsRatio_working_3-way'!AM442-'OddsRatio_working_3-way'!R442/3)</f>
        <v>-0.72123985816555081</v>
      </c>
      <c r="AT442" s="11">
        <f>IF(('OddsRatio_working_3-way'!X442=0),IF(Q442&gt;0,-Q442^(1/3),(-Q442)^(1/3)),'OddsRatio_working_3-way'!AN442-'OddsRatio_working_3-way'!R442/3)</f>
        <v>-0.32589352320017451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9">
        <f t="shared" si="91"/>
        <v>0.37660546207855355</v>
      </c>
      <c r="E443" s="9">
        <f t="shared" si="92"/>
        <v>0.28969458808689402</v>
      </c>
      <c r="F443" s="9">
        <f t="shared" si="93"/>
        <v>0.33369994983455242</v>
      </c>
      <c r="G443" s="9">
        <f t="shared" si="94"/>
        <v>1.0345616976729759</v>
      </c>
      <c r="H443" s="9">
        <f t="shared" si="95"/>
        <v>2.6552987162767621</v>
      </c>
      <c r="I443" s="9">
        <f t="shared" si="96"/>
        <v>3.4519112234849536</v>
      </c>
      <c r="J443" s="9">
        <f t="shared" si="97"/>
        <v>2.996704076508844</v>
      </c>
      <c r="K443" s="11">
        <f t="shared" si="98"/>
        <v>0.38461538461538458</v>
      </c>
      <c r="L443" s="11">
        <f t="shared" si="99"/>
        <v>0.29673590504451036</v>
      </c>
      <c r="M443" s="11">
        <f t="shared" si="100"/>
        <v>0.34129692832764502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-0.28507213510403684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0.22981646623294974</v>
      </c>
      <c r="Q443" s="11">
        <f>2*'OddsRatio_working_3-way'!K443*'OddsRatio_working_3-way'!L443*'OddsRatio_working_3-way'!M443</f>
        <v>7.7903886858627022E-2</v>
      </c>
      <c r="R443" s="11">
        <f t="shared" si="101"/>
        <v>0</v>
      </c>
      <c r="S443" s="11">
        <f t="shared" si="102"/>
        <v>-0.80616951968693262</v>
      </c>
      <c r="T443" s="11">
        <f t="shared" si="103"/>
        <v>-0.27327780328370593</v>
      </c>
      <c r="U443" s="11">
        <f>'OddsRatio_working_3-way'!S443-'OddsRatio_working_3-way'!R443^2/3</f>
        <v>-0.80616951968693262</v>
      </c>
      <c r="V443" s="11">
        <f>'OddsRatio_working_3-way'!S443*'OddsRatio_working_3-way'!R443/3-2*'OddsRatio_working_3-way'!R443^3/27-'OddsRatio_working_3-way'!T443</f>
        <v>0.27327780328370593</v>
      </c>
      <c r="W443" s="11">
        <f>'OddsRatio_working_3-way'!V443^2+4*'OddsRatio_working_3-way'!U443^3/27</f>
        <v>-2.9395479753617226E-3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0.13930210492211667</v>
      </c>
      <c r="Y443" s="11">
        <f>IF('OddsRatio_working_3-way'!W443&gt;=0,IF('OddsRatio_working_3-way'!V443+SQRT('OddsRatio_working_3-way'!W443)&gt;0,0,PI()),ACOS('OddsRatio_working_3-way'!V443/(2*'OddsRatio_working_3-way'!X443)))</f>
        <v>0.19585409892180894</v>
      </c>
      <c r="Z443" s="11">
        <f>'OddsRatio_working_3-way'!X443^(1/3)*COS('OddsRatio_working_3-way'!Y443/3)</f>
        <v>0.51728084883648795</v>
      </c>
      <c r="AA443" s="11">
        <f>'OddsRatio_working_3-way'!X443^(1/3)*COS(('OddsRatio_working_3-way'!Y443+2*PI())/3)</f>
        <v>-0.28792817769474166</v>
      </c>
      <c r="AB443" s="11">
        <f>'OddsRatio_working_3-way'!X443^(1/3)*COS(('OddsRatio_working_3-way'!Y443+4*PI())/3)</f>
        <v>-0.22935267114174637</v>
      </c>
      <c r="AC443" s="11">
        <f>'OddsRatio_working_3-way'!X443^(1/3)*SIN('OddsRatio_working_3-way'!Y443/3)</f>
        <v>3.3818584476290527E-2</v>
      </c>
      <c r="AD443" s="11">
        <f>'OddsRatio_working_3-way'!X443^(1/3)*SIN(('OddsRatio_working_3-way'!Y443+2*PI())/3)</f>
        <v>0.43106906374543136</v>
      </c>
      <c r="AE443" s="11">
        <f>'OddsRatio_working_3-way'!X443^(1/3)*SIN(('OddsRatio_working_3-way'!Y443+4*PI())/3)</f>
        <v>-0.46488764822172185</v>
      </c>
      <c r="AF443" s="11">
        <f>-'OddsRatio_working_3-way'!U443/(3*'OddsRatio_working_3-way'!X443^(1/3))*COS(('OddsRatio_working_3-way'!Y443)/3)</f>
        <v>0.51728084883648806</v>
      </c>
      <c r="AG443" s="11">
        <f>-'OddsRatio_working_3-way'!U443/(3*'OddsRatio_working_3-way'!X443^(1/3))*COS(('OddsRatio_working_3-way'!Y443+2*PI())/3)</f>
        <v>-0.28792817769474172</v>
      </c>
      <c r="AH443" s="11">
        <f>-'OddsRatio_working_3-way'!U443/(3*'OddsRatio_working_3-way'!X443^(1/3))*COS(('OddsRatio_working_3-way'!Y443+4*PI())/3)</f>
        <v>-0.22935267114174643</v>
      </c>
      <c r="AI443" s="11">
        <f>'OddsRatio_working_3-way'!U443/(3*'OddsRatio_working_3-way'!X443^(1/3))*SIN(('OddsRatio_working_3-way'!Y443)/3)</f>
        <v>-3.3818584476290534E-2</v>
      </c>
      <c r="AJ443" s="11">
        <f>'OddsRatio_working_3-way'!U443/(3*'OddsRatio_working_3-way'!X443^(1/3))*SIN(('OddsRatio_working_3-way'!Y443+2*PI())/3)</f>
        <v>-0.43106906374543141</v>
      </c>
      <c r="AK443" s="11">
        <f>'OddsRatio_working_3-way'!U443/(3*'OddsRatio_working_3-way'!X443^(1/3))*SIN(('OddsRatio_working_3-way'!Y443+4*PI())/3)</f>
        <v>0.46488764822172196</v>
      </c>
      <c r="AL443" s="11">
        <f>'OddsRatio_working_3-way'!Z443+'OddsRatio_working_3-way'!AF443</f>
        <v>1.0345616976729759</v>
      </c>
      <c r="AM443" s="11">
        <f>'OddsRatio_working_3-way'!AA443+'OddsRatio_working_3-way'!AG443</f>
        <v>-0.57585635538948332</v>
      </c>
      <c r="AN443" s="11">
        <f>'OddsRatio_working_3-way'!AB443+'OddsRatio_working_3-way'!AH443</f>
        <v>-0.4587053422834928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1.0345616976729759</v>
      </c>
      <c r="AS443" s="11">
        <f>IF(('OddsRatio_working_3-way'!X443=0),IF(Q443&gt;0,-Q443^(1/3),(-Q443)^(1/3)),'OddsRatio_working_3-way'!AM443-'OddsRatio_working_3-way'!R443/3)</f>
        <v>-0.57585635538948332</v>
      </c>
      <c r="AT443" s="11">
        <f>IF(('OddsRatio_working_3-way'!X443=0),IF(Q443&gt;0,-Q443^(1/3),(-Q443)^(1/3)),'OddsRatio_working_3-way'!AN443-'OddsRatio_working_3-way'!R443/3)</f>
        <v>-0.4587053422834928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9">
        <f t="shared" si="91"/>
        <v>0.31273613791774668</v>
      </c>
      <c r="E444" s="9">
        <f t="shared" si="92"/>
        <v>0.35958544212720606</v>
      </c>
      <c r="F444" s="9">
        <f t="shared" si="93"/>
        <v>0.32767841995504726</v>
      </c>
      <c r="G444" s="9">
        <f t="shared" si="94"/>
        <v>1.0415088974042082</v>
      </c>
      <c r="H444" s="9">
        <f t="shared" si="95"/>
        <v>3.1975837735228789</v>
      </c>
      <c r="I444" s="9">
        <f t="shared" si="96"/>
        <v>2.7809802145611959</v>
      </c>
      <c r="J444" s="9">
        <f t="shared" si="97"/>
        <v>3.0517725278862904</v>
      </c>
      <c r="K444" s="11">
        <f t="shared" si="98"/>
        <v>0.32154340836012862</v>
      </c>
      <c r="L444" s="11">
        <f t="shared" si="99"/>
        <v>0.36900369003690037</v>
      </c>
      <c r="M444" s="11">
        <f t="shared" si="100"/>
        <v>0.33670033670033667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-0.28396097758112915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0.23130894857618556</v>
      </c>
      <c r="Q444" s="11">
        <f>2*'OddsRatio_working_3-way'!K444*'OddsRatio_working_3-way'!L444*'OddsRatio_working_3-way'!M444</f>
        <v>7.9899464102309345E-2</v>
      </c>
      <c r="R444" s="11">
        <f t="shared" si="101"/>
        <v>0</v>
      </c>
      <c r="S444" s="11">
        <f t="shared" si="102"/>
        <v>-0.8145800544375833</v>
      </c>
      <c r="T444" s="11">
        <f t="shared" si="103"/>
        <v>-0.28137480291453654</v>
      </c>
      <c r="U444" s="11">
        <f>'OddsRatio_working_3-way'!S444-'OddsRatio_working_3-way'!R444^2/3</f>
        <v>-0.8145800544375833</v>
      </c>
      <c r="V444" s="11">
        <f>'OddsRatio_working_3-way'!S444*'OddsRatio_working_3-way'!R444/3-2*'OddsRatio_working_3-way'!R444^3/27-'OddsRatio_working_3-way'!T444</f>
        <v>0.28137480291453654</v>
      </c>
      <c r="W444" s="11">
        <f>'OddsRatio_working_3-way'!V444^2+4*'OddsRatio_working_3-way'!U444^3/27</f>
        <v>-9.0333007570282675E-4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0.14148772896518014</v>
      </c>
      <c r="Y444" s="11">
        <f>IF('OddsRatio_working_3-way'!W444&gt;=0,IF('OddsRatio_working_3-way'!V444+SQRT('OddsRatio_working_3-way'!W444)&gt;0,0,PI()),ACOS('OddsRatio_working_3-way'!V444/(2*'OddsRatio_working_3-way'!X444)))</f>
        <v>0.1064129323239178</v>
      </c>
      <c r="Z444" s="11">
        <f>'OddsRatio_working_3-way'!X444^(1/3)*COS('OddsRatio_working_3-way'!Y444/3)</f>
        <v>0.52075444870210419</v>
      </c>
      <c r="AA444" s="11">
        <f>'OddsRatio_working_3-way'!X444^(1/3)*COS(('OddsRatio_working_3-way'!Y444+2*PI())/3)</f>
        <v>-0.27638087165788561</v>
      </c>
      <c r="AB444" s="11">
        <f>'OddsRatio_working_3-way'!X444^(1/3)*COS(('OddsRatio_working_3-way'!Y444+4*PI())/3)</f>
        <v>-0.2443735770442185</v>
      </c>
      <c r="AC444" s="11">
        <f>'OddsRatio_working_3-way'!X444^(1/3)*SIN('OddsRatio_working_3-way'!Y444/3)</f>
        <v>1.8479420161232274E-2</v>
      </c>
      <c r="AD444" s="11">
        <f>'OddsRatio_working_3-way'!X444^(1/3)*SIN(('OddsRatio_working_3-way'!Y444+2*PI())/3)</f>
        <v>0.44174687162916637</v>
      </c>
      <c r="AE444" s="11">
        <f>'OddsRatio_working_3-way'!X444^(1/3)*SIN(('OddsRatio_working_3-way'!Y444+4*PI())/3)</f>
        <v>-0.46022629179039876</v>
      </c>
      <c r="AF444" s="11">
        <f>-'OddsRatio_working_3-way'!U444/(3*'OddsRatio_working_3-way'!X444^(1/3))*COS(('OddsRatio_working_3-way'!Y444)/3)</f>
        <v>0.52075444870210397</v>
      </c>
      <c r="AG444" s="11">
        <f>-'OddsRatio_working_3-way'!U444/(3*'OddsRatio_working_3-way'!X444^(1/3))*COS(('OddsRatio_working_3-way'!Y444+2*PI())/3)</f>
        <v>-0.2763808716578855</v>
      </c>
      <c r="AH444" s="11">
        <f>-'OddsRatio_working_3-way'!U444/(3*'OddsRatio_working_3-way'!X444^(1/3))*COS(('OddsRatio_working_3-way'!Y444+4*PI())/3)</f>
        <v>-0.24437357704421839</v>
      </c>
      <c r="AI444" s="11">
        <f>'OddsRatio_working_3-way'!U444/(3*'OddsRatio_working_3-way'!X444^(1/3))*SIN(('OddsRatio_working_3-way'!Y444)/3)</f>
        <v>-1.8479420161232267E-2</v>
      </c>
      <c r="AJ444" s="11">
        <f>'OddsRatio_working_3-way'!U444/(3*'OddsRatio_working_3-way'!X444^(1/3))*SIN(('OddsRatio_working_3-way'!Y444+2*PI())/3)</f>
        <v>-0.4417468716291662</v>
      </c>
      <c r="AK444" s="11">
        <f>'OddsRatio_working_3-way'!U444/(3*'OddsRatio_working_3-way'!X444^(1/3))*SIN(('OddsRatio_working_3-way'!Y444+4*PI())/3)</f>
        <v>0.46022629179039859</v>
      </c>
      <c r="AL444" s="11">
        <f>'OddsRatio_working_3-way'!Z444+'OddsRatio_working_3-way'!AF444</f>
        <v>1.0415088974042082</v>
      </c>
      <c r="AM444" s="11">
        <f>'OddsRatio_working_3-way'!AA444+'OddsRatio_working_3-way'!AG444</f>
        <v>-0.5527617433157711</v>
      </c>
      <c r="AN444" s="11">
        <f>'OddsRatio_working_3-way'!AB444+'OddsRatio_working_3-way'!AH444</f>
        <v>-0.48874715408843689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1.0415088974042082</v>
      </c>
      <c r="AS444" s="11">
        <f>IF(('OddsRatio_working_3-way'!X444=0),IF(Q444&gt;0,-Q444^(1/3),(-Q444)^(1/3)),'OddsRatio_working_3-way'!AM444-'OddsRatio_working_3-way'!R444/3)</f>
        <v>-0.5527617433157711</v>
      </c>
      <c r="AT444" s="11">
        <f>IF(('OddsRatio_working_3-way'!X444=0),IF(Q444&gt;0,-Q444^(1/3),(-Q444)^(1/3)),'OddsRatio_working_3-way'!AN444-'OddsRatio_working_3-way'!R444/3)</f>
        <v>-0.48874715408843689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9">
        <f t="shared" si="91"/>
        <v>0.3779895270125132</v>
      </c>
      <c r="E445" s="9">
        <f t="shared" si="92"/>
        <v>0.33106911861833443</v>
      </c>
      <c r="F445" s="9">
        <f t="shared" si="93"/>
        <v>0.29094135436915253</v>
      </c>
      <c r="G445" s="9">
        <f t="shared" si="94"/>
        <v>1.0415037624468617</v>
      </c>
      <c r="H445" s="9">
        <f t="shared" si="95"/>
        <v>2.6455759446660418</v>
      </c>
      <c r="I445" s="9">
        <f t="shared" si="96"/>
        <v>3.0205172991469116</v>
      </c>
      <c r="J445" s="9">
        <f t="shared" si="97"/>
        <v>3.4371188041256553</v>
      </c>
      <c r="K445" s="11">
        <f t="shared" si="98"/>
        <v>0.38759689922480617</v>
      </c>
      <c r="L445" s="11">
        <f t="shared" si="99"/>
        <v>0.3401360544217687</v>
      </c>
      <c r="M445" s="11">
        <f t="shared" si="100"/>
        <v>0.29940119760479045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-0.28311388613375998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0.23130451642198907</v>
      </c>
      <c r="Q445" s="11">
        <f>2*'OddsRatio_working_3-way'!K445*'OddsRatio_working_3-way'!L445*'OddsRatio_working_3-way'!M445</f>
        <v>7.8943520963136213E-2</v>
      </c>
      <c r="R445" s="11">
        <f t="shared" si="101"/>
        <v>0</v>
      </c>
      <c r="S445" s="11">
        <f t="shared" si="102"/>
        <v>-0.8170016652334281</v>
      </c>
      <c r="T445" s="11">
        <f t="shared" si="103"/>
        <v>-0.27884015878274004</v>
      </c>
      <c r="U445" s="11">
        <f>'OddsRatio_working_3-way'!S445-'OddsRatio_working_3-way'!R445^2/3</f>
        <v>-0.8170016652334281</v>
      </c>
      <c r="V445" s="11">
        <f>'OddsRatio_working_3-way'!S445*'OddsRatio_working_3-way'!R445/3-2*'OddsRatio_working_3-way'!R445^3/27-'OddsRatio_working_3-way'!T445</f>
        <v>0.27884015878274004</v>
      </c>
      <c r="W445" s="11">
        <f>'OddsRatio_working_3-way'!V445^2+4*'OddsRatio_working_3-way'!U445^3/27</f>
        <v>-3.0395506769472364E-3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0.14211912681526273</v>
      </c>
      <c r="Y445" s="11">
        <f>IF('OddsRatio_working_3-way'!W445&gt;=0,IF('OddsRatio_working_3-way'!V445+SQRT('OddsRatio_working_3-way'!W445)&gt;0,0,PI()),ACOS('OddsRatio_working_3-way'!V445/(2*'OddsRatio_working_3-way'!X445)))</f>
        <v>0.19520175559191166</v>
      </c>
      <c r="Z445" s="11">
        <f>'OddsRatio_working_3-way'!X445^(1/3)*COS('OddsRatio_working_3-way'!Y445/3)</f>
        <v>0.52075188122343097</v>
      </c>
      <c r="AA445" s="11">
        <f>'OddsRatio_working_3-way'!X445^(1/3)*COS(('OddsRatio_working_3-way'!Y445+2*PI())/3)</f>
        <v>-0.28976173582046044</v>
      </c>
      <c r="AB445" s="11">
        <f>'OddsRatio_working_3-way'!X445^(1/3)*COS(('OddsRatio_working_3-way'!Y445+4*PI())/3)</f>
        <v>-0.23099014540297069</v>
      </c>
      <c r="AC445" s="11">
        <f>'OddsRatio_working_3-way'!X445^(1/3)*SIN('OddsRatio_working_3-way'!Y445/3)</f>
        <v>3.3931793548240302E-2</v>
      </c>
      <c r="AD445" s="11">
        <f>'OddsRatio_working_3-way'!X445^(1/3)*SIN(('OddsRatio_working_3-way'!Y445+2*PI())/3)</f>
        <v>0.43401846143390777</v>
      </c>
      <c r="AE445" s="11">
        <f>'OddsRatio_working_3-way'!X445^(1/3)*SIN(('OddsRatio_working_3-way'!Y445+4*PI())/3)</f>
        <v>-0.46795025498214793</v>
      </c>
      <c r="AF445" s="11">
        <f>-'OddsRatio_working_3-way'!U445/(3*'OddsRatio_working_3-way'!X445^(1/3))*COS(('OddsRatio_working_3-way'!Y445)/3)</f>
        <v>0.52075188122343086</v>
      </c>
      <c r="AG445" s="11">
        <f>-'OddsRatio_working_3-way'!U445/(3*'OddsRatio_working_3-way'!X445^(1/3))*COS(('OddsRatio_working_3-way'!Y445+2*PI())/3)</f>
        <v>-0.28976173582046039</v>
      </c>
      <c r="AH445" s="11">
        <f>-'OddsRatio_working_3-way'!U445/(3*'OddsRatio_working_3-way'!X445^(1/3))*COS(('OddsRatio_working_3-way'!Y445+4*PI())/3)</f>
        <v>-0.23099014540297064</v>
      </c>
      <c r="AI445" s="11">
        <f>'OddsRatio_working_3-way'!U445/(3*'OddsRatio_working_3-way'!X445^(1/3))*SIN(('OddsRatio_working_3-way'!Y445)/3)</f>
        <v>-3.3931793548240295E-2</v>
      </c>
      <c r="AJ445" s="11">
        <f>'OddsRatio_working_3-way'!U445/(3*'OddsRatio_working_3-way'!X445^(1/3))*SIN(('OddsRatio_working_3-way'!Y445+2*PI())/3)</f>
        <v>-0.43401846143390771</v>
      </c>
      <c r="AK445" s="11">
        <f>'OddsRatio_working_3-way'!U445/(3*'OddsRatio_working_3-way'!X445^(1/3))*SIN(('OddsRatio_working_3-way'!Y445+4*PI())/3)</f>
        <v>0.46795025498214782</v>
      </c>
      <c r="AL445" s="11">
        <f>'OddsRatio_working_3-way'!Z445+'OddsRatio_working_3-way'!AF445</f>
        <v>1.0415037624468617</v>
      </c>
      <c r="AM445" s="11">
        <f>'OddsRatio_working_3-way'!AA445+'OddsRatio_working_3-way'!AG445</f>
        <v>-0.57952347164092077</v>
      </c>
      <c r="AN445" s="11">
        <f>'OddsRatio_working_3-way'!AB445+'OddsRatio_working_3-way'!AH445</f>
        <v>-0.46198029080594133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1.0415037624468617</v>
      </c>
      <c r="AS445" s="11">
        <f>IF(('OddsRatio_working_3-way'!X445=0),IF(Q445&gt;0,-Q445^(1/3),(-Q445)^(1/3)),'OddsRatio_working_3-way'!AM445-'OddsRatio_working_3-way'!R445/3)</f>
        <v>-0.57952347164092077</v>
      </c>
      <c r="AT445" s="11">
        <f>IF(('OddsRatio_working_3-way'!X445=0),IF(Q445&gt;0,-Q445^(1/3),(-Q445)^(1/3)),'OddsRatio_working_3-way'!AN445-'OddsRatio_working_3-way'!R445/3)</f>
        <v>-0.46198029080594133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9">
        <f t="shared" si="91"/>
        <v>0.26561470716963165</v>
      </c>
      <c r="E446" s="9">
        <f t="shared" si="92"/>
        <v>0.28477186138126487</v>
      </c>
      <c r="F446" s="9">
        <f t="shared" si="93"/>
        <v>0.44961343144910343</v>
      </c>
      <c r="G446" s="9">
        <f t="shared" si="94"/>
        <v>1.0552869345029032</v>
      </c>
      <c r="H446" s="9">
        <f t="shared" si="95"/>
        <v>3.7648517683976062</v>
      </c>
      <c r="I446" s="9">
        <f t="shared" si="96"/>
        <v>3.5115829041169091</v>
      </c>
      <c r="J446" s="9">
        <f t="shared" si="97"/>
        <v>2.2241328440233681</v>
      </c>
      <c r="K446" s="11">
        <f t="shared" si="98"/>
        <v>0.27624309392265195</v>
      </c>
      <c r="L446" s="11">
        <f t="shared" si="99"/>
        <v>0.29585798816568049</v>
      </c>
      <c r="M446" s="11">
        <f t="shared" si="100"/>
        <v>0.46296296296296291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-0.27368891988526489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0.23307821862857991</v>
      </c>
      <c r="Q446" s="11">
        <f>2*'OddsRatio_working_3-way'!K446*'OddsRatio_working_3-way'!L446*'OddsRatio_working_3-way'!M446</f>
        <v>7.5674746307980476E-2</v>
      </c>
      <c r="R446" s="11">
        <f t="shared" si="101"/>
        <v>0</v>
      </c>
      <c r="S446" s="11">
        <f t="shared" si="102"/>
        <v>-0.85161729866992908</v>
      </c>
      <c r="T446" s="11">
        <f t="shared" si="103"/>
        <v>-0.27649912294478207</v>
      </c>
      <c r="U446" s="11">
        <f>'OddsRatio_working_3-way'!S446-'OddsRatio_working_3-way'!R446^2/3</f>
        <v>-0.85161729866992908</v>
      </c>
      <c r="V446" s="11">
        <f>'OddsRatio_working_3-way'!S446*'OddsRatio_working_3-way'!R446/3-2*'OddsRatio_working_3-way'!R446^3/27-'OddsRatio_working_3-way'!T446</f>
        <v>0.27649912294478207</v>
      </c>
      <c r="W446" s="11">
        <f>'OddsRatio_working_3-way'!V446^2+4*'OddsRatio_working_3-way'!U446^3/27</f>
        <v>-1.5050037828186341E-2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0.15124632459783946</v>
      </c>
      <c r="Y446" s="11">
        <f>IF('OddsRatio_working_3-way'!W446&gt;=0,IF('OddsRatio_working_3-way'!V446+SQRT('OddsRatio_working_3-way'!W446)&gt;0,0,PI()),ACOS('OddsRatio_working_3-way'!V446/(2*'OddsRatio_working_3-way'!X446)))</f>
        <v>0.41759022423155989</v>
      </c>
      <c r="Z446" s="11">
        <f>'OddsRatio_working_3-way'!X446^(1/3)*COS('OddsRatio_working_3-way'!Y446/3)</f>
        <v>0.52764346725145173</v>
      </c>
      <c r="AA446" s="11">
        <f>'OddsRatio_working_3-way'!X446^(1/3)*COS(('OddsRatio_working_3-way'!Y446+2*PI())/3)</f>
        <v>-0.32784206842360053</v>
      </c>
      <c r="AB446" s="11">
        <f>'OddsRatio_working_3-way'!X446^(1/3)*COS(('OddsRatio_working_3-way'!Y446+4*PI())/3)</f>
        <v>-0.19980139882785106</v>
      </c>
      <c r="AC446" s="11">
        <f>'OddsRatio_working_3-way'!X446^(1/3)*SIN('OddsRatio_working_3-way'!Y446/3)</f>
        <v>7.3924315058325848E-2</v>
      </c>
      <c r="AD446" s="11">
        <f>'OddsRatio_working_3-way'!X446^(1/3)*SIN(('OddsRatio_working_3-way'!Y446+2*PI())/3)</f>
        <v>0.41999048925149679</v>
      </c>
      <c r="AE446" s="11">
        <f>'OddsRatio_working_3-way'!X446^(1/3)*SIN(('OddsRatio_working_3-way'!Y446+4*PI())/3)</f>
        <v>-0.49391480430982265</v>
      </c>
      <c r="AF446" s="11">
        <f>-'OddsRatio_working_3-way'!U446/(3*'OddsRatio_working_3-way'!X446^(1/3))*COS(('OddsRatio_working_3-way'!Y446)/3)</f>
        <v>0.52764346725145161</v>
      </c>
      <c r="AG446" s="11">
        <f>-'OddsRatio_working_3-way'!U446/(3*'OddsRatio_working_3-way'!X446^(1/3))*COS(('OddsRatio_working_3-way'!Y446+2*PI())/3)</f>
        <v>-0.32784206842360047</v>
      </c>
      <c r="AH446" s="11">
        <f>-'OddsRatio_working_3-way'!U446/(3*'OddsRatio_working_3-way'!X446^(1/3))*COS(('OddsRatio_working_3-way'!Y446+4*PI())/3)</f>
        <v>-0.19980139882785103</v>
      </c>
      <c r="AI446" s="11">
        <f>'OddsRatio_working_3-way'!U446/(3*'OddsRatio_working_3-way'!X446^(1/3))*SIN(('OddsRatio_working_3-way'!Y446)/3)</f>
        <v>-7.3924315058325821E-2</v>
      </c>
      <c r="AJ446" s="11">
        <f>'OddsRatio_working_3-way'!U446/(3*'OddsRatio_working_3-way'!X446^(1/3))*SIN(('OddsRatio_working_3-way'!Y446+2*PI())/3)</f>
        <v>-0.41999048925149668</v>
      </c>
      <c r="AK446" s="11">
        <f>'OddsRatio_working_3-way'!U446/(3*'OddsRatio_working_3-way'!X446^(1/3))*SIN(('OddsRatio_working_3-way'!Y446+4*PI())/3)</f>
        <v>0.49391480430982254</v>
      </c>
      <c r="AL446" s="11">
        <f>'OddsRatio_working_3-way'!Z446+'OddsRatio_working_3-way'!AF446</f>
        <v>1.0552869345029032</v>
      </c>
      <c r="AM446" s="11">
        <f>'OddsRatio_working_3-way'!AA446+'OddsRatio_working_3-way'!AG446</f>
        <v>-0.65568413684720106</v>
      </c>
      <c r="AN446" s="11">
        <f>'OddsRatio_working_3-way'!AB446+'OddsRatio_working_3-way'!AH446</f>
        <v>-0.39960279765570206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1.0552869345029032</v>
      </c>
      <c r="AS446" s="11">
        <f>IF(('OddsRatio_working_3-way'!X446=0),IF(Q446&gt;0,-Q446^(1/3),(-Q446)^(1/3)),'OddsRatio_working_3-way'!AM446-'OddsRatio_working_3-way'!R446/3)</f>
        <v>-0.65568413684720106</v>
      </c>
      <c r="AT446" s="11">
        <f>IF(('OddsRatio_working_3-way'!X446=0),IF(Q446&gt;0,-Q446^(1/3),(-Q446)^(1/3)),'OddsRatio_working_3-way'!AN446-'OddsRatio_working_3-way'!R446/3)</f>
        <v>-0.39960279765570206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9">
        <f t="shared" si="91"/>
        <v>0.54549005377171034</v>
      </c>
      <c r="E447" s="9">
        <f t="shared" si="92"/>
        <v>0.23079465502971422</v>
      </c>
      <c r="F447" s="9">
        <f t="shared" si="93"/>
        <v>0.22371529119857539</v>
      </c>
      <c r="G447" s="9">
        <f t="shared" si="94"/>
        <v>1.0547012578516632</v>
      </c>
      <c r="H447" s="9">
        <f t="shared" si="95"/>
        <v>1.8332139937028142</v>
      </c>
      <c r="I447" s="9">
        <f t="shared" si="96"/>
        <v>4.3328559748112561</v>
      </c>
      <c r="J447" s="9">
        <f t="shared" si="97"/>
        <v>4.469967138331973</v>
      </c>
      <c r="K447" s="11">
        <f t="shared" si="98"/>
        <v>0.55865921787709494</v>
      </c>
      <c r="L447" s="11">
        <f t="shared" si="99"/>
        <v>0.24038461538461536</v>
      </c>
      <c r="M447" s="11">
        <f t="shared" si="100"/>
        <v>0.23310023310023309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-0.25710257011288395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0.22663913940235386</v>
      </c>
      <c r="Q447" s="11">
        <f>2*'OddsRatio_working_3-way'!K447*'OddsRatio_working_3-way'!L447*'OddsRatio_working_3-way'!M447</f>
        <v>6.2607497072473428E-2</v>
      </c>
      <c r="R447" s="11">
        <f t="shared" si="101"/>
        <v>0</v>
      </c>
      <c r="S447" s="11">
        <f t="shared" si="102"/>
        <v>-0.88151253915060146</v>
      </c>
      <c r="T447" s="11">
        <f t="shared" si="103"/>
        <v>-0.24351175114657492</v>
      </c>
      <c r="U447" s="11">
        <f>'OddsRatio_working_3-way'!S447-'OddsRatio_working_3-way'!R447^2/3</f>
        <v>-0.88151253915060146</v>
      </c>
      <c r="V447" s="11">
        <f>'OddsRatio_working_3-way'!S447*'OddsRatio_working_3-way'!R447/3-2*'OddsRatio_working_3-way'!R447^3/27-'OddsRatio_working_3-way'!T447</f>
        <v>0.24351175114657492</v>
      </c>
      <c r="W447" s="11">
        <f>'OddsRatio_working_3-way'!V447^2+4*'OddsRatio_working_3-way'!U447^3/27</f>
        <v>-4.2182319518741435E-2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0.15927985784870358</v>
      </c>
      <c r="Y447" s="11">
        <f>IF('OddsRatio_working_3-way'!W447&gt;=0,IF('OddsRatio_working_3-way'!V447+SQRT('OddsRatio_working_3-way'!W447)&gt;0,0,PI()),ACOS('OddsRatio_working_3-way'!V447/(2*'OddsRatio_working_3-way'!X447)))</f>
        <v>0.70066320932813142</v>
      </c>
      <c r="Z447" s="11">
        <f>'OddsRatio_working_3-way'!X447^(1/3)*COS('OddsRatio_working_3-way'!Y447/3)</f>
        <v>0.52735062892583173</v>
      </c>
      <c r="AA447" s="11">
        <f>'OddsRatio_working_3-way'!X447^(1/3)*COS(('OddsRatio_working_3-way'!Y447+2*PI())/3)</f>
        <v>-0.3723220834728489</v>
      </c>
      <c r="AB447" s="11">
        <f>'OddsRatio_working_3-way'!X447^(1/3)*COS(('OddsRatio_working_3-way'!Y447+4*PI())/3)</f>
        <v>-0.15502854545298267</v>
      </c>
      <c r="AC447" s="11">
        <f>'OddsRatio_working_3-way'!X447^(1/3)*SIN('OddsRatio_working_3-way'!Y447/3)</f>
        <v>0.125454482668936</v>
      </c>
      <c r="AD447" s="11">
        <f>'OddsRatio_working_3-way'!X447^(1/3)*SIN(('OddsRatio_working_3-way'!Y447+2*PI())/3)</f>
        <v>0.3939718000170031</v>
      </c>
      <c r="AE447" s="11">
        <f>'OddsRatio_working_3-way'!X447^(1/3)*SIN(('OddsRatio_working_3-way'!Y447+4*PI())/3)</f>
        <v>-0.51942628268593904</v>
      </c>
      <c r="AF447" s="11">
        <f>-'OddsRatio_working_3-way'!U447/(3*'OddsRatio_working_3-way'!X447^(1/3))*COS(('OddsRatio_working_3-way'!Y447)/3)</f>
        <v>0.52735062892583151</v>
      </c>
      <c r="AG447" s="11">
        <f>-'OddsRatio_working_3-way'!U447/(3*'OddsRatio_working_3-way'!X447^(1/3))*COS(('OddsRatio_working_3-way'!Y447+2*PI())/3)</f>
        <v>-0.37232208347284879</v>
      </c>
      <c r="AH447" s="11">
        <f>-'OddsRatio_working_3-way'!U447/(3*'OddsRatio_working_3-way'!X447^(1/3))*COS(('OddsRatio_working_3-way'!Y447+4*PI())/3)</f>
        <v>-0.15502854545298259</v>
      </c>
      <c r="AI447" s="11">
        <f>'OddsRatio_working_3-way'!U447/(3*'OddsRatio_working_3-way'!X447^(1/3))*SIN(('OddsRatio_working_3-way'!Y447)/3)</f>
        <v>-0.12545448266893594</v>
      </c>
      <c r="AJ447" s="11">
        <f>'OddsRatio_working_3-way'!U447/(3*'OddsRatio_working_3-way'!X447^(1/3))*SIN(('OddsRatio_working_3-way'!Y447+2*PI())/3)</f>
        <v>-0.39397180001700294</v>
      </c>
      <c r="AK447" s="11">
        <f>'OddsRatio_working_3-way'!U447/(3*'OddsRatio_working_3-way'!X447^(1/3))*SIN(('OddsRatio_working_3-way'!Y447+4*PI())/3)</f>
        <v>0.51942628268593882</v>
      </c>
      <c r="AL447" s="11">
        <f>'OddsRatio_working_3-way'!Z447+'OddsRatio_working_3-way'!AF447</f>
        <v>1.0547012578516632</v>
      </c>
      <c r="AM447" s="11">
        <f>'OddsRatio_working_3-way'!AA447+'OddsRatio_working_3-way'!AG447</f>
        <v>-0.74464416694569768</v>
      </c>
      <c r="AN447" s="11">
        <f>'OddsRatio_working_3-way'!AB447+'OddsRatio_working_3-way'!AH447</f>
        <v>-0.31005709090596523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1.0547012578516632</v>
      </c>
      <c r="AS447" s="11">
        <f>IF(('OddsRatio_working_3-way'!X447=0),IF(Q447&gt;0,-Q447^(1/3),(-Q447)^(1/3)),'OddsRatio_working_3-way'!AM447-'OddsRatio_working_3-way'!R447/3)</f>
        <v>-0.74464416694569768</v>
      </c>
      <c r="AT447" s="11">
        <f>IF(('OddsRatio_working_3-way'!X447=0),IF(Q447&gt;0,-Q447^(1/3),(-Q447)^(1/3)),'OddsRatio_working_3-way'!AN447-'OddsRatio_working_3-way'!R447/3)</f>
        <v>-0.31005709090596523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9">
        <f t="shared" si="91"/>
        <v>0.26746367583715769</v>
      </c>
      <c r="E448" s="9">
        <f t="shared" si="92"/>
        <v>0.24362321790449759</v>
      </c>
      <c r="F448" s="9">
        <f t="shared" si="93"/>
        <v>0.48891310625834494</v>
      </c>
      <c r="G448" s="9">
        <f t="shared" si="94"/>
        <v>1.0453532278015745</v>
      </c>
      <c r="H448" s="9">
        <f t="shared" si="95"/>
        <v>3.7388254568401242</v>
      </c>
      <c r="I448" s="9">
        <f t="shared" si="96"/>
        <v>4.1046990865706761</v>
      </c>
      <c r="J448" s="9">
        <f t="shared" si="97"/>
        <v>2.0453532278015745</v>
      </c>
      <c r="K448" s="11">
        <f t="shared" si="98"/>
        <v>0.27624309392265195</v>
      </c>
      <c r="L448" s="11">
        <f t="shared" si="99"/>
        <v>0.25188916876574308</v>
      </c>
      <c r="M448" s="11">
        <f t="shared" si="100"/>
        <v>0.5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-0.27072519030852948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0.22927480969147057</v>
      </c>
      <c r="Q448" s="11">
        <f>2*'OddsRatio_working_3-way'!K448*'OddsRatio_working_3-way'!L448*'OddsRatio_working_3-way'!M448</f>
        <v>6.9582643305453898E-2</v>
      </c>
      <c r="R448" s="11">
        <f t="shared" si="101"/>
        <v>0</v>
      </c>
      <c r="S448" s="11">
        <f t="shared" si="102"/>
        <v>-0.84689130490657194</v>
      </c>
      <c r="T448" s="11">
        <f t="shared" si="103"/>
        <v>-0.25702315778651658</v>
      </c>
      <c r="U448" s="11">
        <f>'OddsRatio_working_3-way'!S448-'OddsRatio_working_3-way'!R448^2/3</f>
        <v>-0.84689130490657194</v>
      </c>
      <c r="V448" s="11">
        <f>'OddsRatio_working_3-way'!S448*'OddsRatio_working_3-way'!R448/3-2*'OddsRatio_working_3-way'!R448^3/27-'OddsRatio_working_3-way'!T448</f>
        <v>0.25702315778651658</v>
      </c>
      <c r="W448" s="11">
        <f>'OddsRatio_working_3-way'!V448^2+4*'OddsRatio_working_3-way'!U448^3/27</f>
        <v>-2.3925987695496337E-2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0.14998907571390735</v>
      </c>
      <c r="Y448" s="11">
        <f>IF('OddsRatio_working_3-way'!W448&gt;=0,IF('OddsRatio_working_3-way'!V448+SQRT('OddsRatio_working_3-way'!W448)&gt;0,0,PI()),ACOS('OddsRatio_working_3-way'!V448/(2*'OddsRatio_working_3-way'!X448)))</f>
        <v>0.54175265924342186</v>
      </c>
      <c r="Z448" s="11">
        <f>'OddsRatio_working_3-way'!X448^(1/3)*COS('OddsRatio_working_3-way'!Y448/3)</f>
        <v>0.52267661390078735</v>
      </c>
      <c r="AA448" s="11">
        <f>'OddsRatio_working_3-way'!X448^(1/3)*COS(('OddsRatio_working_3-way'!Y448+2*PI())/3)</f>
        <v>-0.3439802707917039</v>
      </c>
      <c r="AB448" s="11">
        <f>'OddsRatio_working_3-way'!X448^(1/3)*COS(('OddsRatio_working_3-way'!Y448+4*PI())/3)</f>
        <v>-0.17869634310908367</v>
      </c>
      <c r="AC448" s="11">
        <f>'OddsRatio_working_3-way'!X448^(1/3)*SIN('OddsRatio_working_3-way'!Y448/3)</f>
        <v>9.5426720140279683E-2</v>
      </c>
      <c r="AD448" s="11">
        <f>'OddsRatio_working_3-way'!X448^(1/3)*SIN(('OddsRatio_working_3-way'!Y448+2*PI())/3)</f>
        <v>0.40493786553197281</v>
      </c>
      <c r="AE448" s="11">
        <f>'OddsRatio_working_3-way'!X448^(1/3)*SIN(('OddsRatio_working_3-way'!Y448+4*PI())/3)</f>
        <v>-0.50036458567225228</v>
      </c>
      <c r="AF448" s="11">
        <f>-'OddsRatio_working_3-way'!U448/(3*'OddsRatio_working_3-way'!X448^(1/3))*COS(('OddsRatio_working_3-way'!Y448)/3)</f>
        <v>0.52267661390078723</v>
      </c>
      <c r="AG448" s="11">
        <f>-'OddsRatio_working_3-way'!U448/(3*'OddsRatio_working_3-way'!X448^(1/3))*COS(('OddsRatio_working_3-way'!Y448+2*PI())/3)</f>
        <v>-0.34398027079170379</v>
      </c>
      <c r="AH448" s="11">
        <f>-'OddsRatio_working_3-way'!U448/(3*'OddsRatio_working_3-way'!X448^(1/3))*COS(('OddsRatio_working_3-way'!Y448+4*PI())/3)</f>
        <v>-0.17869634310908361</v>
      </c>
      <c r="AI448" s="11">
        <f>'OddsRatio_working_3-way'!U448/(3*'OddsRatio_working_3-way'!X448^(1/3))*SIN(('OddsRatio_working_3-way'!Y448)/3)</f>
        <v>-9.5426720140279669E-2</v>
      </c>
      <c r="AJ448" s="11">
        <f>'OddsRatio_working_3-way'!U448/(3*'OddsRatio_working_3-way'!X448^(1/3))*SIN(('OddsRatio_working_3-way'!Y448+2*PI())/3)</f>
        <v>-0.40493786553197275</v>
      </c>
      <c r="AK448" s="11">
        <f>'OddsRatio_working_3-way'!U448/(3*'OddsRatio_working_3-way'!X448^(1/3))*SIN(('OddsRatio_working_3-way'!Y448+4*PI())/3)</f>
        <v>0.50036458567225217</v>
      </c>
      <c r="AL448" s="11">
        <f>'OddsRatio_working_3-way'!Z448+'OddsRatio_working_3-way'!AF448</f>
        <v>1.0453532278015745</v>
      </c>
      <c r="AM448" s="11">
        <f>'OddsRatio_working_3-way'!AA448+'OddsRatio_working_3-way'!AG448</f>
        <v>-0.68796054158340769</v>
      </c>
      <c r="AN448" s="11">
        <f>'OddsRatio_working_3-way'!AB448+'OddsRatio_working_3-way'!AH448</f>
        <v>-0.35739268621816728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1.0453532278015745</v>
      </c>
      <c r="AS448" s="11">
        <f>IF(('OddsRatio_working_3-way'!X448=0),IF(Q448&gt;0,-Q448^(1/3),(-Q448)^(1/3)),'OddsRatio_working_3-way'!AM448-'OddsRatio_working_3-way'!R448/3)</f>
        <v>-0.68796054158340769</v>
      </c>
      <c r="AT448" s="11">
        <f>IF(('OddsRatio_working_3-way'!X448=0),IF(Q448&gt;0,-Q448^(1/3),(-Q448)^(1/3)),'OddsRatio_working_3-way'!AN448-'OddsRatio_working_3-way'!R448/3)</f>
        <v>-0.35739268621816728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9">
        <f t="shared" si="91"/>
        <v>0.10199979857276346</v>
      </c>
      <c r="E449" s="9">
        <f t="shared" si="92"/>
        <v>0.17750471649304514</v>
      </c>
      <c r="F449" s="9">
        <f t="shared" si="93"/>
        <v>0.72049548493419147</v>
      </c>
      <c r="G449" s="9">
        <f t="shared" si="94"/>
        <v>1.0775937489868823</v>
      </c>
      <c r="H449" s="9">
        <f t="shared" si="95"/>
        <v>9.8039409292228292</v>
      </c>
      <c r="I449" s="9">
        <f t="shared" si="96"/>
        <v>5.6336531206435927</v>
      </c>
      <c r="J449" s="9">
        <f t="shared" si="97"/>
        <v>1.3879337496352775</v>
      </c>
      <c r="K449" s="11">
        <f t="shared" si="98"/>
        <v>0.10905125408942203</v>
      </c>
      <c r="L449" s="11">
        <f t="shared" si="99"/>
        <v>0.18867924528301888</v>
      </c>
      <c r="M449" s="11">
        <f t="shared" si="100"/>
        <v>0.73529411764705876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-0.19134137883873126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0.19410760127182083</v>
      </c>
      <c r="Q449" s="11">
        <f>2*'OddsRatio_working_3-way'!K449*'OddsRatio_working_3-way'!L449*'OddsRatio_working_3-way'!M449</f>
        <v>3.0258394586410109E-2</v>
      </c>
      <c r="R449" s="11">
        <f t="shared" si="101"/>
        <v>0</v>
      </c>
      <c r="S449" s="11">
        <f t="shared" si="102"/>
        <v>-1.0144570006230647</v>
      </c>
      <c r="T449" s="11">
        <f t="shared" si="103"/>
        <v>-0.15813826977756268</v>
      </c>
      <c r="U449" s="11">
        <f>'OddsRatio_working_3-way'!S449-'OddsRatio_working_3-way'!R449^2/3</f>
        <v>-1.0144570006230647</v>
      </c>
      <c r="V449" s="11">
        <f>'OddsRatio_working_3-way'!S449*'OddsRatio_working_3-way'!R449/3-2*'OddsRatio_working_3-way'!R449^3/27-'OddsRatio_working_3-way'!T449</f>
        <v>0.15813826977756268</v>
      </c>
      <c r="W449" s="11">
        <f>'OddsRatio_working_3-way'!V449^2+4*'OddsRatio_working_3-way'!U449^3/27</f>
        <v>-0.12965910808416362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0.19663851380922609</v>
      </c>
      <c r="Y449" s="11">
        <f>IF('OddsRatio_working_3-way'!W449&gt;=0,IF('OddsRatio_working_3-way'!V449+SQRT('OddsRatio_working_3-way'!W449)&gt;0,0,PI()),ACOS('OddsRatio_working_3-way'!V449/(2*'OddsRatio_working_3-way'!X449)))</f>
        <v>1.1569826646040373</v>
      </c>
      <c r="Z449" s="11">
        <f>'OddsRatio_working_3-way'!X449^(1/3)*COS('OddsRatio_working_3-way'!Y449/3)</f>
        <v>0.53879687449344116</v>
      </c>
      <c r="AA449" s="11">
        <f>'OddsRatio_working_3-way'!X449^(1/3)*COS(('OddsRatio_working_3-way'!Y449+2*PI())/3)</f>
        <v>-0.45883891914760799</v>
      </c>
      <c r="AB449" s="11">
        <f>'OddsRatio_working_3-way'!X449^(1/3)*COS(('OddsRatio_working_3-way'!Y449+4*PI())/3)</f>
        <v>-7.9957955345833359E-2</v>
      </c>
      <c r="AC449" s="11">
        <f>'OddsRatio_working_3-way'!X449^(1/3)*SIN('OddsRatio_working_3-way'!Y449/3)</f>
        <v>0.21874702644177951</v>
      </c>
      <c r="AD449" s="11">
        <f>'OddsRatio_working_3-way'!X449^(1/3)*SIN(('OddsRatio_working_3-way'!Y449+2*PI())/3)</f>
        <v>0.35723826757008614</v>
      </c>
      <c r="AE449" s="11">
        <f>'OddsRatio_working_3-way'!X449^(1/3)*SIN(('OddsRatio_working_3-way'!Y449+4*PI())/3)</f>
        <v>-0.5759852940118656</v>
      </c>
      <c r="AF449" s="11">
        <f>-'OddsRatio_working_3-way'!U449/(3*'OddsRatio_working_3-way'!X449^(1/3))*COS(('OddsRatio_working_3-way'!Y449)/3)</f>
        <v>0.53879687449344116</v>
      </c>
      <c r="AG449" s="11">
        <f>-'OddsRatio_working_3-way'!U449/(3*'OddsRatio_working_3-way'!X449^(1/3))*COS(('OddsRatio_working_3-way'!Y449+2*PI())/3)</f>
        <v>-0.45883891914760799</v>
      </c>
      <c r="AH449" s="11">
        <f>-'OddsRatio_working_3-way'!U449/(3*'OddsRatio_working_3-way'!X449^(1/3))*COS(('OddsRatio_working_3-way'!Y449+4*PI())/3)</f>
        <v>-7.9957955345833359E-2</v>
      </c>
      <c r="AI449" s="11">
        <f>'OddsRatio_working_3-way'!U449/(3*'OddsRatio_working_3-way'!X449^(1/3))*SIN(('OddsRatio_working_3-way'!Y449)/3)</f>
        <v>-0.21874702644177951</v>
      </c>
      <c r="AJ449" s="11">
        <f>'OddsRatio_working_3-way'!U449/(3*'OddsRatio_working_3-way'!X449^(1/3))*SIN(('OddsRatio_working_3-way'!Y449+2*PI())/3)</f>
        <v>-0.35723826757008614</v>
      </c>
      <c r="AK449" s="11">
        <f>'OddsRatio_working_3-way'!U449/(3*'OddsRatio_working_3-way'!X449^(1/3))*SIN(('OddsRatio_working_3-way'!Y449+4*PI())/3)</f>
        <v>0.5759852940118656</v>
      </c>
      <c r="AL449" s="11">
        <f>'OddsRatio_working_3-way'!Z449+'OddsRatio_working_3-way'!AF449</f>
        <v>1.0775937489868823</v>
      </c>
      <c r="AM449" s="11">
        <f>'OddsRatio_working_3-way'!AA449+'OddsRatio_working_3-way'!AG449</f>
        <v>-0.91767783829521599</v>
      </c>
      <c r="AN449" s="11">
        <f>'OddsRatio_working_3-way'!AB449+'OddsRatio_working_3-way'!AH449</f>
        <v>-0.15991591069166672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1.0775937489868823</v>
      </c>
      <c r="AS449" s="11">
        <f>IF(('OddsRatio_working_3-way'!X449=0),IF(Q449&gt;0,-Q449^(1/3),(-Q449)^(1/3)),'OddsRatio_working_3-way'!AM449-'OddsRatio_working_3-way'!R449/3)</f>
        <v>-0.91767783829521599</v>
      </c>
      <c r="AT449" s="11">
        <f>IF(('OddsRatio_working_3-way'!X449=0),IF(Q449&gt;0,-Q449^(1/3),(-Q449)^(1/3)),'OddsRatio_working_3-way'!AN449-'OddsRatio_working_3-way'!R449/3)</f>
        <v>-0.15991591069166672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9">
        <f t="shared" si="91"/>
        <v>0.39517353283514883</v>
      </c>
      <c r="E450" s="9">
        <f t="shared" si="92"/>
        <v>0.27891192455323321</v>
      </c>
      <c r="F450" s="9">
        <f t="shared" si="93"/>
        <v>0.32591454261161817</v>
      </c>
      <c r="G450" s="9">
        <f t="shared" si="94"/>
        <v>1.0341444907410402</v>
      </c>
      <c r="H450" s="9">
        <f t="shared" si="95"/>
        <v>2.5305338462967395</v>
      </c>
      <c r="I450" s="9">
        <f t="shared" si="96"/>
        <v>3.5853612268525996</v>
      </c>
      <c r="J450" s="9">
        <f t="shared" si="97"/>
        <v>3.0682889814820804</v>
      </c>
      <c r="K450" s="11">
        <f t="shared" si="98"/>
        <v>0.40322580645161293</v>
      </c>
      <c r="L450" s="11">
        <f t="shared" si="99"/>
        <v>0.2857142857142857</v>
      </c>
      <c r="M450" s="11">
        <f t="shared" si="100"/>
        <v>0.33333333333333331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-0.28417818740399403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0.22964669738863286</v>
      </c>
      <c r="Q450" s="11">
        <f>2*'OddsRatio_working_3-way'!K450*'OddsRatio_working_3-way'!L450*'OddsRatio_working_3-way'!M450</f>
        <v>7.6804915514592925E-2</v>
      </c>
      <c r="R450" s="11">
        <f t="shared" si="101"/>
        <v>0</v>
      </c>
      <c r="S450" s="11">
        <f t="shared" si="102"/>
        <v>-0.80810810810810751</v>
      </c>
      <c r="T450" s="11">
        <f t="shared" si="103"/>
        <v>-0.27027027027027006</v>
      </c>
      <c r="U450" s="11">
        <f>'OddsRatio_working_3-way'!S450-'OddsRatio_working_3-way'!R450^2/3</f>
        <v>-0.80810810810810751</v>
      </c>
      <c r="V450" s="11">
        <f>'OddsRatio_working_3-way'!S450*'OddsRatio_working_3-way'!R450/3-2*'OddsRatio_working_3-way'!R450^3/27-'OddsRatio_working_3-way'!T450</f>
        <v>0.27027027027027006</v>
      </c>
      <c r="W450" s="11">
        <f>'OddsRatio_working_3-way'!V450^2+4*'OddsRatio_working_3-way'!U450^3/27</f>
        <v>-5.1355928609397722E-3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0.13980487460466515</v>
      </c>
      <c r="Y450" s="11">
        <f>IF('OddsRatio_working_3-way'!W450&gt;=0,IF('OddsRatio_working_3-way'!V450+SQRT('OddsRatio_working_3-way'!W450)&gt;0,0,PI()),ACOS('OddsRatio_working_3-way'!V450/(2*'OddsRatio_working_3-way'!X450)))</f>
        <v>0.25918895497402183</v>
      </c>
      <c r="Z450" s="11">
        <f>'OddsRatio_working_3-way'!X450^(1/3)*COS('OddsRatio_working_3-way'!Y450/3)</f>
        <v>0.5170722453705201</v>
      </c>
      <c r="AA450" s="11">
        <f>'OddsRatio_working_3-way'!X450^(1/3)*COS(('OddsRatio_working_3-way'!Y450+2*PI())/3)</f>
        <v>-0.29732074370498129</v>
      </c>
      <c r="AB450" s="11">
        <f>'OddsRatio_working_3-way'!X450^(1/3)*COS(('OddsRatio_working_3-way'!Y450+4*PI())/3)</f>
        <v>-0.21975150166553897</v>
      </c>
      <c r="AC450" s="11">
        <f>'OddsRatio_working_3-way'!X450^(1/3)*SIN('OddsRatio_working_3-way'!Y450/3)</f>
        <v>4.4784622772307471E-2</v>
      </c>
      <c r="AD450" s="11">
        <f>'OddsRatio_working_3-way'!X450^(1/3)*SIN(('OddsRatio_working_3-way'!Y450+2*PI())/3)</f>
        <v>0.4254053886965774</v>
      </c>
      <c r="AE450" s="11">
        <f>'OddsRatio_working_3-way'!X450^(1/3)*SIN(('OddsRatio_working_3-way'!Y450+4*PI())/3)</f>
        <v>-0.47019001146888462</v>
      </c>
      <c r="AF450" s="11">
        <f>-'OddsRatio_working_3-way'!U450/(3*'OddsRatio_working_3-way'!X450^(1/3))*COS(('OddsRatio_working_3-way'!Y450)/3)</f>
        <v>0.51707224537051999</v>
      </c>
      <c r="AG450" s="11">
        <f>-'OddsRatio_working_3-way'!U450/(3*'OddsRatio_working_3-way'!X450^(1/3))*COS(('OddsRatio_working_3-way'!Y450+2*PI())/3)</f>
        <v>-0.29732074370498118</v>
      </c>
      <c r="AH450" s="11">
        <f>-'OddsRatio_working_3-way'!U450/(3*'OddsRatio_working_3-way'!X450^(1/3))*COS(('OddsRatio_working_3-way'!Y450+4*PI())/3)</f>
        <v>-0.21975150166553892</v>
      </c>
      <c r="AI450" s="11">
        <f>'OddsRatio_working_3-way'!U450/(3*'OddsRatio_working_3-way'!X450^(1/3))*SIN(('OddsRatio_working_3-way'!Y450)/3)</f>
        <v>-4.4784622772307457E-2</v>
      </c>
      <c r="AJ450" s="11">
        <f>'OddsRatio_working_3-way'!U450/(3*'OddsRatio_working_3-way'!X450^(1/3))*SIN(('OddsRatio_working_3-way'!Y450+2*PI())/3)</f>
        <v>-0.42540538869657729</v>
      </c>
      <c r="AK450" s="11">
        <f>'OddsRatio_working_3-way'!U450/(3*'OddsRatio_working_3-way'!X450^(1/3))*SIN(('OddsRatio_working_3-way'!Y450+4*PI())/3)</f>
        <v>0.47019001146888456</v>
      </c>
      <c r="AL450" s="11">
        <f>'OddsRatio_working_3-way'!Z450+'OddsRatio_working_3-way'!AF450</f>
        <v>1.0341444907410402</v>
      </c>
      <c r="AM450" s="11">
        <f>'OddsRatio_working_3-way'!AA450+'OddsRatio_working_3-way'!AG450</f>
        <v>-0.59464148740996248</v>
      </c>
      <c r="AN450" s="11">
        <f>'OddsRatio_working_3-way'!AB450+'OddsRatio_working_3-way'!AH450</f>
        <v>-0.43950300333107789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1.0341444907410402</v>
      </c>
      <c r="AS450" s="11">
        <f>IF(('OddsRatio_working_3-way'!X450=0),IF(Q450&gt;0,-Q450^(1/3),(-Q450)^(1/3)),'OddsRatio_working_3-way'!AM450-'OddsRatio_working_3-way'!R450/3)</f>
        <v>-0.59464148740996248</v>
      </c>
      <c r="AT450" s="11">
        <f>IF(('OddsRatio_working_3-way'!X450=0),IF(Q450&gt;0,-Q450^(1/3),(-Q450)^(1/3)),'OddsRatio_working_3-way'!AN450-'OddsRatio_working_3-way'!R450/3)</f>
        <v>-0.43950300333107789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9">
        <f t="shared" si="91"/>
        <v>0.78405999759071165</v>
      </c>
      <c r="E451" s="9">
        <f t="shared" si="92"/>
        <v>0.14078274503580043</v>
      </c>
      <c r="F451" s="9">
        <f t="shared" si="93"/>
        <v>7.5157257373487565E-2</v>
      </c>
      <c r="G451" s="9">
        <f t="shared" si="94"/>
        <v>1.1016503995757301</v>
      </c>
      <c r="H451" s="9">
        <f t="shared" si="95"/>
        <v>1.2754125998939325</v>
      </c>
      <c r="I451" s="9">
        <f t="shared" si="96"/>
        <v>7.1031432136495445</v>
      </c>
      <c r="J451" s="9">
        <f t="shared" si="97"/>
        <v>13.305434963260906</v>
      </c>
      <c r="K451" s="11">
        <f t="shared" si="98"/>
        <v>0.8</v>
      </c>
      <c r="L451" s="11">
        <f t="shared" si="99"/>
        <v>0.1529051987767584</v>
      </c>
      <c r="M451" s="11">
        <f t="shared" si="100"/>
        <v>8.2169268693508629E-2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-0.1554979281785307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0.17046982226812313</v>
      </c>
      <c r="Q451" s="11">
        <f>2*'OddsRatio_working_3-way'!K451*'OddsRatio_working_3-way'!L451*'OddsRatio_working_3-way'!M451</f>
        <v>2.0102573380674893E-2</v>
      </c>
      <c r="R451" s="11">
        <f t="shared" si="101"/>
        <v>0</v>
      </c>
      <c r="S451" s="11">
        <f t="shared" si="102"/>
        <v>-1.0962835599481613</v>
      </c>
      <c r="T451" s="11">
        <f t="shared" si="103"/>
        <v>-0.12927872169200011</v>
      </c>
      <c r="U451" s="11">
        <f>'OddsRatio_working_3-way'!S451-'OddsRatio_working_3-way'!R451^2/3</f>
        <v>-1.0962835599481613</v>
      </c>
      <c r="V451" s="11">
        <f>'OddsRatio_working_3-way'!S451*'OddsRatio_working_3-way'!R451/3-2*'OddsRatio_working_3-way'!R451^3/27-'OddsRatio_working_3-way'!T451</f>
        <v>0.12927872169200011</v>
      </c>
      <c r="W451" s="11">
        <f>'OddsRatio_working_3-way'!V451^2+4*'OddsRatio_working_3-way'!U451^3/27</f>
        <v>-0.17848032332340125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0.22090343546769417</v>
      </c>
      <c r="Y451" s="11">
        <f>IF('OddsRatio_working_3-way'!W451&gt;=0,IF('OddsRatio_working_3-way'!V451+SQRT('OddsRatio_working_3-way'!W451)&gt;0,0,PI()),ACOS('OddsRatio_working_3-way'!V451/(2*'OddsRatio_working_3-way'!X451)))</f>
        <v>1.2738373425831677</v>
      </c>
      <c r="Z451" s="11">
        <f>'OddsRatio_working_3-way'!X451^(1/3)*COS('OddsRatio_working_3-way'!Y451/3)</f>
        <v>0.55082519978786504</v>
      </c>
      <c r="AA451" s="11">
        <f>'OddsRatio_working_3-way'!X451^(1/3)*COS(('OddsRatio_working_3-way'!Y451+2*PI())/3)</f>
        <v>-0.49108501223736201</v>
      </c>
      <c r="AB451" s="11">
        <f>'OddsRatio_working_3-way'!X451^(1/3)*COS(('OddsRatio_working_3-way'!Y451+4*PI())/3)</f>
        <v>-5.974018755050297E-2</v>
      </c>
      <c r="AC451" s="11">
        <f>'OddsRatio_working_3-way'!X451^(1/3)*SIN('OddsRatio_working_3-way'!Y451/3)</f>
        <v>0.24903705064651002</v>
      </c>
      <c r="AD451" s="11">
        <f>'OddsRatio_working_3-way'!X451^(1/3)*SIN(('OddsRatio_working_3-way'!Y451+2*PI())/3)</f>
        <v>0.35251009073767497</v>
      </c>
      <c r="AE451" s="11">
        <f>'OddsRatio_working_3-way'!X451^(1/3)*SIN(('OddsRatio_working_3-way'!Y451+4*PI())/3)</f>
        <v>-0.60154714138418486</v>
      </c>
      <c r="AF451" s="11">
        <f>-'OddsRatio_working_3-way'!U451/(3*'OddsRatio_working_3-way'!X451^(1/3))*COS(('OddsRatio_working_3-way'!Y451)/3)</f>
        <v>0.55082519978786493</v>
      </c>
      <c r="AG451" s="11">
        <f>-'OddsRatio_working_3-way'!U451/(3*'OddsRatio_working_3-way'!X451^(1/3))*COS(('OddsRatio_working_3-way'!Y451+2*PI())/3)</f>
        <v>-0.4910850122373619</v>
      </c>
      <c r="AH451" s="11">
        <f>-'OddsRatio_working_3-way'!U451/(3*'OddsRatio_working_3-way'!X451^(1/3))*COS(('OddsRatio_working_3-way'!Y451+4*PI())/3)</f>
        <v>-5.9740187550502956E-2</v>
      </c>
      <c r="AI451" s="11">
        <f>'OddsRatio_working_3-way'!U451/(3*'OddsRatio_working_3-way'!X451^(1/3))*SIN(('OddsRatio_working_3-way'!Y451)/3)</f>
        <v>-0.24903705064650997</v>
      </c>
      <c r="AJ451" s="11">
        <f>'OddsRatio_working_3-way'!U451/(3*'OddsRatio_working_3-way'!X451^(1/3))*SIN(('OddsRatio_working_3-way'!Y451+2*PI())/3)</f>
        <v>-0.35251009073767492</v>
      </c>
      <c r="AK451" s="11">
        <f>'OddsRatio_working_3-way'!U451/(3*'OddsRatio_working_3-way'!X451^(1/3))*SIN(('OddsRatio_working_3-way'!Y451+4*PI())/3)</f>
        <v>0.60154714138418475</v>
      </c>
      <c r="AL451" s="11">
        <f>'OddsRatio_working_3-way'!Z451+'OddsRatio_working_3-way'!AF451</f>
        <v>1.1016503995757301</v>
      </c>
      <c r="AM451" s="11">
        <f>'OddsRatio_working_3-way'!AA451+'OddsRatio_working_3-way'!AG451</f>
        <v>-0.9821700244747239</v>
      </c>
      <c r="AN451" s="11">
        <f>'OddsRatio_working_3-way'!AB451+'OddsRatio_working_3-way'!AH451</f>
        <v>-0.11948037510100593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1.1016503995757301</v>
      </c>
      <c r="AS451" s="11">
        <f>IF(('OddsRatio_working_3-way'!X451=0),IF(Q451&gt;0,-Q451^(1/3),(-Q451)^(1/3)),'OddsRatio_working_3-way'!AM451-'OddsRatio_working_3-way'!R451/3)</f>
        <v>-0.9821700244747239</v>
      </c>
      <c r="AT451" s="11">
        <f>IF(('OddsRatio_working_3-way'!X451=0),IF(Q451&gt;0,-Q451^(1/3),(-Q451)^(1/3)),'OddsRatio_working_3-way'!AN451-'OddsRatio_working_3-way'!R451/3)</f>
        <v>-0.11948037510100593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9">
        <f t="shared" ref="D452:D515" si="104">(K452/(AR452+K452-(AR452*K452)))</f>
        <v>0.79731158710823247</v>
      </c>
      <c r="E452" s="9">
        <f t="shared" ref="E452:E515" si="105">(L452/(AR452+L452-(AR452*L452)))</f>
        <v>0.13494121520202643</v>
      </c>
      <c r="F452" s="9">
        <f t="shared" ref="F452:F515" si="106">(M452/(AR452+M452-(AR452*M452)))</f>
        <v>6.7747197689741148E-2</v>
      </c>
      <c r="G452" s="9">
        <f t="shared" ref="G452:G515" si="107">AR452</f>
        <v>1.1052817785965696</v>
      </c>
      <c r="H452" s="9">
        <f t="shared" ref="H452:H515" si="108">IF(A452="","",1/D452)</f>
        <v>1.2542148090772112</v>
      </c>
      <c r="I452" s="9">
        <f t="shared" ref="I452:I515" si="109">IF(B452="","",1/E452)</f>
        <v>7.4106343158601025</v>
      </c>
      <c r="J452" s="9">
        <f t="shared" ref="J452:J515" si="110">IF(C452="","",1/F452)</f>
        <v>14.760758143527292</v>
      </c>
      <c r="K452" s="11">
        <f t="shared" ref="K452:K515" si="111">1/A452</f>
        <v>0.81300813008130079</v>
      </c>
      <c r="L452" s="11">
        <f t="shared" ref="L452:L515" si="112">1/B452</f>
        <v>0.14705882352941177</v>
      </c>
      <c r="M452" s="11">
        <f t="shared" ref="M452:M515" si="113">1/C452</f>
        <v>7.434944237918216E-2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-0.14763484503421476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0.16427279951784868</v>
      </c>
      <c r="Q452" s="11">
        <f>2*'OddsRatio_working_3-way'!K452*'OddsRatio_working_3-way'!L452*'OddsRatio_working_3-way'!M452</f>
        <v>1.7778441506260682E-2</v>
      </c>
      <c r="R452" s="11">
        <f t="shared" ref="R452:R515" si="114">O452/N452</f>
        <v>0</v>
      </c>
      <c r="S452" s="11">
        <f t="shared" ref="S452:S515" si="115">P452/N452</f>
        <v>-1.1126966637163336</v>
      </c>
      <c r="T452" s="11">
        <f t="shared" ref="T452:T515" si="116">Q452/N452</f>
        <v>-0.12042171685241707</v>
      </c>
      <c r="U452" s="11">
        <f>'OddsRatio_working_3-way'!S452-'OddsRatio_working_3-way'!R452^2/3</f>
        <v>-1.1126966637163336</v>
      </c>
      <c r="V452" s="11">
        <f>'OddsRatio_working_3-way'!S452*'OddsRatio_working_3-way'!R452/3-2*'OddsRatio_working_3-way'!R452^3/27-'OddsRatio_working_3-way'!T452</f>
        <v>0.12042171685241707</v>
      </c>
      <c r="W452" s="11">
        <f>'OddsRatio_working_3-way'!V452^2+4*'OddsRatio_working_3-way'!U452^3/27</f>
        <v>-0.18959089358421585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0.22588286979865227</v>
      </c>
      <c r="Y452" s="11">
        <f>IF('OddsRatio_working_3-way'!W452&gt;=0,IF('OddsRatio_working_3-way'!V452+SQRT('OddsRatio_working_3-way'!W452)&gt;0,0,PI()),ACOS('OddsRatio_working_3-way'!V452/(2*'OddsRatio_working_3-way'!X452)))</f>
        <v>1.3009764053501613</v>
      </c>
      <c r="Z452" s="11">
        <f>'OddsRatio_working_3-way'!X452^(1/3)*COS('OddsRatio_working_3-way'!Y452/3)</f>
        <v>0.5526408892982847</v>
      </c>
      <c r="AA452" s="11">
        <f>'OddsRatio_working_3-way'!X452^(1/3)*COS(('OddsRatio_working_3-way'!Y452+2*PI())/3)</f>
        <v>-0.49793994184147888</v>
      </c>
      <c r="AB452" s="11">
        <f>'OddsRatio_working_3-way'!X452^(1/3)*COS(('OddsRatio_working_3-way'!Y452+4*PI())/3)</f>
        <v>-5.470094745680576E-2</v>
      </c>
      <c r="AC452" s="11">
        <f>'OddsRatio_working_3-way'!X452^(1/3)*SIN('OddsRatio_working_3-way'!Y452/3)</f>
        <v>0.25590415272333011</v>
      </c>
      <c r="AD452" s="11">
        <f>'OddsRatio_working_3-way'!X452^(1/3)*SIN(('OddsRatio_working_3-way'!Y452+2*PI())/3)</f>
        <v>0.35064897294067338</v>
      </c>
      <c r="AE452" s="11">
        <f>'OddsRatio_working_3-way'!X452^(1/3)*SIN(('OddsRatio_working_3-way'!Y452+4*PI())/3)</f>
        <v>-0.60655312566400332</v>
      </c>
      <c r="AF452" s="11">
        <f>-'OddsRatio_working_3-way'!U452/(3*'OddsRatio_working_3-way'!X452^(1/3))*COS(('OddsRatio_working_3-way'!Y452)/3)</f>
        <v>0.55264088929828481</v>
      </c>
      <c r="AG452" s="11">
        <f>-'OddsRatio_working_3-way'!U452/(3*'OddsRatio_working_3-way'!X452^(1/3))*COS(('OddsRatio_working_3-way'!Y452+2*PI())/3)</f>
        <v>-0.49793994184147899</v>
      </c>
      <c r="AH452" s="11">
        <f>-'OddsRatio_working_3-way'!U452/(3*'OddsRatio_working_3-way'!X452^(1/3))*COS(('OddsRatio_working_3-way'!Y452+4*PI())/3)</f>
        <v>-5.4700947456805767E-2</v>
      </c>
      <c r="AI452" s="11">
        <f>'OddsRatio_working_3-way'!U452/(3*'OddsRatio_working_3-way'!X452^(1/3))*SIN(('OddsRatio_working_3-way'!Y452)/3)</f>
        <v>-0.25590415272333017</v>
      </c>
      <c r="AJ452" s="11">
        <f>'OddsRatio_working_3-way'!U452/(3*'OddsRatio_working_3-way'!X452^(1/3))*SIN(('OddsRatio_working_3-way'!Y452+2*PI())/3)</f>
        <v>-0.35064897294067343</v>
      </c>
      <c r="AK452" s="11">
        <f>'OddsRatio_working_3-way'!U452/(3*'OddsRatio_working_3-way'!X452^(1/3))*SIN(('OddsRatio_working_3-way'!Y452+4*PI())/3)</f>
        <v>0.60655312566400343</v>
      </c>
      <c r="AL452" s="11">
        <f>'OddsRatio_working_3-way'!Z452+'OddsRatio_working_3-way'!AF452</f>
        <v>1.1052817785965696</v>
      </c>
      <c r="AM452" s="11">
        <f>'OddsRatio_working_3-way'!AA452+'OddsRatio_working_3-way'!AG452</f>
        <v>-0.99587988368295788</v>
      </c>
      <c r="AN452" s="11">
        <f>'OddsRatio_working_3-way'!AB452+'OddsRatio_working_3-way'!AH452</f>
        <v>-0.10940189491361152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1.1052817785965696</v>
      </c>
      <c r="AS452" s="11">
        <f>IF(('OddsRatio_working_3-way'!X452=0),IF(Q452&gt;0,-Q452^(1/3),(-Q452)^(1/3)),'OddsRatio_working_3-way'!AM452-'OddsRatio_working_3-way'!R452/3)</f>
        <v>-0.99587988368295788</v>
      </c>
      <c r="AT452" s="11">
        <f>IF(('OddsRatio_working_3-way'!X452=0),IF(Q452&gt;0,-Q452^(1/3),(-Q452)^(1/3)),'OddsRatio_working_3-way'!AN452-'OddsRatio_working_3-way'!R452/3)</f>
        <v>-0.10940189491361152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9">
        <f t="shared" si="104"/>
        <v>0.10365027775542851</v>
      </c>
      <c r="E453" s="9">
        <f t="shared" si="105"/>
        <v>0.14781488945874913</v>
      </c>
      <c r="F453" s="9">
        <f t="shared" si="106"/>
        <v>0.74853483278582222</v>
      </c>
      <c r="G453" s="9">
        <f t="shared" si="107"/>
        <v>1.0836876565068467</v>
      </c>
      <c r="H453" s="9">
        <f t="shared" si="108"/>
        <v>9.6478274989246398</v>
      </c>
      <c r="I453" s="9">
        <f t="shared" si="109"/>
        <v>6.765218332616425</v>
      </c>
      <c r="J453" s="9">
        <f t="shared" si="110"/>
        <v>1.3359431735171226</v>
      </c>
      <c r="K453" s="11">
        <f t="shared" si="111"/>
        <v>0.11135857461024498</v>
      </c>
      <c r="L453" s="11">
        <f t="shared" si="112"/>
        <v>0.15822784810126581</v>
      </c>
      <c r="M453" s="11">
        <f t="shared" si="113"/>
        <v>0.76335877862595414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-0.1770155858963165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0.18305998169453983</v>
      </c>
      <c r="Q453" s="11">
        <f>2*'OddsRatio_working_3-way'!K453*'OddsRatio_working_3-way'!L453*'OddsRatio_working_3-way'!M453</f>
        <v>2.6900805539241707E-2</v>
      </c>
      <c r="R453" s="11">
        <f t="shared" si="114"/>
        <v>0</v>
      </c>
      <c r="S453" s="11">
        <f t="shared" si="115"/>
        <v>-1.0341461220356252</v>
      </c>
      <c r="T453" s="11">
        <f t="shared" si="116"/>
        <v>-0.15196857046813009</v>
      </c>
      <c r="U453" s="11">
        <f>'OddsRatio_working_3-way'!S453-'OddsRatio_working_3-way'!R453^2/3</f>
        <v>-1.0341461220356252</v>
      </c>
      <c r="V453" s="11">
        <f>'OddsRatio_working_3-way'!S453*'OddsRatio_working_3-way'!R453/3-2*'OddsRatio_working_3-way'!R453^3/27-'OddsRatio_working_3-way'!T453</f>
        <v>0.15196857046813009</v>
      </c>
      <c r="W453" s="11">
        <f>'OddsRatio_working_3-way'!V453^2+4*'OddsRatio_working_3-way'!U453^3/27</f>
        <v>-0.14075385758828762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0.20239089900389212</v>
      </c>
      <c r="Y453" s="11">
        <f>IF('OddsRatio_working_3-way'!W453&gt;=0,IF('OddsRatio_working_3-way'!V453+SQRT('OddsRatio_working_3-way'!W453)&gt;0,0,PI()),ACOS('OddsRatio_working_3-way'!V453/(2*'OddsRatio_working_3-way'!X453)))</f>
        <v>1.1859320874447146</v>
      </c>
      <c r="Z453" s="11">
        <f>'OddsRatio_working_3-way'!X453^(1/3)*COS('OddsRatio_working_3-way'!Y453/3)</f>
        <v>0.54184382825342337</v>
      </c>
      <c r="AA453" s="11">
        <f>'OddsRatio_working_3-way'!X453^(1/3)*COS(('OddsRatio_working_3-way'!Y453+2*PI())/3)</f>
        <v>-0.46672916589911756</v>
      </c>
      <c r="AB453" s="11">
        <f>'OddsRatio_working_3-way'!X453^(1/3)*COS(('OddsRatio_working_3-way'!Y453+4*PI())/3)</f>
        <v>-7.5114662354306194E-2</v>
      </c>
      <c r="AC453" s="11">
        <f>'OddsRatio_working_3-way'!X453^(1/3)*SIN('OddsRatio_working_3-way'!Y453/3)</f>
        <v>0.2260987390401587</v>
      </c>
      <c r="AD453" s="11">
        <f>'OddsRatio_working_3-way'!X453^(1/3)*SIN(('OddsRatio_working_3-way'!Y453+2*PI())/3)</f>
        <v>0.35620115063119762</v>
      </c>
      <c r="AE453" s="11">
        <f>'OddsRatio_working_3-way'!X453^(1/3)*SIN(('OddsRatio_working_3-way'!Y453+4*PI())/3)</f>
        <v>-0.58229988967135626</v>
      </c>
      <c r="AF453" s="11">
        <f>-'OddsRatio_working_3-way'!U453/(3*'OddsRatio_working_3-way'!X453^(1/3))*COS(('OddsRatio_working_3-way'!Y453)/3)</f>
        <v>0.54184382825342337</v>
      </c>
      <c r="AG453" s="11">
        <f>-'OddsRatio_working_3-way'!U453/(3*'OddsRatio_working_3-way'!X453^(1/3))*COS(('OddsRatio_working_3-way'!Y453+2*PI())/3)</f>
        <v>-0.46672916589911756</v>
      </c>
      <c r="AH453" s="11">
        <f>-'OddsRatio_working_3-way'!U453/(3*'OddsRatio_working_3-way'!X453^(1/3))*COS(('OddsRatio_working_3-way'!Y453+4*PI())/3)</f>
        <v>-7.5114662354306194E-2</v>
      </c>
      <c r="AI453" s="11">
        <f>'OddsRatio_working_3-way'!U453/(3*'OddsRatio_working_3-way'!X453^(1/3))*SIN(('OddsRatio_working_3-way'!Y453)/3)</f>
        <v>-0.2260987390401587</v>
      </c>
      <c r="AJ453" s="11">
        <f>'OddsRatio_working_3-way'!U453/(3*'OddsRatio_working_3-way'!X453^(1/3))*SIN(('OddsRatio_working_3-way'!Y453+2*PI())/3)</f>
        <v>-0.35620115063119762</v>
      </c>
      <c r="AK453" s="11">
        <f>'OddsRatio_working_3-way'!U453/(3*'OddsRatio_working_3-way'!X453^(1/3))*SIN(('OddsRatio_working_3-way'!Y453+4*PI())/3)</f>
        <v>0.58229988967135626</v>
      </c>
      <c r="AL453" s="11">
        <f>'OddsRatio_working_3-way'!Z453+'OddsRatio_working_3-way'!AF453</f>
        <v>1.0836876565068467</v>
      </c>
      <c r="AM453" s="11">
        <f>'OddsRatio_working_3-way'!AA453+'OddsRatio_working_3-way'!AG453</f>
        <v>-0.93345833179823512</v>
      </c>
      <c r="AN453" s="11">
        <f>'OddsRatio_working_3-way'!AB453+'OddsRatio_working_3-way'!AH453</f>
        <v>-0.15022932470861239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1.0836876565068467</v>
      </c>
      <c r="AS453" s="11">
        <f>IF(('OddsRatio_working_3-way'!X453=0),IF(Q453&gt;0,-Q453^(1/3),(-Q453)^(1/3)),'OddsRatio_working_3-way'!AM453-'OddsRatio_working_3-way'!R453/3)</f>
        <v>-0.93345833179823512</v>
      </c>
      <c r="AT453" s="11">
        <f>IF(('OddsRatio_working_3-way'!X453=0),IF(Q453&gt;0,-Q453^(1/3),(-Q453)^(1/3)),'OddsRatio_working_3-way'!AN453-'OddsRatio_working_3-way'!R453/3)</f>
        <v>-0.15022932470861239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9">
        <f t="shared" si="104"/>
        <v>0.38585652839066653</v>
      </c>
      <c r="E454" s="9">
        <f t="shared" si="105"/>
        <v>0.26453648868015872</v>
      </c>
      <c r="F454" s="9">
        <f t="shared" si="106"/>
        <v>0.34960698292917491</v>
      </c>
      <c r="G454" s="9">
        <f t="shared" si="107"/>
        <v>1.0335304257965465</v>
      </c>
      <c r="H454" s="9">
        <f t="shared" si="108"/>
        <v>2.5916368557266813</v>
      </c>
      <c r="I454" s="9">
        <f t="shared" si="109"/>
        <v>3.7801968453927088</v>
      </c>
      <c r="J454" s="9">
        <f t="shared" si="110"/>
        <v>2.8603547664337841</v>
      </c>
      <c r="K454" s="11">
        <f t="shared" si="111"/>
        <v>0.39370078740157477</v>
      </c>
      <c r="L454" s="11">
        <f t="shared" si="112"/>
        <v>0.2710027100271003</v>
      </c>
      <c r="M454" s="11">
        <f t="shared" si="113"/>
        <v>0.35714285714285715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-0.28413673900518543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0.22977310762983899</v>
      </c>
      <c r="Q454" s="11">
        <f>2*'OddsRatio_working_3-way'!K454*'OddsRatio_working_3-way'!L454*'OddsRatio_working_3-way'!M454</f>
        <v>7.6209985946878597E-2</v>
      </c>
      <c r="R454" s="11">
        <f t="shared" si="114"/>
        <v>0</v>
      </c>
      <c r="S454" s="11">
        <f t="shared" si="115"/>
        <v>-0.80867088302032519</v>
      </c>
      <c r="T454" s="11">
        <f t="shared" si="116"/>
        <v>-0.26821588159878113</v>
      </c>
      <c r="U454" s="11">
        <f>'OddsRatio_working_3-way'!S454-'OddsRatio_working_3-way'!R454^2/3</f>
        <v>-0.80867088302032519</v>
      </c>
      <c r="V454" s="11">
        <f>'OddsRatio_working_3-way'!S454*'OddsRatio_working_3-way'!R454/3-2*'OddsRatio_working_3-way'!R454^3/27-'OddsRatio_working_3-way'!T454</f>
        <v>0.26821588159878113</v>
      </c>
      <c r="W454" s="11">
        <f>'OddsRatio_working_3-way'!V454^2+4*'OddsRatio_working_3-way'!U454^3/27</f>
        <v>-6.405305957770821E-3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0.13995094238659328</v>
      </c>
      <c r="Y454" s="11">
        <f>IF('OddsRatio_working_3-way'!W454&gt;=0,IF('OddsRatio_working_3-way'!V454+SQRT('OddsRatio_working_3-way'!W454)&gt;0,0,PI()),ACOS('OddsRatio_working_3-way'!V454/(2*'OddsRatio_working_3-way'!X454)))</f>
        <v>0.289979824413795</v>
      </c>
      <c r="Z454" s="11">
        <f>'OddsRatio_working_3-way'!X454^(1/3)*COS('OddsRatio_working_3-way'!Y454/3)</f>
        <v>0.51676521289827326</v>
      </c>
      <c r="AA454" s="11">
        <f>'OddsRatio_working_3-way'!X454^(1/3)*COS(('OddsRatio_working_3-way'!Y454+2*PI())/3)</f>
        <v>-0.30177623280984822</v>
      </c>
      <c r="AB454" s="11">
        <f>'OddsRatio_working_3-way'!X454^(1/3)*COS(('OddsRatio_working_3-way'!Y454+4*PI())/3)</f>
        <v>-0.21498898008842515</v>
      </c>
      <c r="AC454" s="11">
        <f>'OddsRatio_working_3-way'!X454^(1/3)*SIN('OddsRatio_working_3-way'!Y454/3)</f>
        <v>5.0106643720941785E-2</v>
      </c>
      <c r="AD454" s="11">
        <f>'OddsRatio_working_3-way'!X454^(1/3)*SIN(('OddsRatio_working_3-way'!Y454+2*PI())/3)</f>
        <v>0.42247848030150764</v>
      </c>
      <c r="AE454" s="11">
        <f>'OddsRatio_working_3-way'!X454^(1/3)*SIN(('OddsRatio_working_3-way'!Y454+4*PI())/3)</f>
        <v>-0.47258512402244934</v>
      </c>
      <c r="AF454" s="11">
        <f>-'OddsRatio_working_3-way'!U454/(3*'OddsRatio_working_3-way'!X454^(1/3))*COS(('OddsRatio_working_3-way'!Y454)/3)</f>
        <v>0.51676521289827326</v>
      </c>
      <c r="AG454" s="11">
        <f>-'OddsRatio_working_3-way'!U454/(3*'OddsRatio_working_3-way'!X454^(1/3))*COS(('OddsRatio_working_3-way'!Y454+2*PI())/3)</f>
        <v>-0.30177623280984822</v>
      </c>
      <c r="AH454" s="11">
        <f>-'OddsRatio_working_3-way'!U454/(3*'OddsRatio_working_3-way'!X454^(1/3))*COS(('OddsRatio_working_3-way'!Y454+4*PI())/3)</f>
        <v>-0.21498898008842515</v>
      </c>
      <c r="AI454" s="11">
        <f>'OddsRatio_working_3-way'!U454/(3*'OddsRatio_working_3-way'!X454^(1/3))*SIN(('OddsRatio_working_3-way'!Y454)/3)</f>
        <v>-5.0106643720941785E-2</v>
      </c>
      <c r="AJ454" s="11">
        <f>'OddsRatio_working_3-way'!U454/(3*'OddsRatio_working_3-way'!X454^(1/3))*SIN(('OddsRatio_working_3-way'!Y454+2*PI())/3)</f>
        <v>-0.42247848030150764</v>
      </c>
      <c r="AK454" s="11">
        <f>'OddsRatio_working_3-way'!U454/(3*'OddsRatio_working_3-way'!X454^(1/3))*SIN(('OddsRatio_working_3-way'!Y454+4*PI())/3)</f>
        <v>0.47258512402244934</v>
      </c>
      <c r="AL454" s="11">
        <f>'OddsRatio_working_3-way'!Z454+'OddsRatio_working_3-way'!AF454</f>
        <v>1.0335304257965465</v>
      </c>
      <c r="AM454" s="11">
        <f>'OddsRatio_working_3-way'!AA454+'OddsRatio_working_3-way'!AG454</f>
        <v>-0.60355246561969644</v>
      </c>
      <c r="AN454" s="11">
        <f>'OddsRatio_working_3-way'!AB454+'OddsRatio_working_3-way'!AH454</f>
        <v>-0.4299779601768503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1.0335304257965465</v>
      </c>
      <c r="AS454" s="11">
        <f>IF(('OddsRatio_working_3-way'!X454=0),IF(Q454&gt;0,-Q454^(1/3),(-Q454)^(1/3)),'OddsRatio_working_3-way'!AM454-'OddsRatio_working_3-way'!R454/3)</f>
        <v>-0.60355246561969644</v>
      </c>
      <c r="AT454" s="11">
        <f>IF(('OddsRatio_working_3-way'!X454=0),IF(Q454&gt;0,-Q454^(1/3),(-Q454)^(1/3)),'OddsRatio_working_3-way'!AN454-'OddsRatio_working_3-way'!R454/3)</f>
        <v>-0.4299779601768503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9">
        <f t="shared" si="104"/>
        <v>0.7234335899871861</v>
      </c>
      <c r="E455" s="9">
        <f t="shared" si="105"/>
        <v>0.17054177480116875</v>
      </c>
      <c r="F455" s="9">
        <f t="shared" si="106"/>
        <v>0.10602463521164548</v>
      </c>
      <c r="G455" s="9">
        <f t="shared" si="107"/>
        <v>1.061935799562445</v>
      </c>
      <c r="H455" s="9">
        <f t="shared" si="108"/>
        <v>1.3822968878424799</v>
      </c>
      <c r="I455" s="9">
        <f t="shared" si="109"/>
        <v>5.8636659619959977</v>
      </c>
      <c r="J455" s="9">
        <f t="shared" si="110"/>
        <v>9.4317702485258117</v>
      </c>
      <c r="K455" s="11">
        <f t="shared" si="111"/>
        <v>0.73529411764705876</v>
      </c>
      <c r="L455" s="11">
        <f t="shared" si="112"/>
        <v>0.17921146953405018</v>
      </c>
      <c r="M455" s="11">
        <f t="shared" si="113"/>
        <v>0.11185682326621925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-0.19296469399623906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0.18984765492158226</v>
      </c>
      <c r="Q455" s="11">
        <f>2*'OddsRatio_working_3-way'!K455*'OddsRatio_working_3-way'!L455*'OddsRatio_working_3-way'!M455</f>
        <v>2.9479449521984828E-2</v>
      </c>
      <c r="R455" s="11">
        <f t="shared" si="114"/>
        <v>0</v>
      </c>
      <c r="S455" s="11">
        <f t="shared" si="115"/>
        <v>-0.9838465834857979</v>
      </c>
      <c r="T455" s="11">
        <f t="shared" si="116"/>
        <v>-0.15277120861580715</v>
      </c>
      <c r="U455" s="11">
        <f>'OddsRatio_working_3-way'!S455-'OddsRatio_working_3-way'!R455^2/3</f>
        <v>-0.9838465834857979</v>
      </c>
      <c r="V455" s="11">
        <f>'OddsRatio_working_3-way'!S455*'OddsRatio_working_3-way'!R455/3-2*'OddsRatio_working_3-way'!R455^3/27-'OddsRatio_working_3-way'!T455</f>
        <v>0.15277120861580715</v>
      </c>
      <c r="W455" s="11">
        <f>'OddsRatio_working_3-way'!V455^2+4*'OddsRatio_working_3-way'!U455^3/27</f>
        <v>-0.11774515546182637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0.18780588225862418</v>
      </c>
      <c r="Y455" s="11">
        <f>IF('OddsRatio_working_3-way'!W455&gt;=0,IF('OddsRatio_working_3-way'!V455+SQRT('OddsRatio_working_3-way'!W455)&gt;0,0,PI()),ACOS('OddsRatio_working_3-way'!V455/(2*'OddsRatio_working_3-way'!X455)))</f>
        <v>1.1519285541795472</v>
      </c>
      <c r="Z455" s="11">
        <f>'OddsRatio_working_3-way'!X455^(1/3)*COS('OddsRatio_working_3-way'!Y455/3)</f>
        <v>0.5309678997812225</v>
      </c>
      <c r="AA455" s="11">
        <f>'OddsRatio_working_3-way'!X455^(1/3)*COS(('OddsRatio_working_3-way'!Y455+2*PI())/3)</f>
        <v>-0.45127001751379919</v>
      </c>
      <c r="AB455" s="11">
        <f>'OddsRatio_working_3-way'!X455^(1/3)*COS(('OddsRatio_working_3-way'!Y455+4*PI())/3)</f>
        <v>-7.9697882267423636E-2</v>
      </c>
      <c r="AC455" s="11">
        <f>'OddsRatio_working_3-way'!X455^(1/3)*SIN('OddsRatio_working_3-way'!Y455/3)</f>
        <v>0.2145272723078592</v>
      </c>
      <c r="AD455" s="11">
        <f>'OddsRatio_working_3-way'!X455^(1/3)*SIN(('OddsRatio_working_3-way'!Y455+2*PI())/3)</f>
        <v>0.35256805365067895</v>
      </c>
      <c r="AE455" s="11">
        <f>'OddsRatio_working_3-way'!X455^(1/3)*SIN(('OddsRatio_working_3-way'!Y455+4*PI())/3)</f>
        <v>-0.56709532595853807</v>
      </c>
      <c r="AF455" s="11">
        <f>-'OddsRatio_working_3-way'!U455/(3*'OddsRatio_working_3-way'!X455^(1/3))*COS(('OddsRatio_working_3-way'!Y455)/3)</f>
        <v>0.5309678997812225</v>
      </c>
      <c r="AG455" s="11">
        <f>-'OddsRatio_working_3-way'!U455/(3*'OddsRatio_working_3-way'!X455^(1/3))*COS(('OddsRatio_working_3-way'!Y455+2*PI())/3)</f>
        <v>-0.45127001751379919</v>
      </c>
      <c r="AH455" s="11">
        <f>-'OddsRatio_working_3-way'!U455/(3*'OddsRatio_working_3-way'!X455^(1/3))*COS(('OddsRatio_working_3-way'!Y455+4*PI())/3)</f>
        <v>-7.9697882267423636E-2</v>
      </c>
      <c r="AI455" s="11">
        <f>'OddsRatio_working_3-way'!U455/(3*'OddsRatio_working_3-way'!X455^(1/3))*SIN(('OddsRatio_working_3-way'!Y455)/3)</f>
        <v>-0.2145272723078592</v>
      </c>
      <c r="AJ455" s="11">
        <f>'OddsRatio_working_3-way'!U455/(3*'OddsRatio_working_3-way'!X455^(1/3))*SIN(('OddsRatio_working_3-way'!Y455+2*PI())/3)</f>
        <v>-0.35256805365067895</v>
      </c>
      <c r="AK455" s="11">
        <f>'OddsRatio_working_3-way'!U455/(3*'OddsRatio_working_3-way'!X455^(1/3))*SIN(('OddsRatio_working_3-way'!Y455+4*PI())/3)</f>
        <v>0.56709532595853807</v>
      </c>
      <c r="AL455" s="11">
        <f>'OddsRatio_working_3-way'!Z455+'OddsRatio_working_3-way'!AF455</f>
        <v>1.061935799562445</v>
      </c>
      <c r="AM455" s="11">
        <f>'OddsRatio_working_3-way'!AA455+'OddsRatio_working_3-way'!AG455</f>
        <v>-0.90254003502759839</v>
      </c>
      <c r="AN455" s="11">
        <f>'OddsRatio_working_3-way'!AB455+'OddsRatio_working_3-way'!AH455</f>
        <v>-0.15939576453484727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1.061935799562445</v>
      </c>
      <c r="AS455" s="11">
        <f>IF(('OddsRatio_working_3-way'!X455=0),IF(Q455&gt;0,-Q455^(1/3),(-Q455)^(1/3)),'OddsRatio_working_3-way'!AM455-'OddsRatio_working_3-way'!R455/3)</f>
        <v>-0.90254003502759839</v>
      </c>
      <c r="AT455" s="11">
        <f>IF(('OddsRatio_working_3-way'!X455=0),IF(Q455&gt;0,-Q455^(1/3),(-Q455)^(1/3)),'OddsRatio_working_3-way'!AN455-'OddsRatio_working_3-way'!R455/3)</f>
        <v>-0.15939576453484727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9">
        <f t="shared" si="104"/>
        <v>0.35186380109343834</v>
      </c>
      <c r="E456" s="9">
        <f t="shared" si="105"/>
        <v>0.27291472229212455</v>
      </c>
      <c r="F456" s="9">
        <f t="shared" si="106"/>
        <v>0.37522147661443728</v>
      </c>
      <c r="G456" s="9">
        <f t="shared" si="107"/>
        <v>1.0406829071706503</v>
      </c>
      <c r="H456" s="9">
        <f t="shared" si="108"/>
        <v>2.8420087456920511</v>
      </c>
      <c r="I456" s="9">
        <f t="shared" si="109"/>
        <v>3.6641482423568648</v>
      </c>
      <c r="J456" s="9">
        <f t="shared" si="110"/>
        <v>2.6650926514730404</v>
      </c>
      <c r="K456" s="11">
        <f t="shared" si="111"/>
        <v>0.36101083032490977</v>
      </c>
      <c r="L456" s="11">
        <f t="shared" si="112"/>
        <v>0.2808988764044944</v>
      </c>
      <c r="M456" s="11">
        <f t="shared" si="113"/>
        <v>0.38461538461538458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-0.28276789530997948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0.2312871892639061</v>
      </c>
      <c r="Q456" s="11">
        <f>2*'OddsRatio_working_3-way'!K456*'OddsRatio_working_3-way'!L456*'OddsRatio_working_3-way'!M456</f>
        <v>7.8005797390862094E-2</v>
      </c>
      <c r="R456" s="11">
        <f t="shared" si="114"/>
        <v>0</v>
      </c>
      <c r="S456" s="11">
        <f t="shared" si="115"/>
        <v>-0.81794006002824848</v>
      </c>
      <c r="T456" s="11">
        <f t="shared" si="116"/>
        <v>-0.27586511299435024</v>
      </c>
      <c r="U456" s="11">
        <f>'OddsRatio_working_3-way'!S456-'OddsRatio_working_3-way'!R456^2/3</f>
        <v>-0.81794006002824848</v>
      </c>
      <c r="V456" s="11">
        <f>'OddsRatio_working_3-way'!S456*'OddsRatio_working_3-way'!R456/3-2*'OddsRatio_working_3-way'!R456^3/27-'OddsRatio_working_3-way'!T456</f>
        <v>0.27586511299435024</v>
      </c>
      <c r="W456" s="11">
        <f>'OddsRatio_working_3-way'!V456^2+4*'OddsRatio_working_3-way'!U456^3/27</f>
        <v>-4.9685311356575806E-3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0.14236405067909805</v>
      </c>
      <c r="Y456" s="11">
        <f>IF('OddsRatio_working_3-way'!W456&gt;=0,IF('OddsRatio_working_3-way'!V456+SQRT('OddsRatio_working_3-way'!W456)&gt;0,0,PI()),ACOS('OddsRatio_working_3-way'!V456/(2*'OddsRatio_working_3-way'!X456)))</f>
        <v>0.25016293432551695</v>
      </c>
      <c r="Z456" s="11">
        <f>'OddsRatio_working_3-way'!X456^(1/3)*COS('OddsRatio_working_3-way'!Y456/3)</f>
        <v>0.52034145358532513</v>
      </c>
      <c r="AA456" s="11">
        <f>'OddsRatio_working_3-way'!X456^(1/3)*COS(('OddsRatio_working_3-way'!Y456+2*PI())/3)</f>
        <v>-0.29783495076708233</v>
      </c>
      <c r="AB456" s="11">
        <f>'OddsRatio_working_3-way'!X456^(1/3)*COS(('OddsRatio_working_3-way'!Y456+4*PI())/3)</f>
        <v>-0.22250650281824316</v>
      </c>
      <c r="AC456" s="11">
        <f>'OddsRatio_working_3-way'!X456^(1/3)*SIN('OddsRatio_working_3-way'!Y456/3)</f>
        <v>4.3490899700899255E-2</v>
      </c>
      <c r="AD456" s="11">
        <f>'OddsRatio_working_3-way'!X456^(1/3)*SIN(('OddsRatio_working_3-way'!Y456+2*PI())/3)</f>
        <v>0.42888346759656337</v>
      </c>
      <c r="AE456" s="11">
        <f>'OddsRatio_working_3-way'!X456^(1/3)*SIN(('OddsRatio_working_3-way'!Y456+4*PI())/3)</f>
        <v>-0.47237436729746246</v>
      </c>
      <c r="AF456" s="11">
        <f>-'OddsRatio_working_3-way'!U456/(3*'OddsRatio_working_3-way'!X456^(1/3))*COS(('OddsRatio_working_3-way'!Y456)/3)</f>
        <v>0.52034145358532513</v>
      </c>
      <c r="AG456" s="11">
        <f>-'OddsRatio_working_3-way'!U456/(3*'OddsRatio_working_3-way'!X456^(1/3))*COS(('OddsRatio_working_3-way'!Y456+2*PI())/3)</f>
        <v>-0.29783495076708233</v>
      </c>
      <c r="AH456" s="11">
        <f>-'OddsRatio_working_3-way'!U456/(3*'OddsRatio_working_3-way'!X456^(1/3))*COS(('OddsRatio_working_3-way'!Y456+4*PI())/3)</f>
        <v>-0.22250650281824316</v>
      </c>
      <c r="AI456" s="11">
        <f>'OddsRatio_working_3-way'!U456/(3*'OddsRatio_working_3-way'!X456^(1/3))*SIN(('OddsRatio_working_3-way'!Y456)/3)</f>
        <v>-4.3490899700899255E-2</v>
      </c>
      <c r="AJ456" s="11">
        <f>'OddsRatio_working_3-way'!U456/(3*'OddsRatio_working_3-way'!X456^(1/3))*SIN(('OddsRatio_working_3-way'!Y456+2*PI())/3)</f>
        <v>-0.42888346759656337</v>
      </c>
      <c r="AK456" s="11">
        <f>'OddsRatio_working_3-way'!U456/(3*'OddsRatio_working_3-way'!X456^(1/3))*SIN(('OddsRatio_working_3-way'!Y456+4*PI())/3)</f>
        <v>0.47237436729746246</v>
      </c>
      <c r="AL456" s="11">
        <f>'OddsRatio_working_3-way'!Z456+'OddsRatio_working_3-way'!AF456</f>
        <v>1.0406829071706503</v>
      </c>
      <c r="AM456" s="11">
        <f>'OddsRatio_working_3-way'!AA456+'OddsRatio_working_3-way'!AG456</f>
        <v>-0.59566990153416466</v>
      </c>
      <c r="AN456" s="11">
        <f>'OddsRatio_working_3-way'!AB456+'OddsRatio_working_3-way'!AH456</f>
        <v>-0.44501300563648633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1.0406829071706503</v>
      </c>
      <c r="AS456" s="11">
        <f>IF(('OddsRatio_working_3-way'!X456=0),IF(Q456&gt;0,-Q456^(1/3),(-Q456)^(1/3)),'OddsRatio_working_3-way'!AM456-'OddsRatio_working_3-way'!R456/3)</f>
        <v>-0.59566990153416466</v>
      </c>
      <c r="AT456" s="11">
        <f>IF(('OddsRatio_working_3-way'!X456=0),IF(Q456&gt;0,-Q456^(1/3),(-Q456)^(1/3)),'OddsRatio_working_3-way'!AN456-'OddsRatio_working_3-way'!R456/3)</f>
        <v>-0.44501300563648633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9">
        <f t="shared" si="104"/>
        <v>0.46480342725469376</v>
      </c>
      <c r="E457" s="9">
        <f t="shared" si="105"/>
        <v>0.26497500859899065</v>
      </c>
      <c r="F457" s="9">
        <f t="shared" si="106"/>
        <v>0.27022156414631548</v>
      </c>
      <c r="G457" s="9">
        <f t="shared" si="107"/>
        <v>1.0467701190007861</v>
      </c>
      <c r="H457" s="9">
        <f t="shared" si="108"/>
        <v>2.1514471309008654</v>
      </c>
      <c r="I457" s="9">
        <f t="shared" si="109"/>
        <v>3.7739408153520833</v>
      </c>
      <c r="J457" s="9">
        <f t="shared" si="110"/>
        <v>3.7006669070220286</v>
      </c>
      <c r="K457" s="11">
        <f t="shared" si="111"/>
        <v>0.47619047619047616</v>
      </c>
      <c r="L457" s="11">
        <f t="shared" si="112"/>
        <v>0.27397260273972601</v>
      </c>
      <c r="M457" s="11">
        <f t="shared" si="113"/>
        <v>0.27932960893854747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-0.274070996731133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0.23067924652067912</v>
      </c>
      <c r="Q457" s="11">
        <f>2*'OddsRatio_working_3-way'!K457*'OddsRatio_working_3-way'!L457*'OddsRatio_working_3-way'!M457</f>
        <v>7.2884438079203515E-2</v>
      </c>
      <c r="R457" s="11">
        <f t="shared" si="114"/>
        <v>0</v>
      </c>
      <c r="S457" s="11">
        <f t="shared" si="115"/>
        <v>-0.8416769715584983</v>
      </c>
      <c r="T457" s="11">
        <f t="shared" si="116"/>
        <v>-0.26593269243554452</v>
      </c>
      <c r="U457" s="11">
        <f>'OddsRatio_working_3-way'!S457-'OddsRatio_working_3-way'!R457^2/3</f>
        <v>-0.8416769715584983</v>
      </c>
      <c r="V457" s="11">
        <f>'OddsRatio_working_3-way'!S457*'OddsRatio_working_3-way'!R457/3-2*'OddsRatio_working_3-way'!R457^3/27-'OddsRatio_working_3-way'!T457</f>
        <v>0.26593269243554452</v>
      </c>
      <c r="W457" s="11">
        <f>'OddsRatio_working_3-way'!V457^2+4*'OddsRatio_working_3-way'!U457^3/27</f>
        <v>-1.7614751973946102E-2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0.14860597975852455</v>
      </c>
      <c r="Y457" s="11">
        <f>IF('OddsRatio_working_3-way'!W457&gt;=0,IF('OddsRatio_working_3-way'!V457+SQRT('OddsRatio_working_3-way'!W457)&gt;0,0,PI()),ACOS('OddsRatio_working_3-way'!V457/(2*'OddsRatio_working_3-way'!X457)))</f>
        <v>0.46290799780210135</v>
      </c>
      <c r="Z457" s="11">
        <f>'OddsRatio_working_3-way'!X457^(1/3)*COS('OddsRatio_working_3-way'!Y457/3)</f>
        <v>0.52338505950039305</v>
      </c>
      <c r="AA457" s="11">
        <f>'OddsRatio_working_3-way'!X457^(1/3)*COS(('OddsRatio_working_3-way'!Y457+2*PI())/3)</f>
        <v>-0.33219290214958253</v>
      </c>
      <c r="AB457" s="11">
        <f>'OddsRatio_working_3-way'!X457^(1/3)*COS(('OddsRatio_working_3-way'!Y457+4*PI())/3)</f>
        <v>-0.19119215735081041</v>
      </c>
      <c r="AC457" s="11">
        <f>'OddsRatio_working_3-way'!X457^(1/3)*SIN('OddsRatio_working_3-way'!Y457/3)</f>
        <v>8.1406817965508693E-2</v>
      </c>
      <c r="AD457" s="11">
        <f>'OddsRatio_working_3-way'!X457^(1/3)*SIN(('OddsRatio_working_3-way'!Y457+2*PI())/3)</f>
        <v>0.41256134850581599</v>
      </c>
      <c r="AE457" s="11">
        <f>'OddsRatio_working_3-way'!X457^(1/3)*SIN(('OddsRatio_working_3-way'!Y457+4*PI())/3)</f>
        <v>-0.49396816647132474</v>
      </c>
      <c r="AF457" s="11">
        <f>-'OddsRatio_working_3-way'!U457/(3*'OddsRatio_working_3-way'!X457^(1/3))*COS(('OddsRatio_working_3-way'!Y457)/3)</f>
        <v>0.52338505950039294</v>
      </c>
      <c r="AG457" s="11">
        <f>-'OddsRatio_working_3-way'!U457/(3*'OddsRatio_working_3-way'!X457^(1/3))*COS(('OddsRatio_working_3-way'!Y457+2*PI())/3)</f>
        <v>-0.33219290214958247</v>
      </c>
      <c r="AH457" s="11">
        <f>-'OddsRatio_working_3-way'!U457/(3*'OddsRatio_working_3-way'!X457^(1/3))*COS(('OddsRatio_working_3-way'!Y457+4*PI())/3)</f>
        <v>-0.19119215735081038</v>
      </c>
      <c r="AI457" s="11">
        <f>'OddsRatio_working_3-way'!U457/(3*'OddsRatio_working_3-way'!X457^(1/3))*SIN(('OddsRatio_working_3-way'!Y457)/3)</f>
        <v>-8.1406817965508679E-2</v>
      </c>
      <c r="AJ457" s="11">
        <f>'OddsRatio_working_3-way'!U457/(3*'OddsRatio_working_3-way'!X457^(1/3))*SIN(('OddsRatio_working_3-way'!Y457+2*PI())/3)</f>
        <v>-0.41256134850581588</v>
      </c>
      <c r="AK457" s="11">
        <f>'OddsRatio_working_3-way'!U457/(3*'OddsRatio_working_3-way'!X457^(1/3))*SIN(('OddsRatio_working_3-way'!Y457+4*PI())/3)</f>
        <v>0.49396816647132469</v>
      </c>
      <c r="AL457" s="11">
        <f>'OddsRatio_working_3-way'!Z457+'OddsRatio_working_3-way'!AF457</f>
        <v>1.0467701190007861</v>
      </c>
      <c r="AM457" s="11">
        <f>'OddsRatio_working_3-way'!AA457+'OddsRatio_working_3-way'!AG457</f>
        <v>-0.66438580429916505</v>
      </c>
      <c r="AN457" s="11">
        <f>'OddsRatio_working_3-way'!AB457+'OddsRatio_working_3-way'!AH457</f>
        <v>-0.38238431470162082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1.0467701190007861</v>
      </c>
      <c r="AS457" s="11">
        <f>IF(('OddsRatio_working_3-way'!X457=0),IF(Q457&gt;0,-Q457^(1/3),(-Q457)^(1/3)),'OddsRatio_working_3-way'!AM457-'OddsRatio_working_3-way'!R457/3)</f>
        <v>-0.66438580429916505</v>
      </c>
      <c r="AT457" s="11">
        <f>IF(('OddsRatio_working_3-way'!X457=0),IF(Q457&gt;0,-Q457^(1/3),(-Q457)^(1/3)),'OddsRatio_working_3-way'!AN457-'OddsRatio_working_3-way'!R457/3)</f>
        <v>-0.38238431470162082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9">
        <f t="shared" si="104"/>
        <v>0.17772621093395205</v>
      </c>
      <c r="E459" s="9">
        <f t="shared" si="105"/>
        <v>0.22717280462463182</v>
      </c>
      <c r="F459" s="9">
        <f t="shared" si="106"/>
        <v>0.59510098444141601</v>
      </c>
      <c r="G459" s="9">
        <f t="shared" si="107"/>
        <v>1.0467493394965888</v>
      </c>
      <c r="H459" s="9">
        <f t="shared" si="108"/>
        <v>5.6266320805749217</v>
      </c>
      <c r="I459" s="9">
        <f t="shared" si="109"/>
        <v>4.4019353533639141</v>
      </c>
      <c r="J459" s="9">
        <f t="shared" si="110"/>
        <v>1.6803870706727821</v>
      </c>
      <c r="K459" s="11">
        <f t="shared" si="111"/>
        <v>0.18450184501845018</v>
      </c>
      <c r="L459" s="11">
        <f t="shared" si="112"/>
        <v>0.23529411764705882</v>
      </c>
      <c r="M459" s="11">
        <f t="shared" si="113"/>
        <v>0.60606060606060608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-0.24566700212456649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0.2189027237865962</v>
      </c>
      <c r="Q459" s="11">
        <f>2*'OddsRatio_working_3-way'!K459*'OddsRatio_working_3-way'!L459*'OddsRatio_working_3-way'!M459</f>
        <v>5.2620847064085617E-2</v>
      </c>
      <c r="R459" s="11">
        <f t="shared" si="114"/>
        <v>0</v>
      </c>
      <c r="S459" s="11">
        <f t="shared" si="115"/>
        <v>-0.89105464671075629</v>
      </c>
      <c r="T459" s="11">
        <f t="shared" si="116"/>
        <v>-0.21419582853623945</v>
      </c>
      <c r="U459" s="11">
        <f>'OddsRatio_working_3-way'!S459-'OddsRatio_working_3-way'!R459^2/3</f>
        <v>-0.89105464671075629</v>
      </c>
      <c r="V459" s="11">
        <f>'OddsRatio_working_3-way'!S459*'OddsRatio_working_3-way'!R459/3-2*'OddsRatio_working_3-way'!R459^3/27-'OddsRatio_working_3-way'!T459</f>
        <v>0.21419582853623945</v>
      </c>
      <c r="W459" s="11">
        <f>'OddsRatio_working_3-way'!V459^2+4*'OddsRatio_working_3-way'!U459^3/27</f>
        <v>-5.8931721547094661E-2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0.1618730787603522</v>
      </c>
      <c r="Y459" s="11">
        <f>IF('OddsRatio_working_3-way'!W459&gt;=0,IF('OddsRatio_working_3-way'!V459+SQRT('OddsRatio_working_3-way'!W459)&gt;0,0,PI()),ACOS('OddsRatio_working_3-way'!V459/(2*'OddsRatio_working_3-way'!X459)))</f>
        <v>0.84782370521779749</v>
      </c>
      <c r="Z459" s="11">
        <f>'OddsRatio_working_3-way'!X459^(1/3)*COS('OddsRatio_working_3-way'!Y459/3)</f>
        <v>0.52337466974829439</v>
      </c>
      <c r="AA459" s="11">
        <f>'OddsRatio_working_3-way'!X459^(1/3)*COS(('OddsRatio_working_3-way'!Y459+2*PI())/3)</f>
        <v>-0.39330373953970144</v>
      </c>
      <c r="AB459" s="11">
        <f>'OddsRatio_working_3-way'!X459^(1/3)*COS(('OddsRatio_working_3-way'!Y459+4*PI())/3)</f>
        <v>-0.13007093020859309</v>
      </c>
      <c r="AC459" s="11">
        <f>'OddsRatio_working_3-way'!X459^(1/3)*SIN('OddsRatio_working_3-way'!Y459/3)</f>
        <v>0.15197753332685693</v>
      </c>
      <c r="AD459" s="11">
        <f>'OddsRatio_working_3-way'!X459^(1/3)*SIN(('OddsRatio_working_3-way'!Y459+2*PI())/3)</f>
        <v>0.37726699303588546</v>
      </c>
      <c r="AE459" s="11">
        <f>'OddsRatio_working_3-way'!X459^(1/3)*SIN(('OddsRatio_working_3-way'!Y459+4*PI())/3)</f>
        <v>-0.52924452636274233</v>
      </c>
      <c r="AF459" s="11">
        <f>-'OddsRatio_working_3-way'!U459/(3*'OddsRatio_working_3-way'!X459^(1/3))*COS(('OddsRatio_working_3-way'!Y459)/3)</f>
        <v>0.52337466974829439</v>
      </c>
      <c r="AG459" s="11">
        <f>-'OddsRatio_working_3-way'!U459/(3*'OddsRatio_working_3-way'!X459^(1/3))*COS(('OddsRatio_working_3-way'!Y459+2*PI())/3)</f>
        <v>-0.39330373953970144</v>
      </c>
      <c r="AH459" s="11">
        <f>-'OddsRatio_working_3-way'!U459/(3*'OddsRatio_working_3-way'!X459^(1/3))*COS(('OddsRatio_working_3-way'!Y459+4*PI())/3)</f>
        <v>-0.13007093020859309</v>
      </c>
      <c r="AI459" s="11">
        <f>'OddsRatio_working_3-way'!U459/(3*'OddsRatio_working_3-way'!X459^(1/3))*SIN(('OddsRatio_working_3-way'!Y459)/3)</f>
        <v>-0.15197753332685693</v>
      </c>
      <c r="AJ459" s="11">
        <f>'OddsRatio_working_3-way'!U459/(3*'OddsRatio_working_3-way'!X459^(1/3))*SIN(('OddsRatio_working_3-way'!Y459+2*PI())/3)</f>
        <v>-0.37726699303588546</v>
      </c>
      <c r="AK459" s="11">
        <f>'OddsRatio_working_3-way'!U459/(3*'OddsRatio_working_3-way'!X459^(1/3))*SIN(('OddsRatio_working_3-way'!Y459+4*PI())/3)</f>
        <v>0.52924452636274233</v>
      </c>
      <c r="AL459" s="11">
        <f>'OddsRatio_working_3-way'!Z459+'OddsRatio_working_3-way'!AF459</f>
        <v>1.0467493394965888</v>
      </c>
      <c r="AM459" s="11">
        <f>'OddsRatio_working_3-way'!AA459+'OddsRatio_working_3-way'!AG459</f>
        <v>-0.78660747907940287</v>
      </c>
      <c r="AN459" s="11">
        <f>'OddsRatio_working_3-way'!AB459+'OddsRatio_working_3-way'!AH459</f>
        <v>-0.26014186041718618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1.0467493394965888</v>
      </c>
      <c r="AS459" s="11">
        <f>IF(('OddsRatio_working_3-way'!X459=0),IF(Q459&gt;0,-Q459^(1/3),(-Q459)^(1/3)),'OddsRatio_working_3-way'!AM459-'OddsRatio_working_3-way'!R459/3)</f>
        <v>-0.78660747907940287</v>
      </c>
      <c r="AT459" s="11">
        <f>IF(('OddsRatio_working_3-way'!X459=0),IF(Q459&gt;0,-Q459^(1/3),(-Q459)^(1/3)),'OddsRatio_working_3-way'!AN459-'OddsRatio_working_3-way'!R459/3)</f>
        <v>-0.26014186041718618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9">
        <f t="shared" si="104"/>
        <v>0.83163390324142217</v>
      </c>
      <c r="E460" s="9">
        <f t="shared" si="105"/>
        <v>0.10857102399701728</v>
      </c>
      <c r="F460" s="9">
        <f t="shared" si="106"/>
        <v>5.9795072761560375E-2</v>
      </c>
      <c r="G460" s="9">
        <f t="shared" si="107"/>
        <v>1.1247343339041154</v>
      </c>
      <c r="H460" s="9">
        <f t="shared" si="108"/>
        <v>1.202452180102741</v>
      </c>
      <c r="I460" s="9">
        <f t="shared" si="109"/>
        <v>9.2105606375000431</v>
      </c>
      <c r="J460" s="9">
        <f t="shared" si="110"/>
        <v>16.723785987979532</v>
      </c>
      <c r="K460" s="11">
        <f t="shared" si="111"/>
        <v>0.84745762711864414</v>
      </c>
      <c r="L460" s="11">
        <f t="shared" si="112"/>
        <v>0.12048192771084336</v>
      </c>
      <c r="M460" s="11">
        <f t="shared" si="113"/>
        <v>6.6755674232309742E-2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-0.12520758056552428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0.14627085654741342</v>
      </c>
      <c r="Q460" s="11">
        <f>2*'OddsRatio_working_3-way'!K460*'OddsRatio_working_3-way'!L460*'OddsRatio_working_3-way'!M460</f>
        <v>1.3631953079908053E-2</v>
      </c>
      <c r="R460" s="11">
        <f t="shared" si="114"/>
        <v>0</v>
      </c>
      <c r="S460" s="11">
        <f t="shared" si="115"/>
        <v>-1.1682268428696791</v>
      </c>
      <c r="T460" s="11">
        <f t="shared" si="116"/>
        <v>-0.10887482226185266</v>
      </c>
      <c r="U460" s="11">
        <f>'OddsRatio_working_3-way'!S460-'OddsRatio_working_3-way'!R460^2/3</f>
        <v>-1.1682268428696791</v>
      </c>
      <c r="V460" s="11">
        <f>'OddsRatio_working_3-way'!S460*'OddsRatio_working_3-way'!R460/3-2*'OddsRatio_working_3-way'!R460^3/27-'OddsRatio_working_3-way'!T460</f>
        <v>0.10887482226185266</v>
      </c>
      <c r="W460" s="11">
        <f>'OddsRatio_working_3-way'!V460^2+4*'OddsRatio_working_3-way'!U460^3/27</f>
        <v>-0.22434511837827154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0.24300146362770203</v>
      </c>
      <c r="Y460" s="11">
        <f>IF('OddsRatio_working_3-way'!W460&gt;=0,IF('OddsRatio_working_3-way'!V460+SQRT('OddsRatio_working_3-way'!W460)&gt;0,0,PI()),ACOS('OddsRatio_working_3-way'!V460/(2*'OddsRatio_working_3-way'!X460)))</f>
        <v>1.3448580210295513</v>
      </c>
      <c r="Z460" s="11">
        <f>'OddsRatio_working_3-way'!X460^(1/3)*COS('OddsRatio_working_3-way'!Y460/3)</f>
        <v>0.5623671669520578</v>
      </c>
      <c r="AA460" s="11">
        <f>'OddsRatio_working_3-way'!X460^(1/3)*COS(('OddsRatio_working_3-way'!Y460+2*PI())/3)</f>
        <v>-0.51541442659485737</v>
      </c>
      <c r="AB460" s="11">
        <f>'OddsRatio_working_3-way'!X460^(1/3)*COS(('OddsRatio_working_3-way'!Y460+4*PI())/3)</f>
        <v>-4.695274035720047E-2</v>
      </c>
      <c r="AC460" s="11">
        <f>'OddsRatio_working_3-way'!X460^(1/3)*SIN('OddsRatio_working_3-way'!Y460/3)</f>
        <v>0.27046648065433715</v>
      </c>
      <c r="AD460" s="11">
        <f>'OddsRatio_working_3-way'!X460^(1/3)*SIN(('OddsRatio_working_3-way'!Y460+2*PI())/3)</f>
        <v>0.35179101250759792</v>
      </c>
      <c r="AE460" s="11">
        <f>'OddsRatio_working_3-way'!X460^(1/3)*SIN(('OddsRatio_working_3-way'!Y460+4*PI())/3)</f>
        <v>-0.62225749316193524</v>
      </c>
      <c r="AF460" s="11">
        <f>-'OddsRatio_working_3-way'!U460/(3*'OddsRatio_working_3-way'!X460^(1/3))*COS(('OddsRatio_working_3-way'!Y460)/3)</f>
        <v>0.56236716695205757</v>
      </c>
      <c r="AG460" s="11">
        <f>-'OddsRatio_working_3-way'!U460/(3*'OddsRatio_working_3-way'!X460^(1/3))*COS(('OddsRatio_working_3-way'!Y460+2*PI())/3)</f>
        <v>-0.51541442659485714</v>
      </c>
      <c r="AH460" s="11">
        <f>-'OddsRatio_working_3-way'!U460/(3*'OddsRatio_working_3-way'!X460^(1/3))*COS(('OddsRatio_working_3-way'!Y460+4*PI())/3)</f>
        <v>-4.6952740357200456E-2</v>
      </c>
      <c r="AI460" s="11">
        <f>'OddsRatio_working_3-way'!U460/(3*'OddsRatio_working_3-way'!X460^(1/3))*SIN(('OddsRatio_working_3-way'!Y460)/3)</f>
        <v>-0.27046648065433704</v>
      </c>
      <c r="AJ460" s="11">
        <f>'OddsRatio_working_3-way'!U460/(3*'OddsRatio_working_3-way'!X460^(1/3))*SIN(('OddsRatio_working_3-way'!Y460+2*PI())/3)</f>
        <v>-0.35179101250759776</v>
      </c>
      <c r="AK460" s="11">
        <f>'OddsRatio_working_3-way'!U460/(3*'OddsRatio_working_3-way'!X460^(1/3))*SIN(('OddsRatio_working_3-way'!Y460+4*PI())/3)</f>
        <v>0.62225749316193502</v>
      </c>
      <c r="AL460" s="11">
        <f>'OddsRatio_working_3-way'!Z460+'OddsRatio_working_3-way'!AF460</f>
        <v>1.1247343339041154</v>
      </c>
      <c r="AM460" s="11">
        <f>'OddsRatio_working_3-way'!AA460+'OddsRatio_working_3-way'!AG460</f>
        <v>-1.0308288531897145</v>
      </c>
      <c r="AN460" s="11">
        <f>'OddsRatio_working_3-way'!AB460+'OddsRatio_working_3-way'!AH460</f>
        <v>-9.3905480714400927E-2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1.1247343339041154</v>
      </c>
      <c r="AS460" s="11">
        <f>IF(('OddsRatio_working_3-way'!X460=0),IF(Q460&gt;0,-Q460^(1/3),(-Q460)^(1/3)),'OddsRatio_working_3-way'!AM460-'OddsRatio_working_3-way'!R460/3)</f>
        <v>-1.0308288531897145</v>
      </c>
      <c r="AT460" s="11">
        <f>IF(('OddsRatio_working_3-way'!X460=0),IF(Q460&gt;0,-Q460^(1/3),(-Q460)^(1/3)),'OddsRatio_working_3-way'!AN460-'OddsRatio_working_3-way'!R460/3)</f>
        <v>-9.3905480714400927E-2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9">
        <f t="shared" si="104"/>
        <v>0.47383143885441764</v>
      </c>
      <c r="E461" s="9">
        <f t="shared" si="105"/>
        <v>0.25877562487496425</v>
      </c>
      <c r="F461" s="9">
        <f t="shared" si="106"/>
        <v>0.26739293627061805</v>
      </c>
      <c r="G461" s="9">
        <f t="shared" si="107"/>
        <v>1.0378085506874393</v>
      </c>
      <c r="H461" s="9">
        <f t="shared" si="108"/>
        <v>2.1104551492355599</v>
      </c>
      <c r="I461" s="9">
        <f t="shared" si="109"/>
        <v>3.8643515998973323</v>
      </c>
      <c r="J461" s="9">
        <f t="shared" si="110"/>
        <v>3.7398145738148396</v>
      </c>
      <c r="K461" s="11">
        <f t="shared" si="111"/>
        <v>0.48309178743961356</v>
      </c>
      <c r="L461" s="11">
        <f t="shared" si="112"/>
        <v>0.26595744680851063</v>
      </c>
      <c r="M461" s="11">
        <f t="shared" si="113"/>
        <v>0.27472527472527469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-0.27519289221416865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0.22837297351635924</v>
      </c>
      <c r="Q461" s="11">
        <f>2*'OddsRatio_working_3-way'!K461*'OddsRatio_working_3-way'!L461*'OddsRatio_working_3-way'!M461</f>
        <v>7.0594427671208423E-2</v>
      </c>
      <c r="R461" s="11">
        <f t="shared" si="114"/>
        <v>0</v>
      </c>
      <c r="S461" s="11">
        <f t="shared" si="115"/>
        <v>-0.82986508728077235</v>
      </c>
      <c r="T461" s="11">
        <f t="shared" si="116"/>
        <v>-0.25652707489359272</v>
      </c>
      <c r="U461" s="11">
        <f>'OddsRatio_working_3-way'!S461-'OddsRatio_working_3-way'!R461^2/3</f>
        <v>-0.82986508728077235</v>
      </c>
      <c r="V461" s="11">
        <f>'OddsRatio_working_3-way'!S461*'OddsRatio_working_3-way'!R461/3-2*'OddsRatio_working_3-way'!R461^3/27-'OddsRatio_working_3-way'!T461</f>
        <v>0.25652707489359272</v>
      </c>
      <c r="W461" s="11">
        <f>'OddsRatio_working_3-way'!V461^2+4*'OddsRatio_working_3-way'!U461^3/27</f>
        <v>-1.8861744469101022E-2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0.14548873205730053</v>
      </c>
      <c r="Y461" s="11">
        <f>IF('OddsRatio_working_3-way'!W461&gt;=0,IF('OddsRatio_working_3-way'!V461+SQRT('OddsRatio_working_3-way'!W461)&gt;0,0,PI()),ACOS('OddsRatio_working_3-way'!V461/(2*'OddsRatio_working_3-way'!X461)))</f>
        <v>0.49154515882601424</v>
      </c>
      <c r="Z461" s="11">
        <f>'OddsRatio_working_3-way'!X461^(1/3)*COS('OddsRatio_working_3-way'!Y461/3)</f>
        <v>0.51890427534371963</v>
      </c>
      <c r="AA461" s="11">
        <f>'OddsRatio_working_3-way'!X461^(1/3)*COS(('OddsRatio_working_3-way'!Y461+2*PI())/3)</f>
        <v>-0.33374908641607121</v>
      </c>
      <c r="AB461" s="11">
        <f>'OddsRatio_working_3-way'!X461^(1/3)*COS(('OddsRatio_working_3-way'!Y461+4*PI())/3)</f>
        <v>-0.1851551889276484</v>
      </c>
      <c r="AC461" s="11">
        <f>'OddsRatio_working_3-way'!X461^(1/3)*SIN('OddsRatio_working_3-way'!Y461/3)</f>
        <v>8.5790726714876558E-2</v>
      </c>
      <c r="AD461" s="11">
        <f>'OddsRatio_working_3-way'!X461^(1/3)*SIN(('OddsRatio_working_3-way'!Y461+2*PI())/3)</f>
        <v>0.40648892122257813</v>
      </c>
      <c r="AE461" s="11">
        <f>'OddsRatio_working_3-way'!X461^(1/3)*SIN(('OddsRatio_working_3-way'!Y461+4*PI())/3)</f>
        <v>-0.4922796479374546</v>
      </c>
      <c r="AF461" s="11">
        <f>-'OddsRatio_working_3-way'!U461/(3*'OddsRatio_working_3-way'!X461^(1/3))*COS(('OddsRatio_working_3-way'!Y461)/3)</f>
        <v>0.51890427534371963</v>
      </c>
      <c r="AG461" s="11">
        <f>-'OddsRatio_working_3-way'!U461/(3*'OddsRatio_working_3-way'!X461^(1/3))*COS(('OddsRatio_working_3-way'!Y461+2*PI())/3)</f>
        <v>-0.33374908641607121</v>
      </c>
      <c r="AH461" s="11">
        <f>-'OddsRatio_working_3-way'!U461/(3*'OddsRatio_working_3-way'!X461^(1/3))*COS(('OddsRatio_working_3-way'!Y461+4*PI())/3)</f>
        <v>-0.1851551889276484</v>
      </c>
      <c r="AI461" s="11">
        <f>'OddsRatio_working_3-way'!U461/(3*'OddsRatio_working_3-way'!X461^(1/3))*SIN(('OddsRatio_working_3-way'!Y461)/3)</f>
        <v>-8.5790726714876558E-2</v>
      </c>
      <c r="AJ461" s="11">
        <f>'OddsRatio_working_3-way'!U461/(3*'OddsRatio_working_3-way'!X461^(1/3))*SIN(('OddsRatio_working_3-way'!Y461+2*PI())/3)</f>
        <v>-0.40648892122257813</v>
      </c>
      <c r="AK461" s="11">
        <f>'OddsRatio_working_3-way'!U461/(3*'OddsRatio_working_3-way'!X461^(1/3))*SIN(('OddsRatio_working_3-way'!Y461+4*PI())/3)</f>
        <v>0.4922796479374546</v>
      </c>
      <c r="AL461" s="11">
        <f>'OddsRatio_working_3-way'!Z461+'OddsRatio_working_3-way'!AF461</f>
        <v>1.0378085506874393</v>
      </c>
      <c r="AM461" s="11">
        <f>'OddsRatio_working_3-way'!AA461+'OddsRatio_working_3-way'!AG461</f>
        <v>-0.66749817283214241</v>
      </c>
      <c r="AN461" s="11">
        <f>'OddsRatio_working_3-way'!AB461+'OddsRatio_working_3-way'!AH461</f>
        <v>-0.3703103778552968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1.0378085506874393</v>
      </c>
      <c r="AS461" s="11">
        <f>IF(('OddsRatio_working_3-way'!X461=0),IF(Q461&gt;0,-Q461^(1/3),(-Q461)^(1/3)),'OddsRatio_working_3-way'!AM461-'OddsRatio_working_3-way'!R461/3)</f>
        <v>-0.66749817283214241</v>
      </c>
      <c r="AT461" s="11">
        <f>IF(('OddsRatio_working_3-way'!X461=0),IF(Q461&gt;0,-Q461^(1/3),(-Q461)^(1/3)),'OddsRatio_working_3-way'!AN461-'OddsRatio_working_3-way'!R461/3)</f>
        <v>-0.3703103778552968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9">
        <f t="shared" si="104"/>
        <v>0.36861142902386168</v>
      </c>
      <c r="E462" s="9">
        <f t="shared" si="105"/>
        <v>0.30388447520304318</v>
      </c>
      <c r="F462" s="9">
        <f t="shared" si="106"/>
        <v>0.32750409577309519</v>
      </c>
      <c r="G462" s="9">
        <f t="shared" si="107"/>
        <v>1.0318577528543675</v>
      </c>
      <c r="H462" s="9">
        <f t="shared" si="108"/>
        <v>2.7128838697382496</v>
      </c>
      <c r="I462" s="9">
        <f t="shared" si="109"/>
        <v>3.2907242113366961</v>
      </c>
      <c r="J462" s="9">
        <f t="shared" si="110"/>
        <v>3.0533969281801911</v>
      </c>
      <c r="K462" s="11">
        <f t="shared" si="111"/>
        <v>0.37593984962406013</v>
      </c>
      <c r="L462" s="11">
        <f t="shared" si="112"/>
        <v>0.3105590062111801</v>
      </c>
      <c r="M462" s="11">
        <f t="shared" si="113"/>
        <v>0.33444816053511706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-0.28635544281464376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0.22920780627902876</v>
      </c>
      <c r="Q462" s="11">
        <f>2*'OddsRatio_working_3-way'!K462*'OddsRatio_working_3-way'!L462*'OddsRatio_working_3-way'!M462</f>
        <v>7.8094652905972312E-2</v>
      </c>
      <c r="R462" s="11">
        <f t="shared" si="114"/>
        <v>0</v>
      </c>
      <c r="S462" s="11">
        <f t="shared" si="115"/>
        <v>-0.80043111465282557</v>
      </c>
      <c r="T462" s="11">
        <f t="shared" si="116"/>
        <v>-0.27271928948988944</v>
      </c>
      <c r="U462" s="11">
        <f>'OddsRatio_working_3-way'!S462-'OddsRatio_working_3-way'!R462^2/3</f>
        <v>-0.80043111465282557</v>
      </c>
      <c r="V462" s="11">
        <f>'OddsRatio_working_3-way'!S462*'OddsRatio_working_3-way'!R462/3-2*'OddsRatio_working_3-way'!R462^3/27-'OddsRatio_working_3-way'!T462</f>
        <v>0.27271928948988944</v>
      </c>
      <c r="W462" s="11">
        <f>'OddsRatio_working_3-way'!V462^2+4*'OddsRatio_working_3-way'!U462^3/27</f>
        <v>-1.5987352552672557E-3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0.13781740285168759</v>
      </c>
      <c r="Y462" s="11">
        <f>IF('OddsRatio_working_3-way'!W462&gt;=0,IF('OddsRatio_working_3-way'!V462+SQRT('OddsRatio_working_3-way'!W462)&gt;0,0,PI()),ACOS('OddsRatio_working_3-way'!V462/(2*'OddsRatio_working_3-way'!X462)))</f>
        <v>0.1455758234289144</v>
      </c>
      <c r="Z462" s="11">
        <f>'OddsRatio_working_3-way'!X462^(1/3)*COS('OddsRatio_working_3-way'!Y462/3)</f>
        <v>0.51592887642718377</v>
      </c>
      <c r="AA462" s="11">
        <f>'OddsRatio_working_3-way'!X462^(1/3)*COS(('OddsRatio_working_3-way'!Y462+2*PI())/3)</f>
        <v>-0.27966292928196423</v>
      </c>
      <c r="AB462" s="11">
        <f>'OddsRatio_working_3-way'!X462^(1/3)*COS(('OddsRatio_working_3-way'!Y462+4*PI())/3)</f>
        <v>-0.23626594714521973</v>
      </c>
      <c r="AC462" s="11">
        <f>'OddsRatio_working_3-way'!X462^(1/3)*SIN('OddsRatio_working_3-way'!Y462/3)</f>
        <v>2.5055259318667041E-2</v>
      </c>
      <c r="AD462" s="11">
        <f>'OddsRatio_working_3-way'!X462^(1/3)*SIN(('OddsRatio_working_3-way'!Y462+2*PI())/3)</f>
        <v>0.43427988387256999</v>
      </c>
      <c r="AE462" s="11">
        <f>'OddsRatio_working_3-way'!X462^(1/3)*SIN(('OddsRatio_working_3-way'!Y462+4*PI())/3)</f>
        <v>-0.45933514319123686</v>
      </c>
      <c r="AF462" s="11">
        <f>-'OddsRatio_working_3-way'!U462/(3*'OddsRatio_working_3-way'!X462^(1/3))*COS(('OddsRatio_working_3-way'!Y462)/3)</f>
        <v>0.51592887642718377</v>
      </c>
      <c r="AG462" s="11">
        <f>-'OddsRatio_working_3-way'!U462/(3*'OddsRatio_working_3-way'!X462^(1/3))*COS(('OddsRatio_working_3-way'!Y462+2*PI())/3)</f>
        <v>-0.27966292928196423</v>
      </c>
      <c r="AH462" s="11">
        <f>-'OddsRatio_working_3-way'!U462/(3*'OddsRatio_working_3-way'!X462^(1/3))*COS(('OddsRatio_working_3-way'!Y462+4*PI())/3)</f>
        <v>-0.23626594714521973</v>
      </c>
      <c r="AI462" s="11">
        <f>'OddsRatio_working_3-way'!U462/(3*'OddsRatio_working_3-way'!X462^(1/3))*SIN(('OddsRatio_working_3-way'!Y462)/3)</f>
        <v>-2.5055259318667041E-2</v>
      </c>
      <c r="AJ462" s="11">
        <f>'OddsRatio_working_3-way'!U462/(3*'OddsRatio_working_3-way'!X462^(1/3))*SIN(('OddsRatio_working_3-way'!Y462+2*PI())/3)</f>
        <v>-0.43427988387256999</v>
      </c>
      <c r="AK462" s="11">
        <f>'OddsRatio_working_3-way'!U462/(3*'OddsRatio_working_3-way'!X462^(1/3))*SIN(('OddsRatio_working_3-way'!Y462+4*PI())/3)</f>
        <v>0.45933514319123686</v>
      </c>
      <c r="AL462" s="11">
        <f>'OddsRatio_working_3-way'!Z462+'OddsRatio_working_3-way'!AF462</f>
        <v>1.0318577528543675</v>
      </c>
      <c r="AM462" s="11">
        <f>'OddsRatio_working_3-way'!AA462+'OddsRatio_working_3-way'!AG462</f>
        <v>-0.55932585856392847</v>
      </c>
      <c r="AN462" s="11">
        <f>'OddsRatio_working_3-way'!AB462+'OddsRatio_working_3-way'!AH462</f>
        <v>-0.47253189429043946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1.0318577528543675</v>
      </c>
      <c r="AS462" s="11">
        <f>IF(('OddsRatio_working_3-way'!X462=0),IF(Q462&gt;0,-Q462^(1/3),(-Q462)^(1/3)),'OddsRatio_working_3-way'!AM462-'OddsRatio_working_3-way'!R462/3)</f>
        <v>-0.55932585856392847</v>
      </c>
      <c r="AT462" s="11">
        <f>IF(('OddsRatio_working_3-way'!X462=0),IF(Q462&gt;0,-Q462^(1/3),(-Q462)^(1/3)),'OddsRatio_working_3-way'!AN462-'OddsRatio_working_3-way'!R462/3)</f>
        <v>-0.47253189429043946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9">
        <f t="shared" si="104"/>
        <v>0.39334845333814999</v>
      </c>
      <c r="E463" s="9">
        <f t="shared" si="105"/>
        <v>0.29805407847233339</v>
      </c>
      <c r="F463" s="9">
        <f t="shared" si="106"/>
        <v>0.30859746818951639</v>
      </c>
      <c r="G463" s="9">
        <f t="shared" si="107"/>
        <v>1.0420778071245156</v>
      </c>
      <c r="H463" s="9">
        <f t="shared" si="108"/>
        <v>2.5422751545442832</v>
      </c>
      <c r="I463" s="9">
        <f t="shared" si="109"/>
        <v>3.3550958441014056</v>
      </c>
      <c r="J463" s="9">
        <f t="shared" si="110"/>
        <v>3.2404672853177083</v>
      </c>
      <c r="K463" s="11">
        <f t="shared" si="111"/>
        <v>0.40322580645161293</v>
      </c>
      <c r="L463" s="11">
        <f t="shared" si="112"/>
        <v>0.30674846625766872</v>
      </c>
      <c r="M463" s="11">
        <f t="shared" si="113"/>
        <v>0.31746031746031744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-0.28237664879263913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0.23127860551173435</v>
      </c>
      <c r="Q463" s="11">
        <f>2*'OddsRatio_working_3-way'!K463*'OddsRatio_working_3-way'!L463*'OddsRatio_working_3-way'!M463</f>
        <v>7.8532633450504027E-2</v>
      </c>
      <c r="R463" s="11">
        <f t="shared" si="114"/>
        <v>0</v>
      </c>
      <c r="S463" s="11">
        <f t="shared" si="115"/>
        <v>-0.81904295734301957</v>
      </c>
      <c r="T463" s="11">
        <f t="shared" si="116"/>
        <v>-0.27811305852054996</v>
      </c>
      <c r="U463" s="11">
        <f>'OddsRatio_working_3-way'!S463-'OddsRatio_working_3-way'!R463^2/3</f>
        <v>-0.81904295734301957</v>
      </c>
      <c r="V463" s="11">
        <f>'OddsRatio_working_3-way'!S463*'OddsRatio_working_3-way'!R463/3-2*'OddsRatio_working_3-way'!R463^3/27-'OddsRatio_working_3-way'!T463</f>
        <v>0.27811305852054996</v>
      </c>
      <c r="W463" s="11">
        <f>'OddsRatio_working_3-way'!V463^2+4*'OddsRatio_working_3-way'!U463^3/27</f>
        <v>-4.051601623329848E-3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0.14265208984009373</v>
      </c>
      <c r="Y463" s="11">
        <f>IF('OddsRatio_working_3-way'!W463&gt;=0,IF('OddsRatio_working_3-way'!V463+SQRT('OddsRatio_working_3-way'!W463)&gt;0,0,PI()),ACOS('OddsRatio_working_3-way'!V463/(2*'OddsRatio_working_3-way'!X463)))</f>
        <v>0.22499645818296821</v>
      </c>
      <c r="Z463" s="11">
        <f>'OddsRatio_working_3-way'!X463^(1/3)*COS('OddsRatio_working_3-way'!Y463/3)</f>
        <v>0.52103890356225779</v>
      </c>
      <c r="AA463" s="11">
        <f>'OddsRatio_working_3-way'!X463^(1/3)*COS(('OddsRatio_working_3-way'!Y463+2*PI())/3)</f>
        <v>-0.29442498328758193</v>
      </c>
      <c r="AB463" s="11">
        <f>'OddsRatio_working_3-way'!X463^(1/3)*COS(('OddsRatio_working_3-way'!Y463+4*PI())/3)</f>
        <v>-0.226613920274676</v>
      </c>
      <c r="AC463" s="11">
        <f>'OddsRatio_working_3-way'!X463^(1/3)*SIN('OddsRatio_working_3-way'!Y463/3)</f>
        <v>3.9150735484535973E-2</v>
      </c>
      <c r="AD463" s="11">
        <f>'OddsRatio_working_3-way'!X463^(1/3)*SIN(('OddsRatio_working_3-way'!Y463+2*PI())/3)</f>
        <v>0.43165755910263753</v>
      </c>
      <c r="AE463" s="11">
        <f>'OddsRatio_working_3-way'!X463^(1/3)*SIN(('OddsRatio_working_3-way'!Y463+4*PI())/3)</f>
        <v>-0.47080829458717344</v>
      </c>
      <c r="AF463" s="11">
        <f>-'OddsRatio_working_3-way'!U463/(3*'OddsRatio_working_3-way'!X463^(1/3))*COS(('OddsRatio_working_3-way'!Y463)/3)</f>
        <v>0.52103890356225779</v>
      </c>
      <c r="AG463" s="11">
        <f>-'OddsRatio_working_3-way'!U463/(3*'OddsRatio_working_3-way'!X463^(1/3))*COS(('OddsRatio_working_3-way'!Y463+2*PI())/3)</f>
        <v>-0.29442498328758193</v>
      </c>
      <c r="AH463" s="11">
        <f>-'OddsRatio_working_3-way'!U463/(3*'OddsRatio_working_3-way'!X463^(1/3))*COS(('OddsRatio_working_3-way'!Y463+4*PI())/3)</f>
        <v>-0.226613920274676</v>
      </c>
      <c r="AI463" s="11">
        <f>'OddsRatio_working_3-way'!U463/(3*'OddsRatio_working_3-way'!X463^(1/3))*SIN(('OddsRatio_working_3-way'!Y463)/3)</f>
        <v>-3.9150735484535973E-2</v>
      </c>
      <c r="AJ463" s="11">
        <f>'OddsRatio_working_3-way'!U463/(3*'OddsRatio_working_3-way'!X463^(1/3))*SIN(('OddsRatio_working_3-way'!Y463+2*PI())/3)</f>
        <v>-0.43165755910263753</v>
      </c>
      <c r="AK463" s="11">
        <f>'OddsRatio_working_3-way'!U463/(3*'OddsRatio_working_3-way'!X463^(1/3))*SIN(('OddsRatio_working_3-way'!Y463+4*PI())/3)</f>
        <v>0.47080829458717344</v>
      </c>
      <c r="AL463" s="11">
        <f>'OddsRatio_working_3-way'!Z463+'OddsRatio_working_3-way'!AF463</f>
        <v>1.0420778071245156</v>
      </c>
      <c r="AM463" s="11">
        <f>'OddsRatio_working_3-way'!AA463+'OddsRatio_working_3-way'!AG463</f>
        <v>-0.58884996657516386</v>
      </c>
      <c r="AN463" s="11">
        <f>'OddsRatio_working_3-way'!AB463+'OddsRatio_working_3-way'!AH463</f>
        <v>-0.453227840549352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1.0420778071245156</v>
      </c>
      <c r="AS463" s="11">
        <f>IF(('OddsRatio_working_3-way'!X463=0),IF(Q463&gt;0,-Q463^(1/3),(-Q463)^(1/3)),'OddsRatio_working_3-way'!AM463-'OddsRatio_working_3-way'!R463/3)</f>
        <v>-0.58884996657516386</v>
      </c>
      <c r="AT463" s="11">
        <f>IF(('OddsRatio_working_3-way'!X463=0),IF(Q463&gt;0,-Q463^(1/3),(-Q463)^(1/3)),'OddsRatio_working_3-way'!AN463-'OddsRatio_working_3-way'!R463/3)</f>
        <v>-0.453227840549352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9">
        <f t="shared" si="104"/>
        <v>0.32471395861826069</v>
      </c>
      <c r="E464" s="9">
        <f t="shared" si="105"/>
        <v>0.31932309785151319</v>
      </c>
      <c r="F464" s="9">
        <f t="shared" si="106"/>
        <v>0.35596294353022595</v>
      </c>
      <c r="G464" s="9">
        <f t="shared" si="107"/>
        <v>1.0398167732844792</v>
      </c>
      <c r="H464" s="9">
        <f t="shared" si="108"/>
        <v>3.0796335465689579</v>
      </c>
      <c r="I464" s="9">
        <f t="shared" si="109"/>
        <v>3.1316243852331813</v>
      </c>
      <c r="J464" s="9">
        <f t="shared" si="110"/>
        <v>2.809281185514994</v>
      </c>
      <c r="K464" s="11">
        <f t="shared" si="111"/>
        <v>0.33333333333333331</v>
      </c>
      <c r="L464" s="11">
        <f t="shared" si="112"/>
        <v>0.32786885245901642</v>
      </c>
      <c r="M464" s="11">
        <f t="shared" si="113"/>
        <v>0.36496350364963503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-0.28455187268158411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0.23094411870288384</v>
      </c>
      <c r="Q464" s="11">
        <f>2*'OddsRatio_working_3-way'!K464*'OddsRatio_working_3-way'!L464*'OddsRatio_working_3-way'!M464</f>
        <v>7.9773443420685264E-2</v>
      </c>
      <c r="R464" s="11">
        <f t="shared" si="114"/>
        <v>0</v>
      </c>
      <c r="S464" s="11">
        <f t="shared" si="115"/>
        <v>-0.81160639192598893</v>
      </c>
      <c r="T464" s="11">
        <f t="shared" si="116"/>
        <v>-0.28034763106251775</v>
      </c>
      <c r="U464" s="11">
        <f>'OddsRatio_working_3-way'!S464-'OddsRatio_working_3-way'!R464^2/3</f>
        <v>-0.81160639192598893</v>
      </c>
      <c r="V464" s="11">
        <f>'OddsRatio_working_3-way'!S464*'OddsRatio_working_3-way'!R464/3-2*'OddsRatio_working_3-way'!R464^3/27-'OddsRatio_working_3-way'!T464</f>
        <v>0.28034763106251775</v>
      </c>
      <c r="W464" s="11">
        <f>'OddsRatio_working_3-way'!V464^2+4*'OddsRatio_working_3-way'!U464^3/27</f>
        <v>-6.0655923557646763E-4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0.14071367513317784</v>
      </c>
      <c r="Y464" s="11">
        <f>IF('OddsRatio_working_3-way'!W464&gt;=0,IF('OddsRatio_working_3-way'!V464+SQRT('OddsRatio_working_3-way'!W464)&gt;0,0,PI()),ACOS('OddsRatio_working_3-way'!V464/(2*'OddsRatio_working_3-way'!X464)))</f>
        <v>8.7624632230449473E-2</v>
      </c>
      <c r="Z464" s="11">
        <f>'OddsRatio_working_3-way'!X464^(1/3)*COS('OddsRatio_working_3-way'!Y464/3)</f>
        <v>0.51990838664223959</v>
      </c>
      <c r="AA464" s="11">
        <f>'OddsRatio_working_3-way'!X464^(1/3)*COS(('OddsRatio_working_3-way'!Y464+2*PI())/3)</f>
        <v>-0.27310904435771044</v>
      </c>
      <c r="AB464" s="11">
        <f>'OddsRatio_working_3-way'!X464^(1/3)*COS(('OddsRatio_working_3-way'!Y464+4*PI())/3)</f>
        <v>-0.24679934228452904</v>
      </c>
      <c r="AC464" s="11">
        <f>'OddsRatio_working_3-way'!X464^(1/3)*SIN('OddsRatio_working_3-way'!Y464/3)</f>
        <v>1.5189913574250168E-2</v>
      </c>
      <c r="AD464" s="11">
        <f>'OddsRatio_working_3-way'!X464^(1/3)*SIN(('OddsRatio_working_3-way'!Y464+2*PI())/3)</f>
        <v>0.44265891368563659</v>
      </c>
      <c r="AE464" s="11">
        <f>'OddsRatio_working_3-way'!X464^(1/3)*SIN(('OddsRatio_working_3-way'!Y464+4*PI())/3)</f>
        <v>-0.45784882725988674</v>
      </c>
      <c r="AF464" s="11">
        <f>-'OddsRatio_working_3-way'!U464/(3*'OddsRatio_working_3-way'!X464^(1/3))*COS(('OddsRatio_working_3-way'!Y464)/3)</f>
        <v>0.51990838664223948</v>
      </c>
      <c r="AG464" s="11">
        <f>-'OddsRatio_working_3-way'!U464/(3*'OddsRatio_working_3-way'!X464^(1/3))*COS(('OddsRatio_working_3-way'!Y464+2*PI())/3)</f>
        <v>-0.27310904435771038</v>
      </c>
      <c r="AH464" s="11">
        <f>-'OddsRatio_working_3-way'!U464/(3*'OddsRatio_working_3-way'!X464^(1/3))*COS(('OddsRatio_working_3-way'!Y464+4*PI())/3)</f>
        <v>-0.24679934228452899</v>
      </c>
      <c r="AI464" s="11">
        <f>'OddsRatio_working_3-way'!U464/(3*'OddsRatio_working_3-way'!X464^(1/3))*SIN(('OddsRatio_working_3-way'!Y464)/3)</f>
        <v>-1.5189913574250164E-2</v>
      </c>
      <c r="AJ464" s="11">
        <f>'OddsRatio_working_3-way'!U464/(3*'OddsRatio_working_3-way'!X464^(1/3))*SIN(('OddsRatio_working_3-way'!Y464+2*PI())/3)</f>
        <v>-0.44265891368563648</v>
      </c>
      <c r="AK464" s="11">
        <f>'OddsRatio_working_3-way'!U464/(3*'OddsRatio_working_3-way'!X464^(1/3))*SIN(('OddsRatio_working_3-way'!Y464+4*PI())/3)</f>
        <v>0.45784882725988663</v>
      </c>
      <c r="AL464" s="11">
        <f>'OddsRatio_working_3-way'!Z464+'OddsRatio_working_3-way'!AF464</f>
        <v>1.0398167732844792</v>
      </c>
      <c r="AM464" s="11">
        <f>'OddsRatio_working_3-way'!AA464+'OddsRatio_working_3-way'!AG464</f>
        <v>-0.54621808871542088</v>
      </c>
      <c r="AN464" s="11">
        <f>'OddsRatio_working_3-way'!AB464+'OddsRatio_working_3-way'!AH464</f>
        <v>-0.49359868456905803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1.0398167732844792</v>
      </c>
      <c r="AS464" s="11">
        <f>IF(('OddsRatio_working_3-way'!X464=0),IF(Q464&gt;0,-Q464^(1/3),(-Q464)^(1/3)),'OddsRatio_working_3-way'!AM464-'OddsRatio_working_3-way'!R464/3)</f>
        <v>-0.54621808871542088</v>
      </c>
      <c r="AT464" s="11">
        <f>IF(('OddsRatio_working_3-way'!X464=0),IF(Q464&gt;0,-Q464^(1/3),(-Q464)^(1/3)),'OddsRatio_working_3-way'!AN464-'OddsRatio_working_3-way'!R464/3)</f>
        <v>-0.49359868456905803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9">
        <f t="shared" si="104"/>
        <v>0.51451225414574508</v>
      </c>
      <c r="E465" s="9">
        <f t="shared" si="105"/>
        <v>0.26540271078965094</v>
      </c>
      <c r="F465" s="9">
        <f t="shared" si="106"/>
        <v>0.2200850350646037</v>
      </c>
      <c r="G465" s="9">
        <f t="shared" si="107"/>
        <v>1.0484314501363576</v>
      </c>
      <c r="H465" s="9">
        <f t="shared" si="108"/>
        <v>1.9435883051227223</v>
      </c>
      <c r="I465" s="9">
        <f t="shared" si="109"/>
        <v>3.7678590283599838</v>
      </c>
      <c r="J465" s="9">
        <f t="shared" si="110"/>
        <v>4.5436983014608892</v>
      </c>
      <c r="K465" s="11">
        <f t="shared" si="111"/>
        <v>0.52631578947368418</v>
      </c>
      <c r="L465" s="11">
        <f t="shared" si="112"/>
        <v>0.27472527472527469</v>
      </c>
      <c r="M465" s="11">
        <f t="shared" si="113"/>
        <v>0.22831050228310504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-0.26511484189926859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0.22844254999986793</v>
      </c>
      <c r="Q465" s="11">
        <f>2*'OddsRatio_working_3-way'!K465*'OddsRatio_working_3-way'!L465*'OddsRatio_working_3-way'!M465</f>
        <v>6.6023858381464712E-2</v>
      </c>
      <c r="R465" s="11">
        <f t="shared" si="114"/>
        <v>0</v>
      </c>
      <c r="S465" s="11">
        <f t="shared" si="115"/>
        <v>-0.86167393859701591</v>
      </c>
      <c r="T465" s="11">
        <f t="shared" si="116"/>
        <v>-0.24903871057717217</v>
      </c>
      <c r="U465" s="11">
        <f>'OddsRatio_working_3-way'!S465-'OddsRatio_working_3-way'!R465^2/3</f>
        <v>-0.86167393859701591</v>
      </c>
      <c r="V465" s="11">
        <f>'OddsRatio_working_3-way'!S465*'OddsRatio_working_3-way'!R465/3-2*'OddsRatio_working_3-way'!R465^3/27-'OddsRatio_working_3-way'!T465</f>
        <v>0.24903871057717217</v>
      </c>
      <c r="W465" s="11">
        <f>'OddsRatio_working_3-way'!V465^2+4*'OddsRatio_working_3-way'!U465^3/27</f>
        <v>-3.2761553077208128E-2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0.15393329110620341</v>
      </c>
      <c r="Y465" s="11">
        <f>IF('OddsRatio_working_3-way'!W465&gt;=0,IF('OddsRatio_working_3-way'!V465+SQRT('OddsRatio_working_3-way'!W465)&gt;0,0,PI()),ACOS('OddsRatio_working_3-way'!V465/(2*'OddsRatio_working_3-way'!X465)))</f>
        <v>0.62848753475829111</v>
      </c>
      <c r="Z465" s="11">
        <f>'OddsRatio_working_3-way'!X465^(1/3)*COS('OddsRatio_working_3-way'!Y465/3)</f>
        <v>0.52421572506817882</v>
      </c>
      <c r="AA465" s="11">
        <f>'OddsRatio_working_3-way'!X465^(1/3)*COS(('OddsRatio_working_3-way'!Y465+2*PI())/3)</f>
        <v>-0.35863190017594671</v>
      </c>
      <c r="AB465" s="11">
        <f>'OddsRatio_working_3-way'!X465^(1/3)*COS(('OddsRatio_working_3-way'!Y465+4*PI())/3)</f>
        <v>-0.16558382489223195</v>
      </c>
      <c r="AC465" s="11">
        <f>'OddsRatio_working_3-way'!X465^(1/3)*SIN('OddsRatio_working_3-way'!Y465/3)</f>
        <v>0.11145635823159189</v>
      </c>
      <c r="AD465" s="11">
        <f>'OddsRatio_working_3-way'!X465^(1/3)*SIN(('OddsRatio_working_3-way'!Y465+2*PI())/3)</f>
        <v>0.3982559558565259</v>
      </c>
      <c r="AE465" s="11">
        <f>'OddsRatio_working_3-way'!X465^(1/3)*SIN(('OddsRatio_working_3-way'!Y465+4*PI())/3)</f>
        <v>-0.50971231408811779</v>
      </c>
      <c r="AF465" s="11">
        <f>-'OddsRatio_working_3-way'!U465/(3*'OddsRatio_working_3-way'!X465^(1/3))*COS(('OddsRatio_working_3-way'!Y465)/3)</f>
        <v>0.52421572506817882</v>
      </c>
      <c r="AG465" s="11">
        <f>-'OddsRatio_working_3-way'!U465/(3*'OddsRatio_working_3-way'!X465^(1/3))*COS(('OddsRatio_working_3-way'!Y465+2*PI())/3)</f>
        <v>-0.35863190017594671</v>
      </c>
      <c r="AH465" s="11">
        <f>-'OddsRatio_working_3-way'!U465/(3*'OddsRatio_working_3-way'!X465^(1/3))*COS(('OddsRatio_working_3-way'!Y465+4*PI())/3)</f>
        <v>-0.16558382489223195</v>
      </c>
      <c r="AI465" s="11">
        <f>'OddsRatio_working_3-way'!U465/(3*'OddsRatio_working_3-way'!X465^(1/3))*SIN(('OddsRatio_working_3-way'!Y465)/3)</f>
        <v>-0.11145635823159189</v>
      </c>
      <c r="AJ465" s="11">
        <f>'OddsRatio_working_3-way'!U465/(3*'OddsRatio_working_3-way'!X465^(1/3))*SIN(('OddsRatio_working_3-way'!Y465+2*PI())/3)</f>
        <v>-0.3982559558565259</v>
      </c>
      <c r="AK465" s="11">
        <f>'OddsRatio_working_3-way'!U465/(3*'OddsRatio_working_3-way'!X465^(1/3))*SIN(('OddsRatio_working_3-way'!Y465+4*PI())/3)</f>
        <v>0.50971231408811779</v>
      </c>
      <c r="AL465" s="11">
        <f>'OddsRatio_working_3-way'!Z465+'OddsRatio_working_3-way'!AF465</f>
        <v>1.0484314501363576</v>
      </c>
      <c r="AM465" s="11">
        <f>'OddsRatio_working_3-way'!AA465+'OddsRatio_working_3-way'!AG465</f>
        <v>-0.71726380035189341</v>
      </c>
      <c r="AN465" s="11">
        <f>'OddsRatio_working_3-way'!AB465+'OddsRatio_working_3-way'!AH465</f>
        <v>-0.33116764978446389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1.0484314501363576</v>
      </c>
      <c r="AS465" s="11">
        <f>IF(('OddsRatio_working_3-way'!X465=0),IF(Q465&gt;0,-Q465^(1/3),(-Q465)^(1/3)),'OddsRatio_working_3-way'!AM465-'OddsRatio_working_3-way'!R465/3)</f>
        <v>-0.71726380035189341</v>
      </c>
      <c r="AT465" s="11">
        <f>IF(('OddsRatio_working_3-way'!X465=0),IF(Q465&gt;0,-Q465^(1/3),(-Q465)^(1/3)),'OddsRatio_working_3-way'!AN465-'OddsRatio_working_3-way'!R465/3)</f>
        <v>-0.33116764978446389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9">
        <f t="shared" si="104"/>
        <v>0.50727068923582697</v>
      </c>
      <c r="E466" s="9">
        <f t="shared" si="105"/>
        <v>0.28264540556608736</v>
      </c>
      <c r="F466" s="9">
        <f t="shared" si="106"/>
        <v>0.21008390519808565</v>
      </c>
      <c r="G466" s="9">
        <f t="shared" si="107"/>
        <v>1.0444452526626757</v>
      </c>
      <c r="H466" s="9">
        <f t="shared" si="108"/>
        <v>1.9713340849762881</v>
      </c>
      <c r="I466" s="9">
        <f t="shared" si="109"/>
        <v>3.5380019639703035</v>
      </c>
      <c r="J466" s="9">
        <f t="shared" si="110"/>
        <v>4.7600029095856335</v>
      </c>
      <c r="K466" s="11">
        <f t="shared" si="111"/>
        <v>0.5181347150259068</v>
      </c>
      <c r="L466" s="11">
        <f t="shared" si="112"/>
        <v>0.29154518950437314</v>
      </c>
      <c r="M466" s="11">
        <f t="shared" si="113"/>
        <v>0.21739130434782611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-0.2671667836831898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0.22855986922172083</v>
      </c>
      <c r="Q466" s="11">
        <f>2*'OddsRatio_working_3-way'!K466*'OddsRatio_working_3-way'!L466*'OddsRatio_working_3-way'!M466</f>
        <v>6.5678123339574956E-2</v>
      </c>
      <c r="R466" s="11">
        <f t="shared" si="114"/>
        <v>0</v>
      </c>
      <c r="S466" s="11">
        <f t="shared" si="115"/>
        <v>-0.85549508090328474</v>
      </c>
      <c r="T466" s="11">
        <f t="shared" si="116"/>
        <v>-0.24583191979979449</v>
      </c>
      <c r="U466" s="11">
        <f>'OddsRatio_working_3-way'!S466-'OddsRatio_working_3-way'!R466^2/3</f>
        <v>-0.85549508090328474</v>
      </c>
      <c r="V466" s="11">
        <f>'OddsRatio_working_3-way'!S466*'OddsRatio_working_3-way'!R466/3-2*'OddsRatio_working_3-way'!R466^3/27-'OddsRatio_working_3-way'!T466</f>
        <v>0.24583191979979449</v>
      </c>
      <c r="W466" s="11">
        <f>'OddsRatio_working_3-way'!V466^2+4*'OddsRatio_working_3-way'!U466^3/27</f>
        <v>-3.2324112150940242E-2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0.15228053465840014</v>
      </c>
      <c r="Y466" s="11">
        <f>IF('OddsRatio_working_3-way'!W466&gt;=0,IF('OddsRatio_working_3-way'!V466+SQRT('OddsRatio_working_3-way'!W466)&gt;0,0,PI()),ACOS('OddsRatio_working_3-way'!V466/(2*'OddsRatio_working_3-way'!X466)))</f>
        <v>0.631457615886172</v>
      </c>
      <c r="Z466" s="11">
        <f>'OddsRatio_working_3-way'!X466^(1/3)*COS('OddsRatio_working_3-way'!Y466/3)</f>
        <v>0.52222262633133787</v>
      </c>
      <c r="AA466" s="11">
        <f>'OddsRatio_working_3-way'!X466^(1/3)*COS(('OddsRatio_working_3-way'!Y466+2*PI())/3)</f>
        <v>-0.35773644776594288</v>
      </c>
      <c r="AB466" s="11">
        <f>'OddsRatio_working_3-way'!X466^(1/3)*COS(('OddsRatio_working_3-way'!Y466+4*PI())/3)</f>
        <v>-0.16448617856539516</v>
      </c>
      <c r="AC466" s="11">
        <f>'OddsRatio_working_3-way'!X466^(1/3)*SIN('OddsRatio_working_3-way'!Y466/3)</f>
        <v>0.11157309494390398</v>
      </c>
      <c r="AD466" s="11">
        <f>'OddsRatio_working_3-way'!X466^(1/3)*SIN(('OddsRatio_working_3-way'!Y466+2*PI())/3)</f>
        <v>0.39647151336201503</v>
      </c>
      <c r="AE466" s="11">
        <f>'OddsRatio_working_3-way'!X466^(1/3)*SIN(('OddsRatio_working_3-way'!Y466+4*PI())/3)</f>
        <v>-0.50804460830591891</v>
      </c>
      <c r="AF466" s="11">
        <f>-'OddsRatio_working_3-way'!U466/(3*'OddsRatio_working_3-way'!X466^(1/3))*COS(('OddsRatio_working_3-way'!Y466)/3)</f>
        <v>0.52222262633133787</v>
      </c>
      <c r="AG466" s="11">
        <f>-'OddsRatio_working_3-way'!U466/(3*'OddsRatio_working_3-way'!X466^(1/3))*COS(('OddsRatio_working_3-way'!Y466+2*PI())/3)</f>
        <v>-0.35773644776594288</v>
      </c>
      <c r="AH466" s="11">
        <f>-'OddsRatio_working_3-way'!U466/(3*'OddsRatio_working_3-way'!X466^(1/3))*COS(('OddsRatio_working_3-way'!Y466+4*PI())/3)</f>
        <v>-0.16448617856539516</v>
      </c>
      <c r="AI466" s="11">
        <f>'OddsRatio_working_3-way'!U466/(3*'OddsRatio_working_3-way'!X466^(1/3))*SIN(('OddsRatio_working_3-way'!Y466)/3)</f>
        <v>-0.11157309494390398</v>
      </c>
      <c r="AJ466" s="11">
        <f>'OddsRatio_working_3-way'!U466/(3*'OddsRatio_working_3-way'!X466^(1/3))*SIN(('OddsRatio_working_3-way'!Y466+2*PI())/3)</f>
        <v>-0.39647151336201503</v>
      </c>
      <c r="AK466" s="11">
        <f>'OddsRatio_working_3-way'!U466/(3*'OddsRatio_working_3-way'!X466^(1/3))*SIN(('OddsRatio_working_3-way'!Y466+4*PI())/3)</f>
        <v>0.50804460830591891</v>
      </c>
      <c r="AL466" s="11">
        <f>'OddsRatio_working_3-way'!Z466+'OddsRatio_working_3-way'!AF466</f>
        <v>1.0444452526626757</v>
      </c>
      <c r="AM466" s="11">
        <f>'OddsRatio_working_3-way'!AA466+'OddsRatio_working_3-way'!AG466</f>
        <v>-0.71547289553188576</v>
      </c>
      <c r="AN466" s="11">
        <f>'OddsRatio_working_3-way'!AB466+'OddsRatio_working_3-way'!AH466</f>
        <v>-0.32897235713079032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1.0444452526626757</v>
      </c>
      <c r="AS466" s="11">
        <f>IF(('OddsRatio_working_3-way'!X466=0),IF(Q466&gt;0,-Q466^(1/3),(-Q466)^(1/3)),'OddsRatio_working_3-way'!AM466-'OddsRatio_working_3-way'!R466/3)</f>
        <v>-0.71547289553188576</v>
      </c>
      <c r="AT466" s="11">
        <f>IF(('OddsRatio_working_3-way'!X466=0),IF(Q466&gt;0,-Q466^(1/3),(-Q466)^(1/3)),'OddsRatio_working_3-way'!AN466-'OddsRatio_working_3-way'!R466/3)</f>
        <v>-0.32897235713079032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9">
        <f t="shared" si="104"/>
        <v>0.51963299824573173</v>
      </c>
      <c r="E467" s="9">
        <f t="shared" si="105"/>
        <v>0.27260911184355069</v>
      </c>
      <c r="F467" s="9">
        <f t="shared" si="106"/>
        <v>0.20775788991071739</v>
      </c>
      <c r="G467" s="9">
        <f t="shared" si="107"/>
        <v>1.0504944734946133</v>
      </c>
      <c r="H467" s="9">
        <f t="shared" si="108"/>
        <v>1.9244351366752603</v>
      </c>
      <c r="I467" s="9">
        <f t="shared" si="109"/>
        <v>3.6682559626763176</v>
      </c>
      <c r="J467" s="9">
        <f t="shared" si="110"/>
        <v>4.8132949387854467</v>
      </c>
      <c r="K467" s="11">
        <f t="shared" si="111"/>
        <v>0.53191489361702127</v>
      </c>
      <c r="L467" s="11">
        <f t="shared" si="112"/>
        <v>0.2824858757062147</v>
      </c>
      <c r="M467" s="11">
        <f t="shared" si="113"/>
        <v>0.21598272138228941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-0.26331822051423037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0.22879525570157772</v>
      </c>
      <c r="Q467" s="11">
        <f>2*'OddsRatio_working_3-way'!K467*'OddsRatio_working_3-way'!L467*'OddsRatio_working_3-way'!M467</f>
        <v>6.4906455518178086E-2</v>
      </c>
      <c r="R467" s="11">
        <f t="shared" si="114"/>
        <v>0</v>
      </c>
      <c r="S467" s="11">
        <f t="shared" si="115"/>
        <v>-0.86889260931038781</v>
      </c>
      <c r="T467" s="11">
        <f t="shared" si="116"/>
        <v>-0.24649435725117388</v>
      </c>
      <c r="U467" s="11">
        <f>'OddsRatio_working_3-way'!S467-'OddsRatio_working_3-way'!R467^2/3</f>
        <v>-0.86889260931038781</v>
      </c>
      <c r="V467" s="11">
        <f>'OddsRatio_working_3-way'!S467*'OddsRatio_working_3-way'!R467/3-2*'OddsRatio_working_3-way'!R467^3/27-'OddsRatio_working_3-way'!T467</f>
        <v>0.24649435725117388</v>
      </c>
      <c r="W467" s="11">
        <f>'OddsRatio_working_3-way'!V467^2+4*'OddsRatio_working_3-way'!U467^3/27</f>
        <v>-3.6424479588959197E-2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0.15587170024224131</v>
      </c>
      <c r="Y467" s="11">
        <f>IF('OddsRatio_working_3-way'!W467&gt;=0,IF('OddsRatio_working_3-way'!V467+SQRT('OddsRatio_working_3-way'!W467)&gt;0,0,PI()),ACOS('OddsRatio_working_3-way'!V467/(2*'OddsRatio_working_3-way'!X467)))</f>
        <v>0.65885078519858864</v>
      </c>
      <c r="Z467" s="11">
        <f>'OddsRatio_working_3-way'!X467^(1/3)*COS('OddsRatio_working_3-way'!Y467/3)</f>
        <v>0.52524723674730667</v>
      </c>
      <c r="AA467" s="11">
        <f>'OddsRatio_working_3-way'!X467^(1/3)*COS(('OddsRatio_working_3-way'!Y467+2*PI())/3)</f>
        <v>-0.36416010218408496</v>
      </c>
      <c r="AB467" s="11">
        <f>'OddsRatio_working_3-way'!X467^(1/3)*COS(('OddsRatio_working_3-way'!Y467+4*PI())/3)</f>
        <v>-0.16108713456322177</v>
      </c>
      <c r="AC467" s="11">
        <f>'OddsRatio_working_3-way'!X467^(1/3)*SIN('OddsRatio_working_3-way'!Y467/3)</f>
        <v>0.11724423252104149</v>
      </c>
      <c r="AD467" s="11">
        <f>'OddsRatio_working_3-way'!X467^(1/3)*SIN(('OddsRatio_working_3-way'!Y467+2*PI())/3)</f>
        <v>0.39625533403022606</v>
      </c>
      <c r="AE467" s="11">
        <f>'OddsRatio_working_3-way'!X467^(1/3)*SIN(('OddsRatio_working_3-way'!Y467+4*PI())/3)</f>
        <v>-0.51349956655126761</v>
      </c>
      <c r="AF467" s="11">
        <f>-'OddsRatio_working_3-way'!U467/(3*'OddsRatio_working_3-way'!X467^(1/3))*COS(('OddsRatio_working_3-way'!Y467)/3)</f>
        <v>0.52524723674730678</v>
      </c>
      <c r="AG467" s="11">
        <f>-'OddsRatio_working_3-way'!U467/(3*'OddsRatio_working_3-way'!X467^(1/3))*COS(('OddsRatio_working_3-way'!Y467+2*PI())/3)</f>
        <v>-0.36416010218408501</v>
      </c>
      <c r="AH467" s="11">
        <f>-'OddsRatio_working_3-way'!U467/(3*'OddsRatio_working_3-way'!X467^(1/3))*COS(('OddsRatio_working_3-way'!Y467+4*PI())/3)</f>
        <v>-0.1610871345632218</v>
      </c>
      <c r="AI467" s="11">
        <f>'OddsRatio_working_3-way'!U467/(3*'OddsRatio_working_3-way'!X467^(1/3))*SIN(('OddsRatio_working_3-way'!Y467)/3)</f>
        <v>-0.11724423252104152</v>
      </c>
      <c r="AJ467" s="11">
        <f>'OddsRatio_working_3-way'!U467/(3*'OddsRatio_working_3-way'!X467^(1/3))*SIN(('OddsRatio_working_3-way'!Y467+2*PI())/3)</f>
        <v>-0.39625533403022611</v>
      </c>
      <c r="AK467" s="11">
        <f>'OddsRatio_working_3-way'!U467/(3*'OddsRatio_working_3-way'!X467^(1/3))*SIN(('OddsRatio_working_3-way'!Y467+4*PI())/3)</f>
        <v>0.51349956655126772</v>
      </c>
      <c r="AL467" s="11">
        <f>'OddsRatio_working_3-way'!Z467+'OddsRatio_working_3-way'!AF467</f>
        <v>1.0504944734946133</v>
      </c>
      <c r="AM467" s="11">
        <f>'OddsRatio_working_3-way'!AA467+'OddsRatio_working_3-way'!AG467</f>
        <v>-0.72832020436817002</v>
      </c>
      <c r="AN467" s="11">
        <f>'OddsRatio_working_3-way'!AB467+'OddsRatio_working_3-way'!AH467</f>
        <v>-0.32217426912644354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1.0504944734946133</v>
      </c>
      <c r="AS467" s="11">
        <f>IF(('OddsRatio_working_3-way'!X467=0),IF(Q467&gt;0,-Q467^(1/3),(-Q467)^(1/3)),'OddsRatio_working_3-way'!AM467-'OddsRatio_working_3-way'!R467/3)</f>
        <v>-0.72832020436817002</v>
      </c>
      <c r="AT467" s="11">
        <f>IF(('OddsRatio_working_3-way'!X467=0),IF(Q467&gt;0,-Q467^(1/3),(-Q467)^(1/3)),'OddsRatio_working_3-way'!AN467-'OddsRatio_working_3-way'!R467/3)</f>
        <v>-0.32217426912644354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9">
        <f t="shared" si="104"/>
        <v>0.28994049946988709</v>
      </c>
      <c r="E468" s="9">
        <f t="shared" si="105"/>
        <v>0.29990850683256309</v>
      </c>
      <c r="F468" s="9">
        <f t="shared" si="106"/>
        <v>0.41015099369754976</v>
      </c>
      <c r="G468" s="9">
        <f t="shared" si="107"/>
        <v>1.0421206402742142</v>
      </c>
      <c r="H468" s="9">
        <f t="shared" si="108"/>
        <v>3.4489835046444037</v>
      </c>
      <c r="I468" s="9">
        <f t="shared" si="109"/>
        <v>3.334350234214241</v>
      </c>
      <c r="J468" s="9">
        <f t="shared" si="110"/>
        <v>2.438126483578416</v>
      </c>
      <c r="K468" s="11">
        <f t="shared" si="111"/>
        <v>0.29850746268656714</v>
      </c>
      <c r="L468" s="11">
        <f t="shared" si="112"/>
        <v>0.30864197530864196</v>
      </c>
      <c r="M468" s="11">
        <f t="shared" si="113"/>
        <v>0.42016806722689076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-0.28120833739797746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0.23110405024364633</v>
      </c>
      <c r="Q468" s="11">
        <f>2*'OddsRatio_working_3-way'!K468*'OddsRatio_working_3-way'!L468*'OddsRatio_working_3-way'!M468</f>
        <v>7.7421792376430931E-2</v>
      </c>
      <c r="R468" s="11">
        <f t="shared" si="114"/>
        <v>0</v>
      </c>
      <c r="S468" s="11">
        <f t="shared" si="115"/>
        <v>-0.82182502973437266</v>
      </c>
      <c r="T468" s="11">
        <f t="shared" si="116"/>
        <v>-0.2753182679177128</v>
      </c>
      <c r="U468" s="11">
        <f>'OddsRatio_working_3-way'!S468-'OddsRatio_working_3-way'!R468^2/3</f>
        <v>-0.82182502973437266</v>
      </c>
      <c r="V468" s="11">
        <f>'OddsRatio_working_3-way'!S468*'OddsRatio_working_3-way'!R468/3-2*'OddsRatio_working_3-way'!R468^3/27-'OddsRatio_working_3-way'!T468</f>
        <v>0.2753182679177128</v>
      </c>
      <c r="W468" s="11">
        <f>'OddsRatio_working_3-way'!V468^2+4*'OddsRatio_working_3-way'!U468^3/27</f>
        <v>-6.4306142638795999E-3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0.14337953385428576</v>
      </c>
      <c r="Y468" s="11">
        <f>IF('OddsRatio_working_3-way'!W468&gt;=0,IF('OddsRatio_working_3-way'!V468+SQRT('OddsRatio_working_3-way'!W468)&gt;0,0,PI()),ACOS('OddsRatio_working_3-way'!V468/(2*'OddsRatio_working_3-way'!X468)))</f>
        <v>0.28342568641659982</v>
      </c>
      <c r="Z468" s="11">
        <f>'OddsRatio_working_3-way'!X468^(1/3)*COS('OddsRatio_working_3-way'!Y468/3)</f>
        <v>0.52106032013710712</v>
      </c>
      <c r="AA468" s="11">
        <f>'OddsRatio_working_3-way'!X468^(1/3)*COS(('OddsRatio_working_3-way'!Y468+2*PI())/3)</f>
        <v>-0.30328953936192915</v>
      </c>
      <c r="AB468" s="11">
        <f>'OddsRatio_working_3-way'!X468^(1/3)*COS(('OddsRatio_working_3-way'!Y468+4*PI())/3)</f>
        <v>-0.21777078077517792</v>
      </c>
      <c r="AC468" s="11">
        <f>'OddsRatio_working_3-way'!X468^(1/3)*SIN('OddsRatio_working_3-way'!Y468/3)</f>
        <v>4.9374278290823519E-2</v>
      </c>
      <c r="AD468" s="11">
        <f>'OddsRatio_working_3-way'!X468^(1/3)*SIN(('OddsRatio_working_3-way'!Y468+2*PI())/3)</f>
        <v>0.42656433499737545</v>
      </c>
      <c r="AE468" s="11">
        <f>'OddsRatio_working_3-way'!X468^(1/3)*SIN(('OddsRatio_working_3-way'!Y468+4*PI())/3)</f>
        <v>-0.47593861328819886</v>
      </c>
      <c r="AF468" s="11">
        <f>-'OddsRatio_working_3-way'!U468/(3*'OddsRatio_working_3-way'!X468^(1/3))*COS(('OddsRatio_working_3-way'!Y468)/3)</f>
        <v>0.52106032013710701</v>
      </c>
      <c r="AG468" s="11">
        <f>-'OddsRatio_working_3-way'!U468/(3*'OddsRatio_working_3-way'!X468^(1/3))*COS(('OddsRatio_working_3-way'!Y468+2*PI())/3)</f>
        <v>-0.30328953936192909</v>
      </c>
      <c r="AH468" s="11">
        <f>-'OddsRatio_working_3-way'!U468/(3*'OddsRatio_working_3-way'!X468^(1/3))*COS(('OddsRatio_working_3-way'!Y468+4*PI())/3)</f>
        <v>-0.21777078077517786</v>
      </c>
      <c r="AI468" s="11">
        <f>'OddsRatio_working_3-way'!U468/(3*'OddsRatio_working_3-way'!X468^(1/3))*SIN(('OddsRatio_working_3-way'!Y468)/3)</f>
        <v>-4.9374278290823505E-2</v>
      </c>
      <c r="AJ468" s="11">
        <f>'OddsRatio_working_3-way'!U468/(3*'OddsRatio_working_3-way'!X468^(1/3))*SIN(('OddsRatio_working_3-way'!Y468+2*PI())/3)</f>
        <v>-0.42656433499737534</v>
      </c>
      <c r="AK468" s="11">
        <f>'OddsRatio_working_3-way'!U468/(3*'OddsRatio_working_3-way'!X468^(1/3))*SIN(('OddsRatio_working_3-way'!Y468+4*PI())/3)</f>
        <v>0.47593861328819875</v>
      </c>
      <c r="AL468" s="11">
        <f>'OddsRatio_working_3-way'!Z468+'OddsRatio_working_3-way'!AF468</f>
        <v>1.0421206402742142</v>
      </c>
      <c r="AM468" s="11">
        <f>'OddsRatio_working_3-way'!AA468+'OddsRatio_working_3-way'!AG468</f>
        <v>-0.6065790787238583</v>
      </c>
      <c r="AN468" s="11">
        <f>'OddsRatio_working_3-way'!AB468+'OddsRatio_working_3-way'!AH468</f>
        <v>-0.43554156155035578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1.0421206402742142</v>
      </c>
      <c r="AS468" s="11">
        <f>IF(('OddsRatio_working_3-way'!X468=0),IF(Q468&gt;0,-Q468^(1/3),(-Q468)^(1/3)),'OddsRatio_working_3-way'!AM468-'OddsRatio_working_3-way'!R468/3)</f>
        <v>-0.6065790787238583</v>
      </c>
      <c r="AT468" s="11">
        <f>IF(('OddsRatio_working_3-way'!X468=0),IF(Q468&gt;0,-Q468^(1/3),(-Q468)^(1/3)),'OddsRatio_working_3-way'!AN468-'OddsRatio_working_3-way'!R468/3)</f>
        <v>-0.43554156155035578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9">
        <f t="shared" si="104"/>
        <v>0.57875942199814012</v>
      </c>
      <c r="E469" s="9">
        <f t="shared" si="105"/>
        <v>0.24196382749150047</v>
      </c>
      <c r="F469" s="9">
        <f t="shared" si="106"/>
        <v>0.17927675051035952</v>
      </c>
      <c r="G469" s="9">
        <f t="shared" si="107"/>
        <v>1.0548313653354315</v>
      </c>
      <c r="H469" s="9">
        <f t="shared" si="108"/>
        <v>1.7278336420814477</v>
      </c>
      <c r="I469" s="9">
        <f t="shared" si="109"/>
        <v>4.1328491550462321</v>
      </c>
      <c r="J469" s="9">
        <f t="shared" si="110"/>
        <v>5.5779681255557731</v>
      </c>
      <c r="K469" s="11">
        <f t="shared" si="111"/>
        <v>0.59171597633136097</v>
      </c>
      <c r="L469" s="11">
        <f t="shared" si="112"/>
        <v>0.25188916876574308</v>
      </c>
      <c r="M469" s="11">
        <f t="shared" si="113"/>
        <v>0.18726591760299627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-0.2482428800405676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0.22329115419253426</v>
      </c>
      <c r="Q469" s="11">
        <f>2*'OddsRatio_working_3-way'!K469*'OddsRatio_working_3-way'!L469*'OddsRatio_working_3-way'!M469</f>
        <v>5.5822788548133571E-2</v>
      </c>
      <c r="R469" s="11">
        <f t="shared" si="114"/>
        <v>0</v>
      </c>
      <c r="S469" s="11">
        <f t="shared" si="115"/>
        <v>-0.8994866404871078</v>
      </c>
      <c r="T469" s="11">
        <f t="shared" si="116"/>
        <v>-0.22487166012177698</v>
      </c>
      <c r="U469" s="11">
        <f>'OddsRatio_working_3-way'!S469-'OddsRatio_working_3-way'!R469^2/3</f>
        <v>-0.8994866404871078</v>
      </c>
      <c r="V469" s="11">
        <f>'OddsRatio_working_3-way'!S469*'OddsRatio_working_3-way'!R469/3-2*'OddsRatio_working_3-way'!R469^3/27-'OddsRatio_working_3-way'!T469</f>
        <v>0.22487166012177698</v>
      </c>
      <c r="W469" s="11">
        <f>'OddsRatio_working_3-way'!V469^2+4*'OddsRatio_working_3-way'!U469^3/27</f>
        <v>-5.7248032444587697E-2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0.16417619800880978</v>
      </c>
      <c r="Y469" s="11">
        <f>IF('OddsRatio_working_3-way'!W469&gt;=0,IF('OddsRatio_working_3-way'!V469+SQRT('OddsRatio_working_3-way'!W469)&gt;0,0,PI()),ACOS('OddsRatio_working_3-way'!V469/(2*'OddsRatio_working_3-way'!X469)))</f>
        <v>0.8164004973883251</v>
      </c>
      <c r="Z469" s="11">
        <f>'OddsRatio_working_3-way'!X469^(1/3)*COS('OddsRatio_working_3-way'!Y469/3)</f>
        <v>0.52741568266771577</v>
      </c>
      <c r="AA469" s="11">
        <f>'OddsRatio_working_3-way'!X469^(1/3)*COS(('OddsRatio_working_3-way'!Y469+2*PI())/3)</f>
        <v>-0.39116835827493812</v>
      </c>
      <c r="AB469" s="11">
        <f>'OddsRatio_working_3-way'!X469^(1/3)*COS(('OddsRatio_working_3-way'!Y469+4*PI())/3)</f>
        <v>-0.13624732439277779</v>
      </c>
      <c r="AC469" s="11">
        <f>'OddsRatio_working_3-way'!X469^(1/3)*SIN('OddsRatio_working_3-way'!Y469/3)</f>
        <v>0.14717872753396305</v>
      </c>
      <c r="AD469" s="11">
        <f>'OddsRatio_working_3-way'!X469^(1/3)*SIN(('OddsRatio_working_3-way'!Y469+2*PI())/3)</f>
        <v>0.38316601577757242</v>
      </c>
      <c r="AE469" s="11">
        <f>'OddsRatio_working_3-way'!X469^(1/3)*SIN(('OddsRatio_working_3-way'!Y469+4*PI())/3)</f>
        <v>-0.53034474331153547</v>
      </c>
      <c r="AF469" s="11">
        <f>-'OddsRatio_working_3-way'!U469/(3*'OddsRatio_working_3-way'!X469^(1/3))*COS(('OddsRatio_working_3-way'!Y469)/3)</f>
        <v>0.52741568266771577</v>
      </c>
      <c r="AG469" s="11">
        <f>-'OddsRatio_working_3-way'!U469/(3*'OddsRatio_working_3-way'!X469^(1/3))*COS(('OddsRatio_working_3-way'!Y469+2*PI())/3)</f>
        <v>-0.39116835827493812</v>
      </c>
      <c r="AH469" s="11">
        <f>-'OddsRatio_working_3-way'!U469/(3*'OddsRatio_working_3-way'!X469^(1/3))*COS(('OddsRatio_working_3-way'!Y469+4*PI())/3)</f>
        <v>-0.13624732439277779</v>
      </c>
      <c r="AI469" s="11">
        <f>'OddsRatio_working_3-way'!U469/(3*'OddsRatio_working_3-way'!X469^(1/3))*SIN(('OddsRatio_working_3-way'!Y469)/3)</f>
        <v>-0.14717872753396305</v>
      </c>
      <c r="AJ469" s="11">
        <f>'OddsRatio_working_3-way'!U469/(3*'OddsRatio_working_3-way'!X469^(1/3))*SIN(('OddsRatio_working_3-way'!Y469+2*PI())/3)</f>
        <v>-0.38316601577757242</v>
      </c>
      <c r="AK469" s="11">
        <f>'OddsRatio_working_3-way'!U469/(3*'OddsRatio_working_3-way'!X469^(1/3))*SIN(('OddsRatio_working_3-way'!Y469+4*PI())/3)</f>
        <v>0.53034474331153547</v>
      </c>
      <c r="AL469" s="11">
        <f>'OddsRatio_working_3-way'!Z469+'OddsRatio_working_3-way'!AF469</f>
        <v>1.0548313653354315</v>
      </c>
      <c r="AM469" s="11">
        <f>'OddsRatio_working_3-way'!AA469+'OddsRatio_working_3-way'!AG469</f>
        <v>-0.78233671654987624</v>
      </c>
      <c r="AN469" s="11">
        <f>'OddsRatio_working_3-way'!AB469+'OddsRatio_working_3-way'!AH469</f>
        <v>-0.27249464878555557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1.0548313653354315</v>
      </c>
      <c r="AS469" s="11">
        <f>IF(('OddsRatio_working_3-way'!X469=0),IF(Q469&gt;0,-Q469^(1/3),(-Q469)^(1/3)),'OddsRatio_working_3-way'!AM469-'OddsRatio_working_3-way'!R469/3)</f>
        <v>-0.78233671654987624</v>
      </c>
      <c r="AT469" s="11">
        <f>IF(('OddsRatio_working_3-way'!X469=0),IF(Q469&gt;0,-Q469^(1/3),(-Q469)^(1/3)),'OddsRatio_working_3-way'!AN469-'OddsRatio_working_3-way'!R469/3)</f>
        <v>-0.27249464878555557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9">
        <f t="shared" si="104"/>
        <v>0.19249209879627383</v>
      </c>
      <c r="E470" s="9">
        <f t="shared" si="105"/>
        <v>0.25746154666842552</v>
      </c>
      <c r="F470" s="9">
        <f t="shared" si="106"/>
        <v>0.55004635453530071</v>
      </c>
      <c r="G470" s="9">
        <f t="shared" si="107"/>
        <v>1.0487546063622608</v>
      </c>
      <c r="H470" s="9">
        <f t="shared" si="108"/>
        <v>5.1950184254490424</v>
      </c>
      <c r="I470" s="9">
        <f t="shared" si="109"/>
        <v>3.8840751674962171</v>
      </c>
      <c r="J470" s="9">
        <f t="shared" si="110"/>
        <v>1.8180285929625633</v>
      </c>
      <c r="K470" s="11">
        <f t="shared" si="111"/>
        <v>0.2</v>
      </c>
      <c r="L470" s="11">
        <f t="shared" si="112"/>
        <v>0.26666666666666666</v>
      </c>
      <c r="M470" s="11">
        <f t="shared" si="113"/>
        <v>0.5617977528089888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-0.25707865168539323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0.22561797752808985</v>
      </c>
      <c r="Q470" s="11">
        <f>2*'OddsRatio_working_3-way'!K470*'OddsRatio_working_3-way'!L470*'OddsRatio_working_3-way'!M470</f>
        <v>5.9925093632958809E-2</v>
      </c>
      <c r="R470" s="11">
        <f t="shared" si="114"/>
        <v>0</v>
      </c>
      <c r="S470" s="11">
        <f t="shared" si="115"/>
        <v>-0.8776223776223776</v>
      </c>
      <c r="T470" s="11">
        <f t="shared" si="116"/>
        <v>-0.23310023310023315</v>
      </c>
      <c r="U470" s="11">
        <f>'OddsRatio_working_3-way'!S470-'OddsRatio_working_3-way'!R470^2/3</f>
        <v>-0.8776223776223776</v>
      </c>
      <c r="V470" s="11">
        <f>'OddsRatio_working_3-way'!S470*'OddsRatio_working_3-way'!R470/3-2*'OddsRatio_working_3-way'!R470^3/27-'OddsRatio_working_3-way'!T470</f>
        <v>0.23310023310023315</v>
      </c>
      <c r="W470" s="11">
        <f>'OddsRatio_working_3-way'!V470^2+4*'OddsRatio_working_3-way'!U470^3/27</f>
        <v>-4.5806980351456812E-2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0.15822665627418775</v>
      </c>
      <c r="Y470" s="11">
        <f>IF('OddsRatio_working_3-way'!W470&gt;=0,IF('OddsRatio_working_3-way'!V470+SQRT('OddsRatio_working_3-way'!W470)&gt;0,0,PI()),ACOS('OddsRatio_working_3-way'!V470/(2*'OddsRatio_working_3-way'!X470)))</f>
        <v>0.74276359123016611</v>
      </c>
      <c r="Z470" s="11">
        <f>'OddsRatio_working_3-way'!X470^(1/3)*COS('OddsRatio_working_3-way'!Y470/3)</f>
        <v>0.52437730318113041</v>
      </c>
      <c r="AA470" s="11">
        <f>'OddsRatio_working_3-way'!X470^(1/3)*COS(('OddsRatio_working_3-way'!Y470+2*PI())/3)</f>
        <v>-0.3769794497276896</v>
      </c>
      <c r="AB470" s="11">
        <f>'OddsRatio_working_3-way'!X470^(1/3)*COS(('OddsRatio_working_3-way'!Y470+4*PI())/3)</f>
        <v>-0.14739785345344095</v>
      </c>
      <c r="AC470" s="11">
        <f>'OddsRatio_working_3-way'!X470^(1/3)*SIN('OddsRatio_working_3-way'!Y470/3)</f>
        <v>0.13254899640992143</v>
      </c>
      <c r="AD470" s="11">
        <f>'OddsRatio_working_3-way'!X470^(1/3)*SIN(('OddsRatio_working_3-way'!Y470+2*PI())/3)</f>
        <v>0.3878495675178727</v>
      </c>
      <c r="AE470" s="11">
        <f>'OddsRatio_working_3-way'!X470^(1/3)*SIN(('OddsRatio_working_3-way'!Y470+4*PI())/3)</f>
        <v>-0.52039856392779416</v>
      </c>
      <c r="AF470" s="11">
        <f>-'OddsRatio_working_3-way'!U470/(3*'OddsRatio_working_3-way'!X470^(1/3))*COS(('OddsRatio_working_3-way'!Y470)/3)</f>
        <v>0.52437730318113041</v>
      </c>
      <c r="AG470" s="11">
        <f>-'OddsRatio_working_3-way'!U470/(3*'OddsRatio_working_3-way'!X470^(1/3))*COS(('OddsRatio_working_3-way'!Y470+2*PI())/3)</f>
        <v>-0.3769794497276896</v>
      </c>
      <c r="AH470" s="11">
        <f>-'OddsRatio_working_3-way'!U470/(3*'OddsRatio_working_3-way'!X470^(1/3))*COS(('OddsRatio_working_3-way'!Y470+4*PI())/3)</f>
        <v>-0.14739785345344095</v>
      </c>
      <c r="AI470" s="11">
        <f>'OddsRatio_working_3-way'!U470/(3*'OddsRatio_working_3-way'!X470^(1/3))*SIN(('OddsRatio_working_3-way'!Y470)/3)</f>
        <v>-0.13254899640992143</v>
      </c>
      <c r="AJ470" s="11">
        <f>'OddsRatio_working_3-way'!U470/(3*'OddsRatio_working_3-way'!X470^(1/3))*SIN(('OddsRatio_working_3-way'!Y470+2*PI())/3)</f>
        <v>-0.3878495675178727</v>
      </c>
      <c r="AK470" s="11">
        <f>'OddsRatio_working_3-way'!U470/(3*'OddsRatio_working_3-way'!X470^(1/3))*SIN(('OddsRatio_working_3-way'!Y470+4*PI())/3)</f>
        <v>0.52039856392779416</v>
      </c>
      <c r="AL470" s="11">
        <f>'OddsRatio_working_3-way'!Z470+'OddsRatio_working_3-way'!AF470</f>
        <v>1.0487546063622608</v>
      </c>
      <c r="AM470" s="11">
        <f>'OddsRatio_working_3-way'!AA470+'OddsRatio_working_3-way'!AG470</f>
        <v>-0.75395889945537919</v>
      </c>
      <c r="AN470" s="11">
        <f>'OddsRatio_working_3-way'!AB470+'OddsRatio_working_3-way'!AH470</f>
        <v>-0.29479570690688189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1.0487546063622608</v>
      </c>
      <c r="AS470" s="11">
        <f>IF(('OddsRatio_working_3-way'!X470=0),IF(Q470&gt;0,-Q470^(1/3),(-Q470)^(1/3)),'OddsRatio_working_3-way'!AM470-'OddsRatio_working_3-way'!R470/3)</f>
        <v>-0.75395889945537919</v>
      </c>
      <c r="AT470" s="11">
        <f>IF(('OddsRatio_working_3-way'!X470=0),IF(Q470&gt;0,-Q470^(1/3),(-Q470)^(1/3)),'OddsRatio_working_3-way'!AN470-'OddsRatio_working_3-way'!R470/3)</f>
        <v>-0.29479570690688189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9">
        <f t="shared" si="104"/>
        <v>0.35173881415104702</v>
      </c>
      <c r="E471" s="9">
        <f t="shared" si="105"/>
        <v>0.31483967861864065</v>
      </c>
      <c r="F471" s="9">
        <f t="shared" si="106"/>
        <v>0.33342150723031244</v>
      </c>
      <c r="G471" s="9">
        <f t="shared" si="107"/>
        <v>1.0412534608264845</v>
      </c>
      <c r="H471" s="9">
        <f t="shared" si="108"/>
        <v>2.8430186256628773</v>
      </c>
      <c r="I471" s="9">
        <f t="shared" si="109"/>
        <v>3.1762197331273518</v>
      </c>
      <c r="J471" s="9">
        <f t="shared" si="110"/>
        <v>2.9992066447868506</v>
      </c>
      <c r="K471" s="11">
        <f t="shared" si="111"/>
        <v>0.36101083032490977</v>
      </c>
      <c r="L471" s="11">
        <f t="shared" si="112"/>
        <v>0.3236245954692557</v>
      </c>
      <c r="M471" s="11">
        <f t="shared" si="113"/>
        <v>0.34246575342465752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-0.28418403822230376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0.23126331064392186</v>
      </c>
      <c r="Q471" s="11">
        <f>2*'OddsRatio_working_3-way'!K471*'OddsRatio_working_3-way'!L471*'OddsRatio_working_3-way'!M471</f>
        <v>8.002190679720482E-2</v>
      </c>
      <c r="R471" s="11">
        <f t="shared" si="114"/>
        <v>0</v>
      </c>
      <c r="S471" s="11">
        <f t="shared" si="115"/>
        <v>-0.81378008452049477</v>
      </c>
      <c r="T471" s="11">
        <f t="shared" si="116"/>
        <v>-0.28158480433235122</v>
      </c>
      <c r="U471" s="11">
        <f>'OddsRatio_working_3-way'!S471-'OddsRatio_working_3-way'!R471^2/3</f>
        <v>-0.81378008452049477</v>
      </c>
      <c r="V471" s="11">
        <f>'OddsRatio_working_3-way'!S471*'OddsRatio_working_3-way'!R471/3-2*'OddsRatio_working_3-way'!R471^3/27-'OddsRatio_working_3-way'!T471</f>
        <v>0.28158480433235122</v>
      </c>
      <c r="W471" s="11">
        <f>'OddsRatio_working_3-way'!V471^2+4*'OddsRatio_working_3-way'!U471^3/27</f>
        <v>-5.4942267136204315E-4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0.14127935509324299</v>
      </c>
      <c r="Y471" s="11">
        <f>IF('OddsRatio_working_3-way'!W471&gt;=0,IF('OddsRatio_working_3-way'!V471+SQRT('OddsRatio_working_3-way'!W471)&gt;0,0,PI()),ACOS('OddsRatio_working_3-way'!V471/(2*'OddsRatio_working_3-way'!X471)))</f>
        <v>8.3050826119763999E-2</v>
      </c>
      <c r="Z471" s="11">
        <f>'OddsRatio_working_3-way'!X471^(1/3)*COS('OddsRatio_working_3-way'!Y471/3)</f>
        <v>0.52062673041324226</v>
      </c>
      <c r="AA471" s="11">
        <f>'OddsRatio_working_3-way'!X471^(1/3)*COS(('OddsRatio_working_3-way'!Y471+2*PI())/3)</f>
        <v>-0.27279842886431016</v>
      </c>
      <c r="AB471" s="11">
        <f>'OddsRatio_working_3-way'!X471^(1/3)*COS(('OddsRatio_working_3-way'!Y471+4*PI())/3)</f>
        <v>-0.24782830154893182</v>
      </c>
      <c r="AC471" s="11">
        <f>'OddsRatio_working_3-way'!X471^(1/3)*SIN('OddsRatio_working_3-way'!Y471/3)</f>
        <v>1.44165097272329E-2</v>
      </c>
      <c r="AD471" s="11">
        <f>'OddsRatio_working_3-way'!X471^(1/3)*SIN(('OddsRatio_working_3-way'!Y471+2*PI())/3)</f>
        <v>0.44366771956348389</v>
      </c>
      <c r="AE471" s="11">
        <f>'OddsRatio_working_3-way'!X471^(1/3)*SIN(('OddsRatio_working_3-way'!Y471+4*PI())/3)</f>
        <v>-0.45808422929071679</v>
      </c>
      <c r="AF471" s="11">
        <f>-'OddsRatio_working_3-way'!U471/(3*'OddsRatio_working_3-way'!X471^(1/3))*COS(('OddsRatio_working_3-way'!Y471)/3)</f>
        <v>0.52062673041324226</v>
      </c>
      <c r="AG471" s="11">
        <f>-'OddsRatio_working_3-way'!U471/(3*'OddsRatio_working_3-way'!X471^(1/3))*COS(('OddsRatio_working_3-way'!Y471+2*PI())/3)</f>
        <v>-0.27279842886431016</v>
      </c>
      <c r="AH471" s="11">
        <f>-'OddsRatio_working_3-way'!U471/(3*'OddsRatio_working_3-way'!X471^(1/3))*COS(('OddsRatio_working_3-way'!Y471+4*PI())/3)</f>
        <v>-0.24782830154893182</v>
      </c>
      <c r="AI471" s="11">
        <f>'OddsRatio_working_3-way'!U471/(3*'OddsRatio_working_3-way'!X471^(1/3))*SIN(('OddsRatio_working_3-way'!Y471)/3)</f>
        <v>-1.44165097272329E-2</v>
      </c>
      <c r="AJ471" s="11">
        <f>'OddsRatio_working_3-way'!U471/(3*'OddsRatio_working_3-way'!X471^(1/3))*SIN(('OddsRatio_working_3-way'!Y471+2*PI())/3)</f>
        <v>-0.44366771956348389</v>
      </c>
      <c r="AK471" s="11">
        <f>'OddsRatio_working_3-way'!U471/(3*'OddsRatio_working_3-way'!X471^(1/3))*SIN(('OddsRatio_working_3-way'!Y471+4*PI())/3)</f>
        <v>0.45808422929071679</v>
      </c>
      <c r="AL471" s="11">
        <f>'OddsRatio_working_3-way'!Z471+'OddsRatio_working_3-way'!AF471</f>
        <v>1.0412534608264845</v>
      </c>
      <c r="AM471" s="11">
        <f>'OddsRatio_working_3-way'!AA471+'OddsRatio_working_3-way'!AG471</f>
        <v>-0.54559685772862032</v>
      </c>
      <c r="AN471" s="11">
        <f>'OddsRatio_working_3-way'!AB471+'OddsRatio_working_3-way'!AH471</f>
        <v>-0.49565660309786364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1.0412534608264845</v>
      </c>
      <c r="AS471" s="11">
        <f>IF(('OddsRatio_working_3-way'!X471=0),IF(Q471&gt;0,-Q471^(1/3),(-Q471)^(1/3)),'OddsRatio_working_3-way'!AM471-'OddsRatio_working_3-way'!R471/3)</f>
        <v>-0.54559685772862032</v>
      </c>
      <c r="AT471" s="11">
        <f>IF(('OddsRatio_working_3-way'!X471=0),IF(Q471&gt;0,-Q471^(1/3),(-Q471)^(1/3)),'OddsRatio_working_3-way'!AN471-'OddsRatio_working_3-way'!R471/3)</f>
        <v>-0.49565660309786364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9">
        <f t="shared" si="104"/>
        <v>0.50633111444391921</v>
      </c>
      <c r="E472" s="9">
        <f t="shared" si="105"/>
        <v>0.28958595289524136</v>
      </c>
      <c r="F472" s="9">
        <f t="shared" si="106"/>
        <v>0.20408293266083932</v>
      </c>
      <c r="G472" s="9">
        <f t="shared" si="107"/>
        <v>1.0483787061860419</v>
      </c>
      <c r="H472" s="9">
        <f t="shared" si="108"/>
        <v>1.9749921967530184</v>
      </c>
      <c r="I472" s="9">
        <f t="shared" si="109"/>
        <v>3.4532061724753382</v>
      </c>
      <c r="J472" s="9">
        <f t="shared" si="110"/>
        <v>4.8999687870120754</v>
      </c>
      <c r="K472" s="11">
        <f t="shared" si="111"/>
        <v>0.5181347150259068</v>
      </c>
      <c r="L472" s="11">
        <f t="shared" si="112"/>
        <v>0.29940119760479045</v>
      </c>
      <c r="M472" s="11">
        <f t="shared" si="113"/>
        <v>0.21186440677966104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-0.26607003784649885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0.22973724107068211</v>
      </c>
      <c r="Q472" s="11">
        <f>2*'OddsRatio_working_3-way'!K472*'OddsRatio_working_3-way'!L472*'OddsRatio_working_3-way'!M472</f>
        <v>6.5733116186175139E-2</v>
      </c>
      <c r="R472" s="11">
        <f t="shared" si="114"/>
        <v>0</v>
      </c>
      <c r="S472" s="11">
        <f t="shared" si="115"/>
        <v>-0.86344649299904308</v>
      </c>
      <c r="T472" s="11">
        <f t="shared" si="116"/>
        <v>-0.24705192932733708</v>
      </c>
      <c r="U472" s="11">
        <f>'OddsRatio_working_3-way'!S472-'OddsRatio_working_3-way'!R472^2/3</f>
        <v>-0.86344649299904308</v>
      </c>
      <c r="V472" s="11">
        <f>'OddsRatio_working_3-way'!S472*'OddsRatio_working_3-way'!R472/3-2*'OddsRatio_working_3-way'!R472^3/27-'OddsRatio_working_3-way'!T472</f>
        <v>0.24705192932733708</v>
      </c>
      <c r="W472" s="11">
        <f>'OddsRatio_working_3-way'!V472^2+4*'OddsRatio_working_3-way'!U472^3/27</f>
        <v>-3.4333309497848352E-2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0.15440852088065599</v>
      </c>
      <c r="Y472" s="11">
        <f>IF('OddsRatio_working_3-way'!W472&gt;=0,IF('OddsRatio_working_3-way'!V472+SQRT('OddsRatio_working_3-way'!W472)&gt;0,0,PI()),ACOS('OddsRatio_working_3-way'!V472/(2*'OddsRatio_working_3-way'!X472)))</f>
        <v>0.6435103055615653</v>
      </c>
      <c r="Z472" s="11">
        <f>'OddsRatio_working_3-way'!X472^(1/3)*COS('OddsRatio_working_3-way'!Y472/3)</f>
        <v>0.52418935309302095</v>
      </c>
      <c r="AA472" s="11">
        <f>'OddsRatio_working_3-way'!X472^(1/3)*COS(('OddsRatio_working_3-way'!Y472+2*PI())/3)</f>
        <v>-0.36099242590260522</v>
      </c>
      <c r="AB472" s="11">
        <f>'OddsRatio_working_3-way'!X472^(1/3)*COS(('OddsRatio_working_3-way'!Y472+4*PI())/3)</f>
        <v>-0.16319692719041612</v>
      </c>
      <c r="AC472" s="11">
        <f>'OddsRatio_working_3-way'!X472^(1/3)*SIN('OddsRatio_working_3-way'!Y472/3)</f>
        <v>0.11419728442597887</v>
      </c>
      <c r="AD472" s="11">
        <f>'OddsRatio_working_3-way'!X472^(1/3)*SIN(('OddsRatio_working_3-way'!Y472+2*PI())/3)</f>
        <v>0.39686265395889775</v>
      </c>
      <c r="AE472" s="11">
        <f>'OddsRatio_working_3-way'!X472^(1/3)*SIN(('OddsRatio_working_3-way'!Y472+4*PI())/3)</f>
        <v>-0.51105993838487651</v>
      </c>
      <c r="AF472" s="11">
        <f>-'OddsRatio_working_3-way'!U472/(3*'OddsRatio_working_3-way'!X472^(1/3))*COS(('OddsRatio_working_3-way'!Y472)/3)</f>
        <v>0.52418935309302095</v>
      </c>
      <c r="AG472" s="11">
        <f>-'OddsRatio_working_3-way'!U472/(3*'OddsRatio_working_3-way'!X472^(1/3))*COS(('OddsRatio_working_3-way'!Y472+2*PI())/3)</f>
        <v>-0.36099242590260511</v>
      </c>
      <c r="AH472" s="11">
        <f>-'OddsRatio_working_3-way'!U472/(3*'OddsRatio_working_3-way'!X472^(1/3))*COS(('OddsRatio_working_3-way'!Y472+4*PI())/3)</f>
        <v>-0.16319692719041609</v>
      </c>
      <c r="AI472" s="11">
        <f>'OddsRatio_working_3-way'!U472/(3*'OddsRatio_working_3-way'!X472^(1/3))*SIN(('OddsRatio_working_3-way'!Y472)/3)</f>
        <v>-0.11419728442597885</v>
      </c>
      <c r="AJ472" s="11">
        <f>'OddsRatio_working_3-way'!U472/(3*'OddsRatio_working_3-way'!X472^(1/3))*SIN(('OddsRatio_working_3-way'!Y472+2*PI())/3)</f>
        <v>-0.39686265395889764</v>
      </c>
      <c r="AK472" s="11">
        <f>'OddsRatio_working_3-way'!U472/(3*'OddsRatio_working_3-way'!X472^(1/3))*SIN(('OddsRatio_working_3-way'!Y472+4*PI())/3)</f>
        <v>0.5110599383848764</v>
      </c>
      <c r="AL472" s="11">
        <f>'OddsRatio_working_3-way'!Z472+'OddsRatio_working_3-way'!AF472</f>
        <v>1.0483787061860419</v>
      </c>
      <c r="AM472" s="11">
        <f>'OddsRatio_working_3-way'!AA472+'OddsRatio_working_3-way'!AG472</f>
        <v>-0.72198485180521033</v>
      </c>
      <c r="AN472" s="11">
        <f>'OddsRatio_working_3-way'!AB472+'OddsRatio_working_3-way'!AH472</f>
        <v>-0.32639385438083224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1.0483787061860419</v>
      </c>
      <c r="AS472" s="11">
        <f>IF(('OddsRatio_working_3-way'!X472=0),IF(Q472&gt;0,-Q472^(1/3),(-Q472)^(1/3)),'OddsRatio_working_3-way'!AM472-'OddsRatio_working_3-way'!R472/3)</f>
        <v>-0.72198485180521033</v>
      </c>
      <c r="AT472" s="11">
        <f>IF(('OddsRatio_working_3-way'!X472=0),IF(Q472&gt;0,-Q472^(1/3),(-Q472)^(1/3)),'OddsRatio_working_3-way'!AN472-'OddsRatio_working_3-way'!R472/3)</f>
        <v>-0.32639385438083224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9">
        <f t="shared" si="104"/>
        <v>0.35902198389472528</v>
      </c>
      <c r="E473" s="9">
        <f t="shared" si="105"/>
        <v>0.30595654162927605</v>
      </c>
      <c r="F473" s="9">
        <f t="shared" si="106"/>
        <v>0.33502147447599867</v>
      </c>
      <c r="G473" s="9">
        <f t="shared" si="107"/>
        <v>1.0502027974342432</v>
      </c>
      <c r="H473" s="9">
        <f t="shared" si="108"/>
        <v>2.7853447556382127</v>
      </c>
      <c r="I473" s="9">
        <f t="shared" si="109"/>
        <v>3.2684380424579653</v>
      </c>
      <c r="J473" s="9">
        <f t="shared" si="110"/>
        <v>2.98488328715072</v>
      </c>
      <c r="K473" s="11">
        <f t="shared" si="111"/>
        <v>0.37037037037037035</v>
      </c>
      <c r="L473" s="11">
        <f t="shared" si="112"/>
        <v>0.31645569620253161</v>
      </c>
      <c r="M473" s="11">
        <f t="shared" si="113"/>
        <v>0.34602076124567471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-0.28145941921072226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0.23319495747335084</v>
      </c>
      <c r="Q473" s="11">
        <f>2*'OddsRatio_working_3-way'!K473*'OddsRatio_working_3-way'!L473*'OddsRatio_working_3-way'!M473</f>
        <v>8.111128955594811E-2</v>
      </c>
      <c r="R473" s="11">
        <f t="shared" si="114"/>
        <v>0</v>
      </c>
      <c r="S473" s="11">
        <f t="shared" si="115"/>
        <v>-0.8285207086950005</v>
      </c>
      <c r="T473" s="11">
        <f t="shared" si="116"/>
        <v>-0.2881811160678262</v>
      </c>
      <c r="U473" s="11">
        <f>'OddsRatio_working_3-way'!S473-'OddsRatio_working_3-way'!R473^2/3</f>
        <v>-0.8285207086950005</v>
      </c>
      <c r="V473" s="11">
        <f>'OddsRatio_working_3-way'!S473*'OddsRatio_working_3-way'!R473/3-2*'OddsRatio_working_3-way'!R473^3/27-'OddsRatio_working_3-way'!T473</f>
        <v>0.2881811160678262</v>
      </c>
      <c r="W473" s="11">
        <f>'OddsRatio_working_3-way'!V473^2+4*'OddsRatio_working_3-way'!U473^3/27</f>
        <v>-1.2087101636362035E-3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0.14513533841016643</v>
      </c>
      <c r="Y473" s="11">
        <f>IF('OddsRatio_working_3-way'!W473&gt;=0,IF('OddsRatio_working_3-way'!V473+SQRT('OddsRatio_working_3-way'!W473)&gt;0,0,PI()),ACOS('OddsRatio_working_3-way'!V473/(2*'OddsRatio_working_3-way'!X473)))</f>
        <v>0.12006095377258696</v>
      </c>
      <c r="Z473" s="11">
        <f>'OddsRatio_working_3-way'!X473^(1/3)*COS('OddsRatio_working_3-way'!Y473/3)</f>
        <v>0.52510139871712158</v>
      </c>
      <c r="AA473" s="11">
        <f>'OddsRatio_working_3-way'!X473^(1/3)*COS(('OddsRatio_working_3-way'!Y473+2*PI())/3)</f>
        <v>-0.28075970736948852</v>
      </c>
      <c r="AB473" s="11">
        <f>'OddsRatio_working_3-way'!X473^(1/3)*COS(('OddsRatio_working_3-way'!Y473+4*PI())/3)</f>
        <v>-0.24434169134763312</v>
      </c>
      <c r="AC473" s="11">
        <f>'OddsRatio_working_3-way'!X473^(1/3)*SIN('OddsRatio_working_3-way'!Y473/3)</f>
        <v>2.1025951353570549E-2</v>
      </c>
      <c r="AD473" s="11">
        <f>'OddsRatio_working_3-way'!X473^(1/3)*SIN(('OddsRatio_working_3-way'!Y473+2*PI())/3)</f>
        <v>0.44423817517498349</v>
      </c>
      <c r="AE473" s="11">
        <f>'OddsRatio_working_3-way'!X473^(1/3)*SIN(('OddsRatio_working_3-way'!Y473+4*PI())/3)</f>
        <v>-0.46526412652855381</v>
      </c>
      <c r="AF473" s="11">
        <f>-'OddsRatio_working_3-way'!U473/(3*'OddsRatio_working_3-way'!X473^(1/3))*COS(('OddsRatio_working_3-way'!Y473)/3)</f>
        <v>0.52510139871712158</v>
      </c>
      <c r="AG473" s="11">
        <f>-'OddsRatio_working_3-way'!U473/(3*'OddsRatio_working_3-way'!X473^(1/3))*COS(('OddsRatio_working_3-way'!Y473+2*PI())/3)</f>
        <v>-0.28075970736948852</v>
      </c>
      <c r="AH473" s="11">
        <f>-'OddsRatio_working_3-way'!U473/(3*'OddsRatio_working_3-way'!X473^(1/3))*COS(('OddsRatio_working_3-way'!Y473+4*PI())/3)</f>
        <v>-0.24434169134763312</v>
      </c>
      <c r="AI473" s="11">
        <f>'OddsRatio_working_3-way'!U473/(3*'OddsRatio_working_3-way'!X473^(1/3))*SIN(('OddsRatio_working_3-way'!Y473)/3)</f>
        <v>-2.1025951353570549E-2</v>
      </c>
      <c r="AJ473" s="11">
        <f>'OddsRatio_working_3-way'!U473/(3*'OddsRatio_working_3-way'!X473^(1/3))*SIN(('OddsRatio_working_3-way'!Y473+2*PI())/3)</f>
        <v>-0.44423817517498349</v>
      </c>
      <c r="AK473" s="11">
        <f>'OddsRatio_working_3-way'!U473/(3*'OddsRatio_working_3-way'!X473^(1/3))*SIN(('OddsRatio_working_3-way'!Y473+4*PI())/3)</f>
        <v>0.46526412652855381</v>
      </c>
      <c r="AL473" s="11">
        <f>'OddsRatio_working_3-way'!Z473+'OddsRatio_working_3-way'!AF473</f>
        <v>1.0502027974342432</v>
      </c>
      <c r="AM473" s="11">
        <f>'OddsRatio_working_3-way'!AA473+'OddsRatio_working_3-way'!AG473</f>
        <v>-0.56151941473897704</v>
      </c>
      <c r="AN473" s="11">
        <f>'OddsRatio_working_3-way'!AB473+'OddsRatio_working_3-way'!AH473</f>
        <v>-0.48868338269526623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1.0502027974342432</v>
      </c>
      <c r="AS473" s="11">
        <f>IF(('OddsRatio_working_3-way'!X473=0),IF(Q473&gt;0,-Q473^(1/3),(-Q473)^(1/3)),'OddsRatio_working_3-way'!AM473-'OddsRatio_working_3-way'!R473/3)</f>
        <v>-0.56151941473897704</v>
      </c>
      <c r="AT473" s="11">
        <f>IF(('OddsRatio_working_3-way'!X473=0),IF(Q473&gt;0,-Q473^(1/3),(-Q473)^(1/3)),'OddsRatio_working_3-way'!AN473-'OddsRatio_working_3-way'!R473/3)</f>
        <v>-0.48868338269526623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9">
        <f t="shared" si="104"/>
        <v>0.50979218964731021</v>
      </c>
      <c r="E474" s="9">
        <f t="shared" si="105"/>
        <v>0.24732556969857181</v>
      </c>
      <c r="F474" s="9">
        <f t="shared" si="106"/>
        <v>0.2428822406541179</v>
      </c>
      <c r="G474" s="9">
        <f t="shared" si="107"/>
        <v>1.056685277699438</v>
      </c>
      <c r="H474" s="9">
        <f t="shared" si="108"/>
        <v>1.9615836027064881</v>
      </c>
      <c r="I474" s="9">
        <f t="shared" si="109"/>
        <v>4.0432535997743813</v>
      </c>
      <c r="J474" s="9">
        <f t="shared" si="110"/>
        <v>4.1172215692133429</v>
      </c>
      <c r="K474" s="11">
        <f t="shared" si="111"/>
        <v>0.52356020942408377</v>
      </c>
      <c r="L474" s="11">
        <f t="shared" si="112"/>
        <v>0.25773195876288663</v>
      </c>
      <c r="M474" s="11">
        <f t="shared" si="113"/>
        <v>0.25316455696202528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-0.26411538958195113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0.23024897634857922</v>
      </c>
      <c r="Q474" s="11">
        <f>2*'OddsRatio_working_3-way'!K474*'OddsRatio_working_3-way'!L474*'OddsRatio_working_3-way'!M474</f>
        <v>6.8323138382367712E-2</v>
      </c>
      <c r="R474" s="11">
        <f t="shared" si="114"/>
        <v>0</v>
      </c>
      <c r="S474" s="11">
        <f t="shared" si="115"/>
        <v>-0.871774176858923</v>
      </c>
      <c r="T474" s="11">
        <f t="shared" si="116"/>
        <v>-0.25868669936466554</v>
      </c>
      <c r="U474" s="11">
        <f>'OddsRatio_working_3-way'!S474-'OddsRatio_working_3-way'!R474^2/3</f>
        <v>-0.871774176858923</v>
      </c>
      <c r="V474" s="11">
        <f>'OddsRatio_working_3-way'!S474*'OddsRatio_working_3-way'!R474/3-2*'OddsRatio_working_3-way'!R474^3/27-'OddsRatio_working_3-way'!T474</f>
        <v>0.25868669936466554</v>
      </c>
      <c r="W474" s="11">
        <f>'OddsRatio_working_3-way'!V474^2+4*'OddsRatio_working_3-way'!U474^3/27</f>
        <v>-3.1235242606532779E-2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0.15664773461074821</v>
      </c>
      <c r="Y474" s="11">
        <f>IF('OddsRatio_working_3-way'!W474&gt;=0,IF('OddsRatio_working_3-way'!V474+SQRT('OddsRatio_working_3-way'!W474)&gt;0,0,PI()),ACOS('OddsRatio_working_3-way'!V474/(2*'OddsRatio_working_3-way'!X474)))</f>
        <v>0.59936210691160541</v>
      </c>
      <c r="Z474" s="11">
        <f>'OddsRatio_working_3-way'!X474^(1/3)*COS('OddsRatio_working_3-way'!Y474/3)</f>
        <v>0.52834263884971888</v>
      </c>
      <c r="AA474" s="11">
        <f>'OddsRatio_working_3-way'!X474^(1/3)*COS(('OddsRatio_working_3-way'!Y474+2*PI())/3)</f>
        <v>-0.35682166316257763</v>
      </c>
      <c r="AB474" s="11">
        <f>'OddsRatio_working_3-way'!X474^(1/3)*COS(('OddsRatio_working_3-way'!Y474+4*PI())/3)</f>
        <v>-0.17152097568714114</v>
      </c>
      <c r="AC474" s="11">
        <f>'OddsRatio_working_3-way'!X474^(1/3)*SIN('OddsRatio_working_3-way'!Y474/3)</f>
        <v>0.10698340179496604</v>
      </c>
      <c r="AD474" s="11">
        <f>'OddsRatio_working_3-way'!X474^(1/3)*SIN(('OddsRatio_working_3-way'!Y474+2*PI())/3)</f>
        <v>0.40406644624888066</v>
      </c>
      <c r="AE474" s="11">
        <f>'OddsRatio_working_3-way'!X474^(1/3)*SIN(('OddsRatio_working_3-way'!Y474+4*PI())/3)</f>
        <v>-0.51104984804384668</v>
      </c>
      <c r="AF474" s="11">
        <f>-'OddsRatio_working_3-way'!U474/(3*'OddsRatio_working_3-way'!X474^(1/3))*COS(('OddsRatio_working_3-way'!Y474)/3)</f>
        <v>0.52834263884971899</v>
      </c>
      <c r="AG474" s="11">
        <f>-'OddsRatio_working_3-way'!U474/(3*'OddsRatio_working_3-way'!X474^(1/3))*COS(('OddsRatio_working_3-way'!Y474+2*PI())/3)</f>
        <v>-0.35682166316257774</v>
      </c>
      <c r="AH474" s="11">
        <f>-'OddsRatio_working_3-way'!U474/(3*'OddsRatio_working_3-way'!X474^(1/3))*COS(('OddsRatio_working_3-way'!Y474+4*PI())/3)</f>
        <v>-0.17152097568714117</v>
      </c>
      <c r="AI474" s="11">
        <f>'OddsRatio_working_3-way'!U474/(3*'OddsRatio_working_3-way'!X474^(1/3))*SIN(('OddsRatio_working_3-way'!Y474)/3)</f>
        <v>-0.10698340179496606</v>
      </c>
      <c r="AJ474" s="11">
        <f>'OddsRatio_working_3-way'!U474/(3*'OddsRatio_working_3-way'!X474^(1/3))*SIN(('OddsRatio_working_3-way'!Y474+2*PI())/3)</f>
        <v>-0.40406644624888077</v>
      </c>
      <c r="AK474" s="11">
        <f>'OddsRatio_working_3-way'!U474/(3*'OddsRatio_working_3-way'!X474^(1/3))*SIN(('OddsRatio_working_3-way'!Y474+4*PI())/3)</f>
        <v>0.51104984804384679</v>
      </c>
      <c r="AL474" s="11">
        <f>'OddsRatio_working_3-way'!Z474+'OddsRatio_working_3-way'!AF474</f>
        <v>1.056685277699438</v>
      </c>
      <c r="AM474" s="11">
        <f>'OddsRatio_working_3-way'!AA474+'OddsRatio_working_3-way'!AG474</f>
        <v>-0.71364332632515537</v>
      </c>
      <c r="AN474" s="11">
        <f>'OddsRatio_working_3-way'!AB474+'OddsRatio_working_3-way'!AH474</f>
        <v>-0.34304195137428228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1.056685277699438</v>
      </c>
      <c r="AS474" s="11">
        <f>IF(('OddsRatio_working_3-way'!X474=0),IF(Q474&gt;0,-Q474^(1/3),(-Q474)^(1/3)),'OddsRatio_working_3-way'!AM474-'OddsRatio_working_3-way'!R474/3)</f>
        <v>-0.71364332632515537</v>
      </c>
      <c r="AT474" s="11">
        <f>IF(('OddsRatio_working_3-way'!X474=0),IF(Q474&gt;0,-Q474^(1/3),(-Q474)^(1/3)),'OddsRatio_working_3-way'!AN474-'OddsRatio_working_3-way'!R474/3)</f>
        <v>-0.34304195137428228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9">
        <f t="shared" si="104"/>
        <v>0.42784463840603409</v>
      </c>
      <c r="E475" s="9">
        <f t="shared" si="105"/>
        <v>0.28521591715148342</v>
      </c>
      <c r="F475" s="9">
        <f t="shared" si="106"/>
        <v>0.28693944444248243</v>
      </c>
      <c r="G475" s="9">
        <f t="shared" si="107"/>
        <v>1.0529897825284993</v>
      </c>
      <c r="H475" s="9">
        <f t="shared" si="108"/>
        <v>2.3372970238111943</v>
      </c>
      <c r="I475" s="9">
        <f t="shared" si="109"/>
        <v>3.5061156824178279</v>
      </c>
      <c r="J475" s="9">
        <f t="shared" si="110"/>
        <v>3.4850558867672583</v>
      </c>
      <c r="K475" s="11">
        <f t="shared" si="111"/>
        <v>0.44052863436123346</v>
      </c>
      <c r="L475" s="11">
        <f t="shared" si="112"/>
        <v>0.29585798816568049</v>
      </c>
      <c r="M475" s="11">
        <f t="shared" si="113"/>
        <v>0.29761904761904762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-0.27670107482035633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0.23312703336424109</v>
      </c>
      <c r="Q475" s="11">
        <f>2*'OddsRatio_working_3-way'!K475*'OddsRatio_working_3-way'!L475*'OddsRatio_working_3-way'!M475</f>
        <v>7.7579711602076912E-2</v>
      </c>
      <c r="R475" s="11">
        <f t="shared" si="114"/>
        <v>0</v>
      </c>
      <c r="S475" s="11">
        <f t="shared" si="115"/>
        <v>-0.84252304952409396</v>
      </c>
      <c r="T475" s="11">
        <f t="shared" si="116"/>
        <v>-0.28037372696309287</v>
      </c>
      <c r="U475" s="11">
        <f>'OddsRatio_working_3-way'!S475-'OddsRatio_working_3-way'!R475^2/3</f>
        <v>-0.84252304952409396</v>
      </c>
      <c r="V475" s="11">
        <f>'OddsRatio_working_3-way'!S475*'OddsRatio_working_3-way'!R475/3-2*'OddsRatio_working_3-way'!R475^3/27-'OddsRatio_working_3-way'!T475</f>
        <v>0.28037372696309287</v>
      </c>
      <c r="W475" s="11">
        <f>'OddsRatio_working_3-way'!V475^2+4*'OddsRatio_working_3-way'!U475^3/27</f>
        <v>-9.9921804964707012E-3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0.1488301105855647</v>
      </c>
      <c r="Y475" s="11">
        <f>IF('OddsRatio_working_3-way'!W475&gt;=0,IF('OddsRatio_working_3-way'!V475+SQRT('OddsRatio_working_3-way'!W475)&gt;0,0,PI()),ACOS('OddsRatio_working_3-way'!V475/(2*'OddsRatio_working_3-way'!X475)))</f>
        <v>0.3424779320918292</v>
      </c>
      <c r="Z475" s="11">
        <f>'OddsRatio_working_3-way'!X475^(1/3)*COS('OddsRatio_working_3-way'!Y475/3)</f>
        <v>0.52649489126424964</v>
      </c>
      <c r="AA475" s="11">
        <f>'OddsRatio_working_3-way'!X475^(1/3)*COS(('OddsRatio_working_3-way'!Y475+2*PI())/3)</f>
        <v>-0.31552659525707505</v>
      </c>
      <c r="AB475" s="11">
        <f>'OddsRatio_working_3-way'!X475^(1/3)*COS(('OddsRatio_working_3-way'!Y475+4*PI())/3)</f>
        <v>-0.2109682960071747</v>
      </c>
      <c r="AC475" s="11">
        <f>'OddsRatio_working_3-way'!X475^(1/3)*SIN('OddsRatio_working_3-way'!Y475/3)</f>
        <v>6.0366762217939435E-2</v>
      </c>
      <c r="AD475" s="11">
        <f>'OddsRatio_working_3-way'!X475^(1/3)*SIN(('OddsRatio_working_3-way'!Y475+2*PI())/3)</f>
        <v>0.42577456968859617</v>
      </c>
      <c r="AE475" s="11">
        <f>'OddsRatio_working_3-way'!X475^(1/3)*SIN(('OddsRatio_working_3-way'!Y475+4*PI())/3)</f>
        <v>-0.48614133190653563</v>
      </c>
      <c r="AF475" s="11">
        <f>-'OddsRatio_working_3-way'!U475/(3*'OddsRatio_working_3-way'!X475^(1/3))*COS(('OddsRatio_working_3-way'!Y475)/3)</f>
        <v>0.52649489126424964</v>
      </c>
      <c r="AG475" s="11">
        <f>-'OddsRatio_working_3-way'!U475/(3*'OddsRatio_working_3-way'!X475^(1/3))*COS(('OddsRatio_working_3-way'!Y475+2*PI())/3)</f>
        <v>-0.31552659525707505</v>
      </c>
      <c r="AH475" s="11">
        <f>-'OddsRatio_working_3-way'!U475/(3*'OddsRatio_working_3-way'!X475^(1/3))*COS(('OddsRatio_working_3-way'!Y475+4*PI())/3)</f>
        <v>-0.2109682960071747</v>
      </c>
      <c r="AI475" s="11">
        <f>'OddsRatio_working_3-way'!U475/(3*'OddsRatio_working_3-way'!X475^(1/3))*SIN(('OddsRatio_working_3-way'!Y475)/3)</f>
        <v>-6.0366762217939435E-2</v>
      </c>
      <c r="AJ475" s="11">
        <f>'OddsRatio_working_3-way'!U475/(3*'OddsRatio_working_3-way'!X475^(1/3))*SIN(('OddsRatio_working_3-way'!Y475+2*PI())/3)</f>
        <v>-0.42577456968859617</v>
      </c>
      <c r="AK475" s="11">
        <f>'OddsRatio_working_3-way'!U475/(3*'OddsRatio_working_3-way'!X475^(1/3))*SIN(('OddsRatio_working_3-way'!Y475+4*PI())/3)</f>
        <v>0.48614133190653563</v>
      </c>
      <c r="AL475" s="11">
        <f>'OddsRatio_working_3-way'!Z475+'OddsRatio_working_3-way'!AF475</f>
        <v>1.0529897825284993</v>
      </c>
      <c r="AM475" s="11">
        <f>'OddsRatio_working_3-way'!AA475+'OddsRatio_working_3-way'!AG475</f>
        <v>-0.6310531905141501</v>
      </c>
      <c r="AN475" s="11">
        <f>'OddsRatio_working_3-way'!AB475+'OddsRatio_working_3-way'!AH475</f>
        <v>-0.42193659201434941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1.0529897825284993</v>
      </c>
      <c r="AS475" s="11">
        <f>IF(('OddsRatio_working_3-way'!X475=0),IF(Q475&gt;0,-Q475^(1/3),(-Q475)^(1/3)),'OddsRatio_working_3-way'!AM475-'OddsRatio_working_3-way'!R475/3)</f>
        <v>-0.6310531905141501</v>
      </c>
      <c r="AT475" s="11">
        <f>IF(('OddsRatio_working_3-way'!X475=0),IF(Q475&gt;0,-Q475^(1/3),(-Q475)^(1/3)),'OddsRatio_working_3-way'!AN475-'OddsRatio_working_3-way'!R475/3)</f>
        <v>-0.42193659201434941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9">
        <f t="shared" si="104"/>
        <v>0.62849386128213847</v>
      </c>
      <c r="E476" s="9">
        <f t="shared" si="105"/>
        <v>0.2285884262269178</v>
      </c>
      <c r="F476" s="9">
        <f t="shared" si="106"/>
        <v>0.14291771249094379</v>
      </c>
      <c r="G476" s="9">
        <f t="shared" si="107"/>
        <v>1.0747371587397629</v>
      </c>
      <c r="H476" s="9">
        <f t="shared" si="108"/>
        <v>1.5911054373068696</v>
      </c>
      <c r="I476" s="9">
        <f t="shared" si="109"/>
        <v>4.3746746784428554</v>
      </c>
      <c r="J476" s="9">
        <f t="shared" si="110"/>
        <v>6.9970333457678775</v>
      </c>
      <c r="K476" s="11">
        <f t="shared" si="111"/>
        <v>0.64516129032258063</v>
      </c>
      <c r="L476" s="11">
        <f t="shared" si="112"/>
        <v>0.24154589371980678</v>
      </c>
      <c r="M476" s="11">
        <f t="shared" si="113"/>
        <v>0.1519756838905775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-0.22822783137306724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0.21954411557825362</v>
      </c>
      <c r="Q476" s="11">
        <f>2*'OddsRatio_working_3-way'!K476*'OddsRatio_working_3-way'!L476*'OddsRatio_working_3-way'!M476</f>
        <v>4.7366583727778556E-2</v>
      </c>
      <c r="R476" s="11">
        <f t="shared" si="114"/>
        <v>0</v>
      </c>
      <c r="S476" s="11">
        <f t="shared" si="115"/>
        <v>-0.96195154752787804</v>
      </c>
      <c r="T476" s="11">
        <f t="shared" si="116"/>
        <v>-0.20754078695315598</v>
      </c>
      <c r="U476" s="11">
        <f>'OddsRatio_working_3-way'!S476-'OddsRatio_working_3-way'!R476^2/3</f>
        <v>-0.96195154752787804</v>
      </c>
      <c r="V476" s="11">
        <f>'OddsRatio_working_3-way'!S476*'OddsRatio_working_3-way'!R476/3-2*'OddsRatio_working_3-way'!R476^3/27-'OddsRatio_working_3-way'!T476</f>
        <v>0.20754078695315598</v>
      </c>
      <c r="W476" s="11">
        <f>'OddsRatio_working_3-way'!V476^2+4*'OddsRatio_working_3-way'!U476^3/27</f>
        <v>-8.8799801695509134E-2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0.181571597410391</v>
      </c>
      <c r="Y476" s="11">
        <f>IF('OddsRatio_working_3-way'!W476&gt;=0,IF('OddsRatio_working_3-way'!V476+SQRT('OddsRatio_working_3-way'!W476)&gt;0,0,PI()),ACOS('OddsRatio_working_3-way'!V476/(2*'OddsRatio_working_3-way'!X476)))</f>
        <v>0.96244876952243708</v>
      </c>
      <c r="Z476" s="11">
        <f>'OddsRatio_working_3-way'!X476^(1/3)*COS('OddsRatio_working_3-way'!Y476/3)</f>
        <v>0.53736857936988158</v>
      </c>
      <c r="AA476" s="11">
        <f>'OddsRatio_working_3-way'!X476^(1/3)*COS(('OddsRatio_working_3-way'!Y476+2*PI())/3)</f>
        <v>-0.42332627722864108</v>
      </c>
      <c r="AB476" s="11">
        <f>'OddsRatio_working_3-way'!X476^(1/3)*COS(('OddsRatio_working_3-way'!Y476+4*PI())/3)</f>
        <v>-0.11404230214124067</v>
      </c>
      <c r="AC476" s="11">
        <f>'OddsRatio_working_3-way'!X476^(1/3)*SIN('OddsRatio_working_3-way'!Y476/3)</f>
        <v>0.17856518627274834</v>
      </c>
      <c r="AD476" s="11">
        <f>'OddsRatio_working_3-way'!X476^(1/3)*SIN(('OddsRatio_working_3-way'!Y476+2*PI())/3)</f>
        <v>0.37609224779349776</v>
      </c>
      <c r="AE476" s="11">
        <f>'OddsRatio_working_3-way'!X476^(1/3)*SIN(('OddsRatio_working_3-way'!Y476+4*PI())/3)</f>
        <v>-0.55465743406624601</v>
      </c>
      <c r="AF476" s="11">
        <f>-'OddsRatio_working_3-way'!U476/(3*'OddsRatio_working_3-way'!X476^(1/3))*COS(('OddsRatio_working_3-way'!Y476)/3)</f>
        <v>0.53736857936988147</v>
      </c>
      <c r="AG476" s="11">
        <f>-'OddsRatio_working_3-way'!U476/(3*'OddsRatio_working_3-way'!X476^(1/3))*COS(('OddsRatio_working_3-way'!Y476+2*PI())/3)</f>
        <v>-0.42332627722864102</v>
      </c>
      <c r="AH476" s="11">
        <f>-'OddsRatio_working_3-way'!U476/(3*'OddsRatio_working_3-way'!X476^(1/3))*COS(('OddsRatio_working_3-way'!Y476+4*PI())/3)</f>
        <v>-0.11404230214124066</v>
      </c>
      <c r="AI476" s="11">
        <f>'OddsRatio_working_3-way'!U476/(3*'OddsRatio_working_3-way'!X476^(1/3))*SIN(('OddsRatio_working_3-way'!Y476)/3)</f>
        <v>-0.17856518627274831</v>
      </c>
      <c r="AJ476" s="11">
        <f>'OddsRatio_working_3-way'!U476/(3*'OddsRatio_working_3-way'!X476^(1/3))*SIN(('OddsRatio_working_3-way'!Y476+2*PI())/3)</f>
        <v>-0.3760922477934977</v>
      </c>
      <c r="AK476" s="11">
        <f>'OddsRatio_working_3-way'!U476/(3*'OddsRatio_working_3-way'!X476^(1/3))*SIN(('OddsRatio_working_3-way'!Y476+4*PI())/3)</f>
        <v>0.5546574340662459</v>
      </c>
      <c r="AL476" s="11">
        <f>'OddsRatio_working_3-way'!Z476+'OddsRatio_working_3-way'!AF476</f>
        <v>1.0747371587397629</v>
      </c>
      <c r="AM476" s="11">
        <f>'OddsRatio_working_3-way'!AA476+'OddsRatio_working_3-way'!AG476</f>
        <v>-0.84665255445728205</v>
      </c>
      <c r="AN476" s="11">
        <f>'OddsRatio_working_3-way'!AB476+'OddsRatio_working_3-way'!AH476</f>
        <v>-0.22808460428248134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1.0747371587397629</v>
      </c>
      <c r="AS476" s="11">
        <f>IF(('OddsRatio_working_3-way'!X476=0),IF(Q476&gt;0,-Q476^(1/3),(-Q476)^(1/3)),'OddsRatio_working_3-way'!AM476-'OddsRatio_working_3-way'!R476/3)</f>
        <v>-0.84665255445728205</v>
      </c>
      <c r="AT476" s="11">
        <f>IF(('OddsRatio_working_3-way'!X476=0),IF(Q476&gt;0,-Q476^(1/3),(-Q476)^(1/3)),'OddsRatio_working_3-way'!AN476-'OddsRatio_working_3-way'!R476/3)</f>
        <v>-0.22808460428248134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9">
        <f t="shared" si="104"/>
        <v>0.38155281843056094</v>
      </c>
      <c r="E477" s="9">
        <f t="shared" si="105"/>
        <v>0.27568782476515613</v>
      </c>
      <c r="F477" s="9">
        <f t="shared" si="106"/>
        <v>0.34275935680428288</v>
      </c>
      <c r="G477" s="9">
        <f t="shared" si="107"/>
        <v>1.0593915826010214</v>
      </c>
      <c r="H477" s="9">
        <f t="shared" si="108"/>
        <v>2.6208691213795627</v>
      </c>
      <c r="I477" s="9">
        <f t="shared" si="109"/>
        <v>3.6272911248505335</v>
      </c>
      <c r="J477" s="9">
        <f t="shared" si="110"/>
        <v>2.9174987645078483</v>
      </c>
      <c r="K477" s="11">
        <f t="shared" si="111"/>
        <v>0.39525691699604748</v>
      </c>
      <c r="L477" s="11">
        <f t="shared" si="112"/>
        <v>0.28735632183908044</v>
      </c>
      <c r="M477" s="11">
        <f t="shared" si="113"/>
        <v>0.35587188612099646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-0.27759753251811481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0.23524310313300156</v>
      </c>
      <c r="Q477" s="11">
        <f>2*'OddsRatio_working_3-way'!K477*'OddsRatio_working_3-way'!L477*'OddsRatio_working_3-way'!M477</f>
        <v>8.0839554341237671E-2</v>
      </c>
      <c r="R477" s="11">
        <f t="shared" si="114"/>
        <v>0</v>
      </c>
      <c r="S477" s="11">
        <f t="shared" si="115"/>
        <v>-0.84742505093286669</v>
      </c>
      <c r="T477" s="11">
        <f t="shared" si="116"/>
        <v>-0.29121135770888895</v>
      </c>
      <c r="U477" s="11">
        <f>'OddsRatio_working_3-way'!S477-'OddsRatio_working_3-way'!R477^2/3</f>
        <v>-0.84742505093286669</v>
      </c>
      <c r="V477" s="11">
        <f>'OddsRatio_working_3-way'!S477*'OddsRatio_working_3-way'!R477/3-2*'OddsRatio_working_3-way'!R477^3/27-'OddsRatio_working_3-way'!T477</f>
        <v>0.29121135770888895</v>
      </c>
      <c r="W477" s="11">
        <f>'OddsRatio_working_3-way'!V477^2+4*'OddsRatio_working_3-way'!U477^3/27</f>
        <v>-5.3530841412007812E-3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0.1501308920574437</v>
      </c>
      <c r="Y477" s="11">
        <f>IF('OddsRatio_working_3-way'!W477&gt;=0,IF('OddsRatio_working_3-way'!V477+SQRT('OddsRatio_working_3-way'!W477)&gt;0,0,PI()),ACOS('OddsRatio_working_3-way'!V477/(2*'OddsRatio_working_3-way'!X477)))</f>
        <v>0.24614806969789105</v>
      </c>
      <c r="Z477" s="11">
        <f>'OddsRatio_working_3-way'!X477^(1/3)*COS('OddsRatio_working_3-way'!Y477/3)</f>
        <v>0.5296957913005107</v>
      </c>
      <c r="AA477" s="11">
        <f>'OddsRatio_working_3-way'!X477^(1/3)*COS(('OddsRatio_working_3-way'!Y477+2*PI())/3)</f>
        <v>-0.30257108801398613</v>
      </c>
      <c r="AB477" s="11">
        <f>'OddsRatio_working_3-way'!X477^(1/3)*COS(('OddsRatio_working_3-way'!Y477+4*PI())/3)</f>
        <v>-0.2271247032865247</v>
      </c>
      <c r="AC477" s="11">
        <f>'OddsRatio_working_3-way'!X477^(1/3)*SIN('OddsRatio_working_3-way'!Y477/3)</f>
        <v>4.3558990531783977E-2</v>
      </c>
      <c r="AD477" s="11">
        <f>'OddsRatio_working_3-way'!X477^(1/3)*SIN(('OddsRatio_working_3-way'!Y477+2*PI())/3)</f>
        <v>0.43695051627805054</v>
      </c>
      <c r="AE477" s="11">
        <f>'OddsRatio_working_3-way'!X477^(1/3)*SIN(('OddsRatio_working_3-way'!Y477+4*PI())/3)</f>
        <v>-0.48050950680983445</v>
      </c>
      <c r="AF477" s="11">
        <f>-'OddsRatio_working_3-way'!U477/(3*'OddsRatio_working_3-way'!X477^(1/3))*COS(('OddsRatio_working_3-way'!Y477)/3)</f>
        <v>0.5296957913005107</v>
      </c>
      <c r="AG477" s="11">
        <f>-'OddsRatio_working_3-way'!U477/(3*'OddsRatio_working_3-way'!X477^(1/3))*COS(('OddsRatio_working_3-way'!Y477+2*PI())/3)</f>
        <v>-0.30257108801398613</v>
      </c>
      <c r="AH477" s="11">
        <f>-'OddsRatio_working_3-way'!U477/(3*'OddsRatio_working_3-way'!X477^(1/3))*COS(('OddsRatio_working_3-way'!Y477+4*PI())/3)</f>
        <v>-0.2271247032865247</v>
      </c>
      <c r="AI477" s="11">
        <f>'OddsRatio_working_3-way'!U477/(3*'OddsRatio_working_3-way'!X477^(1/3))*SIN(('OddsRatio_working_3-way'!Y477)/3)</f>
        <v>-4.3558990531783977E-2</v>
      </c>
      <c r="AJ477" s="11">
        <f>'OddsRatio_working_3-way'!U477/(3*'OddsRatio_working_3-way'!X477^(1/3))*SIN(('OddsRatio_working_3-way'!Y477+2*PI())/3)</f>
        <v>-0.43695051627805054</v>
      </c>
      <c r="AK477" s="11">
        <f>'OddsRatio_working_3-way'!U477/(3*'OddsRatio_working_3-way'!X477^(1/3))*SIN(('OddsRatio_working_3-way'!Y477+4*PI())/3)</f>
        <v>0.48050950680983445</v>
      </c>
      <c r="AL477" s="11">
        <f>'OddsRatio_working_3-way'!Z477+'OddsRatio_working_3-way'!AF477</f>
        <v>1.0593915826010214</v>
      </c>
      <c r="AM477" s="11">
        <f>'OddsRatio_working_3-way'!AA477+'OddsRatio_working_3-way'!AG477</f>
        <v>-0.60514217602797227</v>
      </c>
      <c r="AN477" s="11">
        <f>'OddsRatio_working_3-way'!AB477+'OddsRatio_working_3-way'!AH477</f>
        <v>-0.45424940657304941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1.0593915826010214</v>
      </c>
      <c r="AS477" s="11">
        <f>IF(('OddsRatio_working_3-way'!X477=0),IF(Q477&gt;0,-Q477^(1/3),(-Q477)^(1/3)),'OddsRatio_working_3-way'!AM477-'OddsRatio_working_3-way'!R477/3)</f>
        <v>-0.60514217602797227</v>
      </c>
      <c r="AT477" s="11">
        <f>IF(('OddsRatio_working_3-way'!X477=0),IF(Q477&gt;0,-Q477^(1/3),(-Q477)^(1/3)),'OddsRatio_working_3-way'!AN477-'OddsRatio_working_3-way'!R477/3)</f>
        <v>-0.45424940657304941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9">
        <f t="shared" si="104"/>
        <v>0.38008526522046865</v>
      </c>
      <c r="E478" s="9">
        <f t="shared" si="105"/>
        <v>0.26417359892295778</v>
      </c>
      <c r="F478" s="9">
        <f t="shared" si="106"/>
        <v>0.35574113585657363</v>
      </c>
      <c r="G478" s="9">
        <f t="shared" si="107"/>
        <v>1.0590835067958486</v>
      </c>
      <c r="H478" s="9">
        <f t="shared" si="108"/>
        <v>2.6309886004656073</v>
      </c>
      <c r="I478" s="9">
        <f t="shared" si="109"/>
        <v>3.7853896228730823</v>
      </c>
      <c r="J478" s="9">
        <f t="shared" si="110"/>
        <v>2.8110327966209008</v>
      </c>
      <c r="K478" s="11">
        <f t="shared" si="111"/>
        <v>0.39370078740157477</v>
      </c>
      <c r="L478" s="11">
        <f t="shared" si="112"/>
        <v>0.27548209366391185</v>
      </c>
      <c r="M478" s="11">
        <f t="shared" si="113"/>
        <v>0.36900369003690037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-0.27718067445527717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0.23532479744658186</v>
      </c>
      <c r="Q478" s="11">
        <f>2*'OddsRatio_working_3-way'!K478*'OddsRatio_working_3-way'!L478*'OddsRatio_working_3-way'!M478</f>
        <v>8.0042448111082257E-2</v>
      </c>
      <c r="R478" s="11">
        <f t="shared" si="114"/>
        <v>0</v>
      </c>
      <c r="S478" s="11">
        <f t="shared" si="115"/>
        <v>-0.84899424503186738</v>
      </c>
      <c r="T478" s="11">
        <f t="shared" si="116"/>
        <v>-0.28877355273192767</v>
      </c>
      <c r="U478" s="11">
        <f>'OddsRatio_working_3-way'!S478-'OddsRatio_working_3-way'!R478^2/3</f>
        <v>-0.84899424503186738</v>
      </c>
      <c r="V478" s="11">
        <f>'OddsRatio_working_3-way'!S478*'OddsRatio_working_3-way'!R478/3-2*'OddsRatio_working_3-way'!R478^3/27-'OddsRatio_working_3-way'!T478</f>
        <v>0.28877355273192767</v>
      </c>
      <c r="W478" s="11">
        <f>'OddsRatio_working_3-way'!V478^2+4*'OddsRatio_working_3-way'!U478^3/27</f>
        <v>-7.2687396165066337E-3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0.15054808565199862</v>
      </c>
      <c r="Y478" s="11">
        <f>IF('OddsRatio_working_3-way'!W478&gt;=0,IF('OddsRatio_working_3-way'!V478+SQRT('OddsRatio_working_3-way'!W478)&gt;0,0,PI()),ACOS('OddsRatio_working_3-way'!V478/(2*'OddsRatio_working_3-way'!X478)))</f>
        <v>0.28708220981473276</v>
      </c>
      <c r="Z478" s="11">
        <f>'OddsRatio_working_3-way'!X478^(1/3)*COS('OddsRatio_working_3-way'!Y478/3)</f>
        <v>0.52954175339792431</v>
      </c>
      <c r="AA478" s="11">
        <f>'OddsRatio_working_3-way'!X478^(1/3)*COS(('OddsRatio_working_3-way'!Y478+2*PI())/3)</f>
        <v>-0.30879030211724506</v>
      </c>
      <c r="AB478" s="11">
        <f>'OddsRatio_working_3-way'!X478^(1/3)*COS(('OddsRatio_working_3-way'!Y478+4*PI())/3)</f>
        <v>-0.22075145128067941</v>
      </c>
      <c r="AC478" s="11">
        <f>'OddsRatio_working_3-way'!X478^(1/3)*SIN('OddsRatio_working_3-way'!Y478/3)</f>
        <v>5.082925422963655E-2</v>
      </c>
      <c r="AD478" s="11">
        <f>'OddsRatio_working_3-way'!X478^(1/3)*SIN(('OddsRatio_working_3-way'!Y478+2*PI())/3)</f>
        <v>0.43318198369233879</v>
      </c>
      <c r="AE478" s="11">
        <f>'OddsRatio_working_3-way'!X478^(1/3)*SIN(('OddsRatio_working_3-way'!Y478+4*PI())/3)</f>
        <v>-0.48401123792197531</v>
      </c>
      <c r="AF478" s="11">
        <f>-'OddsRatio_working_3-way'!U478/(3*'OddsRatio_working_3-way'!X478^(1/3))*COS(('OddsRatio_working_3-way'!Y478)/3)</f>
        <v>0.5295417533979242</v>
      </c>
      <c r="AG478" s="11">
        <f>-'OddsRatio_working_3-way'!U478/(3*'OddsRatio_working_3-way'!X478^(1/3))*COS(('OddsRatio_working_3-way'!Y478+2*PI())/3)</f>
        <v>-0.30879030211724501</v>
      </c>
      <c r="AH478" s="11">
        <f>-'OddsRatio_working_3-way'!U478/(3*'OddsRatio_working_3-way'!X478^(1/3))*COS(('OddsRatio_working_3-way'!Y478+4*PI())/3)</f>
        <v>-0.22075145128067936</v>
      </c>
      <c r="AI478" s="11">
        <f>'OddsRatio_working_3-way'!U478/(3*'OddsRatio_working_3-way'!X478^(1/3))*SIN(('OddsRatio_working_3-way'!Y478)/3)</f>
        <v>-5.0829254229636543E-2</v>
      </c>
      <c r="AJ478" s="11">
        <f>'OddsRatio_working_3-way'!U478/(3*'OddsRatio_working_3-way'!X478^(1/3))*SIN(('OddsRatio_working_3-way'!Y478+2*PI())/3)</f>
        <v>-0.43318198369233873</v>
      </c>
      <c r="AK478" s="11">
        <f>'OddsRatio_working_3-way'!U478/(3*'OddsRatio_working_3-way'!X478^(1/3))*SIN(('OddsRatio_working_3-way'!Y478+4*PI())/3)</f>
        <v>0.4840112379219752</v>
      </c>
      <c r="AL478" s="11">
        <f>'OddsRatio_working_3-way'!Z478+'OddsRatio_working_3-way'!AF478</f>
        <v>1.0590835067958486</v>
      </c>
      <c r="AM478" s="11">
        <f>'OddsRatio_working_3-way'!AA478+'OddsRatio_working_3-way'!AG478</f>
        <v>-0.61758060423449002</v>
      </c>
      <c r="AN478" s="11">
        <f>'OddsRatio_working_3-way'!AB478+'OddsRatio_working_3-way'!AH478</f>
        <v>-0.44150290256135877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1.0590835067958486</v>
      </c>
      <c r="AS478" s="11">
        <f>IF(('OddsRatio_working_3-way'!X478=0),IF(Q478&gt;0,-Q478^(1/3),(-Q478)^(1/3)),'OddsRatio_working_3-way'!AM478-'OddsRatio_working_3-way'!R478/3)</f>
        <v>-0.61758060423449002</v>
      </c>
      <c r="AT478" s="11">
        <f>IF(('OddsRatio_working_3-way'!X478=0),IF(Q478&gt;0,-Q478^(1/3),(-Q478)^(1/3)),'OddsRatio_working_3-way'!AN478-'OddsRatio_working_3-way'!R478/3)</f>
        <v>-0.44150290256135877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9">
        <f t="shared" si="104"/>
        <v>0.55828931178289998</v>
      </c>
      <c r="E479" s="9">
        <f t="shared" si="105"/>
        <v>0.23949596397842865</v>
      </c>
      <c r="F479" s="9">
        <f t="shared" si="106"/>
        <v>0.20221472423867137</v>
      </c>
      <c r="G479" s="9">
        <f t="shared" si="107"/>
        <v>1.0691702721699792</v>
      </c>
      <c r="H479" s="9">
        <f t="shared" si="108"/>
        <v>1.7911860014057845</v>
      </c>
      <c r="I479" s="9">
        <f t="shared" si="109"/>
        <v>4.1754357083448381</v>
      </c>
      <c r="J479" s="9">
        <f t="shared" si="110"/>
        <v>4.9452383043072237</v>
      </c>
      <c r="K479" s="11">
        <f t="shared" si="111"/>
        <v>0.57471264367816088</v>
      </c>
      <c r="L479" s="11">
        <f t="shared" si="112"/>
        <v>0.25188916876574308</v>
      </c>
      <c r="M479" s="11">
        <f t="shared" si="113"/>
        <v>0.21321961620469082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-0.2503236815636426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0.228412108039421</v>
      </c>
      <c r="Q479" s="11">
        <f>2*'OddsRatio_working_3-way'!K479*'OddsRatio_working_3-way'!L479*'OddsRatio_working_3-way'!M479</f>
        <v>6.1733002172816479E-2</v>
      </c>
      <c r="R479" s="11">
        <f t="shared" si="114"/>
        <v>0</v>
      </c>
      <c r="S479" s="11">
        <f t="shared" si="115"/>
        <v>-0.91246703712828392</v>
      </c>
      <c r="T479" s="11">
        <f t="shared" si="116"/>
        <v>-0.24661271273737401</v>
      </c>
      <c r="U479" s="11">
        <f>'OddsRatio_working_3-way'!S479-'OddsRatio_working_3-way'!R479^2/3</f>
        <v>-0.91246703712828392</v>
      </c>
      <c r="V479" s="11">
        <f>'OddsRatio_working_3-way'!S479*'OddsRatio_working_3-way'!R479/3-2*'OddsRatio_working_3-way'!R479^3/27-'OddsRatio_working_3-way'!T479</f>
        <v>0.24661271273737401</v>
      </c>
      <c r="W479" s="11">
        <f>'OddsRatio_working_3-way'!V479^2+4*'OddsRatio_working_3-way'!U479^3/27</f>
        <v>-5.1732761157193489E-2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0.16774280255861951</v>
      </c>
      <c r="Y479" s="11">
        <f>IF('OddsRatio_working_3-way'!W479&gt;=0,IF('OddsRatio_working_3-way'!V479+SQRT('OddsRatio_working_3-way'!W479)&gt;0,0,PI()),ACOS('OddsRatio_working_3-way'!V479/(2*'OddsRatio_working_3-way'!X479)))</f>
        <v>0.74499427127765594</v>
      </c>
      <c r="Z479" s="11">
        <f>'OddsRatio_working_3-way'!X479^(1/3)*COS('OddsRatio_working_3-way'!Y479/3)</f>
        <v>0.5345851360849897</v>
      </c>
      <c r="AA479" s="11">
        <f>'OddsRatio_working_3-way'!X479^(1/3)*COS(('OddsRatio_working_3-way'!Y479+2*PI())/3)</f>
        <v>-0.38468425637610648</v>
      </c>
      <c r="AB479" s="11">
        <f>'OddsRatio_working_3-way'!X479^(1/3)*COS(('OddsRatio_working_3-way'!Y479+4*PI())/3)</f>
        <v>-0.14990087970888316</v>
      </c>
      <c r="AC479" s="11">
        <f>'OddsRatio_working_3-way'!X479^(1/3)*SIN('OddsRatio_working_3-way'!Y479/3)</f>
        <v>0.13555224572007071</v>
      </c>
      <c r="AD479" s="11">
        <f>'OddsRatio_working_3-way'!X479^(1/3)*SIN(('OddsRatio_working_3-way'!Y479+2*PI())/3)</f>
        <v>0.39518818547512696</v>
      </c>
      <c r="AE479" s="11">
        <f>'OddsRatio_working_3-way'!X479^(1/3)*SIN(('OddsRatio_working_3-way'!Y479+4*PI())/3)</f>
        <v>-0.53074043119519765</v>
      </c>
      <c r="AF479" s="11">
        <f>-'OddsRatio_working_3-way'!U479/(3*'OddsRatio_working_3-way'!X479^(1/3))*COS(('OddsRatio_working_3-way'!Y479)/3)</f>
        <v>0.53458513608498959</v>
      </c>
      <c r="AG479" s="11">
        <f>-'OddsRatio_working_3-way'!U479/(3*'OddsRatio_working_3-way'!X479^(1/3))*COS(('OddsRatio_working_3-way'!Y479+2*PI())/3)</f>
        <v>-0.38468425637610637</v>
      </c>
      <c r="AH479" s="11">
        <f>-'OddsRatio_working_3-way'!U479/(3*'OddsRatio_working_3-way'!X479^(1/3))*COS(('OddsRatio_working_3-way'!Y479+4*PI())/3)</f>
        <v>-0.14990087970888313</v>
      </c>
      <c r="AI479" s="11">
        <f>'OddsRatio_working_3-way'!U479/(3*'OddsRatio_working_3-way'!X479^(1/3))*SIN(('OddsRatio_working_3-way'!Y479)/3)</f>
        <v>-0.13555224572007069</v>
      </c>
      <c r="AJ479" s="11">
        <f>'OddsRatio_working_3-way'!U479/(3*'OddsRatio_working_3-way'!X479^(1/3))*SIN(('OddsRatio_working_3-way'!Y479+2*PI())/3)</f>
        <v>-0.39518818547512691</v>
      </c>
      <c r="AK479" s="11">
        <f>'OddsRatio_working_3-way'!U479/(3*'OddsRatio_working_3-way'!X479^(1/3))*SIN(('OddsRatio_working_3-way'!Y479+4*PI())/3)</f>
        <v>0.53074043119519754</v>
      </c>
      <c r="AL479" s="11">
        <f>'OddsRatio_working_3-way'!Z479+'OddsRatio_working_3-way'!AF479</f>
        <v>1.0691702721699792</v>
      </c>
      <c r="AM479" s="11">
        <f>'OddsRatio_working_3-way'!AA479+'OddsRatio_working_3-way'!AG479</f>
        <v>-0.76936851275221285</v>
      </c>
      <c r="AN479" s="11">
        <f>'OddsRatio_working_3-way'!AB479+'OddsRatio_working_3-way'!AH479</f>
        <v>-0.29980175941776632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1.0691702721699792</v>
      </c>
      <c r="AS479" s="11">
        <f>IF(('OddsRatio_working_3-way'!X479=0),IF(Q479&gt;0,-Q479^(1/3),(-Q479)^(1/3)),'OddsRatio_working_3-way'!AM479-'OddsRatio_working_3-way'!R479/3)</f>
        <v>-0.76936851275221285</v>
      </c>
      <c r="AT479" s="11">
        <f>IF(('OddsRatio_working_3-way'!X479=0),IF(Q479&gt;0,-Q479^(1/3),(-Q479)^(1/3)),'OddsRatio_working_3-way'!AN479-'OddsRatio_working_3-way'!R479/3)</f>
        <v>-0.29980175941776632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9">
        <f t="shared" si="104"/>
        <v>0.34881323878869619</v>
      </c>
      <c r="E480" s="9">
        <f t="shared" si="105"/>
        <v>0.26838106793469235</v>
      </c>
      <c r="F480" s="9">
        <f t="shared" si="106"/>
        <v>0.38280569327661129</v>
      </c>
      <c r="G480" s="9">
        <f t="shared" si="107"/>
        <v>1.0607179912259634</v>
      </c>
      <c r="H480" s="9">
        <f t="shared" si="108"/>
        <v>2.8668636645576955</v>
      </c>
      <c r="I480" s="9">
        <f t="shared" si="109"/>
        <v>3.7260452374507254</v>
      </c>
      <c r="J480" s="9">
        <f t="shared" si="110"/>
        <v>2.6122913466634645</v>
      </c>
      <c r="K480" s="11">
        <f t="shared" si="111"/>
        <v>0.3623188405797102</v>
      </c>
      <c r="L480" s="11">
        <f t="shared" si="112"/>
        <v>0.28011204481792717</v>
      </c>
      <c r="M480" s="11">
        <f t="shared" si="113"/>
        <v>0.3968253968253968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-0.27689272166193357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0.23560148697160024</v>
      </c>
      <c r="Q480" s="11">
        <f>2*'OddsRatio_working_3-way'!K480*'OddsRatio_working_3-way'!L480*'OddsRatio_working_3-way'!M480</f>
        <v>8.0547516913367603E-2</v>
      </c>
      <c r="R480" s="11">
        <f t="shared" si="114"/>
        <v>0</v>
      </c>
      <c r="S480" s="11">
        <f t="shared" si="115"/>
        <v>-0.85087641725466878</v>
      </c>
      <c r="T480" s="11">
        <f t="shared" si="116"/>
        <v>-0.29089792042894658</v>
      </c>
      <c r="U480" s="11">
        <f>'OddsRatio_working_3-way'!S480-'OddsRatio_working_3-way'!R480^2/3</f>
        <v>-0.85087641725466878</v>
      </c>
      <c r="V480" s="11">
        <f>'OddsRatio_working_3-way'!S480*'OddsRatio_working_3-way'!R480/3-2*'OddsRatio_working_3-way'!R480^3/27-'OddsRatio_working_3-way'!T480</f>
        <v>0.29089792042894658</v>
      </c>
      <c r="W480" s="11">
        <f>'OddsRatio_working_3-way'!V480^2+4*'OddsRatio_working_3-way'!U480^3/27</f>
        <v>-6.6415989636028488E-3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0.1510489979058853</v>
      </c>
      <c r="Y480" s="11">
        <f>IF('OddsRatio_working_3-way'!W480&gt;=0,IF('OddsRatio_working_3-way'!V480+SQRT('OddsRatio_working_3-way'!W480)&gt;0,0,PI()),ACOS('OddsRatio_working_3-way'!V480/(2*'OddsRatio_working_3-way'!X480)))</f>
        <v>0.27315083157043163</v>
      </c>
      <c r="Z480" s="11">
        <f>'OddsRatio_working_3-way'!X480^(1/3)*COS('OddsRatio_working_3-way'!Y480/3)</f>
        <v>0.53035899561298172</v>
      </c>
      <c r="AA480" s="11">
        <f>'OddsRatio_working_3-way'!X480^(1/3)*COS(('OddsRatio_working_3-way'!Y480+2*PI())/3)</f>
        <v>-0.30711523606110108</v>
      </c>
      <c r="AB480" s="11">
        <f>'OddsRatio_working_3-way'!X480^(1/3)*COS(('OddsRatio_working_3-way'!Y480+4*PI())/3)</f>
        <v>-0.22324375955188072</v>
      </c>
      <c r="AC480" s="11">
        <f>'OddsRatio_working_3-way'!X480^(1/3)*SIN('OddsRatio_working_3-way'!Y480/3)</f>
        <v>4.8423219539929972E-2</v>
      </c>
      <c r="AD480" s="11">
        <f>'OddsRatio_working_3-way'!X480^(1/3)*SIN(('OddsRatio_working_3-way'!Y480+2*PI())/3)</f>
        <v>0.43509275355647692</v>
      </c>
      <c r="AE480" s="11">
        <f>'OddsRatio_working_3-way'!X480^(1/3)*SIN(('OddsRatio_working_3-way'!Y480+4*PI())/3)</f>
        <v>-0.48351597309640665</v>
      </c>
      <c r="AF480" s="11">
        <f>-'OddsRatio_working_3-way'!U480/(3*'OddsRatio_working_3-way'!X480^(1/3))*COS(('OddsRatio_working_3-way'!Y480)/3)</f>
        <v>0.53035899561298161</v>
      </c>
      <c r="AG480" s="11">
        <f>-'OddsRatio_working_3-way'!U480/(3*'OddsRatio_working_3-way'!X480^(1/3))*COS(('OddsRatio_working_3-way'!Y480+2*PI())/3)</f>
        <v>-0.30711523606110103</v>
      </c>
      <c r="AH480" s="11">
        <f>-'OddsRatio_working_3-way'!U480/(3*'OddsRatio_working_3-way'!X480^(1/3))*COS(('OddsRatio_working_3-way'!Y480+4*PI())/3)</f>
        <v>-0.22324375955188067</v>
      </c>
      <c r="AI480" s="11">
        <f>'OddsRatio_working_3-way'!U480/(3*'OddsRatio_working_3-way'!X480^(1/3))*SIN(('OddsRatio_working_3-way'!Y480)/3)</f>
        <v>-4.8423219539929965E-2</v>
      </c>
      <c r="AJ480" s="11">
        <f>'OddsRatio_working_3-way'!U480/(3*'OddsRatio_working_3-way'!X480^(1/3))*SIN(('OddsRatio_working_3-way'!Y480+2*PI())/3)</f>
        <v>-0.43509275355647681</v>
      </c>
      <c r="AK480" s="11">
        <f>'OddsRatio_working_3-way'!U480/(3*'OddsRatio_working_3-way'!X480^(1/3))*SIN(('OddsRatio_working_3-way'!Y480+4*PI())/3)</f>
        <v>0.48351597309640654</v>
      </c>
      <c r="AL480" s="11">
        <f>'OddsRatio_working_3-way'!Z480+'OddsRatio_working_3-way'!AF480</f>
        <v>1.0607179912259634</v>
      </c>
      <c r="AM480" s="11">
        <f>'OddsRatio_working_3-way'!AA480+'OddsRatio_working_3-way'!AG480</f>
        <v>-0.61423047212220205</v>
      </c>
      <c r="AN480" s="11">
        <f>'OddsRatio_working_3-way'!AB480+'OddsRatio_working_3-way'!AH480</f>
        <v>-0.44648751910376139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1.0607179912259634</v>
      </c>
      <c r="AS480" s="11">
        <f>IF(('OddsRatio_working_3-way'!X480=0),IF(Q480&gt;0,-Q480^(1/3),(-Q480)^(1/3)),'OddsRatio_working_3-way'!AM480-'OddsRatio_working_3-way'!R480/3)</f>
        <v>-0.61423047212220205</v>
      </c>
      <c r="AT480" s="11">
        <f>IF(('OddsRatio_working_3-way'!X480=0),IF(Q480&gt;0,-Q480^(1/3),(-Q480)^(1/3)),'OddsRatio_working_3-way'!AN480-'OddsRatio_working_3-way'!R480/3)</f>
        <v>-0.44648751910376139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9">
        <f t="shared" si="104"/>
        <v>0.45276403563873063</v>
      </c>
      <c r="E481" s="9">
        <f t="shared" si="105"/>
        <v>0.28827050811847743</v>
      </c>
      <c r="F481" s="9">
        <f t="shared" si="106"/>
        <v>0.25896545624279188</v>
      </c>
      <c r="G481" s="9">
        <f t="shared" si="107"/>
        <v>1.0330393088814782</v>
      </c>
      <c r="H481" s="9">
        <f t="shared" si="108"/>
        <v>2.2086559913913297</v>
      </c>
      <c r="I481" s="9">
        <f t="shared" si="109"/>
        <v>3.4689639482267332</v>
      </c>
      <c r="J481" s="9">
        <f t="shared" si="110"/>
        <v>3.861518885601694</v>
      </c>
      <c r="K481" s="11">
        <f t="shared" si="111"/>
        <v>0.46082949308755761</v>
      </c>
      <c r="L481" s="11">
        <f t="shared" si="112"/>
        <v>0.29498525073746312</v>
      </c>
      <c r="M481" s="11">
        <f t="shared" si="113"/>
        <v>0.26525198938992045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-0.27929473540624583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0.22824586991261864</v>
      </c>
      <c r="Q481" s="11">
        <f>2*'OddsRatio_working_3-way'!K481*'OddsRatio_working_3-way'!L481*'OddsRatio_working_3-way'!M481</f>
        <v>7.211559870856829E-2</v>
      </c>
      <c r="R481" s="11">
        <f t="shared" si="114"/>
        <v>0</v>
      </c>
      <c r="S481" s="11">
        <f t="shared" si="115"/>
        <v>-0.81722224223319317</v>
      </c>
      <c r="T481" s="11">
        <f t="shared" si="116"/>
        <v>-0.2582060796945318</v>
      </c>
      <c r="U481" s="11">
        <f>'OddsRatio_working_3-way'!S481-'OddsRatio_working_3-way'!R481^2/3</f>
        <v>-0.81722224223319317</v>
      </c>
      <c r="V481" s="11">
        <f>'OddsRatio_working_3-way'!S481*'OddsRatio_working_3-way'!R481/3-2*'OddsRatio_working_3-way'!R481^3/27-'OddsRatio_working_3-way'!T481</f>
        <v>0.2582060796945318</v>
      </c>
      <c r="W481" s="11">
        <f>'OddsRatio_working_3-way'!V481^2+4*'OddsRatio_working_3-way'!U481^3/27</f>
        <v>-1.4186459935860957E-2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0.14217668543671275</v>
      </c>
      <c r="Y481" s="11">
        <f>IF('OddsRatio_working_3-way'!W481&gt;=0,IF('OddsRatio_working_3-way'!V481+SQRT('OddsRatio_working_3-way'!W481)&gt;0,0,PI()),ACOS('OddsRatio_working_3-way'!V481/(2*'OddsRatio_working_3-way'!X481)))</f>
        <v>0.43219987401225346</v>
      </c>
      <c r="Z481" s="11">
        <f>'OddsRatio_working_3-way'!X481^(1/3)*COS('OddsRatio_working_3-way'!Y481/3)</f>
        <v>0.51651965444073911</v>
      </c>
      <c r="AA481" s="11">
        <f>'OddsRatio_working_3-way'!X481^(1/3)*COS(('OddsRatio_working_3-way'!Y481+2*PI())/3)</f>
        <v>-0.32315316655972642</v>
      </c>
      <c r="AB481" s="11">
        <f>'OddsRatio_working_3-way'!X481^(1/3)*COS(('OddsRatio_working_3-way'!Y481+4*PI())/3)</f>
        <v>-0.19336648788101274</v>
      </c>
      <c r="AC481" s="11">
        <f>'OddsRatio_working_3-way'!X481^(1/3)*SIN('OddsRatio_working_3-way'!Y481/3)</f>
        <v>7.4932373872382996E-2</v>
      </c>
      <c r="AD481" s="11">
        <f>'OddsRatio_working_3-way'!X481^(1/3)*SIN(('OddsRatio_working_3-way'!Y481+2*PI())/3)</f>
        <v>0.40985295536344835</v>
      </c>
      <c r="AE481" s="11">
        <f>'OddsRatio_working_3-way'!X481^(1/3)*SIN(('OddsRatio_working_3-way'!Y481+4*PI())/3)</f>
        <v>-0.48478532923583117</v>
      </c>
      <c r="AF481" s="11">
        <f>-'OddsRatio_working_3-way'!U481/(3*'OddsRatio_working_3-way'!X481^(1/3))*COS(('OddsRatio_working_3-way'!Y481)/3)</f>
        <v>0.51651965444073911</v>
      </c>
      <c r="AG481" s="11">
        <f>-'OddsRatio_working_3-way'!U481/(3*'OddsRatio_working_3-way'!X481^(1/3))*COS(('OddsRatio_working_3-way'!Y481+2*PI())/3)</f>
        <v>-0.32315316655972642</v>
      </c>
      <c r="AH481" s="11">
        <f>-'OddsRatio_working_3-way'!U481/(3*'OddsRatio_working_3-way'!X481^(1/3))*COS(('OddsRatio_working_3-way'!Y481+4*PI())/3)</f>
        <v>-0.19336648788101274</v>
      </c>
      <c r="AI481" s="11">
        <f>'OddsRatio_working_3-way'!U481/(3*'OddsRatio_working_3-way'!X481^(1/3))*SIN(('OddsRatio_working_3-way'!Y481)/3)</f>
        <v>-7.4932373872382996E-2</v>
      </c>
      <c r="AJ481" s="11">
        <f>'OddsRatio_working_3-way'!U481/(3*'OddsRatio_working_3-way'!X481^(1/3))*SIN(('OddsRatio_working_3-way'!Y481+2*PI())/3)</f>
        <v>-0.40985295536344835</v>
      </c>
      <c r="AK481" s="11">
        <f>'OddsRatio_working_3-way'!U481/(3*'OddsRatio_working_3-way'!X481^(1/3))*SIN(('OddsRatio_working_3-way'!Y481+4*PI())/3)</f>
        <v>0.48478532923583117</v>
      </c>
      <c r="AL481" s="11">
        <f>'OddsRatio_working_3-way'!Z481+'OddsRatio_working_3-way'!AF481</f>
        <v>1.0330393088814782</v>
      </c>
      <c r="AM481" s="11">
        <f>'OddsRatio_working_3-way'!AA481+'OddsRatio_working_3-way'!AG481</f>
        <v>-0.64630633311945285</v>
      </c>
      <c r="AN481" s="11">
        <f>'OddsRatio_working_3-way'!AB481+'OddsRatio_working_3-way'!AH481</f>
        <v>-0.38673297576202548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1.0330393088814782</v>
      </c>
      <c r="AS481" s="11">
        <f>IF(('OddsRatio_working_3-way'!X481=0),IF(Q481&gt;0,-Q481^(1/3),(-Q481)^(1/3)),'OddsRatio_working_3-way'!AM481-'OddsRatio_working_3-way'!R481/3)</f>
        <v>-0.64630633311945285</v>
      </c>
      <c r="AT481" s="11">
        <f>IF(('OddsRatio_working_3-way'!X481=0),IF(Q481&gt;0,-Q481^(1/3),(-Q481)^(1/3)),'OddsRatio_working_3-way'!AN481-'OddsRatio_working_3-way'!R481/3)</f>
        <v>-0.38673297576202548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9">
        <f t="shared" si="104"/>
        <v>0.81971779930336242</v>
      </c>
      <c r="E482" s="9">
        <f t="shared" si="105"/>
        <v>0.11614876323830049</v>
      </c>
      <c r="F482" s="9">
        <f t="shared" si="106"/>
        <v>6.4133437458337009E-2</v>
      </c>
      <c r="G482" s="9">
        <f t="shared" si="107"/>
        <v>1.0996601565188064</v>
      </c>
      <c r="H482" s="9">
        <f t="shared" si="108"/>
        <v>1.2199320313037616</v>
      </c>
      <c r="I482" s="9">
        <f t="shared" si="109"/>
        <v>8.6096482831101397</v>
      </c>
      <c r="J482" s="9">
        <f t="shared" si="110"/>
        <v>15.592490277004563</v>
      </c>
      <c r="K482" s="11">
        <f t="shared" si="111"/>
        <v>0.83333333333333337</v>
      </c>
      <c r="L482" s="11">
        <f t="shared" si="112"/>
        <v>0.12626262626262627</v>
      </c>
      <c r="M482" s="11">
        <f t="shared" si="113"/>
        <v>7.0077084793272598E-2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-0.13541806761848807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0.15034425072967469</v>
      </c>
      <c r="Q482" s="11">
        <f>2*'OddsRatio_working_3-way'!K482*'OddsRatio_working_3-way'!L482*'OddsRatio_working_3-way'!M482</f>
        <v>1.4746861278045581E-2</v>
      </c>
      <c r="R482" s="11">
        <f t="shared" si="114"/>
        <v>0</v>
      </c>
      <c r="S482" s="11">
        <f t="shared" si="115"/>
        <v>-1.110222981125665</v>
      </c>
      <c r="T482" s="11">
        <f t="shared" si="116"/>
        <v>-0.10889877205744629</v>
      </c>
      <c r="U482" s="11">
        <f>'OddsRatio_working_3-way'!S482-'OddsRatio_working_3-way'!R482^2/3</f>
        <v>-1.110222981125665</v>
      </c>
      <c r="V482" s="11">
        <f>'OddsRatio_working_3-way'!S482*'OddsRatio_working_3-way'!R482/3-2*'OddsRatio_working_3-way'!R482^3/27-'OddsRatio_working_3-way'!T482</f>
        <v>0.10889877205744629</v>
      </c>
      <c r="W482" s="11">
        <f>'OddsRatio_working_3-way'!V482^2+4*'OddsRatio_working_3-way'!U482^3/27</f>
        <v>-0.19087518643925763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0.22513003408856697</v>
      </c>
      <c r="Y482" s="11">
        <f>IF('OddsRatio_working_3-way'!W482&gt;=0,IF('OddsRatio_working_3-way'!V482+SQRT('OddsRatio_working_3-way'!W482)&gt;0,0,PI()),ACOS('OddsRatio_working_3-way'!V482/(2*'OddsRatio_working_3-way'!X482)))</f>
        <v>1.3265166034008087</v>
      </c>
      <c r="Z482" s="11">
        <f>'OddsRatio_working_3-way'!X482^(1/3)*COS('OddsRatio_working_3-way'!Y482/3)</f>
        <v>0.54983007825940333</v>
      </c>
      <c r="AA482" s="11">
        <f>'OddsRatio_working_3-way'!X482^(1/3)*COS(('OddsRatio_working_3-way'!Y482+2*PI())/3)</f>
        <v>-0.50034997223094047</v>
      </c>
      <c r="AB482" s="11">
        <f>'OddsRatio_working_3-way'!X482^(1/3)*COS(('OddsRatio_working_3-way'!Y482+4*PI())/3)</f>
        <v>-4.9480106028462832E-2</v>
      </c>
      <c r="AC482" s="11">
        <f>'OddsRatio_working_3-way'!X482^(1/3)*SIN('OddsRatio_working_3-way'!Y482/3)</f>
        <v>0.2603098386214911</v>
      </c>
      <c r="AD482" s="11">
        <f>'OddsRatio_working_3-way'!X482^(1/3)*SIN(('OddsRatio_working_3-way'!Y482+2*PI())/3)</f>
        <v>0.34601189622668388</v>
      </c>
      <c r="AE482" s="11">
        <f>'OddsRatio_working_3-way'!X482^(1/3)*SIN(('OddsRatio_working_3-way'!Y482+4*PI())/3)</f>
        <v>-0.60632173484817486</v>
      </c>
      <c r="AF482" s="11">
        <f>-'OddsRatio_working_3-way'!U482/(3*'OddsRatio_working_3-way'!X482^(1/3))*COS(('OddsRatio_working_3-way'!Y482)/3)</f>
        <v>0.54983007825940322</v>
      </c>
      <c r="AG482" s="11">
        <f>-'OddsRatio_working_3-way'!U482/(3*'OddsRatio_working_3-way'!X482^(1/3))*COS(('OddsRatio_working_3-way'!Y482+2*PI())/3)</f>
        <v>-0.50034997223094035</v>
      </c>
      <c r="AH482" s="11">
        <f>-'OddsRatio_working_3-way'!U482/(3*'OddsRatio_working_3-way'!X482^(1/3))*COS(('OddsRatio_working_3-way'!Y482+4*PI())/3)</f>
        <v>-4.9480106028462818E-2</v>
      </c>
      <c r="AI482" s="11">
        <f>'OddsRatio_working_3-way'!U482/(3*'OddsRatio_working_3-way'!X482^(1/3))*SIN(('OddsRatio_working_3-way'!Y482)/3)</f>
        <v>-0.26030983862149104</v>
      </c>
      <c r="AJ482" s="11">
        <f>'OddsRatio_working_3-way'!U482/(3*'OddsRatio_working_3-way'!X482^(1/3))*SIN(('OddsRatio_working_3-way'!Y482+2*PI())/3)</f>
        <v>-0.34601189622668382</v>
      </c>
      <c r="AK482" s="11">
        <f>'OddsRatio_working_3-way'!U482/(3*'OddsRatio_working_3-way'!X482^(1/3))*SIN(('OddsRatio_working_3-way'!Y482+4*PI())/3)</f>
        <v>0.60632173484817475</v>
      </c>
      <c r="AL482" s="11">
        <f>'OddsRatio_working_3-way'!Z482+'OddsRatio_working_3-way'!AF482</f>
        <v>1.0996601565188064</v>
      </c>
      <c r="AM482" s="11">
        <f>'OddsRatio_working_3-way'!AA482+'OddsRatio_working_3-way'!AG482</f>
        <v>-1.0006999444618807</v>
      </c>
      <c r="AN482" s="11">
        <f>'OddsRatio_working_3-way'!AB482+'OddsRatio_working_3-way'!AH482</f>
        <v>-9.896021205692565E-2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1.0996601565188064</v>
      </c>
      <c r="AS482" s="11">
        <f>IF(('OddsRatio_working_3-way'!X482=0),IF(Q482&gt;0,-Q482^(1/3),(-Q482)^(1/3)),'OddsRatio_working_3-way'!AM482-'OddsRatio_working_3-way'!R482/3)</f>
        <v>-1.0006999444618807</v>
      </c>
      <c r="AT482" s="11">
        <f>IF(('OddsRatio_working_3-way'!X482=0),IF(Q482&gt;0,-Q482^(1/3),(-Q482)^(1/3)),'OddsRatio_working_3-way'!AN482-'OddsRatio_working_3-way'!R482/3)</f>
        <v>-9.896021205692565E-2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9">
        <f t="shared" si="104"/>
        <v>0.36694668236427896</v>
      </c>
      <c r="E483" s="9">
        <f t="shared" si="105"/>
        <v>0.34802370183149317</v>
      </c>
      <c r="F483" s="9">
        <f t="shared" si="106"/>
        <v>0.28502961580422792</v>
      </c>
      <c r="G483" s="9">
        <f t="shared" si="107"/>
        <v>1.0583997271369787</v>
      </c>
      <c r="H483" s="9">
        <f t="shared" si="108"/>
        <v>2.7251915552332751</v>
      </c>
      <c r="I483" s="9">
        <f t="shared" si="109"/>
        <v>2.873367517032452</v>
      </c>
      <c r="J483" s="9">
        <f t="shared" si="110"/>
        <v>3.5084073533146403</v>
      </c>
      <c r="K483" s="11">
        <f t="shared" si="111"/>
        <v>0.38022813688212931</v>
      </c>
      <c r="L483" s="11">
        <f t="shared" si="112"/>
        <v>0.36101083032490977</v>
      </c>
      <c r="M483" s="11">
        <f t="shared" si="113"/>
        <v>0.29673590504451036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-0.27851192713292661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0.23502301575912829</v>
      </c>
      <c r="Q483" s="11">
        <f>2*'OddsRatio_working_3-way'!K483*'OddsRatio_working_3-way'!L483*'OddsRatio_working_3-way'!M483</f>
        <v>8.1463783625347744E-2</v>
      </c>
      <c r="R483" s="11">
        <f t="shared" si="114"/>
        <v>0</v>
      </c>
      <c r="S483" s="11">
        <f t="shared" si="115"/>
        <v>-0.84385260688300012</v>
      </c>
      <c r="T483" s="11">
        <f t="shared" si="116"/>
        <v>-0.29249657084332753</v>
      </c>
      <c r="U483" s="11">
        <f>'OddsRatio_working_3-way'!S483-'OddsRatio_working_3-way'!R483^2/3</f>
        <v>-0.84385260688300012</v>
      </c>
      <c r="V483" s="11">
        <f>'OddsRatio_working_3-way'!S483*'OddsRatio_working_3-way'!R483/3-2*'OddsRatio_working_3-way'!R483^3/27-'OddsRatio_working_3-way'!T483</f>
        <v>0.29249657084332753</v>
      </c>
      <c r="W483" s="11">
        <f>'OddsRatio_working_3-way'!V483^2+4*'OddsRatio_working_3-way'!U483^3/27</f>
        <v>-3.467483264693233E-3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0.14918254524222913</v>
      </c>
      <c r="Y483" s="11">
        <f>IF('OddsRatio_working_3-way'!W483&gt;=0,IF('OddsRatio_working_3-way'!V483+SQRT('OddsRatio_working_3-way'!W483)&gt;0,0,PI()),ACOS('OddsRatio_working_3-way'!V483/(2*'OddsRatio_working_3-way'!X483)))</f>
        <v>0.19866423894685292</v>
      </c>
      <c r="Z483" s="11">
        <f>'OddsRatio_working_3-way'!X483^(1/3)*COS('OddsRatio_working_3-way'!Y483/3)</f>
        <v>0.52919986356848947</v>
      </c>
      <c r="AA483" s="11">
        <f>'OddsRatio_working_3-way'!X483^(1/3)*COS(('OddsRatio_working_3-way'!Y483+2*PI())/3)</f>
        <v>-0.29499368147179028</v>
      </c>
      <c r="AB483" s="11">
        <f>'OddsRatio_working_3-way'!X483^(1/3)*COS(('OddsRatio_working_3-way'!Y483+4*PI())/3)</f>
        <v>-0.23420618209669927</v>
      </c>
      <c r="AC483" s="11">
        <f>'OddsRatio_working_3-way'!X483^(1/3)*SIN('OddsRatio_working_3-way'!Y483/3)</f>
        <v>3.509567912757313E-2</v>
      </c>
      <c r="AD483" s="11">
        <f>'OddsRatio_working_3-way'!X483^(1/3)*SIN(('OddsRatio_working_3-way'!Y483+2*PI())/3)</f>
        <v>0.44075268596578437</v>
      </c>
      <c r="AE483" s="11">
        <f>'OddsRatio_working_3-way'!X483^(1/3)*SIN(('OddsRatio_working_3-way'!Y483+4*PI())/3)</f>
        <v>-0.47584836509335743</v>
      </c>
      <c r="AF483" s="11">
        <f>-'OddsRatio_working_3-way'!U483/(3*'OddsRatio_working_3-way'!X483^(1/3))*COS(('OddsRatio_working_3-way'!Y483)/3)</f>
        <v>0.52919986356848936</v>
      </c>
      <c r="AG483" s="11">
        <f>-'OddsRatio_working_3-way'!U483/(3*'OddsRatio_working_3-way'!X483^(1/3))*COS(('OddsRatio_working_3-way'!Y483+2*PI())/3)</f>
        <v>-0.29499368147179023</v>
      </c>
      <c r="AH483" s="11">
        <f>-'OddsRatio_working_3-way'!U483/(3*'OddsRatio_working_3-way'!X483^(1/3))*COS(('OddsRatio_working_3-way'!Y483+4*PI())/3)</f>
        <v>-0.23420618209669922</v>
      </c>
      <c r="AI483" s="11">
        <f>'OddsRatio_working_3-way'!U483/(3*'OddsRatio_working_3-way'!X483^(1/3))*SIN(('OddsRatio_working_3-way'!Y483)/3)</f>
        <v>-3.5095679127573123E-2</v>
      </c>
      <c r="AJ483" s="11">
        <f>'OddsRatio_working_3-way'!U483/(3*'OddsRatio_working_3-way'!X483^(1/3))*SIN(('OddsRatio_working_3-way'!Y483+2*PI())/3)</f>
        <v>-0.44075268596578432</v>
      </c>
      <c r="AK483" s="11">
        <f>'OddsRatio_working_3-way'!U483/(3*'OddsRatio_working_3-way'!X483^(1/3))*SIN(('OddsRatio_working_3-way'!Y483+4*PI())/3)</f>
        <v>0.47584836509335732</v>
      </c>
      <c r="AL483" s="11">
        <f>'OddsRatio_working_3-way'!Z483+'OddsRatio_working_3-way'!AF483</f>
        <v>1.0583997271369787</v>
      </c>
      <c r="AM483" s="11">
        <f>'OddsRatio_working_3-way'!AA483+'OddsRatio_working_3-way'!AG483</f>
        <v>-0.58998736294358056</v>
      </c>
      <c r="AN483" s="11">
        <f>'OddsRatio_working_3-way'!AB483+'OddsRatio_working_3-way'!AH483</f>
        <v>-0.46841236419339849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1.0583997271369787</v>
      </c>
      <c r="AS483" s="11">
        <f>IF(('OddsRatio_working_3-way'!X483=0),IF(Q483&gt;0,-Q483^(1/3),(-Q483)^(1/3)),'OddsRatio_working_3-way'!AM483-'OddsRatio_working_3-way'!R483/3)</f>
        <v>-0.58998736294358056</v>
      </c>
      <c r="AT483" s="11">
        <f>IF(('OddsRatio_working_3-way'!X483=0),IF(Q483&gt;0,-Q483^(1/3),(-Q483)^(1/3)),'OddsRatio_working_3-way'!AN483-'OddsRatio_working_3-way'!R483/3)</f>
        <v>-0.46841236419339849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9">
        <f t="shared" si="104"/>
        <v>0.49178550885815403</v>
      </c>
      <c r="E484" s="9">
        <f t="shared" si="105"/>
        <v>0.27864126770789066</v>
      </c>
      <c r="F484" s="9">
        <f t="shared" si="106"/>
        <v>0.22957322343395545</v>
      </c>
      <c r="G484" s="9">
        <f t="shared" si="107"/>
        <v>1.0653678395509714</v>
      </c>
      <c r="H484" s="9">
        <f t="shared" si="108"/>
        <v>2.033406804364442</v>
      </c>
      <c r="I484" s="9">
        <f t="shared" si="109"/>
        <v>3.5888438501088604</v>
      </c>
      <c r="J484" s="9">
        <f t="shared" si="110"/>
        <v>4.3559086945855601</v>
      </c>
      <c r="K484" s="11">
        <f t="shared" si="111"/>
        <v>0.50761421319796951</v>
      </c>
      <c r="L484" s="11">
        <f t="shared" si="112"/>
        <v>0.29154518950437314</v>
      </c>
      <c r="M484" s="11">
        <f t="shared" si="113"/>
        <v>0.24096385542168672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-0.26477691559774785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0.23357849565820366</v>
      </c>
      <c r="Q484" s="11">
        <f>2*'OddsRatio_working_3-way'!K484*'OddsRatio_working_3-way'!L484*'OddsRatio_working_3-way'!M484</f>
        <v>7.1321678063573618E-2</v>
      </c>
      <c r="R484" s="11">
        <f t="shared" si="114"/>
        <v>0</v>
      </c>
      <c r="S484" s="11">
        <f t="shared" si="115"/>
        <v>-0.88217092162618438</v>
      </c>
      <c r="T484" s="11">
        <f t="shared" si="116"/>
        <v>-0.2693651669087585</v>
      </c>
      <c r="U484" s="11">
        <f>'OddsRatio_working_3-way'!S484-'OddsRatio_working_3-way'!R484^2/3</f>
        <v>-0.88217092162618438</v>
      </c>
      <c r="V484" s="11">
        <f>'OddsRatio_working_3-way'!S484*'OddsRatio_working_3-way'!R484/3-2*'OddsRatio_working_3-way'!R484^3/27-'OddsRatio_working_3-way'!T484</f>
        <v>0.2693651669087585</v>
      </c>
      <c r="W484" s="11">
        <f>'OddsRatio_working_3-way'!V484^2+4*'OddsRatio_working_3-way'!U484^3/27</f>
        <v>-2.915024943564723E-2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0.15945833513760777</v>
      </c>
      <c r="Y484" s="11">
        <f>IF('OddsRatio_working_3-way'!W484&gt;=0,IF('OddsRatio_working_3-way'!V484+SQRT('OddsRatio_working_3-way'!W484)&gt;0,0,PI()),ACOS('OddsRatio_working_3-way'!V484/(2*'OddsRatio_working_3-way'!X484)))</f>
        <v>0.56493099184977158</v>
      </c>
      <c r="Z484" s="11">
        <f>'OddsRatio_working_3-way'!X484^(1/3)*COS('OddsRatio_working_3-way'!Y484/3)</f>
        <v>0.53268391977548579</v>
      </c>
      <c r="AA484" s="11">
        <f>'OddsRatio_working_3-way'!X484^(1/3)*COS(('OddsRatio_working_3-way'!Y484+2*PI())/3)</f>
        <v>-0.35425448240879204</v>
      </c>
      <c r="AB484" s="11">
        <f>'OddsRatio_working_3-way'!X484^(1/3)*COS(('OddsRatio_working_3-way'!Y484+4*PI())/3)</f>
        <v>-0.17842943736669392</v>
      </c>
      <c r="AC484" s="11">
        <f>'OddsRatio_working_3-way'!X484^(1/3)*SIN('OddsRatio_working_3-way'!Y484/3)</f>
        <v>0.10151263708533363</v>
      </c>
      <c r="AD484" s="11">
        <f>'OddsRatio_working_3-way'!X484^(1/3)*SIN(('OddsRatio_working_3-way'!Y484+2*PI())/3)</f>
        <v>0.41056148817037591</v>
      </c>
      <c r="AE484" s="11">
        <f>'OddsRatio_working_3-way'!X484^(1/3)*SIN(('OddsRatio_working_3-way'!Y484+4*PI())/3)</f>
        <v>-0.51207412525570939</v>
      </c>
      <c r="AF484" s="11">
        <f>-'OddsRatio_working_3-way'!U484/(3*'OddsRatio_working_3-way'!X484^(1/3))*COS(('OddsRatio_working_3-way'!Y484)/3)</f>
        <v>0.53268391977548557</v>
      </c>
      <c r="AG484" s="11">
        <f>-'OddsRatio_working_3-way'!U484/(3*'OddsRatio_working_3-way'!X484^(1/3))*COS(('OddsRatio_working_3-way'!Y484+2*PI())/3)</f>
        <v>-0.35425448240879193</v>
      </c>
      <c r="AH484" s="11">
        <f>-'OddsRatio_working_3-way'!U484/(3*'OddsRatio_working_3-way'!X484^(1/3))*COS(('OddsRatio_working_3-way'!Y484+4*PI())/3)</f>
        <v>-0.17842943736669384</v>
      </c>
      <c r="AI484" s="11">
        <f>'OddsRatio_working_3-way'!U484/(3*'OddsRatio_working_3-way'!X484^(1/3))*SIN(('OddsRatio_working_3-way'!Y484)/3)</f>
        <v>-0.10151263708533359</v>
      </c>
      <c r="AJ484" s="11">
        <f>'OddsRatio_working_3-way'!U484/(3*'OddsRatio_working_3-way'!X484^(1/3))*SIN(('OddsRatio_working_3-way'!Y484+2*PI())/3)</f>
        <v>-0.41056148817037574</v>
      </c>
      <c r="AK484" s="11">
        <f>'OddsRatio_working_3-way'!U484/(3*'OddsRatio_working_3-way'!X484^(1/3))*SIN(('OddsRatio_working_3-way'!Y484+4*PI())/3)</f>
        <v>0.51207412525570917</v>
      </c>
      <c r="AL484" s="11">
        <f>'OddsRatio_working_3-way'!Z484+'OddsRatio_working_3-way'!AF484</f>
        <v>1.0653678395509714</v>
      </c>
      <c r="AM484" s="11">
        <f>'OddsRatio_working_3-way'!AA484+'OddsRatio_working_3-way'!AG484</f>
        <v>-0.70850896481758396</v>
      </c>
      <c r="AN484" s="11">
        <f>'OddsRatio_working_3-way'!AB484+'OddsRatio_working_3-way'!AH484</f>
        <v>-0.35685887473338773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1.0653678395509714</v>
      </c>
      <c r="AS484" s="11">
        <f>IF(('OddsRatio_working_3-way'!X484=0),IF(Q484&gt;0,-Q484^(1/3),(-Q484)^(1/3)),'OddsRatio_working_3-way'!AM484-'OddsRatio_working_3-way'!R484/3)</f>
        <v>-0.70850896481758396</v>
      </c>
      <c r="AT484" s="11">
        <f>IF(('OddsRatio_working_3-way'!X484=0),IF(Q484&gt;0,-Q484^(1/3),(-Q484)^(1/3)),'OddsRatio_working_3-way'!AN484-'OddsRatio_working_3-way'!R484/3)</f>
        <v>-0.35685887473338773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9">
        <f t="shared" si="104"/>
        <v>0.4991075296101718</v>
      </c>
      <c r="E485" s="9">
        <f t="shared" si="105"/>
        <v>0.29578583186678548</v>
      </c>
      <c r="F485" s="9">
        <f t="shared" si="106"/>
        <v>0.20510663852304273</v>
      </c>
      <c r="G485" s="9">
        <f t="shared" si="107"/>
        <v>1.0676343244473567</v>
      </c>
      <c r="H485" s="9">
        <f t="shared" si="108"/>
        <v>2.0035762649805156</v>
      </c>
      <c r="I485" s="9">
        <f t="shared" si="109"/>
        <v>3.3808245435176048</v>
      </c>
      <c r="J485" s="9">
        <f t="shared" si="110"/>
        <v>4.8755125977439047</v>
      </c>
      <c r="K485" s="11">
        <f t="shared" si="111"/>
        <v>0.51546391752577325</v>
      </c>
      <c r="L485" s="11">
        <f t="shared" si="112"/>
        <v>0.30959752321981426</v>
      </c>
      <c r="M485" s="11">
        <f t="shared" si="113"/>
        <v>0.21598272138228941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-0.26227331068884563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0.23438168354019467</v>
      </c>
      <c r="Q485" s="11">
        <f>2*'OddsRatio_working_3-way'!K485*'OddsRatio_working_3-way'!L485*'OddsRatio_working_3-way'!M485</f>
        <v>6.8935789276527867E-2</v>
      </c>
      <c r="R485" s="11">
        <f t="shared" si="114"/>
        <v>0</v>
      </c>
      <c r="S485" s="11">
        <f t="shared" si="115"/>
        <v>-0.89365434448745384</v>
      </c>
      <c r="T485" s="11">
        <f t="shared" si="116"/>
        <v>-0.26283951308454534</v>
      </c>
      <c r="U485" s="11">
        <f>'OddsRatio_working_3-way'!S485-'OddsRatio_working_3-way'!R485^2/3</f>
        <v>-0.89365434448745384</v>
      </c>
      <c r="V485" s="11">
        <f>'OddsRatio_working_3-way'!S485*'OddsRatio_working_3-way'!R485/3-2*'OddsRatio_working_3-way'!R485^3/27-'OddsRatio_working_3-way'!T485</f>
        <v>0.26283951308454534</v>
      </c>
      <c r="W485" s="11">
        <f>'OddsRatio_working_3-way'!V485^2+4*'OddsRatio_working_3-way'!U485^3/27</f>
        <v>-3.6647023459302319E-2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0.16258200476822704</v>
      </c>
      <c r="Y485" s="11">
        <f>IF('OddsRatio_working_3-way'!W485&gt;=0,IF('OddsRatio_working_3-way'!V485+SQRT('OddsRatio_working_3-way'!W485)&gt;0,0,PI()),ACOS('OddsRatio_working_3-way'!V485/(2*'OddsRatio_working_3-way'!X485)))</f>
        <v>0.62948800026931373</v>
      </c>
      <c r="Z485" s="11">
        <f>'OddsRatio_working_3-way'!X485^(1/3)*COS('OddsRatio_working_3-way'!Y485/3)</f>
        <v>0.53381716222367837</v>
      </c>
      <c r="AA485" s="11">
        <f>'OddsRatio_working_3-way'!X485^(1/3)*COS(('OddsRatio_working_3-way'!Y485+2*PI())/3)</f>
        <v>-0.36536168725104518</v>
      </c>
      <c r="AB485" s="11">
        <f>'OddsRatio_working_3-way'!X485^(1/3)*COS(('OddsRatio_working_3-way'!Y485+4*PI())/3)</f>
        <v>-0.16845547497263311</v>
      </c>
      <c r="AC485" s="11">
        <f>'OddsRatio_working_3-way'!X485^(1/3)*SIN('OddsRatio_working_3-way'!Y485/3)</f>
        <v>0.11368385466405076</v>
      </c>
      <c r="AD485" s="11">
        <f>'OddsRatio_working_3-way'!X485^(1/3)*SIN(('OddsRatio_working_3-way'!Y485+2*PI())/3)</f>
        <v>0.40545729612979892</v>
      </c>
      <c r="AE485" s="11">
        <f>'OddsRatio_working_3-way'!X485^(1/3)*SIN(('OddsRatio_working_3-way'!Y485+4*PI())/3)</f>
        <v>-0.5191411507938497</v>
      </c>
      <c r="AF485" s="11">
        <f>-'OddsRatio_working_3-way'!U485/(3*'OddsRatio_working_3-way'!X485^(1/3))*COS(('OddsRatio_working_3-way'!Y485)/3)</f>
        <v>0.53381716222367837</v>
      </c>
      <c r="AG485" s="11">
        <f>-'OddsRatio_working_3-way'!U485/(3*'OddsRatio_working_3-way'!X485^(1/3))*COS(('OddsRatio_working_3-way'!Y485+2*PI())/3)</f>
        <v>-0.36536168725104518</v>
      </c>
      <c r="AH485" s="11">
        <f>-'OddsRatio_working_3-way'!U485/(3*'OddsRatio_working_3-way'!X485^(1/3))*COS(('OddsRatio_working_3-way'!Y485+4*PI())/3)</f>
        <v>-0.16845547497263311</v>
      </c>
      <c r="AI485" s="11">
        <f>'OddsRatio_working_3-way'!U485/(3*'OddsRatio_working_3-way'!X485^(1/3))*SIN(('OddsRatio_working_3-way'!Y485)/3)</f>
        <v>-0.11368385466405076</v>
      </c>
      <c r="AJ485" s="11">
        <f>'OddsRatio_working_3-way'!U485/(3*'OddsRatio_working_3-way'!X485^(1/3))*SIN(('OddsRatio_working_3-way'!Y485+2*PI())/3)</f>
        <v>-0.40545729612979892</v>
      </c>
      <c r="AK485" s="11">
        <f>'OddsRatio_working_3-way'!U485/(3*'OddsRatio_working_3-way'!X485^(1/3))*SIN(('OddsRatio_working_3-way'!Y485+4*PI())/3)</f>
        <v>0.5191411507938497</v>
      </c>
      <c r="AL485" s="11">
        <f>'OddsRatio_working_3-way'!Z485+'OddsRatio_working_3-way'!AF485</f>
        <v>1.0676343244473567</v>
      </c>
      <c r="AM485" s="11">
        <f>'OddsRatio_working_3-way'!AA485+'OddsRatio_working_3-way'!AG485</f>
        <v>-0.73072337450209035</v>
      </c>
      <c r="AN485" s="11">
        <f>'OddsRatio_working_3-way'!AB485+'OddsRatio_working_3-way'!AH485</f>
        <v>-0.33691094994526621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1.0676343244473567</v>
      </c>
      <c r="AS485" s="11">
        <f>IF(('OddsRatio_working_3-way'!X485=0),IF(Q485&gt;0,-Q485^(1/3),(-Q485)^(1/3)),'OddsRatio_working_3-way'!AM485-'OddsRatio_working_3-way'!R485/3)</f>
        <v>-0.73072337450209035</v>
      </c>
      <c r="AT485" s="11">
        <f>IF(('OddsRatio_working_3-way'!X485=0),IF(Q485&gt;0,-Q485^(1/3),(-Q485)^(1/3)),'OddsRatio_working_3-way'!AN485-'OddsRatio_working_3-way'!R485/3)</f>
        <v>-0.33691094994526621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9">
        <f t="shared" si="104"/>
        <v>0.53554933133221883</v>
      </c>
      <c r="E486" s="9">
        <f t="shared" si="105"/>
        <v>0.27438217633543616</v>
      </c>
      <c r="F486" s="9">
        <f t="shared" si="106"/>
        <v>0.19006849233234488</v>
      </c>
      <c r="G486" s="9">
        <f t="shared" si="107"/>
        <v>1.0706686642999059</v>
      </c>
      <c r="H486" s="9">
        <f t="shared" si="108"/>
        <v>1.8672416180829234</v>
      </c>
      <c r="I486" s="9">
        <f t="shared" si="109"/>
        <v>3.6445516008207677</v>
      </c>
      <c r="J486" s="9">
        <f t="shared" si="110"/>
        <v>5.2612612839136261</v>
      </c>
      <c r="K486" s="11">
        <f t="shared" si="111"/>
        <v>0.5524861878453039</v>
      </c>
      <c r="L486" s="11">
        <f t="shared" si="112"/>
        <v>0.28818443804034583</v>
      </c>
      <c r="M486" s="11">
        <f t="shared" si="113"/>
        <v>0.20080321285140559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-0.25458197526520798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0.23211287361300573</v>
      </c>
      <c r="Q486" s="11">
        <f>2*'OddsRatio_working_3-way'!K486*'OddsRatio_working_3-way'!L486*'OddsRatio_working_3-way'!M486</f>
        <v>6.3942940389257769E-2</v>
      </c>
      <c r="R486" s="11">
        <f t="shared" si="114"/>
        <v>0</v>
      </c>
      <c r="S486" s="11">
        <f t="shared" si="115"/>
        <v>-0.9117411920903068</v>
      </c>
      <c r="T486" s="11">
        <f t="shared" si="116"/>
        <v>-0.25116837247666851</v>
      </c>
      <c r="U486" s="11">
        <f>'OddsRatio_working_3-way'!S486-'OddsRatio_working_3-way'!R486^2/3</f>
        <v>-0.9117411920903068</v>
      </c>
      <c r="V486" s="11">
        <f>'OddsRatio_working_3-way'!S486*'OddsRatio_working_3-way'!R486/3-2*'OddsRatio_working_3-way'!R486^3/27-'OddsRatio_working_3-way'!T486</f>
        <v>0.25116837247666851</v>
      </c>
      <c r="W486" s="11">
        <f>'OddsRatio_working_3-way'!V486^2+4*'OddsRatio_working_3-way'!U486^3/27</f>
        <v>-4.9196659847572974E-2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0.16754268947058795</v>
      </c>
      <c r="Y486" s="11">
        <f>IF('OddsRatio_working_3-way'!W486&gt;=0,IF('OddsRatio_working_3-way'!V486+SQRT('OddsRatio_working_3-way'!W486)&gt;0,0,PI()),ACOS('OddsRatio_working_3-way'!V486/(2*'OddsRatio_working_3-way'!X486)))</f>
        <v>0.72339120831260384</v>
      </c>
      <c r="Z486" s="11">
        <f>'OddsRatio_working_3-way'!X486^(1/3)*COS('OddsRatio_working_3-way'!Y486/3)</f>
        <v>0.53533433214995296</v>
      </c>
      <c r="AA486" s="11">
        <f>'OddsRatio_working_3-way'!X486^(1/3)*COS(('OddsRatio_working_3-way'!Y486+2*PI())/3)</f>
        <v>-0.38167665093807718</v>
      </c>
      <c r="AB486" s="11">
        <f>'OddsRatio_working_3-way'!X486^(1/3)*COS(('OddsRatio_working_3-way'!Y486+4*PI())/3)</f>
        <v>-0.1536576812118759</v>
      </c>
      <c r="AC486" s="11">
        <f>'OddsRatio_working_3-way'!X486^(1/3)*SIN('OddsRatio_working_3-way'!Y486/3)</f>
        <v>0.13164681355176344</v>
      </c>
      <c r="AD486" s="11">
        <f>'OddsRatio_working_3-way'!X486^(1/3)*SIN(('OddsRatio_working_3-way'!Y486+2*PI())/3)</f>
        <v>0.39778972438395405</v>
      </c>
      <c r="AE486" s="11">
        <f>'OddsRatio_working_3-way'!X486^(1/3)*SIN(('OddsRatio_working_3-way'!Y486+4*PI())/3)</f>
        <v>-0.52943653793571754</v>
      </c>
      <c r="AF486" s="11">
        <f>-'OddsRatio_working_3-way'!U486/(3*'OddsRatio_working_3-way'!X486^(1/3))*COS(('OddsRatio_working_3-way'!Y486)/3)</f>
        <v>0.53533433214995296</v>
      </c>
      <c r="AG486" s="11">
        <f>-'OddsRatio_working_3-way'!U486/(3*'OddsRatio_working_3-way'!X486^(1/3))*COS(('OddsRatio_working_3-way'!Y486+2*PI())/3)</f>
        <v>-0.38167665093807718</v>
      </c>
      <c r="AH486" s="11">
        <f>-'OddsRatio_working_3-way'!U486/(3*'OddsRatio_working_3-way'!X486^(1/3))*COS(('OddsRatio_working_3-way'!Y486+4*PI())/3)</f>
        <v>-0.1536576812118759</v>
      </c>
      <c r="AI486" s="11">
        <f>'OddsRatio_working_3-way'!U486/(3*'OddsRatio_working_3-way'!X486^(1/3))*SIN(('OddsRatio_working_3-way'!Y486)/3)</f>
        <v>-0.13164681355176344</v>
      </c>
      <c r="AJ486" s="11">
        <f>'OddsRatio_working_3-way'!U486/(3*'OddsRatio_working_3-way'!X486^(1/3))*SIN(('OddsRatio_working_3-way'!Y486+2*PI())/3)</f>
        <v>-0.39778972438395405</v>
      </c>
      <c r="AK486" s="11">
        <f>'OddsRatio_working_3-way'!U486/(3*'OddsRatio_working_3-way'!X486^(1/3))*SIN(('OddsRatio_working_3-way'!Y486+4*PI())/3)</f>
        <v>0.52943653793571754</v>
      </c>
      <c r="AL486" s="11">
        <f>'OddsRatio_working_3-way'!Z486+'OddsRatio_working_3-way'!AF486</f>
        <v>1.0706686642999059</v>
      </c>
      <c r="AM486" s="11">
        <f>'OddsRatio_working_3-way'!AA486+'OddsRatio_working_3-way'!AG486</f>
        <v>-0.76335330187615436</v>
      </c>
      <c r="AN486" s="11">
        <f>'OddsRatio_working_3-way'!AB486+'OddsRatio_working_3-way'!AH486</f>
        <v>-0.30731536242375179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1.0706686642999059</v>
      </c>
      <c r="AS486" s="11">
        <f>IF(('OddsRatio_working_3-way'!X486=0),IF(Q486&gt;0,-Q486^(1/3),(-Q486)^(1/3)),'OddsRatio_working_3-way'!AM486-'OddsRatio_working_3-way'!R486/3)</f>
        <v>-0.76335330187615436</v>
      </c>
      <c r="AT486" s="11">
        <f>IF(('OddsRatio_working_3-way'!X486=0),IF(Q486&gt;0,-Q486^(1/3),(-Q486)^(1/3)),'OddsRatio_working_3-way'!AN486-'OddsRatio_working_3-way'!R486/3)</f>
        <v>-0.30731536242375179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9">
        <f t="shared" si="104"/>
        <v>0.51581976536416707</v>
      </c>
      <c r="E487" s="9">
        <f t="shared" si="105"/>
        <v>0.28957638795480717</v>
      </c>
      <c r="F487" s="9">
        <f t="shared" si="106"/>
        <v>0.1946038466810259</v>
      </c>
      <c r="G487" s="9">
        <f t="shared" si="107"/>
        <v>1.0666609715851636</v>
      </c>
      <c r="H487" s="9">
        <f t="shared" si="108"/>
        <v>1.9386616549949443</v>
      </c>
      <c r="I487" s="9">
        <f t="shared" si="109"/>
        <v>3.4533202346458762</v>
      </c>
      <c r="J487" s="9">
        <f t="shared" si="110"/>
        <v>5.1386445697504355</v>
      </c>
      <c r="K487" s="11">
        <f t="shared" si="111"/>
        <v>0.53191489361702127</v>
      </c>
      <c r="L487" s="11">
        <f t="shared" si="112"/>
        <v>0.30303030303030304</v>
      </c>
      <c r="M487" s="11">
        <f t="shared" si="113"/>
        <v>0.20491803278688525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-0.25938844320427867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0.23319170075361212</v>
      </c>
      <c r="Q487" s="11">
        <f>2*'OddsRatio_working_3-way'!K487*'OddsRatio_working_3-way'!L487*'OddsRatio_working_3-way'!M487</f>
        <v>6.6059971884875973E-2</v>
      </c>
      <c r="R487" s="11">
        <f t="shared" si="114"/>
        <v>0</v>
      </c>
      <c r="S487" s="11">
        <f t="shared" si="115"/>
        <v>-0.8990057454871434</v>
      </c>
      <c r="T487" s="11">
        <f t="shared" si="116"/>
        <v>-0.25467584857992742</v>
      </c>
      <c r="U487" s="11">
        <f>'OddsRatio_working_3-way'!S487-'OddsRatio_working_3-way'!R487^2/3</f>
        <v>-0.8990057454871434</v>
      </c>
      <c r="V487" s="11">
        <f>'OddsRatio_working_3-way'!S487*'OddsRatio_working_3-way'!R487/3-2*'OddsRatio_working_3-way'!R487^3/27-'OddsRatio_working_3-way'!T487</f>
        <v>0.25467584857992742</v>
      </c>
      <c r="W487" s="11">
        <f>'OddsRatio_working_3-way'!V487^2+4*'OddsRatio_working_3-way'!U487^3/27</f>
        <v>-4.2782675796670805E-2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0.16404455465404583</v>
      </c>
      <c r="Y487" s="11">
        <f>IF('OddsRatio_working_3-way'!W487&gt;=0,IF('OddsRatio_working_3-way'!V487+SQRT('OddsRatio_working_3-way'!W487)&gt;0,0,PI()),ACOS('OddsRatio_working_3-way'!V487/(2*'OddsRatio_working_3-way'!X487)))</f>
        <v>0.68211691970479016</v>
      </c>
      <c r="Z487" s="11">
        <f>'OddsRatio_working_3-way'!X487^(1/3)*COS('OddsRatio_working_3-way'!Y487/3)</f>
        <v>0.5333304857925818</v>
      </c>
      <c r="AA487" s="11">
        <f>'OddsRatio_working_3-way'!X487^(1/3)*COS(('OddsRatio_working_3-way'!Y487+2*PI())/3)</f>
        <v>-0.37353142587749549</v>
      </c>
      <c r="AB487" s="11">
        <f>'OddsRatio_working_3-way'!X487^(1/3)*COS(('OddsRatio_working_3-way'!Y487+4*PI())/3)</f>
        <v>-0.15979905991508672</v>
      </c>
      <c r="AC487" s="11">
        <f>'OddsRatio_working_3-way'!X487^(1/3)*SIN('OddsRatio_working_3-way'!Y487/3)</f>
        <v>0.12339843902293253</v>
      </c>
      <c r="AD487" s="11">
        <f>'OddsRatio_working_3-way'!X487^(1/3)*SIN(('OddsRatio_working_3-way'!Y487+2*PI())/3)</f>
        <v>0.40017852979760526</v>
      </c>
      <c r="AE487" s="11">
        <f>'OddsRatio_working_3-way'!X487^(1/3)*SIN(('OddsRatio_working_3-way'!Y487+4*PI())/3)</f>
        <v>-0.52357696882053772</v>
      </c>
      <c r="AF487" s="11">
        <f>-'OddsRatio_working_3-way'!U487/(3*'OddsRatio_working_3-way'!X487^(1/3))*COS(('OddsRatio_working_3-way'!Y487)/3)</f>
        <v>0.53333048579258191</v>
      </c>
      <c r="AG487" s="11">
        <f>-'OddsRatio_working_3-way'!U487/(3*'OddsRatio_working_3-way'!X487^(1/3))*COS(('OddsRatio_working_3-way'!Y487+2*PI())/3)</f>
        <v>-0.3735314258774956</v>
      </c>
      <c r="AH487" s="11">
        <f>-'OddsRatio_working_3-way'!U487/(3*'OddsRatio_working_3-way'!X487^(1/3))*COS(('OddsRatio_working_3-way'!Y487+4*PI())/3)</f>
        <v>-0.15979905991508675</v>
      </c>
      <c r="AI487" s="11">
        <f>'OddsRatio_working_3-way'!U487/(3*'OddsRatio_working_3-way'!X487^(1/3))*SIN(('OddsRatio_working_3-way'!Y487)/3)</f>
        <v>-0.12339843902293256</v>
      </c>
      <c r="AJ487" s="11">
        <f>'OddsRatio_working_3-way'!U487/(3*'OddsRatio_working_3-way'!X487^(1/3))*SIN(('OddsRatio_working_3-way'!Y487+2*PI())/3)</f>
        <v>-0.40017852979760532</v>
      </c>
      <c r="AK487" s="11">
        <f>'OddsRatio_working_3-way'!U487/(3*'OddsRatio_working_3-way'!X487^(1/3))*SIN(('OddsRatio_working_3-way'!Y487+4*PI())/3)</f>
        <v>0.52357696882053784</v>
      </c>
      <c r="AL487" s="11">
        <f>'OddsRatio_working_3-way'!Z487+'OddsRatio_working_3-way'!AF487</f>
        <v>1.0666609715851636</v>
      </c>
      <c r="AM487" s="11">
        <f>'OddsRatio_working_3-way'!AA487+'OddsRatio_working_3-way'!AG487</f>
        <v>-0.7470628517549911</v>
      </c>
      <c r="AN487" s="11">
        <f>'OddsRatio_working_3-way'!AB487+'OddsRatio_working_3-way'!AH487</f>
        <v>-0.3195981198301735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1.0666609715851636</v>
      </c>
      <c r="AS487" s="11">
        <f>IF(('OddsRatio_working_3-way'!X487=0),IF(Q487&gt;0,-Q487^(1/3),(-Q487)^(1/3)),'OddsRatio_working_3-way'!AM487-'OddsRatio_working_3-way'!R487/3)</f>
        <v>-0.7470628517549911</v>
      </c>
      <c r="AT487" s="11">
        <f>IF(('OddsRatio_working_3-way'!X487=0),IF(Q487&gt;0,-Q487^(1/3),(-Q487)^(1/3)),'OddsRatio_working_3-way'!AN487-'OddsRatio_working_3-way'!R487/3)</f>
        <v>-0.3195981198301735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9">
        <f t="shared" si="104"/>
        <v>0.56306800321261785</v>
      </c>
      <c r="E488" s="9">
        <f t="shared" si="105"/>
        <v>0.26375562101131922</v>
      </c>
      <c r="F488" s="9">
        <f t="shared" si="106"/>
        <v>0.17317637577606276</v>
      </c>
      <c r="G488" s="9">
        <f t="shared" si="107"/>
        <v>1.077756136160485</v>
      </c>
      <c r="H488" s="9">
        <f t="shared" si="108"/>
        <v>1.7759844180355495</v>
      </c>
      <c r="I488" s="9">
        <f t="shared" si="109"/>
        <v>3.7913883926556564</v>
      </c>
      <c r="J488" s="9">
        <f t="shared" si="110"/>
        <v>5.7744596831909485</v>
      </c>
      <c r="K488" s="11">
        <f t="shared" si="111"/>
        <v>0.58139534883720934</v>
      </c>
      <c r="L488" s="11">
        <f t="shared" si="112"/>
        <v>0.2785515320334262</v>
      </c>
      <c r="M488" s="11">
        <f t="shared" si="113"/>
        <v>0.18416206261510129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-0.24638443117758602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0.23084381107742502</v>
      </c>
      <c r="Q488" s="11">
        <f>2*'OddsRatio_working_3-way'!K488*'OddsRatio_working_3-way'!L488*'OddsRatio_working_3-way'!M488</f>
        <v>5.9649563585897937E-2</v>
      </c>
      <c r="R488" s="11">
        <f t="shared" si="114"/>
        <v>0</v>
      </c>
      <c r="S488" s="11">
        <f t="shared" si="115"/>
        <v>-0.93692531615782249</v>
      </c>
      <c r="T488" s="11">
        <f t="shared" si="116"/>
        <v>-0.24209956489866213</v>
      </c>
      <c r="U488" s="11">
        <f>'OddsRatio_working_3-way'!S488-'OddsRatio_working_3-way'!R488^2/3</f>
        <v>-0.93692531615782249</v>
      </c>
      <c r="V488" s="11">
        <f>'OddsRatio_working_3-way'!S488*'OddsRatio_working_3-way'!R488/3-2*'OddsRatio_working_3-way'!R488^3/27-'OddsRatio_working_3-way'!T488</f>
        <v>0.24209956489866213</v>
      </c>
      <c r="W488" s="11">
        <f>'OddsRatio_working_3-way'!V488^2+4*'OddsRatio_working_3-way'!U488^3/27</f>
        <v>-6.3233764880876009E-2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0.17453220634384181</v>
      </c>
      <c r="Y488" s="11">
        <f>IF('OddsRatio_working_3-way'!W488&gt;=0,IF('OddsRatio_working_3-way'!V488+SQRT('OddsRatio_working_3-way'!W488)&gt;0,0,PI()),ACOS('OddsRatio_working_3-way'!V488/(2*'OddsRatio_working_3-way'!X488)))</f>
        <v>0.80436750080153618</v>
      </c>
      <c r="Z488" s="11">
        <f>'OddsRatio_working_3-way'!X488^(1/3)*COS('OddsRatio_working_3-way'!Y488/3)</f>
        <v>0.53887806808024263</v>
      </c>
      <c r="AA488" s="11">
        <f>'OddsRatio_working_3-way'!X488^(1/3)*COS(('OddsRatio_working_3-way'!Y488+2*PI())/3)</f>
        <v>-0.39765428214281257</v>
      </c>
      <c r="AB488" s="11">
        <f>'OddsRatio_working_3-way'!X488^(1/3)*COS(('OddsRatio_working_3-way'!Y488+4*PI())/3)</f>
        <v>-0.14122378593743024</v>
      </c>
      <c r="AC488" s="11">
        <f>'OddsRatio_working_3-way'!X488^(1/3)*SIN('OddsRatio_working_3-way'!Y488/3)</f>
        <v>0.14805021601260696</v>
      </c>
      <c r="AD488" s="11">
        <f>'OddsRatio_working_3-way'!X488^(1/3)*SIN(('OddsRatio_working_3-way'!Y488+2*PI())/3)</f>
        <v>0.39265698849346692</v>
      </c>
      <c r="AE488" s="11">
        <f>'OddsRatio_working_3-way'!X488^(1/3)*SIN(('OddsRatio_working_3-way'!Y488+4*PI())/3)</f>
        <v>-0.54070720450607379</v>
      </c>
      <c r="AF488" s="11">
        <f>-'OddsRatio_working_3-way'!U488/(3*'OddsRatio_working_3-way'!X488^(1/3))*COS(('OddsRatio_working_3-way'!Y488)/3)</f>
        <v>0.53887806808024252</v>
      </c>
      <c r="AG488" s="11">
        <f>-'OddsRatio_working_3-way'!U488/(3*'OddsRatio_working_3-way'!X488^(1/3))*COS(('OddsRatio_working_3-way'!Y488+2*PI())/3)</f>
        <v>-0.39765428214281251</v>
      </c>
      <c r="AH488" s="11">
        <f>-'OddsRatio_working_3-way'!U488/(3*'OddsRatio_working_3-way'!X488^(1/3))*COS(('OddsRatio_working_3-way'!Y488+4*PI())/3)</f>
        <v>-0.14122378593743021</v>
      </c>
      <c r="AI488" s="11">
        <f>'OddsRatio_working_3-way'!U488/(3*'OddsRatio_working_3-way'!X488^(1/3))*SIN(('OddsRatio_working_3-way'!Y488)/3)</f>
        <v>-0.14805021601260693</v>
      </c>
      <c r="AJ488" s="11">
        <f>'OddsRatio_working_3-way'!U488/(3*'OddsRatio_working_3-way'!X488^(1/3))*SIN(('OddsRatio_working_3-way'!Y488+2*PI())/3)</f>
        <v>-0.39265698849346686</v>
      </c>
      <c r="AK488" s="11">
        <f>'OddsRatio_working_3-way'!U488/(3*'OddsRatio_working_3-way'!X488^(1/3))*SIN(('OddsRatio_working_3-way'!Y488+4*PI())/3)</f>
        <v>0.54070720450607368</v>
      </c>
      <c r="AL488" s="11">
        <f>'OddsRatio_working_3-way'!Z488+'OddsRatio_working_3-way'!AF488</f>
        <v>1.077756136160485</v>
      </c>
      <c r="AM488" s="11">
        <f>'OddsRatio_working_3-way'!AA488+'OddsRatio_working_3-way'!AG488</f>
        <v>-0.79530856428562502</v>
      </c>
      <c r="AN488" s="11">
        <f>'OddsRatio_working_3-way'!AB488+'OddsRatio_working_3-way'!AH488</f>
        <v>-0.28244757187486047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1.077756136160485</v>
      </c>
      <c r="AS488" s="11">
        <f>IF(('OddsRatio_working_3-way'!X488=0),IF(Q488&gt;0,-Q488^(1/3),(-Q488)^(1/3)),'OddsRatio_working_3-way'!AM488-'OddsRatio_working_3-way'!R488/3)</f>
        <v>-0.79530856428562502</v>
      </c>
      <c r="AT488" s="11">
        <f>IF(('OddsRatio_working_3-way'!X488=0),IF(Q488&gt;0,-Q488^(1/3),(-Q488)^(1/3)),'OddsRatio_working_3-way'!AN488-'OddsRatio_working_3-way'!R488/3)</f>
        <v>-0.28244757187486047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9">
        <f t="shared" si="104"/>
        <v>0.34318109823200593</v>
      </c>
      <c r="E489" s="9">
        <f t="shared" si="105"/>
        <v>0.33467962138377427</v>
      </c>
      <c r="F489" s="9">
        <f t="shared" si="106"/>
        <v>0.32213928038421968</v>
      </c>
      <c r="G489" s="9">
        <f t="shared" si="107"/>
        <v>1.05741071700054</v>
      </c>
      <c r="H489" s="9">
        <f t="shared" si="108"/>
        <v>2.9139133977709775</v>
      </c>
      <c r="I489" s="9">
        <f t="shared" si="109"/>
        <v>2.9879321479610153</v>
      </c>
      <c r="J489" s="9">
        <f t="shared" si="110"/>
        <v>3.1042473268310746</v>
      </c>
      <c r="K489" s="11">
        <f t="shared" si="111"/>
        <v>0.35587188612099646</v>
      </c>
      <c r="L489" s="11">
        <f t="shared" si="112"/>
        <v>0.34722222222222221</v>
      </c>
      <c r="M489" s="11">
        <f t="shared" si="113"/>
        <v>0.33444816053511706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-0.27984625831987731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0.2347352649070118</v>
      </c>
      <c r="Q489" s="11">
        <f>2*'OddsRatio_working_3-way'!K489*'OddsRatio_working_3-way'!L489*'OddsRatio_working_3-way'!M489</f>
        <v>8.2653262291201332E-2</v>
      </c>
      <c r="R489" s="11">
        <f t="shared" si="114"/>
        <v>0</v>
      </c>
      <c r="S489" s="11">
        <f t="shared" si="115"/>
        <v>-0.83880079839659127</v>
      </c>
      <c r="T489" s="11">
        <f t="shared" si="116"/>
        <v>-0.2953523938016166</v>
      </c>
      <c r="U489" s="11">
        <f>'OddsRatio_working_3-way'!S489-'OddsRatio_working_3-way'!R489^2/3</f>
        <v>-0.83880079839659127</v>
      </c>
      <c r="V489" s="11">
        <f>'OddsRatio_working_3-way'!S489*'OddsRatio_working_3-way'!R489/3-2*'OddsRatio_working_3-way'!R489^3/27-'OddsRatio_working_3-way'!T489</f>
        <v>0.2953523938016166</v>
      </c>
      <c r="W489" s="11">
        <f>'OddsRatio_working_3-way'!V489^2+4*'OddsRatio_working_3-way'!U489^3/27</f>
        <v>-1.9943048221107706E-4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0.14784490776363951</v>
      </c>
      <c r="Y489" s="11">
        <f>IF('OddsRatio_working_3-way'!W489&gt;=0,IF('OddsRatio_working_3-way'!V489+SQRT('OddsRatio_working_3-way'!W489)&gt;0,0,PI()),ACOS('OddsRatio_working_3-way'!V489/(2*'OddsRatio_working_3-way'!X489)))</f>
        <v>4.7777634462565999E-2</v>
      </c>
      <c r="Z489" s="11">
        <f>'OddsRatio_working_3-way'!X489^(1/3)*COS('OddsRatio_working_3-way'!Y489/3)</f>
        <v>0.52870535850027012</v>
      </c>
      <c r="AA489" s="11">
        <f>'OddsRatio_working_3-way'!X489^(1/3)*COS(('OddsRatio_working_3-way'!Y489+2*PI())/3)</f>
        <v>-0.27164531382027063</v>
      </c>
      <c r="AB489" s="11">
        <f>'OddsRatio_working_3-way'!X489^(1/3)*COS(('OddsRatio_working_3-way'!Y489+4*PI())/3)</f>
        <v>-0.2570600446799996</v>
      </c>
      <c r="AC489" s="11">
        <f>'OddsRatio_working_3-way'!X489^(1/3)*SIN('OddsRatio_working_3-way'!Y489/3)</f>
        <v>8.4208090643387926E-3</v>
      </c>
      <c r="AD489" s="11">
        <f>'OddsRatio_working_3-way'!X489^(1/3)*SIN(('OddsRatio_working_3-way'!Y489+2*PI())/3)</f>
        <v>0.45366186704602351</v>
      </c>
      <c r="AE489" s="11">
        <f>'OddsRatio_working_3-way'!X489^(1/3)*SIN(('OddsRatio_working_3-way'!Y489+4*PI())/3)</f>
        <v>-0.46208267611036208</v>
      </c>
      <c r="AF489" s="11">
        <f>-'OddsRatio_working_3-way'!U489/(3*'OddsRatio_working_3-way'!X489^(1/3))*COS(('OddsRatio_working_3-way'!Y489)/3)</f>
        <v>0.5287053585002699</v>
      </c>
      <c r="AG489" s="11">
        <f>-'OddsRatio_working_3-way'!U489/(3*'OddsRatio_working_3-way'!X489^(1/3))*COS(('OddsRatio_working_3-way'!Y489+2*PI())/3)</f>
        <v>-0.27164531382027052</v>
      </c>
      <c r="AH489" s="11">
        <f>-'OddsRatio_working_3-way'!U489/(3*'OddsRatio_working_3-way'!X489^(1/3))*COS(('OddsRatio_working_3-way'!Y489+4*PI())/3)</f>
        <v>-0.25706004467999949</v>
      </c>
      <c r="AI489" s="11">
        <f>'OddsRatio_working_3-way'!U489/(3*'OddsRatio_working_3-way'!X489^(1/3))*SIN(('OddsRatio_working_3-way'!Y489)/3)</f>
        <v>-8.4208090643387891E-3</v>
      </c>
      <c r="AJ489" s="11">
        <f>'OddsRatio_working_3-way'!U489/(3*'OddsRatio_working_3-way'!X489^(1/3))*SIN(('OddsRatio_working_3-way'!Y489+2*PI())/3)</f>
        <v>-0.45366186704602335</v>
      </c>
      <c r="AK489" s="11">
        <f>'OddsRatio_working_3-way'!U489/(3*'OddsRatio_working_3-way'!X489^(1/3))*SIN(('OddsRatio_working_3-way'!Y489+4*PI())/3)</f>
        <v>0.46208267611036191</v>
      </c>
      <c r="AL489" s="11">
        <f>'OddsRatio_working_3-way'!Z489+'OddsRatio_working_3-way'!AF489</f>
        <v>1.05741071700054</v>
      </c>
      <c r="AM489" s="11">
        <f>'OddsRatio_working_3-way'!AA489+'OddsRatio_working_3-way'!AG489</f>
        <v>-0.54329062764054115</v>
      </c>
      <c r="AN489" s="11">
        <f>'OddsRatio_working_3-way'!AB489+'OddsRatio_working_3-way'!AH489</f>
        <v>-0.51412008935999909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1.05741071700054</v>
      </c>
      <c r="AS489" s="11">
        <f>IF(('OddsRatio_working_3-way'!X489=0),IF(Q489&gt;0,-Q489^(1/3),(-Q489)^(1/3)),'OddsRatio_working_3-way'!AM489-'OddsRatio_working_3-way'!R489/3)</f>
        <v>-0.54329062764054115</v>
      </c>
      <c r="AT489" s="11">
        <f>IF(('OddsRatio_working_3-way'!X489=0),IF(Q489&gt;0,-Q489^(1/3),(-Q489)^(1/3)),'OddsRatio_working_3-way'!AN489-'OddsRatio_working_3-way'!R489/3)</f>
        <v>-0.51412008935999909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9">
        <f t="shared" si="104"/>
        <v>0.29449037473030121</v>
      </c>
      <c r="E490" s="9">
        <f t="shared" si="105"/>
        <v>0.31941880881325874</v>
      </c>
      <c r="F490" s="9">
        <f t="shared" si="106"/>
        <v>0.38609081645644017</v>
      </c>
      <c r="G490" s="9">
        <f t="shared" si="107"/>
        <v>1.0600427971464463</v>
      </c>
      <c r="H490" s="9">
        <f t="shared" si="108"/>
        <v>3.3956967215509684</v>
      </c>
      <c r="I490" s="9">
        <f t="shared" si="109"/>
        <v>3.1306860222643564</v>
      </c>
      <c r="J490" s="9">
        <f t="shared" si="110"/>
        <v>2.5900641957196688</v>
      </c>
      <c r="K490" s="11">
        <f t="shared" si="111"/>
        <v>0.30674846625766872</v>
      </c>
      <c r="L490" s="11">
        <f t="shared" si="112"/>
        <v>0.33222591362126247</v>
      </c>
      <c r="M490" s="11">
        <f t="shared" si="113"/>
        <v>0.4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-0.27776124574526639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0.23520779406069753</v>
      </c>
      <c r="Q490" s="11">
        <f>2*'OddsRatio_working_3-way'!K490*'OddsRatio_working_3-way'!L490*'OddsRatio_working_3-way'!M490</f>
        <v>8.1527831563500006E-2</v>
      </c>
      <c r="R490" s="11">
        <f t="shared" si="114"/>
        <v>0</v>
      </c>
      <c r="S490" s="11">
        <f t="shared" si="115"/>
        <v>-0.84679845609709559</v>
      </c>
      <c r="T490" s="11">
        <f t="shared" si="116"/>
        <v>-0.29351766242533639</v>
      </c>
      <c r="U490" s="11">
        <f>'OddsRatio_working_3-way'!S490-'OddsRatio_working_3-way'!R490^2/3</f>
        <v>-0.84679845609709559</v>
      </c>
      <c r="V490" s="11">
        <f>'OddsRatio_working_3-way'!S490*'OddsRatio_working_3-way'!R490/3-2*'OddsRatio_working_3-way'!R490^3/27-'OddsRatio_working_3-way'!T490</f>
        <v>0.29351766242533639</v>
      </c>
      <c r="W490" s="11">
        <f>'OddsRatio_working_3-way'!V490^2+4*'OddsRatio_working_3-way'!U490^3/27</f>
        <v>-3.8046793225257891E-3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0.14996441034305399</v>
      </c>
      <c r="Y490" s="11">
        <f>IF('OddsRatio_working_3-way'!W490&gt;=0,IF('OddsRatio_working_3-way'!V490+SQRT('OddsRatio_working_3-way'!W490)&gt;0,0,PI()),ACOS('OddsRatio_working_3-way'!V490/(2*'OddsRatio_working_3-way'!X490)))</f>
        <v>0.20713372008918896</v>
      </c>
      <c r="Z490" s="11">
        <f>'OddsRatio_working_3-way'!X490^(1/3)*COS('OddsRatio_working_3-way'!Y490/3)</f>
        <v>0.53002139857322317</v>
      </c>
      <c r="AA490" s="11">
        <f>'OddsRatio_working_3-way'!X490^(1/3)*COS(('OddsRatio_working_3-way'!Y490+2*PI())/3)</f>
        <v>-0.29675344357782441</v>
      </c>
      <c r="AB490" s="11">
        <f>'OddsRatio_working_3-way'!X490^(1/3)*COS(('OddsRatio_working_3-way'!Y490+4*PI())/3)</f>
        <v>-0.23326795499539862</v>
      </c>
      <c r="AC490" s="11">
        <f>'OddsRatio_working_3-way'!X490^(1/3)*SIN('OddsRatio_working_3-way'!Y490/3)</f>
        <v>3.6653363922698426E-2</v>
      </c>
      <c r="AD490" s="11">
        <f>'OddsRatio_working_3-way'!X490^(1/3)*SIN(('OddsRatio_working_3-way'!Y490+2*PI())/3)</f>
        <v>0.44068531375241926</v>
      </c>
      <c r="AE490" s="11">
        <f>'OddsRatio_working_3-way'!X490^(1/3)*SIN(('OddsRatio_working_3-way'!Y490+4*PI())/3)</f>
        <v>-0.47733867767511773</v>
      </c>
      <c r="AF490" s="11">
        <f>-'OddsRatio_working_3-way'!U490/(3*'OddsRatio_working_3-way'!X490^(1/3))*COS(('OddsRatio_working_3-way'!Y490)/3)</f>
        <v>0.53002139857322306</v>
      </c>
      <c r="AG490" s="11">
        <f>-'OddsRatio_working_3-way'!U490/(3*'OddsRatio_working_3-way'!X490^(1/3))*COS(('OddsRatio_working_3-way'!Y490+2*PI())/3)</f>
        <v>-0.29675344357782435</v>
      </c>
      <c r="AH490" s="11">
        <f>-'OddsRatio_working_3-way'!U490/(3*'OddsRatio_working_3-way'!X490^(1/3))*COS(('OddsRatio_working_3-way'!Y490+4*PI())/3)</f>
        <v>-0.2332679549953986</v>
      </c>
      <c r="AI490" s="11">
        <f>'OddsRatio_working_3-way'!U490/(3*'OddsRatio_working_3-way'!X490^(1/3))*SIN(('OddsRatio_working_3-way'!Y490)/3)</f>
        <v>-3.6653363922698419E-2</v>
      </c>
      <c r="AJ490" s="11">
        <f>'OddsRatio_working_3-way'!U490/(3*'OddsRatio_working_3-way'!X490^(1/3))*SIN(('OddsRatio_working_3-way'!Y490+2*PI())/3)</f>
        <v>-0.44068531375241921</v>
      </c>
      <c r="AK490" s="11">
        <f>'OddsRatio_working_3-way'!U490/(3*'OddsRatio_working_3-way'!X490^(1/3))*SIN(('OddsRatio_working_3-way'!Y490+4*PI())/3)</f>
        <v>0.47733867767511762</v>
      </c>
      <c r="AL490" s="11">
        <f>'OddsRatio_working_3-way'!Z490+'OddsRatio_working_3-way'!AF490</f>
        <v>1.0600427971464463</v>
      </c>
      <c r="AM490" s="11">
        <f>'OddsRatio_working_3-way'!AA490+'OddsRatio_working_3-way'!AG490</f>
        <v>-0.59350688715564881</v>
      </c>
      <c r="AN490" s="11">
        <f>'OddsRatio_working_3-way'!AB490+'OddsRatio_working_3-way'!AH490</f>
        <v>-0.46653590999079719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1.0600427971464463</v>
      </c>
      <c r="AS490" s="11">
        <f>IF(('OddsRatio_working_3-way'!X490=0),IF(Q490&gt;0,-Q490^(1/3),(-Q490)^(1/3)),'OddsRatio_working_3-way'!AM490-'OddsRatio_working_3-way'!R490/3)</f>
        <v>-0.59350688715564881</v>
      </c>
      <c r="AT490" s="11">
        <f>IF(('OddsRatio_working_3-way'!X490=0),IF(Q490&gt;0,-Q490^(1/3),(-Q490)^(1/3)),'OddsRatio_working_3-way'!AN490-'OddsRatio_working_3-way'!R490/3)</f>
        <v>-0.46653590999079719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9">
        <f t="shared" si="104"/>
        <v>0.39269650340966128</v>
      </c>
      <c r="E491" s="9">
        <f t="shared" si="105"/>
        <v>0.33078020897129329</v>
      </c>
      <c r="F491" s="9">
        <f t="shared" si="106"/>
        <v>0.27652328761904543</v>
      </c>
      <c r="G491" s="9">
        <f t="shared" si="107"/>
        <v>1.0592437045474465</v>
      </c>
      <c r="H491" s="9">
        <f t="shared" si="108"/>
        <v>2.5464958086392717</v>
      </c>
      <c r="I491" s="9">
        <f t="shared" si="109"/>
        <v>3.0231554756856234</v>
      </c>
      <c r="J491" s="9">
        <f t="shared" si="110"/>
        <v>3.6163319502321922</v>
      </c>
      <c r="K491" s="11">
        <f t="shared" si="111"/>
        <v>0.4065040650406504</v>
      </c>
      <c r="L491" s="11">
        <f t="shared" si="112"/>
        <v>0.3436426116838488</v>
      </c>
      <c r="M491" s="11">
        <f t="shared" si="113"/>
        <v>0.28818443804034583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-0.27728450759655399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0.23510143298349118</v>
      </c>
      <c r="Q491" s="11">
        <f>2*'OddsRatio_working_3-way'!K491*'OddsRatio_working_3-way'!L491*'OddsRatio_working_3-way'!M491</f>
        <v>8.0514189377907913E-2</v>
      </c>
      <c r="R491" s="11">
        <f t="shared" si="114"/>
        <v>0</v>
      </c>
      <c r="S491" s="11">
        <f t="shared" si="115"/>
        <v>-0.84787078449244369</v>
      </c>
      <c r="T491" s="11">
        <f t="shared" si="116"/>
        <v>-0.29036670701796008</v>
      </c>
      <c r="U491" s="11">
        <f>'OddsRatio_working_3-way'!S491-'OddsRatio_working_3-way'!R491^2/3</f>
        <v>-0.84787078449244369</v>
      </c>
      <c r="V491" s="11">
        <f>'OddsRatio_working_3-way'!S491*'OddsRatio_working_3-way'!R491/3-2*'OddsRatio_working_3-way'!R491^3/27-'OddsRatio_working_3-way'!T491</f>
        <v>0.29036670701796008</v>
      </c>
      <c r="W491" s="11">
        <f>'OddsRatio_working_3-way'!V491^2+4*'OddsRatio_working_3-way'!U491^3/27</f>
        <v>-5.9866534272611238E-3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0.15024935771220038</v>
      </c>
      <c r="Y491" s="11">
        <f>IF('OddsRatio_working_3-way'!W491&gt;=0,IF('OddsRatio_working_3-way'!V491+SQRT('OddsRatio_working_3-way'!W491)&gt;0,0,PI()),ACOS('OddsRatio_working_3-way'!V491/(2*'OddsRatio_working_3-way'!X491)))</f>
        <v>0.26041700674897617</v>
      </c>
      <c r="Z491" s="11">
        <f>'OddsRatio_working_3-way'!X491^(1/3)*COS('OddsRatio_working_3-way'!Y491/3)</f>
        <v>0.52962185227372338</v>
      </c>
      <c r="AA491" s="11">
        <f>'OddsRatio_working_3-way'!X491^(1/3)*COS(('OddsRatio_working_3-way'!Y491+2*PI())/3)</f>
        <v>-0.30472604005031195</v>
      </c>
      <c r="AB491" s="11">
        <f>'OddsRatio_working_3-way'!X491^(1/3)*COS(('OddsRatio_working_3-way'!Y491+4*PI())/3)</f>
        <v>-0.22489581222341137</v>
      </c>
      <c r="AC491" s="11">
        <f>'OddsRatio_working_3-way'!X491^(1/3)*SIN('OddsRatio_working_3-way'!Y491/3)</f>
        <v>4.6090003525330221E-2</v>
      </c>
      <c r="AD491" s="11">
        <f>'OddsRatio_working_3-way'!X491^(1/3)*SIN(('OddsRatio_working_3-way'!Y491+2*PI())/3)</f>
        <v>0.43562097670574856</v>
      </c>
      <c r="AE491" s="11">
        <f>'OddsRatio_working_3-way'!X491^(1/3)*SIN(('OddsRatio_working_3-way'!Y491+4*PI())/3)</f>
        <v>-0.48171098023107872</v>
      </c>
      <c r="AF491" s="11">
        <f>-'OddsRatio_working_3-way'!U491/(3*'OddsRatio_working_3-way'!X491^(1/3))*COS(('OddsRatio_working_3-way'!Y491)/3)</f>
        <v>0.52962185227372327</v>
      </c>
      <c r="AG491" s="11">
        <f>-'OddsRatio_working_3-way'!U491/(3*'OddsRatio_working_3-way'!X491^(1/3))*COS(('OddsRatio_working_3-way'!Y491+2*PI())/3)</f>
        <v>-0.3047260400503119</v>
      </c>
      <c r="AH491" s="11">
        <f>-'OddsRatio_working_3-way'!U491/(3*'OddsRatio_working_3-way'!X491^(1/3))*COS(('OddsRatio_working_3-way'!Y491+4*PI())/3)</f>
        <v>-0.22489581222341132</v>
      </c>
      <c r="AI491" s="11">
        <f>'OddsRatio_working_3-way'!U491/(3*'OddsRatio_working_3-way'!X491^(1/3))*SIN(('OddsRatio_working_3-way'!Y491)/3)</f>
        <v>-4.6090003525330207E-2</v>
      </c>
      <c r="AJ491" s="11">
        <f>'OddsRatio_working_3-way'!U491/(3*'OddsRatio_working_3-way'!X491^(1/3))*SIN(('OddsRatio_working_3-way'!Y491+2*PI())/3)</f>
        <v>-0.43562097670574845</v>
      </c>
      <c r="AK491" s="11">
        <f>'OddsRatio_working_3-way'!U491/(3*'OddsRatio_working_3-way'!X491^(1/3))*SIN(('OddsRatio_working_3-way'!Y491+4*PI())/3)</f>
        <v>0.48171098023107861</v>
      </c>
      <c r="AL491" s="11">
        <f>'OddsRatio_working_3-way'!Z491+'OddsRatio_working_3-way'!AF491</f>
        <v>1.0592437045474465</v>
      </c>
      <c r="AM491" s="11">
        <f>'OddsRatio_working_3-way'!AA491+'OddsRatio_working_3-way'!AG491</f>
        <v>-0.60945208010062379</v>
      </c>
      <c r="AN491" s="11">
        <f>'OddsRatio_working_3-way'!AB491+'OddsRatio_working_3-way'!AH491</f>
        <v>-0.44979162444682269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1.0592437045474465</v>
      </c>
      <c r="AS491" s="11">
        <f>IF(('OddsRatio_working_3-way'!X491=0),IF(Q491&gt;0,-Q491^(1/3),(-Q491)^(1/3)),'OddsRatio_working_3-way'!AM491-'OddsRatio_working_3-way'!R491/3)</f>
        <v>-0.60945208010062379</v>
      </c>
      <c r="AT491" s="11">
        <f>IF(('OddsRatio_working_3-way'!X491=0),IF(Q491&gt;0,-Q491^(1/3),(-Q491)^(1/3)),'OddsRatio_working_3-way'!AN491-'OddsRatio_working_3-way'!R491/3)</f>
        <v>-0.44979162444682269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9">
        <f t="shared" si="104"/>
        <v>0.46789728699501498</v>
      </c>
      <c r="E492" s="9">
        <f t="shared" si="105"/>
        <v>0.29200137388626352</v>
      </c>
      <c r="F492" s="9">
        <f t="shared" si="106"/>
        <v>0.24010133911872145</v>
      </c>
      <c r="G492" s="9">
        <f t="shared" si="107"/>
        <v>1.0728501862834801</v>
      </c>
      <c r="H492" s="9">
        <f t="shared" si="108"/>
        <v>2.1372211974604891</v>
      </c>
      <c r="I492" s="9">
        <f t="shared" si="109"/>
        <v>3.4246414210006653</v>
      </c>
      <c r="J492" s="9">
        <f t="shared" si="110"/>
        <v>4.1649080495362671</v>
      </c>
      <c r="K492" s="11">
        <f t="shared" si="111"/>
        <v>0.4854368932038835</v>
      </c>
      <c r="L492" s="11">
        <f t="shared" si="112"/>
        <v>0.30674846625766872</v>
      </c>
      <c r="M492" s="11">
        <f t="shared" si="113"/>
        <v>0.25316455696202528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-0.2664123812230883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0.23636633690986641</v>
      </c>
      <c r="Q492" s="11">
        <f>2*'OddsRatio_working_3-way'!K492*'OddsRatio_working_3-way'!L492*'OddsRatio_working_3-way'!M492</f>
        <v>7.5395960736799467E-2</v>
      </c>
      <c r="R492" s="11">
        <f t="shared" si="114"/>
        <v>0</v>
      </c>
      <c r="S492" s="11">
        <f t="shared" si="115"/>
        <v>-0.88721978995389883</v>
      </c>
      <c r="T492" s="11">
        <f t="shared" si="116"/>
        <v>-0.28300471768864383</v>
      </c>
      <c r="U492" s="11">
        <f>'OddsRatio_working_3-way'!S492-'OddsRatio_working_3-way'!R492^2/3</f>
        <v>-0.88721978995389883</v>
      </c>
      <c r="V492" s="11">
        <f>'OddsRatio_working_3-way'!S492*'OddsRatio_working_3-way'!R492/3-2*'OddsRatio_working_3-way'!R492^3/27-'OddsRatio_working_3-way'!T492</f>
        <v>0.28300471768864383</v>
      </c>
      <c r="W492" s="11">
        <f>'OddsRatio_working_3-way'!V492^2+4*'OddsRatio_working_3-way'!U492^3/27</f>
        <v>-2.3372478406551989E-2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0.16082921737092812</v>
      </c>
      <c r="Y492" s="11">
        <f>IF('OddsRatio_working_3-way'!W492&gt;=0,IF('OddsRatio_working_3-way'!V492+SQRT('OddsRatio_working_3-way'!W492)&gt;0,0,PI()),ACOS('OddsRatio_working_3-way'!V492/(2*'OddsRatio_working_3-way'!X492)))</f>
        <v>0.49529207244237528</v>
      </c>
      <c r="Z492" s="11">
        <f>'OddsRatio_working_3-way'!X492^(1/3)*COS('OddsRatio_working_3-way'!Y492/3)</f>
        <v>0.53642509314174003</v>
      </c>
      <c r="AA492" s="11">
        <f>'OddsRatio_working_3-way'!X492^(1/3)*COS(('OddsRatio_working_3-way'!Y492+2*PI())/3)</f>
        <v>-0.34561433643635875</v>
      </c>
      <c r="AB492" s="11">
        <f>'OddsRatio_working_3-way'!X492^(1/3)*COS(('OddsRatio_working_3-way'!Y492+4*PI())/3)</f>
        <v>-0.19081075670538145</v>
      </c>
      <c r="AC492" s="11">
        <f>'OddsRatio_working_3-way'!X492^(1/3)*SIN('OddsRatio_working_3-way'!Y492/3)</f>
        <v>8.9375888429197567E-2</v>
      </c>
      <c r="AD492" s="11">
        <f>'OddsRatio_working_3-way'!X492^(1/3)*SIN(('OddsRatio_working_3-way'!Y492+2*PI())/3)</f>
        <v>0.41986981367358184</v>
      </c>
      <c r="AE492" s="11">
        <f>'OddsRatio_working_3-way'!X492^(1/3)*SIN(('OddsRatio_working_3-way'!Y492+4*PI())/3)</f>
        <v>-0.50924570210277931</v>
      </c>
      <c r="AF492" s="11">
        <f>-'OddsRatio_working_3-way'!U492/(3*'OddsRatio_working_3-way'!X492^(1/3))*COS(('OddsRatio_working_3-way'!Y492)/3)</f>
        <v>0.53642509314174014</v>
      </c>
      <c r="AG492" s="11">
        <f>-'OddsRatio_working_3-way'!U492/(3*'OddsRatio_working_3-way'!X492^(1/3))*COS(('OddsRatio_working_3-way'!Y492+2*PI())/3)</f>
        <v>-0.3456143364363588</v>
      </c>
      <c r="AH492" s="11">
        <f>-'OddsRatio_working_3-way'!U492/(3*'OddsRatio_working_3-way'!X492^(1/3))*COS(('OddsRatio_working_3-way'!Y492+4*PI())/3)</f>
        <v>-0.19081075670538147</v>
      </c>
      <c r="AI492" s="11">
        <f>'OddsRatio_working_3-way'!U492/(3*'OddsRatio_working_3-way'!X492^(1/3))*SIN(('OddsRatio_working_3-way'!Y492)/3)</f>
        <v>-8.9375888429197581E-2</v>
      </c>
      <c r="AJ492" s="11">
        <f>'OddsRatio_working_3-way'!U492/(3*'OddsRatio_working_3-way'!X492^(1/3))*SIN(('OddsRatio_working_3-way'!Y492+2*PI())/3)</f>
        <v>-0.41986981367358195</v>
      </c>
      <c r="AK492" s="11">
        <f>'OddsRatio_working_3-way'!U492/(3*'OddsRatio_working_3-way'!X492^(1/3))*SIN(('OddsRatio_working_3-way'!Y492+4*PI())/3)</f>
        <v>0.50924570210277942</v>
      </c>
      <c r="AL492" s="11">
        <f>'OddsRatio_working_3-way'!Z492+'OddsRatio_working_3-way'!AF492</f>
        <v>1.0728501862834801</v>
      </c>
      <c r="AM492" s="11">
        <f>'OddsRatio_working_3-way'!AA492+'OddsRatio_working_3-way'!AG492</f>
        <v>-0.6912286728727175</v>
      </c>
      <c r="AN492" s="11">
        <f>'OddsRatio_working_3-way'!AB492+'OddsRatio_working_3-way'!AH492</f>
        <v>-0.38162151341076289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1.0728501862834801</v>
      </c>
      <c r="AS492" s="11">
        <f>IF(('OddsRatio_working_3-way'!X492=0),IF(Q492&gt;0,-Q492^(1/3),(-Q492)^(1/3)),'OddsRatio_working_3-way'!AM492-'OddsRatio_working_3-way'!R492/3)</f>
        <v>-0.6912286728727175</v>
      </c>
      <c r="AT492" s="11">
        <f>IF(('OddsRatio_working_3-way'!X492=0),IF(Q492&gt;0,-Q492^(1/3),(-Q492)^(1/3)),'OddsRatio_working_3-way'!AN492-'OddsRatio_working_3-way'!R492/3)</f>
        <v>-0.38162151341076289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9">
        <f t="shared" si="104"/>
        <v>0.33074967021689516</v>
      </c>
      <c r="E493" s="9">
        <f t="shared" si="105"/>
        <v>0.29597953582975306</v>
      </c>
      <c r="F493" s="9">
        <f t="shared" si="106"/>
        <v>0.37327079395335167</v>
      </c>
      <c r="G493" s="9">
        <f t="shared" si="107"/>
        <v>1.0762950050299169</v>
      </c>
      <c r="H493" s="9">
        <f t="shared" si="108"/>
        <v>3.0234346094562441</v>
      </c>
      <c r="I493" s="9">
        <f t="shared" si="109"/>
        <v>3.3786119611161172</v>
      </c>
      <c r="J493" s="9">
        <f t="shared" si="110"/>
        <v>2.6790202078466709</v>
      </c>
      <c r="K493" s="11">
        <f t="shared" si="111"/>
        <v>0.34722222222222221</v>
      </c>
      <c r="L493" s="11">
        <f t="shared" si="112"/>
        <v>0.3115264797507788</v>
      </c>
      <c r="M493" s="11">
        <f t="shared" si="113"/>
        <v>0.390625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-0.2738654432762202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0.23873217917099346</v>
      </c>
      <c r="Q493" s="11">
        <f>2*'OddsRatio_working_3-way'!K493*'OddsRatio_working_3-way'!L493*'OddsRatio_working_3-way'!M493</f>
        <v>8.4506966078227747E-2</v>
      </c>
      <c r="R493" s="11">
        <f t="shared" si="114"/>
        <v>0</v>
      </c>
      <c r="S493" s="11">
        <f t="shared" si="115"/>
        <v>-0.87171340901965721</v>
      </c>
      <c r="T493" s="11">
        <f t="shared" si="116"/>
        <v>-0.30857111823704669</v>
      </c>
      <c r="U493" s="11">
        <f>'OddsRatio_working_3-way'!S493-'OddsRatio_working_3-way'!R493^2/3</f>
        <v>-0.87171340901965721</v>
      </c>
      <c r="V493" s="11">
        <f>'OddsRatio_working_3-way'!S493*'OddsRatio_working_3-way'!R493/3-2*'OddsRatio_working_3-way'!R493^3/27-'OddsRatio_working_3-way'!T493</f>
        <v>0.30857111823704669</v>
      </c>
      <c r="W493" s="11">
        <f>'OddsRatio_working_3-way'!V493^2+4*'OddsRatio_working_3-way'!U493^3/27</f>
        <v>-2.9173916939436578E-3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0.15663135597957797</v>
      </c>
      <c r="Y493" s="11">
        <f>IF('OddsRatio_working_3-way'!W493&gt;=0,IF('OddsRatio_working_3-way'!V493+SQRT('OddsRatio_working_3-way'!W493)&gt;0,0,PI()),ACOS('OddsRatio_working_3-way'!V493/(2*'OddsRatio_working_3-way'!X493)))</f>
        <v>0.17328635159535732</v>
      </c>
      <c r="Z493" s="11">
        <f>'OddsRatio_working_3-way'!X493^(1/3)*COS('OddsRatio_working_3-way'!Y493/3)</f>
        <v>0.53814750251495846</v>
      </c>
      <c r="AA493" s="11">
        <f>'OddsRatio_working_3-way'!X493^(1/3)*COS(('OddsRatio_working_3-way'!Y493+2*PI())/3)</f>
        <v>-0.29602373099028945</v>
      </c>
      <c r="AB493" s="11">
        <f>'OddsRatio_working_3-way'!X493^(1/3)*COS(('OddsRatio_working_3-way'!Y493+4*PI())/3)</f>
        <v>-0.24212377152466896</v>
      </c>
      <c r="AC493" s="11">
        <f>'OddsRatio_working_3-way'!X493^(1/3)*SIN('OddsRatio_working_3-way'!Y493/3)</f>
        <v>3.1119156106785902E-2</v>
      </c>
      <c r="AD493" s="11">
        <f>'OddsRatio_working_3-way'!X493^(1/3)*SIN(('OddsRatio_working_3-way'!Y493+2*PI())/3)</f>
        <v>0.45048983010771121</v>
      </c>
      <c r="AE493" s="11">
        <f>'OddsRatio_working_3-way'!X493^(1/3)*SIN(('OddsRatio_working_3-way'!Y493+4*PI())/3)</f>
        <v>-0.48160898621449716</v>
      </c>
      <c r="AF493" s="11">
        <f>-'OddsRatio_working_3-way'!U493/(3*'OddsRatio_working_3-way'!X493^(1/3))*COS(('OddsRatio_working_3-way'!Y493)/3)</f>
        <v>0.53814750251495835</v>
      </c>
      <c r="AG493" s="11">
        <f>-'OddsRatio_working_3-way'!U493/(3*'OddsRatio_working_3-way'!X493^(1/3))*COS(('OddsRatio_working_3-way'!Y493+2*PI())/3)</f>
        <v>-0.29602373099028934</v>
      </c>
      <c r="AH493" s="11">
        <f>-'OddsRatio_working_3-way'!U493/(3*'OddsRatio_working_3-way'!X493^(1/3))*COS(('OddsRatio_working_3-way'!Y493+4*PI())/3)</f>
        <v>-0.24212377152466891</v>
      </c>
      <c r="AI493" s="11">
        <f>'OddsRatio_working_3-way'!U493/(3*'OddsRatio_working_3-way'!X493^(1/3))*SIN(('OddsRatio_working_3-way'!Y493)/3)</f>
        <v>-3.1119156106785895E-2</v>
      </c>
      <c r="AJ493" s="11">
        <f>'OddsRatio_working_3-way'!U493/(3*'OddsRatio_working_3-way'!X493^(1/3))*SIN(('OddsRatio_working_3-way'!Y493+2*PI())/3)</f>
        <v>-0.45048983010771115</v>
      </c>
      <c r="AK493" s="11">
        <f>'OddsRatio_working_3-way'!U493/(3*'OddsRatio_working_3-way'!X493^(1/3))*SIN(('OddsRatio_working_3-way'!Y493+4*PI())/3)</f>
        <v>0.48160898621449705</v>
      </c>
      <c r="AL493" s="11">
        <f>'OddsRatio_working_3-way'!Z493+'OddsRatio_working_3-way'!AF493</f>
        <v>1.0762950050299169</v>
      </c>
      <c r="AM493" s="11">
        <f>'OddsRatio_working_3-way'!AA493+'OddsRatio_working_3-way'!AG493</f>
        <v>-0.59204746198057878</v>
      </c>
      <c r="AN493" s="11">
        <f>'OddsRatio_working_3-way'!AB493+'OddsRatio_working_3-way'!AH493</f>
        <v>-0.48424754304933787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1.0762950050299169</v>
      </c>
      <c r="AS493" s="11">
        <f>IF(('OddsRatio_working_3-way'!X493=0),IF(Q493&gt;0,-Q493^(1/3),(-Q493)^(1/3)),'OddsRatio_working_3-way'!AM493-'OddsRatio_working_3-way'!R493/3)</f>
        <v>-0.59204746198057878</v>
      </c>
      <c r="AT493" s="11">
        <f>IF(('OddsRatio_working_3-way'!X493=0),IF(Q493&gt;0,-Q493^(1/3),(-Q493)^(1/3)),'OddsRatio_working_3-way'!AN493-'OddsRatio_working_3-way'!R493/3)</f>
        <v>-0.48424754304933787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9">
        <f t="shared" si="104"/>
        <v>0.15888513790419589</v>
      </c>
      <c r="E494" s="9">
        <f t="shared" si="105"/>
        <v>0.24330073021196444</v>
      </c>
      <c r="F494" s="9">
        <f t="shared" si="106"/>
        <v>0.59781413188383992</v>
      </c>
      <c r="G494" s="9">
        <f t="shared" si="107"/>
        <v>1.1028864326019399</v>
      </c>
      <c r="H494" s="9">
        <f t="shared" si="108"/>
        <v>6.293854876489311</v>
      </c>
      <c r="I494" s="9">
        <f t="shared" si="109"/>
        <v>4.1101397399374697</v>
      </c>
      <c r="J494" s="9">
        <f t="shared" si="110"/>
        <v>1.6727607238871831</v>
      </c>
      <c r="K494" s="11">
        <f t="shared" si="111"/>
        <v>0.17241379310344829</v>
      </c>
      <c r="L494" s="11">
        <f t="shared" si="112"/>
        <v>0.26178010471204188</v>
      </c>
      <c r="M494" s="11">
        <f t="shared" si="113"/>
        <v>0.6211180124223602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-0.23147438995535907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0.2307185973206366</v>
      </c>
      <c r="Q494" s="11">
        <f>2*'OddsRatio_working_3-way'!K494*'OddsRatio_working_3-way'!L494*'OddsRatio_working_3-way'!M494</f>
        <v>5.6067702872572692E-2</v>
      </c>
      <c r="R494" s="11">
        <f t="shared" si="114"/>
        <v>0</v>
      </c>
      <c r="S494" s="11">
        <f t="shared" si="115"/>
        <v>-0.99673487578963604</v>
      </c>
      <c r="T494" s="11">
        <f t="shared" si="116"/>
        <v>-0.24221989691121171</v>
      </c>
      <c r="U494" s="11">
        <f>'OddsRatio_working_3-way'!S494-'OddsRatio_working_3-way'!R494^2/3</f>
        <v>-0.99673487578963604</v>
      </c>
      <c r="V494" s="11">
        <f>'OddsRatio_working_3-way'!S494*'OddsRatio_working_3-way'!R494/3-2*'OddsRatio_working_3-way'!R494^3/27-'OddsRatio_working_3-way'!T494</f>
        <v>0.24221989691121171</v>
      </c>
      <c r="W494" s="11">
        <f>'OddsRatio_working_3-way'!V494^2+4*'OddsRatio_working_3-way'!U494^3/27</f>
        <v>-8.803123645404469E-2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0.19150829937219607</v>
      </c>
      <c r="Y494" s="11">
        <f>IF('OddsRatio_working_3-way'!W494&gt;=0,IF('OddsRatio_working_3-way'!V494+SQRT('OddsRatio_working_3-way'!W494)&gt;0,0,PI()),ACOS('OddsRatio_working_3-way'!V494/(2*'OddsRatio_working_3-way'!X494)))</f>
        <v>0.88614813961581773</v>
      </c>
      <c r="Z494" s="11">
        <f>'OddsRatio_working_3-way'!X494^(1/3)*COS('OddsRatio_working_3-way'!Y494/3)</f>
        <v>0.55144321630096993</v>
      </c>
      <c r="AA494" s="11">
        <f>'OddsRatio_working_3-way'!X494^(1/3)*COS(('OddsRatio_working_3-way'!Y494+2*PI())/3)</f>
        <v>-0.42103679436355884</v>
      </c>
      <c r="AB494" s="11">
        <f>'OddsRatio_working_3-way'!X494^(1/3)*COS(('OddsRatio_working_3-way'!Y494+4*PI())/3)</f>
        <v>-0.13040642193741125</v>
      </c>
      <c r="AC494" s="11">
        <f>'OddsRatio_working_3-way'!X494^(1/3)*SIN('OddsRatio_working_3-way'!Y494/3)</f>
        <v>0.16779552375491766</v>
      </c>
      <c r="AD494" s="11">
        <f>'OddsRatio_working_3-way'!X494^(1/3)*SIN(('OddsRatio_working_3-way'!Y494+2*PI())/3)</f>
        <v>0.39366607218377825</v>
      </c>
      <c r="AE494" s="11">
        <f>'OddsRatio_working_3-way'!X494^(1/3)*SIN(('OddsRatio_working_3-way'!Y494+4*PI())/3)</f>
        <v>-0.56146159593869582</v>
      </c>
      <c r="AF494" s="11">
        <f>-'OddsRatio_working_3-way'!U494/(3*'OddsRatio_working_3-way'!X494^(1/3))*COS(('OddsRatio_working_3-way'!Y494)/3)</f>
        <v>0.55144321630096982</v>
      </c>
      <c r="AG494" s="11">
        <f>-'OddsRatio_working_3-way'!U494/(3*'OddsRatio_working_3-way'!X494^(1/3))*COS(('OddsRatio_working_3-way'!Y494+2*PI())/3)</f>
        <v>-0.42103679436355873</v>
      </c>
      <c r="AH494" s="11">
        <f>-'OddsRatio_working_3-way'!U494/(3*'OddsRatio_working_3-way'!X494^(1/3))*COS(('OddsRatio_working_3-way'!Y494+4*PI())/3)</f>
        <v>-0.13040642193741123</v>
      </c>
      <c r="AI494" s="11">
        <f>'OddsRatio_working_3-way'!U494/(3*'OddsRatio_working_3-way'!X494^(1/3))*SIN(('OddsRatio_working_3-way'!Y494)/3)</f>
        <v>-0.16779552375491763</v>
      </c>
      <c r="AJ494" s="11">
        <f>'OddsRatio_working_3-way'!U494/(3*'OddsRatio_working_3-way'!X494^(1/3))*SIN(('OddsRatio_working_3-way'!Y494+2*PI())/3)</f>
        <v>-0.39366607218377819</v>
      </c>
      <c r="AK494" s="11">
        <f>'OddsRatio_working_3-way'!U494/(3*'OddsRatio_working_3-way'!X494^(1/3))*SIN(('OddsRatio_working_3-way'!Y494+4*PI())/3)</f>
        <v>0.56146159593869571</v>
      </c>
      <c r="AL494" s="11">
        <f>'OddsRatio_working_3-way'!Z494+'OddsRatio_working_3-way'!AF494</f>
        <v>1.1028864326019399</v>
      </c>
      <c r="AM494" s="11">
        <f>'OddsRatio_working_3-way'!AA494+'OddsRatio_working_3-way'!AG494</f>
        <v>-0.84207358872711757</v>
      </c>
      <c r="AN494" s="11">
        <f>'OddsRatio_working_3-way'!AB494+'OddsRatio_working_3-way'!AH494</f>
        <v>-0.26081284387482251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1.1028864326019399</v>
      </c>
      <c r="AS494" s="11">
        <f>IF(('OddsRatio_working_3-way'!X494=0),IF(Q494&gt;0,-Q494^(1/3),(-Q494)^(1/3)),'OddsRatio_working_3-way'!AM494-'OddsRatio_working_3-way'!R494/3)</f>
        <v>-0.84207358872711757</v>
      </c>
      <c r="AT494" s="11">
        <f>IF(('OddsRatio_working_3-way'!X494=0),IF(Q494&gt;0,-Q494^(1/3),(-Q494)^(1/3)),'OddsRatio_working_3-way'!AN494-'OddsRatio_working_3-way'!R494/3)</f>
        <v>-0.26081284387482251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9">
        <f t="shared" si="104"/>
        <v>0.20681339284365258</v>
      </c>
      <c r="E495" s="9">
        <f t="shared" si="105"/>
        <v>0.22526364276713473</v>
      </c>
      <c r="F495" s="9">
        <f t="shared" si="106"/>
        <v>0.56792296438921297</v>
      </c>
      <c r="G495" s="9">
        <f t="shared" si="107"/>
        <v>1.0421947821538127</v>
      </c>
      <c r="H495" s="9">
        <f t="shared" si="108"/>
        <v>4.8352767983260305</v>
      </c>
      <c r="I495" s="9">
        <f t="shared" si="109"/>
        <v>4.4392427811075823</v>
      </c>
      <c r="J495" s="9">
        <f t="shared" si="110"/>
        <v>1.7608021909722829</v>
      </c>
      <c r="K495" s="11">
        <f t="shared" si="111"/>
        <v>0.21367521367521369</v>
      </c>
      <c r="L495" s="11">
        <f t="shared" si="112"/>
        <v>0.23255813953488372</v>
      </c>
      <c r="M495" s="11">
        <f t="shared" si="113"/>
        <v>0.5780346820809249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-0.25463858183309729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0.22145932214489816</v>
      </c>
      <c r="Q495" s="11">
        <f>2*'OddsRatio_working_3-way'!K495*'OddsRatio_working_3-way'!L495*'OddsRatio_working_3-way'!M495</f>
        <v>5.7447294979221325E-2</v>
      </c>
      <c r="R495" s="11">
        <f t="shared" si="114"/>
        <v>0</v>
      </c>
      <c r="S495" s="11">
        <f t="shared" si="115"/>
        <v>-0.86970057934917944</v>
      </c>
      <c r="T495" s="11">
        <f t="shared" si="116"/>
        <v>-0.22560326312559784</v>
      </c>
      <c r="U495" s="11">
        <f>'OddsRatio_working_3-way'!S495-'OddsRatio_working_3-way'!R495^2/3</f>
        <v>-0.86970057934917944</v>
      </c>
      <c r="V495" s="11">
        <f>'OddsRatio_working_3-way'!S495*'OddsRatio_working_3-way'!R495/3-2*'OddsRatio_working_3-way'!R495^3/27-'OddsRatio_working_3-way'!T495</f>
        <v>0.22560326312559784</v>
      </c>
      <c r="W495" s="11">
        <f>'OddsRatio_working_3-way'!V495^2+4*'OddsRatio_working_3-way'!U495^3/27</f>
        <v>-4.6558477221890139E-2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0.1560891648664377</v>
      </c>
      <c r="Y495" s="11">
        <f>IF('OddsRatio_working_3-way'!W495&gt;=0,IF('OddsRatio_working_3-way'!V495+SQRT('OddsRatio_working_3-way'!W495)&gt;0,0,PI()),ACOS('OddsRatio_working_3-way'!V495/(2*'OddsRatio_working_3-way'!X495)))</f>
        <v>0.76313262804199566</v>
      </c>
      <c r="Z495" s="11">
        <f>'OddsRatio_working_3-way'!X495^(1/3)*COS('OddsRatio_working_3-way'!Y495/3)</f>
        <v>0.52109739107690645</v>
      </c>
      <c r="AA495" s="11">
        <f>'OddsRatio_working_3-way'!X495^(1/3)*COS(('OddsRatio_working_3-way'!Y495+2*PI())/3)</f>
        <v>-0.37788699532554798</v>
      </c>
      <c r="AB495" s="11">
        <f>'OddsRatio_working_3-way'!X495^(1/3)*COS(('OddsRatio_working_3-way'!Y495+4*PI())/3)</f>
        <v>-0.1432103957513586</v>
      </c>
      <c r="AC495" s="11">
        <f>'OddsRatio_working_3-way'!X495^(1/3)*SIN('OddsRatio_working_3-way'!Y495/3)</f>
        <v>0.13549059793666424</v>
      </c>
      <c r="AD495" s="11">
        <f>'OddsRatio_working_3-way'!X495^(1/3)*SIN(('OddsRatio_working_3-way'!Y495+2*PI())/3)</f>
        <v>0.38353827955006325</v>
      </c>
      <c r="AE495" s="11">
        <f>'OddsRatio_working_3-way'!X495^(1/3)*SIN(('OddsRatio_working_3-way'!Y495+4*PI())/3)</f>
        <v>-0.51902887748672755</v>
      </c>
      <c r="AF495" s="11">
        <f>-'OddsRatio_working_3-way'!U495/(3*'OddsRatio_working_3-way'!X495^(1/3))*COS(('OddsRatio_working_3-way'!Y495)/3)</f>
        <v>0.52109739107690634</v>
      </c>
      <c r="AG495" s="11">
        <f>-'OddsRatio_working_3-way'!U495/(3*'OddsRatio_working_3-way'!X495^(1/3))*COS(('OddsRatio_working_3-way'!Y495+2*PI())/3)</f>
        <v>-0.37788699532554793</v>
      </c>
      <c r="AH495" s="11">
        <f>-'OddsRatio_working_3-way'!U495/(3*'OddsRatio_working_3-way'!X495^(1/3))*COS(('OddsRatio_working_3-way'!Y495+4*PI())/3)</f>
        <v>-0.14321039575135858</v>
      </c>
      <c r="AI495" s="11">
        <f>'OddsRatio_working_3-way'!U495/(3*'OddsRatio_working_3-way'!X495^(1/3))*SIN(('OddsRatio_working_3-way'!Y495)/3)</f>
        <v>-0.13549059793666421</v>
      </c>
      <c r="AJ495" s="11">
        <f>'OddsRatio_working_3-way'!U495/(3*'OddsRatio_working_3-way'!X495^(1/3))*SIN(('OddsRatio_working_3-way'!Y495+2*PI())/3)</f>
        <v>-0.3835382795500632</v>
      </c>
      <c r="AK495" s="11">
        <f>'OddsRatio_working_3-way'!U495/(3*'OddsRatio_working_3-way'!X495^(1/3))*SIN(('OddsRatio_working_3-way'!Y495+4*PI())/3)</f>
        <v>0.51902887748672744</v>
      </c>
      <c r="AL495" s="11">
        <f>'OddsRatio_working_3-way'!Z495+'OddsRatio_working_3-way'!AF495</f>
        <v>1.0421947821538127</v>
      </c>
      <c r="AM495" s="11">
        <f>'OddsRatio_working_3-way'!AA495+'OddsRatio_working_3-way'!AG495</f>
        <v>-0.75577399065109585</v>
      </c>
      <c r="AN495" s="11">
        <f>'OddsRatio_working_3-way'!AB495+'OddsRatio_working_3-way'!AH495</f>
        <v>-0.28642079150271715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1.0421947821538127</v>
      </c>
      <c r="AS495" s="11">
        <f>IF(('OddsRatio_working_3-way'!X495=0),IF(Q495&gt;0,-Q495^(1/3),(-Q495)^(1/3)),'OddsRatio_working_3-way'!AM495-'OddsRatio_working_3-way'!R495/3)</f>
        <v>-0.75577399065109585</v>
      </c>
      <c r="AT495" s="11">
        <f>IF(('OddsRatio_working_3-way'!X495=0),IF(Q495&gt;0,-Q495^(1/3),(-Q495)^(1/3)),'OddsRatio_working_3-way'!AN495-'OddsRatio_working_3-way'!R495/3)</f>
        <v>-0.28642079150271715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9">
        <f t="shared" si="104"/>
        <v>0.12171799271831203</v>
      </c>
      <c r="E496" s="9">
        <f t="shared" si="105"/>
        <v>0.19128841785980497</v>
      </c>
      <c r="F496" s="9">
        <f t="shared" si="106"/>
        <v>0.68699358942188316</v>
      </c>
      <c r="G496" s="9">
        <f t="shared" si="107"/>
        <v>1.0595759498686834</v>
      </c>
      <c r="H496" s="9">
        <f t="shared" si="108"/>
        <v>8.2157122186057343</v>
      </c>
      <c r="I496" s="9">
        <f t="shared" si="109"/>
        <v>5.2277080399760463</v>
      </c>
      <c r="J496" s="9">
        <f t="shared" si="110"/>
        <v>1.4556176584435339</v>
      </c>
      <c r="K496" s="11">
        <f t="shared" si="111"/>
        <v>0.12804097311139565</v>
      </c>
      <c r="L496" s="11">
        <f t="shared" si="112"/>
        <v>0.20040080160320639</v>
      </c>
      <c r="M496" s="11">
        <f t="shared" si="113"/>
        <v>0.69930069930069938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-0.20965288653289504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0.20150792887046443</v>
      </c>
      <c r="Q496" s="11">
        <f>2*'OddsRatio_working_3-way'!K496*'OddsRatio_working_3-way'!L496*'OddsRatio_working_3-way'!M496</f>
        <v>3.5887431677731868E-2</v>
      </c>
      <c r="R496" s="11">
        <f t="shared" si="114"/>
        <v>0</v>
      </c>
      <c r="S496" s="11">
        <f t="shared" si="115"/>
        <v>-0.96115027177957479</v>
      </c>
      <c r="T496" s="11">
        <f t="shared" si="116"/>
        <v>-0.17117547137659392</v>
      </c>
      <c r="U496" s="11">
        <f>'OddsRatio_working_3-way'!S496-'OddsRatio_working_3-way'!R496^2/3</f>
        <v>-0.96115027177957479</v>
      </c>
      <c r="V496" s="11">
        <f>'OddsRatio_working_3-way'!S496*'OddsRatio_working_3-way'!R496/3-2*'OddsRatio_working_3-way'!R496^3/27-'OddsRatio_working_3-way'!T496</f>
        <v>0.17117547137659392</v>
      </c>
      <c r="W496" s="11">
        <f>'OddsRatio_working_3-way'!V496^2+4*'OddsRatio_working_3-way'!U496^3/27</f>
        <v>-0.10224267407879387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0.18134477941189331</v>
      </c>
      <c r="Y496" s="11">
        <f>IF('OddsRatio_working_3-way'!W496&gt;=0,IF('OddsRatio_working_3-way'!V496+SQRT('OddsRatio_working_3-way'!W496)&gt;0,0,PI()),ACOS('OddsRatio_working_3-way'!V496/(2*'OddsRatio_working_3-way'!X496)))</f>
        <v>1.079282101981913</v>
      </c>
      <c r="Z496" s="11">
        <f>'OddsRatio_working_3-way'!X496^(1/3)*COS('OddsRatio_working_3-way'!Y496/3)</f>
        <v>0.52978797493434182</v>
      </c>
      <c r="AA496" s="11">
        <f>'OddsRatio_working_3-way'!X496^(1/3)*COS(('OddsRatio_working_3-way'!Y496+2*PI())/3)</f>
        <v>-0.43746598448905344</v>
      </c>
      <c r="AB496" s="11">
        <f>'OddsRatio_working_3-way'!X496^(1/3)*COS(('OddsRatio_working_3-way'!Y496+4*PI())/3)</f>
        <v>-9.2321990445287994E-2</v>
      </c>
      <c r="AC496" s="11">
        <f>'OddsRatio_working_3-way'!X496^(1/3)*SIN('OddsRatio_working_3-way'!Y496/3)</f>
        <v>0.19926897787035053</v>
      </c>
      <c r="AD496" s="11">
        <f>'OddsRatio_working_3-way'!X496^(1/3)*SIN(('OddsRatio_working_3-way'!Y496+2*PI())/3)</f>
        <v>0.35917535597747824</v>
      </c>
      <c r="AE496" s="11">
        <f>'OddsRatio_working_3-way'!X496^(1/3)*SIN(('OddsRatio_working_3-way'!Y496+4*PI())/3)</f>
        <v>-0.55844433384782866</v>
      </c>
      <c r="AF496" s="11">
        <f>-'OddsRatio_working_3-way'!U496/(3*'OddsRatio_working_3-way'!X496^(1/3))*COS(('OddsRatio_working_3-way'!Y496)/3)</f>
        <v>0.52978797493434171</v>
      </c>
      <c r="AG496" s="11">
        <f>-'OddsRatio_working_3-way'!U496/(3*'OddsRatio_working_3-way'!X496^(1/3))*COS(('OddsRatio_working_3-way'!Y496+2*PI())/3)</f>
        <v>-0.43746598448905338</v>
      </c>
      <c r="AH496" s="11">
        <f>-'OddsRatio_working_3-way'!U496/(3*'OddsRatio_working_3-way'!X496^(1/3))*COS(('OddsRatio_working_3-way'!Y496+4*PI())/3)</f>
        <v>-9.2321990445287966E-2</v>
      </c>
      <c r="AI496" s="11">
        <f>'OddsRatio_working_3-way'!U496/(3*'OddsRatio_working_3-way'!X496^(1/3))*SIN(('OddsRatio_working_3-way'!Y496)/3)</f>
        <v>-0.19926897787035047</v>
      </c>
      <c r="AJ496" s="11">
        <f>'OddsRatio_working_3-way'!U496/(3*'OddsRatio_working_3-way'!X496^(1/3))*SIN(('OddsRatio_working_3-way'!Y496+2*PI())/3)</f>
        <v>-0.35917535597747813</v>
      </c>
      <c r="AK496" s="11">
        <f>'OddsRatio_working_3-way'!U496/(3*'OddsRatio_working_3-way'!X496^(1/3))*SIN(('OddsRatio_working_3-way'!Y496+4*PI())/3)</f>
        <v>0.55844433384782854</v>
      </c>
      <c r="AL496" s="11">
        <f>'OddsRatio_working_3-way'!Z496+'OddsRatio_working_3-way'!AF496</f>
        <v>1.0595759498686834</v>
      </c>
      <c r="AM496" s="11">
        <f>'OddsRatio_working_3-way'!AA496+'OddsRatio_working_3-way'!AG496</f>
        <v>-0.87493196897810677</v>
      </c>
      <c r="AN496" s="11">
        <f>'OddsRatio_working_3-way'!AB496+'OddsRatio_working_3-way'!AH496</f>
        <v>-0.18464398089057596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1.0595759498686834</v>
      </c>
      <c r="AS496" s="11">
        <f>IF(('OddsRatio_working_3-way'!X496=0),IF(Q496&gt;0,-Q496^(1/3),(-Q496)^(1/3)),'OddsRatio_working_3-way'!AM496-'OddsRatio_working_3-way'!R496/3)</f>
        <v>-0.87493196897810677</v>
      </c>
      <c r="AT496" s="11">
        <f>IF(('OddsRatio_working_3-way'!X496=0),IF(Q496&gt;0,-Q496^(1/3),(-Q496)^(1/3)),'OddsRatio_working_3-way'!AN496-'OddsRatio_working_3-way'!R496/3)</f>
        <v>-0.18464398089057596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9">
        <f t="shared" si="104"/>
        <v>0.71306067229049674</v>
      </c>
      <c r="E497" s="9">
        <f t="shared" si="105"/>
        <v>0.17376994125563433</v>
      </c>
      <c r="F497" s="9">
        <f t="shared" si="106"/>
        <v>0.11316938645386901</v>
      </c>
      <c r="G497" s="9">
        <f t="shared" si="107"/>
        <v>1.0589610720597316</v>
      </c>
      <c r="H497" s="9">
        <f t="shared" si="108"/>
        <v>1.4024052073826978</v>
      </c>
      <c r="I497" s="9">
        <f t="shared" si="109"/>
        <v>5.7547352135481944</v>
      </c>
      <c r="J497" s="9">
        <f t="shared" si="110"/>
        <v>8.8363119332420155</v>
      </c>
      <c r="K497" s="11">
        <f t="shared" si="111"/>
        <v>0.7246376811594204</v>
      </c>
      <c r="L497" s="11">
        <f t="shared" si="112"/>
        <v>0.18214936247723132</v>
      </c>
      <c r="M497" s="11">
        <f t="shared" si="113"/>
        <v>0.11904761904761904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-0.1983950994404784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0.1928030260175663</v>
      </c>
      <c r="Q497" s="11">
        <f>2*'OddsRatio_working_3-way'!K497*'OddsRatio_working_3-way'!L497*'OddsRatio_working_3-way'!M497</f>
        <v>3.1426736107182773E-2</v>
      </c>
      <c r="R497" s="11">
        <f t="shared" si="114"/>
        <v>0</v>
      </c>
      <c r="S497" s="11">
        <f t="shared" si="115"/>
        <v>-0.97181344983478379</v>
      </c>
      <c r="T497" s="11">
        <f t="shared" si="116"/>
        <v>-0.15840480029906828</v>
      </c>
      <c r="U497" s="11">
        <f>'OddsRatio_working_3-way'!S497-'OddsRatio_working_3-way'!R497^2/3</f>
        <v>-0.97181344983478379</v>
      </c>
      <c r="V497" s="11">
        <f>'OddsRatio_working_3-way'!S497*'OddsRatio_working_3-way'!R497/3-2*'OddsRatio_working_3-way'!R497^3/27-'OddsRatio_working_3-way'!T497</f>
        <v>0.15840480029906828</v>
      </c>
      <c r="W497" s="11">
        <f>'OddsRatio_working_3-way'!V497^2+4*'OddsRatio_working_3-way'!U497^3/27</f>
        <v>-0.11087849711469205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0.18437094258076553</v>
      </c>
      <c r="Y497" s="11">
        <f>IF('OddsRatio_working_3-way'!W497&gt;=0,IF('OddsRatio_working_3-way'!V497+SQRT('OddsRatio_working_3-way'!W497)&gt;0,0,PI()),ACOS('OddsRatio_working_3-way'!V497/(2*'OddsRatio_working_3-way'!X497)))</f>
        <v>1.1267667168892823</v>
      </c>
      <c r="Z497" s="11">
        <f>'OddsRatio_working_3-way'!X497^(1/3)*COS('OddsRatio_working_3-way'!Y497/3)</f>
        <v>0.52948053602986578</v>
      </c>
      <c r="AA497" s="11">
        <f>'OddsRatio_working_3-way'!X497^(1/3)*COS(('OddsRatio_working_3-way'!Y497+2*PI())/3)</f>
        <v>-0.44554716482155488</v>
      </c>
      <c r="AB497" s="11">
        <f>'OddsRatio_working_3-way'!X497^(1/3)*COS(('OddsRatio_working_3-way'!Y497+4*PI())/3)</f>
        <v>-8.3933371208311056E-2</v>
      </c>
      <c r="AC497" s="11">
        <f>'OddsRatio_working_3-way'!X497^(1/3)*SIN('OddsRatio_working_3-way'!Y497/3)</f>
        <v>0.20877782108528817</v>
      </c>
      <c r="AD497" s="11">
        <f>'OddsRatio_working_3-way'!X497^(1/3)*SIN(('OddsRatio_working_3-way'!Y497+2*PI())/3)</f>
        <v>0.35415468446862147</v>
      </c>
      <c r="AE497" s="11">
        <f>'OddsRatio_working_3-way'!X497^(1/3)*SIN(('OddsRatio_working_3-way'!Y497+4*PI())/3)</f>
        <v>-0.56293250555390961</v>
      </c>
      <c r="AF497" s="11">
        <f>-'OddsRatio_working_3-way'!U497/(3*'OddsRatio_working_3-way'!X497^(1/3))*COS(('OddsRatio_working_3-way'!Y497)/3)</f>
        <v>0.52948053602986578</v>
      </c>
      <c r="AG497" s="11">
        <f>-'OddsRatio_working_3-way'!U497/(3*'OddsRatio_working_3-way'!X497^(1/3))*COS(('OddsRatio_working_3-way'!Y497+2*PI())/3)</f>
        <v>-0.44554716482155488</v>
      </c>
      <c r="AH497" s="11">
        <f>-'OddsRatio_working_3-way'!U497/(3*'OddsRatio_working_3-way'!X497^(1/3))*COS(('OddsRatio_working_3-way'!Y497+4*PI())/3)</f>
        <v>-8.3933371208311056E-2</v>
      </c>
      <c r="AI497" s="11">
        <f>'OddsRatio_working_3-way'!U497/(3*'OddsRatio_working_3-way'!X497^(1/3))*SIN(('OddsRatio_working_3-way'!Y497)/3)</f>
        <v>-0.20877782108528817</v>
      </c>
      <c r="AJ497" s="11">
        <f>'OddsRatio_working_3-way'!U497/(3*'OddsRatio_working_3-way'!X497^(1/3))*SIN(('OddsRatio_working_3-way'!Y497+2*PI())/3)</f>
        <v>-0.35415468446862147</v>
      </c>
      <c r="AK497" s="11">
        <f>'OddsRatio_working_3-way'!U497/(3*'OddsRatio_working_3-way'!X497^(1/3))*SIN(('OddsRatio_working_3-way'!Y497+4*PI())/3)</f>
        <v>0.56293250555390961</v>
      </c>
      <c r="AL497" s="11">
        <f>'OddsRatio_working_3-way'!Z497+'OddsRatio_working_3-way'!AF497</f>
        <v>1.0589610720597316</v>
      </c>
      <c r="AM497" s="11">
        <f>'OddsRatio_working_3-way'!AA497+'OddsRatio_working_3-way'!AG497</f>
        <v>-0.89109432964310975</v>
      </c>
      <c r="AN497" s="11">
        <f>'OddsRatio_working_3-way'!AB497+'OddsRatio_working_3-way'!AH497</f>
        <v>-0.16786674241662211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1.0589610720597316</v>
      </c>
      <c r="AS497" s="11">
        <f>IF(('OddsRatio_working_3-way'!X497=0),IF(Q497&gt;0,-Q497^(1/3),(-Q497)^(1/3)),'OddsRatio_working_3-way'!AM497-'OddsRatio_working_3-way'!R497/3)</f>
        <v>-0.89109432964310975</v>
      </c>
      <c r="AT497" s="11">
        <f>IF(('OddsRatio_working_3-way'!X497=0),IF(Q497&gt;0,-Q497^(1/3),(-Q497)^(1/3)),'OddsRatio_working_3-way'!AN497-'OddsRatio_working_3-way'!R497/3)</f>
        <v>-0.16786674241662211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9">
        <f t="shared" si="104"/>
        <v>0.36501407940890468</v>
      </c>
      <c r="E498" s="9">
        <f t="shared" si="105"/>
        <v>0.29090470150862818</v>
      </c>
      <c r="F498" s="9">
        <f t="shared" si="106"/>
        <v>0.34408121908246758</v>
      </c>
      <c r="G498" s="9">
        <f t="shared" si="107"/>
        <v>1.0416888323596889</v>
      </c>
      <c r="H498" s="9">
        <f t="shared" si="108"/>
        <v>2.7396203500406799</v>
      </c>
      <c r="I498" s="9">
        <f t="shared" si="109"/>
        <v>3.437551867721671</v>
      </c>
      <c r="J498" s="9">
        <f t="shared" si="110"/>
        <v>2.9062905632182301</v>
      </c>
      <c r="K498" s="11">
        <f t="shared" si="111"/>
        <v>0.37453183520599254</v>
      </c>
      <c r="L498" s="11">
        <f t="shared" si="112"/>
        <v>0.29940119760479045</v>
      </c>
      <c r="M498" s="11">
        <f t="shared" si="113"/>
        <v>0.35335689045936397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-0.28336046373129009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0.23140283929698868</v>
      </c>
      <c r="Q498" s="11">
        <f>2*'OddsRatio_working_3-way'!K498*'OddsRatio_working_3-way'!L498*'OddsRatio_working_3-way'!M498</f>
        <v>7.9247547704448182E-2</v>
      </c>
      <c r="R498" s="11">
        <f t="shared" si="114"/>
        <v>0</v>
      </c>
      <c r="S498" s="11">
        <f t="shared" si="115"/>
        <v>-0.81663770679182446</v>
      </c>
      <c r="T498" s="11">
        <f t="shared" si="116"/>
        <v>-0.27967044753144676</v>
      </c>
      <c r="U498" s="11">
        <f>'OddsRatio_working_3-way'!S498-'OddsRatio_working_3-way'!R498^2/3</f>
        <v>-0.81663770679182446</v>
      </c>
      <c r="V498" s="11">
        <f>'OddsRatio_working_3-way'!S498*'OddsRatio_working_3-way'!R498/3-2*'OddsRatio_working_3-way'!R498^3/27-'OddsRatio_working_3-way'!T498</f>
        <v>0.27967044753144676</v>
      </c>
      <c r="W498" s="11">
        <f>'OddsRatio_working_3-way'!V498^2+4*'OddsRatio_working_3-way'!U498^3/27</f>
        <v>-2.4679006987618768E-3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0.14202417040877374</v>
      </c>
      <c r="Y498" s="11">
        <f>IF('OddsRatio_working_3-way'!W498&gt;=0,IF('OddsRatio_working_3-way'!V498+SQRT('OddsRatio_working_3-way'!W498)&gt;0,0,PI()),ACOS('OddsRatio_working_3-way'!V498/(2*'OddsRatio_working_3-way'!X498)))</f>
        <v>0.17579674704792736</v>
      </c>
      <c r="Z498" s="11">
        <f>'OddsRatio_working_3-way'!X498^(1/3)*COS('OddsRatio_working_3-way'!Y498/3)</f>
        <v>0.52084441617984456</v>
      </c>
      <c r="AA498" s="11">
        <f>'OddsRatio_working_3-way'!X498^(1/3)*COS(('OddsRatio_working_3-way'!Y498+2*PI())/3)</f>
        <v>-0.28688439429332924</v>
      </c>
      <c r="AB498" s="11">
        <f>'OddsRatio_working_3-way'!X498^(1/3)*COS(('OddsRatio_working_3-way'!Y498+4*PI())/3)</f>
        <v>-0.23396002188651552</v>
      </c>
      <c r="AC498" s="11">
        <f>'OddsRatio_working_3-way'!X498^(1/3)*SIN('OddsRatio_working_3-way'!Y498/3)</f>
        <v>3.0555900655766032E-2</v>
      </c>
      <c r="AD498" s="11">
        <f>'OddsRatio_working_3-way'!X498^(1/3)*SIN(('OddsRatio_working_3-way'!Y498+2*PI())/3)</f>
        <v>0.43578654550313717</v>
      </c>
      <c r="AE498" s="11">
        <f>'OddsRatio_working_3-way'!X498^(1/3)*SIN(('OddsRatio_working_3-way'!Y498+4*PI())/3)</f>
        <v>-0.46634244615890308</v>
      </c>
      <c r="AF498" s="11">
        <f>-'OddsRatio_working_3-way'!U498/(3*'OddsRatio_working_3-way'!X498^(1/3))*COS(('OddsRatio_working_3-way'!Y498)/3)</f>
        <v>0.52084441617984434</v>
      </c>
      <c r="AG498" s="11">
        <f>-'OddsRatio_working_3-way'!U498/(3*'OddsRatio_working_3-way'!X498^(1/3))*COS(('OddsRatio_working_3-way'!Y498+2*PI())/3)</f>
        <v>-0.28688439429332913</v>
      </c>
      <c r="AH498" s="11">
        <f>-'OddsRatio_working_3-way'!U498/(3*'OddsRatio_working_3-way'!X498^(1/3))*COS(('OddsRatio_working_3-way'!Y498+4*PI())/3)</f>
        <v>-0.23396002188651541</v>
      </c>
      <c r="AI498" s="11">
        <f>'OddsRatio_working_3-way'!U498/(3*'OddsRatio_working_3-way'!X498^(1/3))*SIN(('OddsRatio_working_3-way'!Y498)/3)</f>
        <v>-3.0555900655766018E-2</v>
      </c>
      <c r="AJ498" s="11">
        <f>'OddsRatio_working_3-way'!U498/(3*'OddsRatio_working_3-way'!X498^(1/3))*SIN(('OddsRatio_working_3-way'!Y498+2*PI())/3)</f>
        <v>-0.435786545503137</v>
      </c>
      <c r="AK498" s="11">
        <f>'OddsRatio_working_3-way'!U498/(3*'OddsRatio_working_3-way'!X498^(1/3))*SIN(('OddsRatio_working_3-way'!Y498+4*PI())/3)</f>
        <v>0.46634244615890291</v>
      </c>
      <c r="AL498" s="11">
        <f>'OddsRatio_working_3-way'!Z498+'OddsRatio_working_3-way'!AF498</f>
        <v>1.0416888323596889</v>
      </c>
      <c r="AM498" s="11">
        <f>'OddsRatio_working_3-way'!AA498+'OddsRatio_working_3-way'!AG498</f>
        <v>-0.57376878858665836</v>
      </c>
      <c r="AN498" s="11">
        <f>'OddsRatio_working_3-way'!AB498+'OddsRatio_working_3-way'!AH498</f>
        <v>-0.46792004377303092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1.0416888323596889</v>
      </c>
      <c r="AS498" s="11">
        <f>IF(('OddsRatio_working_3-way'!X498=0),IF(Q498&gt;0,-Q498^(1/3),(-Q498)^(1/3)),'OddsRatio_working_3-way'!AM498-'OddsRatio_working_3-way'!R498/3)</f>
        <v>-0.57376878858665836</v>
      </c>
      <c r="AT498" s="11">
        <f>IF(('OddsRatio_working_3-way'!X498=0),IF(Q498&gt;0,-Q498^(1/3),(-Q498)^(1/3)),'OddsRatio_working_3-way'!AN498-'OddsRatio_working_3-way'!R498/3)</f>
        <v>-0.46792004377303092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9">
        <f t="shared" si="104"/>
        <v>0.54326579961226629</v>
      </c>
      <c r="E499" s="9">
        <f t="shared" si="105"/>
        <v>0.27892347612491253</v>
      </c>
      <c r="F499" s="9">
        <f t="shared" si="106"/>
        <v>0.17781072426282113</v>
      </c>
      <c r="G499" s="9">
        <f t="shared" si="107"/>
        <v>1.0508994876764488</v>
      </c>
      <c r="H499" s="9">
        <f t="shared" si="108"/>
        <v>1.8407195901411593</v>
      </c>
      <c r="I499" s="9">
        <f t="shared" si="109"/>
        <v>3.5852127396840632</v>
      </c>
      <c r="J499" s="9">
        <f t="shared" si="110"/>
        <v>5.6239577457763748</v>
      </c>
      <c r="K499" s="11">
        <f t="shared" si="111"/>
        <v>0.55555555555555558</v>
      </c>
      <c r="L499" s="11">
        <f t="shared" si="112"/>
        <v>0.28901734104046245</v>
      </c>
      <c r="M499" s="11">
        <f t="shared" si="113"/>
        <v>0.18518518518518517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-0.25747520159851567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0.22776469468826566</v>
      </c>
      <c r="Q499" s="11">
        <f>2*'OddsRatio_working_3-way'!K499*'OddsRatio_working_3-way'!L499*'OddsRatio_working_3-way'!M499</f>
        <v>5.9468588691453175E-2</v>
      </c>
      <c r="R499" s="11">
        <f t="shared" si="114"/>
        <v>0</v>
      </c>
      <c r="S499" s="11">
        <f t="shared" si="115"/>
        <v>-0.88460827790096086</v>
      </c>
      <c r="T499" s="11">
        <f t="shared" si="116"/>
        <v>-0.23096821877309681</v>
      </c>
      <c r="U499" s="11">
        <f>'OddsRatio_working_3-way'!S499-'OddsRatio_working_3-way'!R499^2/3</f>
        <v>-0.88460827790096086</v>
      </c>
      <c r="V499" s="11">
        <f>'OddsRatio_working_3-way'!S499*'OddsRatio_working_3-way'!R499/3-2*'OddsRatio_working_3-way'!R499^3/27-'OddsRatio_working_3-way'!T499</f>
        <v>0.23096821877309681</v>
      </c>
      <c r="W499" s="11">
        <f>'OddsRatio_working_3-way'!V499^2+4*'OddsRatio_working_3-way'!U499^3/27</f>
        <v>-4.9206883800708902E-2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0.16011964423824299</v>
      </c>
      <c r="Y499" s="11">
        <f>IF('OddsRatio_working_3-way'!W499&gt;=0,IF('OddsRatio_working_3-way'!V499+SQRT('OddsRatio_working_3-way'!W499)&gt;0,0,PI()),ACOS('OddsRatio_working_3-way'!V499/(2*'OddsRatio_working_3-way'!X499)))</f>
        <v>0.76521079211427778</v>
      </c>
      <c r="Z499" s="11">
        <f>'OddsRatio_working_3-way'!X499^(1/3)*COS('OddsRatio_working_3-way'!Y499/3)</f>
        <v>0.52544974383822429</v>
      </c>
      <c r="AA499" s="11">
        <f>'OddsRatio_working_3-way'!X499^(1/3)*COS(('OddsRatio_working_3-way'!Y499+2*PI())/3)</f>
        <v>-0.38137981071433674</v>
      </c>
      <c r="AB499" s="11">
        <f>'OddsRatio_working_3-way'!X499^(1/3)*COS(('OddsRatio_working_3-way'!Y499+4*PI())/3)</f>
        <v>-0.14406993312388772</v>
      </c>
      <c r="AC499" s="11">
        <f>'OddsRatio_working_3-way'!X499^(1/3)*SIN('OddsRatio_working_3-way'!Y499/3)</f>
        <v>0.13701092170820306</v>
      </c>
      <c r="AD499" s="11">
        <f>'OddsRatio_working_3-way'!X499^(1/3)*SIN(('OddsRatio_working_3-way'!Y499+2*PI())/3)</f>
        <v>0.38654736572182663</v>
      </c>
      <c r="AE499" s="11">
        <f>'OddsRatio_working_3-way'!X499^(1/3)*SIN(('OddsRatio_working_3-way'!Y499+4*PI())/3)</f>
        <v>-0.52355828743002952</v>
      </c>
      <c r="AF499" s="11">
        <f>-'OddsRatio_working_3-way'!U499/(3*'OddsRatio_working_3-way'!X499^(1/3))*COS(('OddsRatio_working_3-way'!Y499)/3)</f>
        <v>0.5254497438382244</v>
      </c>
      <c r="AG499" s="11">
        <f>-'OddsRatio_working_3-way'!U499/(3*'OddsRatio_working_3-way'!X499^(1/3))*COS(('OddsRatio_working_3-way'!Y499+2*PI())/3)</f>
        <v>-0.38137981071433685</v>
      </c>
      <c r="AH499" s="11">
        <f>-'OddsRatio_working_3-way'!U499/(3*'OddsRatio_working_3-way'!X499^(1/3))*COS(('OddsRatio_working_3-way'!Y499+4*PI())/3)</f>
        <v>-0.14406993312388774</v>
      </c>
      <c r="AI499" s="11">
        <f>'OddsRatio_working_3-way'!U499/(3*'OddsRatio_working_3-way'!X499^(1/3))*SIN(('OddsRatio_working_3-way'!Y499)/3)</f>
        <v>-0.13701092170820309</v>
      </c>
      <c r="AJ499" s="11">
        <f>'OddsRatio_working_3-way'!U499/(3*'OddsRatio_working_3-way'!X499^(1/3))*SIN(('OddsRatio_working_3-way'!Y499+2*PI())/3)</f>
        <v>-0.38654736572182669</v>
      </c>
      <c r="AK499" s="11">
        <f>'OddsRatio_working_3-way'!U499/(3*'OddsRatio_working_3-way'!X499^(1/3))*SIN(('OddsRatio_working_3-way'!Y499+4*PI())/3)</f>
        <v>0.52355828743002963</v>
      </c>
      <c r="AL499" s="11">
        <f>'OddsRatio_working_3-way'!Z499+'OddsRatio_working_3-way'!AF499</f>
        <v>1.0508994876764488</v>
      </c>
      <c r="AM499" s="11">
        <f>'OddsRatio_working_3-way'!AA499+'OddsRatio_working_3-way'!AG499</f>
        <v>-0.7627596214286736</v>
      </c>
      <c r="AN499" s="11">
        <f>'OddsRatio_working_3-way'!AB499+'OddsRatio_working_3-way'!AH499</f>
        <v>-0.28813986624777543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1.0508994876764488</v>
      </c>
      <c r="AS499" s="11">
        <f>IF(('OddsRatio_working_3-way'!X499=0),IF(Q499&gt;0,-Q499^(1/3),(-Q499)^(1/3)),'OddsRatio_working_3-way'!AM499-'OddsRatio_working_3-way'!R499/3)</f>
        <v>-0.7627596214286736</v>
      </c>
      <c r="AT499" s="11">
        <f>IF(('OddsRatio_working_3-way'!X499=0),IF(Q499&gt;0,-Q499^(1/3),(-Q499)^(1/3)),'OddsRatio_working_3-way'!AN499-'OddsRatio_working_3-way'!R499/3)</f>
        <v>-0.28813986624777543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9">
        <f t="shared" si="104"/>
        <v>0.29167148311385627</v>
      </c>
      <c r="E500" s="9">
        <f t="shared" si="105"/>
        <v>0.32751517482884307</v>
      </c>
      <c r="F500" s="9">
        <f t="shared" si="106"/>
        <v>0.38081334205730077</v>
      </c>
      <c r="G500" s="9">
        <f t="shared" si="107"/>
        <v>1.0422810350550153</v>
      </c>
      <c r="H500" s="9">
        <f t="shared" si="108"/>
        <v>3.4285148116781854</v>
      </c>
      <c r="I500" s="9">
        <f t="shared" si="109"/>
        <v>3.0532936390583805</v>
      </c>
      <c r="J500" s="9">
        <f t="shared" si="110"/>
        <v>2.6259584146858241</v>
      </c>
      <c r="K500" s="11">
        <f t="shared" si="111"/>
        <v>0.3003003003003003</v>
      </c>
      <c r="L500" s="11">
        <f t="shared" si="112"/>
        <v>0.33670033670033667</v>
      </c>
      <c r="M500" s="11">
        <f t="shared" si="113"/>
        <v>0.390625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-0.28281738177571514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0.23144988422766199</v>
      </c>
      <c r="Q500" s="11">
        <f>2*'OddsRatio_working_3-way'!K500*'OddsRatio_working_3-way'!L500*'OddsRatio_working_3-way'!M500</f>
        <v>7.8993134548690086E-2</v>
      </c>
      <c r="R500" s="11">
        <f t="shared" si="114"/>
        <v>0</v>
      </c>
      <c r="S500" s="11">
        <f t="shared" si="115"/>
        <v>-0.81837220461651294</v>
      </c>
      <c r="T500" s="11">
        <f t="shared" si="116"/>
        <v>-0.27930791966433882</v>
      </c>
      <c r="U500" s="11">
        <f>'OddsRatio_working_3-way'!S500-'OddsRatio_working_3-way'!R500^2/3</f>
        <v>-0.81837220461651294</v>
      </c>
      <c r="V500" s="11">
        <f>'OddsRatio_working_3-way'!S500*'OddsRatio_working_3-way'!R500/3-2*'OddsRatio_working_3-way'!R500^3/27-'OddsRatio_working_3-way'!T500</f>
        <v>0.27930791966433882</v>
      </c>
      <c r="W500" s="11">
        <f>'OddsRatio_working_3-way'!V500^2+4*'OddsRatio_working_3-way'!U500^3/27</f>
        <v>-3.1857415898230018E-3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0.1424768889829538</v>
      </c>
      <c r="Y500" s="11">
        <f>IF('OddsRatio_working_3-way'!W500&gt;=0,IF('OddsRatio_working_3-way'!V500+SQRT('OddsRatio_working_3-way'!W500)&gt;0,0,PI()),ACOS('OddsRatio_working_3-way'!V500/(2*'OddsRatio_working_3-way'!X500)))</f>
        <v>0.19939417155829631</v>
      </c>
      <c r="Z500" s="11">
        <f>'OddsRatio_working_3-way'!X500^(1/3)*COS('OddsRatio_working_3-way'!Y500/3)</f>
        <v>0.52114051752750779</v>
      </c>
      <c r="AA500" s="11">
        <f>'OddsRatio_working_3-way'!X500^(1/3)*COS(('OddsRatio_working_3-way'!Y500+2*PI())/3)</f>
        <v>-0.29061142880586893</v>
      </c>
      <c r="AB500" s="11">
        <f>'OddsRatio_working_3-way'!X500^(1/3)*COS(('OddsRatio_working_3-way'!Y500+4*PI())/3)</f>
        <v>-0.2305290887216388</v>
      </c>
      <c r="AC500" s="11">
        <f>'OddsRatio_working_3-way'!X500^(1/3)*SIN('OddsRatio_working_3-way'!Y500/3)</f>
        <v>3.4688555221172888E-2</v>
      </c>
      <c r="AD500" s="11">
        <f>'OddsRatio_working_3-way'!X500^(1/3)*SIN(('OddsRatio_working_3-way'!Y500+2*PI())/3)</f>
        <v>0.43397664950960491</v>
      </c>
      <c r="AE500" s="11">
        <f>'OddsRatio_working_3-way'!X500^(1/3)*SIN(('OddsRatio_working_3-way'!Y500+4*PI())/3)</f>
        <v>-0.46866520473077772</v>
      </c>
      <c r="AF500" s="11">
        <f>-'OddsRatio_working_3-way'!U500/(3*'OddsRatio_working_3-way'!X500^(1/3))*COS(('OddsRatio_working_3-way'!Y500)/3)</f>
        <v>0.52114051752750767</v>
      </c>
      <c r="AG500" s="11">
        <f>-'OddsRatio_working_3-way'!U500/(3*'OddsRatio_working_3-way'!X500^(1/3))*COS(('OddsRatio_working_3-way'!Y500+2*PI())/3)</f>
        <v>-0.29061142880586888</v>
      </c>
      <c r="AH500" s="11">
        <f>-'OddsRatio_working_3-way'!U500/(3*'OddsRatio_working_3-way'!X500^(1/3))*COS(('OddsRatio_working_3-way'!Y500+4*PI())/3)</f>
        <v>-0.23052908872163877</v>
      </c>
      <c r="AI500" s="11">
        <f>'OddsRatio_working_3-way'!U500/(3*'OddsRatio_working_3-way'!X500^(1/3))*SIN(('OddsRatio_working_3-way'!Y500)/3)</f>
        <v>-3.4688555221172875E-2</v>
      </c>
      <c r="AJ500" s="11">
        <f>'OddsRatio_working_3-way'!U500/(3*'OddsRatio_working_3-way'!X500^(1/3))*SIN(('OddsRatio_working_3-way'!Y500+2*PI())/3)</f>
        <v>-0.43397664950960479</v>
      </c>
      <c r="AK500" s="11">
        <f>'OddsRatio_working_3-way'!U500/(3*'OddsRatio_working_3-way'!X500^(1/3))*SIN(('OddsRatio_working_3-way'!Y500+4*PI())/3)</f>
        <v>0.46866520473077761</v>
      </c>
      <c r="AL500" s="11">
        <f>'OddsRatio_working_3-way'!Z500+'OddsRatio_working_3-way'!AF500</f>
        <v>1.0422810350550153</v>
      </c>
      <c r="AM500" s="11">
        <f>'OddsRatio_working_3-way'!AA500+'OddsRatio_working_3-way'!AG500</f>
        <v>-0.58122285761173775</v>
      </c>
      <c r="AN500" s="11">
        <f>'OddsRatio_working_3-way'!AB500+'OddsRatio_working_3-way'!AH500</f>
        <v>-0.46105817744327759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1.0422810350550153</v>
      </c>
      <c r="AS500" s="11">
        <f>IF(('OddsRatio_working_3-way'!X500=0),IF(Q500&gt;0,-Q500^(1/3),(-Q500)^(1/3)),'OddsRatio_working_3-way'!AM500-'OddsRatio_working_3-way'!R500/3)</f>
        <v>-0.58122285761173775</v>
      </c>
      <c r="AT500" s="11">
        <f>IF(('OddsRatio_working_3-way'!X500=0),IF(Q500&gt;0,-Q500^(1/3),(-Q500)^(1/3)),'OddsRatio_working_3-way'!AN500-'OddsRatio_working_3-way'!R500/3)</f>
        <v>-0.46105817744327759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9">
        <f t="shared" si="104"/>
        <v>0.34515294466387925</v>
      </c>
      <c r="E501" s="9">
        <f t="shared" si="105"/>
        <v>0.31459115624543466</v>
      </c>
      <c r="F501" s="9">
        <f t="shared" si="106"/>
        <v>0.34025589909068638</v>
      </c>
      <c r="G501" s="9">
        <f t="shared" si="107"/>
        <v>1.0424540190752141</v>
      </c>
      <c r="H501" s="9">
        <f t="shared" si="108"/>
        <v>2.8972663147168896</v>
      </c>
      <c r="I501" s="9">
        <f t="shared" si="109"/>
        <v>3.1787288998671972</v>
      </c>
      <c r="J501" s="9">
        <f t="shared" si="110"/>
        <v>2.9389644754798976</v>
      </c>
      <c r="K501" s="11">
        <f t="shared" si="111"/>
        <v>0.3546099290780142</v>
      </c>
      <c r="L501" s="11">
        <f t="shared" si="112"/>
        <v>0.3236245954692557</v>
      </c>
      <c r="M501" s="11">
        <f t="shared" si="113"/>
        <v>0.34965034965034969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-0.28389451215313666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0.23152729205197708</v>
      </c>
      <c r="Q501" s="11">
        <f>2*'OddsRatio_working_3-way'!K501*'OddsRatio_working_3-way'!L501*'OddsRatio_working_3-way'!M501</f>
        <v>8.0252094298778887E-2</v>
      </c>
      <c r="R501" s="11">
        <f t="shared" si="114"/>
        <v>0</v>
      </c>
      <c r="S501" s="11">
        <f t="shared" si="115"/>
        <v>-0.81553986477585738</v>
      </c>
      <c r="T501" s="11">
        <f t="shared" si="116"/>
        <v>-0.28268279541624175</v>
      </c>
      <c r="U501" s="11">
        <f>'OddsRatio_working_3-way'!S501-'OddsRatio_working_3-way'!R501^2/3</f>
        <v>-0.81553986477585738</v>
      </c>
      <c r="V501" s="11">
        <f>'OddsRatio_working_3-way'!S501*'OddsRatio_working_3-way'!R501/3-2*'OddsRatio_working_3-way'!R501^3/27-'OddsRatio_working_3-way'!T501</f>
        <v>0.28268279541624175</v>
      </c>
      <c r="W501" s="11">
        <f>'OddsRatio_working_3-way'!V501^2+4*'OddsRatio_working_3-way'!U501^3/27</f>
        <v>-4.4893536892574859E-4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0.14173787266752891</v>
      </c>
      <c r="Y501" s="11">
        <f>IF('OddsRatio_working_3-way'!W501&gt;=0,IF('OddsRatio_working_3-way'!V501+SQRT('OddsRatio_working_3-way'!W501)&gt;0,0,PI()),ACOS('OddsRatio_working_3-way'!V501/(2*'OddsRatio_working_3-way'!X501)))</f>
        <v>7.4813713446187702E-2</v>
      </c>
      <c r="Z501" s="11">
        <f>'OddsRatio_working_3-way'!X501^(1/3)*COS('OddsRatio_working_3-way'!Y501/3)</f>
        <v>0.52122700953760703</v>
      </c>
      <c r="AA501" s="11">
        <f>'OddsRatio_working_3-way'!X501^(1/3)*COS(('OddsRatio_working_3-way'!Y501+2*PI())/3)</f>
        <v>-0.27187270502134597</v>
      </c>
      <c r="AB501" s="11">
        <f>'OddsRatio_working_3-way'!X501^(1/3)*COS(('OddsRatio_working_3-way'!Y501+4*PI())/3)</f>
        <v>-0.24935430451626114</v>
      </c>
      <c r="AC501" s="11">
        <f>'OddsRatio_working_3-way'!X501^(1/3)*SIN('OddsRatio_working_3-way'!Y501/3)</f>
        <v>1.3001004593330468E-2</v>
      </c>
      <c r="AD501" s="11">
        <f>'OddsRatio_working_3-way'!X501^(1/3)*SIN(('OddsRatio_working_3-way'!Y501+2*PI())/3)</f>
        <v>0.44489532910149632</v>
      </c>
      <c r="AE501" s="11">
        <f>'OddsRatio_working_3-way'!X501^(1/3)*SIN(('OddsRatio_working_3-way'!Y501+4*PI())/3)</f>
        <v>-0.4578963336948268</v>
      </c>
      <c r="AF501" s="11">
        <f>-'OddsRatio_working_3-way'!U501/(3*'OddsRatio_working_3-way'!X501^(1/3))*COS(('OddsRatio_working_3-way'!Y501)/3)</f>
        <v>0.52122700953760703</v>
      </c>
      <c r="AG501" s="11">
        <f>-'OddsRatio_working_3-way'!U501/(3*'OddsRatio_working_3-way'!X501^(1/3))*COS(('OddsRatio_working_3-way'!Y501+2*PI())/3)</f>
        <v>-0.27187270502134597</v>
      </c>
      <c r="AH501" s="11">
        <f>-'OddsRatio_working_3-way'!U501/(3*'OddsRatio_working_3-way'!X501^(1/3))*COS(('OddsRatio_working_3-way'!Y501+4*PI())/3)</f>
        <v>-0.24935430451626114</v>
      </c>
      <c r="AI501" s="11">
        <f>'OddsRatio_working_3-way'!U501/(3*'OddsRatio_working_3-way'!X501^(1/3))*SIN(('OddsRatio_working_3-way'!Y501)/3)</f>
        <v>-1.3001004593330468E-2</v>
      </c>
      <c r="AJ501" s="11">
        <f>'OddsRatio_working_3-way'!U501/(3*'OddsRatio_working_3-way'!X501^(1/3))*SIN(('OddsRatio_working_3-way'!Y501+2*PI())/3)</f>
        <v>-0.44489532910149632</v>
      </c>
      <c r="AK501" s="11">
        <f>'OddsRatio_working_3-way'!U501/(3*'OddsRatio_working_3-way'!X501^(1/3))*SIN(('OddsRatio_working_3-way'!Y501+4*PI())/3)</f>
        <v>0.4578963336948268</v>
      </c>
      <c r="AL501" s="11">
        <f>'OddsRatio_working_3-way'!Z501+'OddsRatio_working_3-way'!AF501</f>
        <v>1.0424540190752141</v>
      </c>
      <c r="AM501" s="11">
        <f>'OddsRatio_working_3-way'!AA501+'OddsRatio_working_3-way'!AG501</f>
        <v>-0.54374541004269195</v>
      </c>
      <c r="AN501" s="11">
        <f>'OddsRatio_working_3-way'!AB501+'OddsRatio_working_3-way'!AH501</f>
        <v>-0.49870860903252229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1.0424540190752141</v>
      </c>
      <c r="AS501" s="11">
        <f>IF(('OddsRatio_working_3-way'!X501=0),IF(Q501&gt;0,-Q501^(1/3),(-Q501)^(1/3)),'OddsRatio_working_3-way'!AM501-'OddsRatio_working_3-way'!R501/3)</f>
        <v>-0.54374541004269195</v>
      </c>
      <c r="AT501" s="11">
        <f>IF(('OddsRatio_working_3-way'!X501=0),IF(Q501&gt;0,-Q501^(1/3),(-Q501)^(1/3)),'OddsRatio_working_3-way'!AN501-'OddsRatio_working_3-way'!R501/3)</f>
        <v>-0.49870860903252229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9">
        <f t="shared" si="104"/>
        <v>0.57804289336228176</v>
      </c>
      <c r="E502" s="9">
        <f t="shared" si="105"/>
        <v>0.25510843810161138</v>
      </c>
      <c r="F502" s="9">
        <f t="shared" si="106"/>
        <v>0.16684866853610672</v>
      </c>
      <c r="G502" s="9">
        <f t="shared" si="107"/>
        <v>1.0579353982683051</v>
      </c>
      <c r="H502" s="9">
        <f t="shared" si="108"/>
        <v>1.7299754248051302</v>
      </c>
      <c r="I502" s="9">
        <f t="shared" si="109"/>
        <v>3.9199016992205227</v>
      </c>
      <c r="J502" s="9">
        <f t="shared" si="110"/>
        <v>5.9934550798263997</v>
      </c>
      <c r="K502" s="11">
        <f t="shared" si="111"/>
        <v>0.59171597633136097</v>
      </c>
      <c r="L502" s="11">
        <f t="shared" si="112"/>
        <v>0.26595744680851063</v>
      </c>
      <c r="M502" s="11">
        <f t="shared" si="113"/>
        <v>0.17482517482517484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-0.24730311863636789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0.22477679691578722</v>
      </c>
      <c r="Q502" s="11">
        <f>2*'OddsRatio_working_3-way'!K502*'OddsRatio_working_3-way'!L502*'OddsRatio_working_3-way'!M502</f>
        <v>5.5024919685627234E-2</v>
      </c>
      <c r="R502" s="11">
        <f t="shared" si="114"/>
        <v>0</v>
      </c>
      <c r="S502" s="11">
        <f t="shared" si="115"/>
        <v>-0.90891210007867651</v>
      </c>
      <c r="T502" s="11">
        <f t="shared" si="116"/>
        <v>-0.22249990210004325</v>
      </c>
      <c r="U502" s="11">
        <f>'OddsRatio_working_3-way'!S502-'OddsRatio_working_3-way'!R502^2/3</f>
        <v>-0.90891210007867651</v>
      </c>
      <c r="V502" s="11">
        <f>'OddsRatio_working_3-way'!S502*'OddsRatio_working_3-way'!R502/3-2*'OddsRatio_working_3-way'!R502^3/27-'OddsRatio_working_3-way'!T502</f>
        <v>0.22249990210004325</v>
      </c>
      <c r="W502" s="11">
        <f>'OddsRatio_working_3-way'!V502^2+4*'OddsRatio_working_3-way'!U502^3/27</f>
        <v>-6.1734024671327457E-2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0.16676347854510612</v>
      </c>
      <c r="Y502" s="11">
        <f>IF('OddsRatio_working_3-way'!W502&gt;=0,IF('OddsRatio_working_3-way'!V502+SQRT('OddsRatio_working_3-way'!W502)&gt;0,0,PI()),ACOS('OddsRatio_working_3-way'!V502/(2*'OddsRatio_working_3-way'!X502)))</f>
        <v>0.84047076498062834</v>
      </c>
      <c r="Z502" s="11">
        <f>'OddsRatio_working_3-way'!X502^(1/3)*COS('OddsRatio_working_3-way'!Y502/3)</f>
        <v>0.52896769913415254</v>
      </c>
      <c r="AA502" s="11">
        <f>'OddsRatio_working_3-way'!X502^(1/3)*COS(('OddsRatio_working_3-way'!Y502+2*PI())/3)</f>
        <v>-0.39629016570636311</v>
      </c>
      <c r="AB502" s="11">
        <f>'OddsRatio_working_3-way'!X502^(1/3)*COS(('OddsRatio_working_3-way'!Y502+4*PI())/3)</f>
        <v>-0.13267753342778968</v>
      </c>
      <c r="AC502" s="11">
        <f>'OddsRatio_working_3-way'!X502^(1/3)*SIN('OddsRatio_working_3-way'!Y502/3)</f>
        <v>0.15219682420782046</v>
      </c>
      <c r="AD502" s="11">
        <f>'OddsRatio_working_3-way'!X502^(1/3)*SIN(('OddsRatio_working_3-way'!Y502+2*PI())/3)</f>
        <v>0.38200105312766985</v>
      </c>
      <c r="AE502" s="11">
        <f>'OddsRatio_working_3-way'!X502^(1/3)*SIN(('OddsRatio_working_3-way'!Y502+4*PI())/3)</f>
        <v>-0.53419787733549007</v>
      </c>
      <c r="AF502" s="11">
        <f>-'OddsRatio_working_3-way'!U502/(3*'OddsRatio_working_3-way'!X502^(1/3))*COS(('OddsRatio_working_3-way'!Y502)/3)</f>
        <v>0.52896769913415242</v>
      </c>
      <c r="AG502" s="11">
        <f>-'OddsRatio_working_3-way'!U502/(3*'OddsRatio_working_3-way'!X502^(1/3))*COS(('OddsRatio_working_3-way'!Y502+2*PI())/3)</f>
        <v>-0.396290165706363</v>
      </c>
      <c r="AH502" s="11">
        <f>-'OddsRatio_working_3-way'!U502/(3*'OddsRatio_working_3-way'!X502^(1/3))*COS(('OddsRatio_working_3-way'!Y502+4*PI())/3)</f>
        <v>-0.13267753342778965</v>
      </c>
      <c r="AI502" s="11">
        <f>'OddsRatio_working_3-way'!U502/(3*'OddsRatio_working_3-way'!X502^(1/3))*SIN(('OddsRatio_working_3-way'!Y502)/3)</f>
        <v>-0.15219682420782044</v>
      </c>
      <c r="AJ502" s="11">
        <f>'OddsRatio_working_3-way'!U502/(3*'OddsRatio_working_3-way'!X502^(1/3))*SIN(('OddsRatio_working_3-way'!Y502+2*PI())/3)</f>
        <v>-0.38200105312766974</v>
      </c>
      <c r="AK502" s="11">
        <f>'OddsRatio_working_3-way'!U502/(3*'OddsRatio_working_3-way'!X502^(1/3))*SIN(('OddsRatio_working_3-way'!Y502+4*PI())/3)</f>
        <v>0.53419787733548996</v>
      </c>
      <c r="AL502" s="11">
        <f>'OddsRatio_working_3-way'!Z502+'OddsRatio_working_3-way'!AF502</f>
        <v>1.0579353982683051</v>
      </c>
      <c r="AM502" s="11">
        <f>'OddsRatio_working_3-way'!AA502+'OddsRatio_working_3-way'!AG502</f>
        <v>-0.7925803314127261</v>
      </c>
      <c r="AN502" s="11">
        <f>'OddsRatio_working_3-way'!AB502+'OddsRatio_working_3-way'!AH502</f>
        <v>-0.2653550668555793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1.0579353982683051</v>
      </c>
      <c r="AS502" s="11">
        <f>IF(('OddsRatio_working_3-way'!X502=0),IF(Q502&gt;0,-Q502^(1/3),(-Q502)^(1/3)),'OddsRatio_working_3-way'!AM502-'OddsRatio_working_3-way'!R502/3)</f>
        <v>-0.7925803314127261</v>
      </c>
      <c r="AT502" s="11">
        <f>IF(('OddsRatio_working_3-way'!X502=0),IF(Q502&gt;0,-Q502^(1/3),(-Q502)^(1/3)),'OddsRatio_working_3-way'!AN502-'OddsRatio_working_3-way'!R502/3)</f>
        <v>-0.2653550668555793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9">
        <f t="shared" si="104"/>
        <v>0.582121706138233</v>
      </c>
      <c r="E503" s="9">
        <f t="shared" si="105"/>
        <v>0.27558748473472128</v>
      </c>
      <c r="F503" s="9">
        <f t="shared" si="106"/>
        <v>0.14229080912704561</v>
      </c>
      <c r="G503" s="9">
        <f t="shared" si="107"/>
        <v>1.0556673909561525</v>
      </c>
      <c r="H503" s="9">
        <f t="shared" si="108"/>
        <v>1.7178538258501839</v>
      </c>
      <c r="I503" s="9">
        <f t="shared" si="109"/>
        <v>3.6286118034808204</v>
      </c>
      <c r="J503" s="9">
        <f t="shared" si="110"/>
        <v>7.0278608023596316</v>
      </c>
      <c r="K503" s="11">
        <f t="shared" si="111"/>
        <v>0.59523809523809523</v>
      </c>
      <c r="L503" s="11">
        <f t="shared" si="112"/>
        <v>0.28653295128939826</v>
      </c>
      <c r="M503" s="11">
        <f t="shared" si="113"/>
        <v>0.14903129657228018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-0.24574638570129193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0.22571256541851684</v>
      </c>
      <c r="Q503" s="11">
        <f>2*'OddsRatio_working_3-way'!K503*'OddsRatio_working_3-way'!L503*'OddsRatio_working_3-way'!M503</f>
        <v>5.0836163382548837E-2</v>
      </c>
      <c r="R503" s="11">
        <f t="shared" si="114"/>
        <v>0</v>
      </c>
      <c r="S503" s="11">
        <f t="shared" si="115"/>
        <v>-0.91847766051328028</v>
      </c>
      <c r="T503" s="11">
        <f t="shared" si="116"/>
        <v>-0.2068643379534415</v>
      </c>
      <c r="U503" s="11">
        <f>'OddsRatio_working_3-way'!S503-'OddsRatio_working_3-way'!R503^2/3</f>
        <v>-0.91847766051328028</v>
      </c>
      <c r="V503" s="11">
        <f>'OddsRatio_working_3-way'!S503*'OddsRatio_working_3-way'!R503/3-2*'OddsRatio_working_3-way'!R503^3/27-'OddsRatio_working_3-way'!T503</f>
        <v>0.2068643379534415</v>
      </c>
      <c r="W503" s="11">
        <f>'OddsRatio_working_3-way'!V503^2+4*'OddsRatio_working_3-way'!U503^3/27</f>
        <v>-7.1996607667618895E-2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0.16940296779021802</v>
      </c>
      <c r="Y503" s="11">
        <f>IF('OddsRatio_working_3-way'!W503&gt;=0,IF('OddsRatio_working_3-way'!V503+SQRT('OddsRatio_working_3-way'!W503)&gt;0,0,PI()),ACOS('OddsRatio_working_3-way'!V503/(2*'OddsRatio_working_3-way'!X503)))</f>
        <v>0.91401770284611061</v>
      </c>
      <c r="Z503" s="11">
        <f>'OddsRatio_working_3-way'!X503^(1/3)*COS('OddsRatio_working_3-way'!Y503/3)</f>
        <v>0.52783369547807635</v>
      </c>
      <c r="AA503" s="11">
        <f>'OddsRatio_working_3-way'!X503^(1/3)*COS(('OddsRatio_working_3-way'!Y503+2*PI())/3)</f>
        <v>-0.40766352619383978</v>
      </c>
      <c r="AB503" s="11">
        <f>'OddsRatio_working_3-way'!X503^(1/3)*COS(('OddsRatio_working_3-way'!Y503+4*PI())/3)</f>
        <v>-0.12017016928423646</v>
      </c>
      <c r="AC503" s="11">
        <f>'OddsRatio_working_3-way'!X503^(1/3)*SIN('OddsRatio_working_3-way'!Y503/3)</f>
        <v>0.1659843670019886</v>
      </c>
      <c r="AD503" s="11">
        <f>'OddsRatio_working_3-way'!X503^(1/3)*SIN(('OddsRatio_working_3-way'!Y503+2*PI())/3)</f>
        <v>0.37412520575643921</v>
      </c>
      <c r="AE503" s="11">
        <f>'OddsRatio_working_3-way'!X503^(1/3)*SIN(('OddsRatio_working_3-way'!Y503+4*PI())/3)</f>
        <v>-0.54010957275842775</v>
      </c>
      <c r="AF503" s="11">
        <f>-'OddsRatio_working_3-way'!U503/(3*'OddsRatio_working_3-way'!X503^(1/3))*COS(('OddsRatio_working_3-way'!Y503)/3)</f>
        <v>0.52783369547807624</v>
      </c>
      <c r="AG503" s="11">
        <f>-'OddsRatio_working_3-way'!U503/(3*'OddsRatio_working_3-way'!X503^(1/3))*COS(('OddsRatio_working_3-way'!Y503+2*PI())/3)</f>
        <v>-0.40766352619383972</v>
      </c>
      <c r="AH503" s="11">
        <f>-'OddsRatio_working_3-way'!U503/(3*'OddsRatio_working_3-way'!X503^(1/3))*COS(('OddsRatio_working_3-way'!Y503+4*PI())/3)</f>
        <v>-0.12017016928423645</v>
      </c>
      <c r="AI503" s="11">
        <f>'OddsRatio_working_3-way'!U503/(3*'OddsRatio_working_3-way'!X503^(1/3))*SIN(('OddsRatio_working_3-way'!Y503)/3)</f>
        <v>-0.16598436700198857</v>
      </c>
      <c r="AJ503" s="11">
        <f>'OddsRatio_working_3-way'!U503/(3*'OddsRatio_working_3-way'!X503^(1/3))*SIN(('OddsRatio_working_3-way'!Y503+2*PI())/3)</f>
        <v>-0.37412520575643915</v>
      </c>
      <c r="AK503" s="11">
        <f>'OddsRatio_working_3-way'!U503/(3*'OddsRatio_working_3-way'!X503^(1/3))*SIN(('OddsRatio_working_3-way'!Y503+4*PI())/3)</f>
        <v>0.54010957275842764</v>
      </c>
      <c r="AL503" s="11">
        <f>'OddsRatio_working_3-way'!Z503+'OddsRatio_working_3-way'!AF503</f>
        <v>1.0556673909561525</v>
      </c>
      <c r="AM503" s="11">
        <f>'OddsRatio_working_3-way'!AA503+'OddsRatio_working_3-way'!AG503</f>
        <v>-0.81532705238767944</v>
      </c>
      <c r="AN503" s="11">
        <f>'OddsRatio_working_3-way'!AB503+'OddsRatio_working_3-way'!AH503</f>
        <v>-0.24034033856847292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1.0556673909561525</v>
      </c>
      <c r="AS503" s="11">
        <f>IF(('OddsRatio_working_3-way'!X503=0),IF(Q503&gt;0,-Q503^(1/3),(-Q503)^(1/3)),'OddsRatio_working_3-way'!AM503-'OddsRatio_working_3-way'!R503/3)</f>
        <v>-0.81532705238767944</v>
      </c>
      <c r="AT503" s="11">
        <f>IF(('OddsRatio_working_3-way'!X503=0),IF(Q503&gt;0,-Q503^(1/3),(-Q503)^(1/3)),'OddsRatio_working_3-way'!AN503-'OddsRatio_working_3-way'!R503/3)</f>
        <v>-0.24034033856847292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9">
        <f t="shared" si="104"/>
        <v>7.0350354107003937E-2</v>
      </c>
      <c r="E504" s="9">
        <f t="shared" si="105"/>
        <v>0.12585434432441639</v>
      </c>
      <c r="F504" s="9">
        <f t="shared" si="106"/>
        <v>0.80379530156857948</v>
      </c>
      <c r="G504" s="9">
        <f t="shared" si="107"/>
        <v>1.1095356449387594</v>
      </c>
      <c r="H504" s="9">
        <f t="shared" si="108"/>
        <v>14.214569531220626</v>
      </c>
      <c r="I504" s="9">
        <f t="shared" si="109"/>
        <v>7.945693137316634</v>
      </c>
      <c r="J504" s="9">
        <f t="shared" si="110"/>
        <v>1.2440978418865272</v>
      </c>
      <c r="K504" s="11">
        <f t="shared" si="111"/>
        <v>7.745933384972889E-2</v>
      </c>
      <c r="L504" s="11">
        <f t="shared" si="112"/>
        <v>0.13774104683195593</v>
      </c>
      <c r="M504" s="11">
        <f t="shared" si="113"/>
        <v>0.81967213114754101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-0.1434452203204345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0.16082702767200857</v>
      </c>
      <c r="Q504" s="11">
        <f>2*'OddsRatio_working_3-way'!K504*'OddsRatio_working_3-way'!L504*'OddsRatio_working_3-way'!M504</f>
        <v>1.7490704477651831E-2</v>
      </c>
      <c r="R504" s="11">
        <f t="shared" si="114"/>
        <v>0</v>
      </c>
      <c r="S504" s="11">
        <f t="shared" si="115"/>
        <v>-1.1211738342535624</v>
      </c>
      <c r="T504" s="11">
        <f t="shared" si="116"/>
        <v>-0.12193298904334557</v>
      </c>
      <c r="U504" s="11">
        <f>'OddsRatio_working_3-way'!S504-'OddsRatio_working_3-way'!R504^2/3</f>
        <v>-1.1211738342535624</v>
      </c>
      <c r="V504" s="11">
        <f>'OddsRatio_working_3-way'!S504*'OddsRatio_working_3-way'!R504/3-2*'OddsRatio_working_3-way'!R504^3/27-'OddsRatio_working_3-way'!T504</f>
        <v>0.12193298904334557</v>
      </c>
      <c r="W504" s="11">
        <f>'OddsRatio_working_3-way'!V504^2+4*'OddsRatio_working_3-way'!U504^3/27</f>
        <v>-0.19392493942447375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0.22846914082733275</v>
      </c>
      <c r="Y504" s="11">
        <f>IF('OddsRatio_working_3-way'!W504&gt;=0,IF('OddsRatio_working_3-way'!V504+SQRT('OddsRatio_working_3-way'!W504)&gt;0,0,PI()),ACOS('OddsRatio_working_3-way'!V504/(2*'OddsRatio_working_3-way'!X504)))</f>
        <v>1.3006755558075023</v>
      </c>
      <c r="Z504" s="11">
        <f>'OddsRatio_working_3-way'!X504^(1/3)*COS('OddsRatio_working_3-way'!Y504/3)</f>
        <v>0.55476782246937972</v>
      </c>
      <c r="AA504" s="11">
        <f>'OddsRatio_working_3-way'!X504^(1/3)*COS(('OddsRatio_working_3-way'!Y504+2*PI())/3)</f>
        <v>-0.49979784049234166</v>
      </c>
      <c r="AB504" s="11">
        <f>'OddsRatio_working_3-way'!X504^(1/3)*COS(('OddsRatio_working_3-way'!Y504+4*PI())/3)</f>
        <v>-5.4969981977038174E-2</v>
      </c>
      <c r="AC504" s="11">
        <f>'OddsRatio_working_3-way'!X504^(1/3)*SIN('OddsRatio_working_3-way'!Y504/3)</f>
        <v>0.25682148385685527</v>
      </c>
      <c r="AD504" s="11">
        <f>'OddsRatio_working_3-way'!X504^(1/3)*SIN(('OddsRatio_working_3-way'!Y504+2*PI())/3)</f>
        <v>0.35203228553223065</v>
      </c>
      <c r="AE504" s="11">
        <f>'OddsRatio_working_3-way'!X504^(1/3)*SIN(('OddsRatio_working_3-way'!Y504+4*PI())/3)</f>
        <v>-0.60885376938908597</v>
      </c>
      <c r="AF504" s="11">
        <f>-'OddsRatio_working_3-way'!U504/(3*'OddsRatio_working_3-way'!X504^(1/3))*COS(('OddsRatio_working_3-way'!Y504)/3)</f>
        <v>0.55476782246937961</v>
      </c>
      <c r="AG504" s="11">
        <f>-'OddsRatio_working_3-way'!U504/(3*'OddsRatio_working_3-way'!X504^(1/3))*COS(('OddsRatio_working_3-way'!Y504+2*PI())/3)</f>
        <v>-0.49979784049234161</v>
      </c>
      <c r="AH504" s="11">
        <f>-'OddsRatio_working_3-way'!U504/(3*'OddsRatio_working_3-way'!X504^(1/3))*COS(('OddsRatio_working_3-way'!Y504+4*PI())/3)</f>
        <v>-5.496998197703816E-2</v>
      </c>
      <c r="AI504" s="11">
        <f>'OddsRatio_working_3-way'!U504/(3*'OddsRatio_working_3-way'!X504^(1/3))*SIN(('OddsRatio_working_3-way'!Y504)/3)</f>
        <v>-0.25682148385685521</v>
      </c>
      <c r="AJ504" s="11">
        <f>'OddsRatio_working_3-way'!U504/(3*'OddsRatio_working_3-way'!X504^(1/3))*SIN(('OddsRatio_working_3-way'!Y504+2*PI())/3)</f>
        <v>-0.35203228553223059</v>
      </c>
      <c r="AK504" s="11">
        <f>'OddsRatio_working_3-way'!U504/(3*'OddsRatio_working_3-way'!X504^(1/3))*SIN(('OddsRatio_working_3-way'!Y504+4*PI())/3)</f>
        <v>0.60885376938908586</v>
      </c>
      <c r="AL504" s="11">
        <f>'OddsRatio_working_3-way'!Z504+'OddsRatio_working_3-way'!AF504</f>
        <v>1.1095356449387594</v>
      </c>
      <c r="AM504" s="11">
        <f>'OddsRatio_working_3-way'!AA504+'OddsRatio_working_3-way'!AG504</f>
        <v>-0.99959568098468332</v>
      </c>
      <c r="AN504" s="11">
        <f>'OddsRatio_working_3-way'!AB504+'OddsRatio_working_3-way'!AH504</f>
        <v>-0.10993996395407633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1.1095356449387594</v>
      </c>
      <c r="AS504" s="11">
        <f>IF(('OddsRatio_working_3-way'!X504=0),IF(Q504&gt;0,-Q504^(1/3),(-Q504)^(1/3)),'OddsRatio_working_3-way'!AM504-'OddsRatio_working_3-way'!R504/3)</f>
        <v>-0.99959568098468332</v>
      </c>
      <c r="AT504" s="11">
        <f>IF(('OddsRatio_working_3-way'!X504=0),IF(Q504&gt;0,-Q504^(1/3),(-Q504)^(1/3)),'OddsRatio_working_3-way'!AN504-'OddsRatio_working_3-way'!R504/3)</f>
        <v>-0.10993996395407633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9">
        <f t="shared" si="104"/>
        <v>0.21055047841063448</v>
      </c>
      <c r="E505" s="9">
        <f t="shared" si="105"/>
        <v>0.21729661875927189</v>
      </c>
      <c r="F505" s="9">
        <f t="shared" si="106"/>
        <v>0.57215290283009379</v>
      </c>
      <c r="G505" s="9">
        <f t="shared" si="107"/>
        <v>1.0532176666919317</v>
      </c>
      <c r="H505" s="9">
        <f t="shared" si="108"/>
        <v>4.7494548934232768</v>
      </c>
      <c r="I505" s="9">
        <f t="shared" si="109"/>
        <v>4.6020044200864065</v>
      </c>
      <c r="J505" s="9">
        <f t="shared" si="110"/>
        <v>1.7477845433512718</v>
      </c>
      <c r="K505" s="11">
        <f t="shared" si="111"/>
        <v>0.2192982456140351</v>
      </c>
      <c r="L505" s="11">
        <f t="shared" si="112"/>
        <v>0.22624434389140272</v>
      </c>
      <c r="M505" s="11">
        <f t="shared" si="113"/>
        <v>0.58479532163742687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-0.25081368579820607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0.22312237156623665</v>
      </c>
      <c r="Q505" s="11">
        <f>2*'OddsRatio_working_3-way'!K505*'OddsRatio_working_3-way'!L505*'OddsRatio_working_3-way'!M505</f>
        <v>5.8029225374833973E-2</v>
      </c>
      <c r="R505" s="11">
        <f t="shared" si="114"/>
        <v>0</v>
      </c>
      <c r="S505" s="11">
        <f t="shared" si="115"/>
        <v>-0.88959408596926148</v>
      </c>
      <c r="T505" s="11">
        <f t="shared" si="116"/>
        <v>-0.23136387151346199</v>
      </c>
      <c r="U505" s="11">
        <f>'OddsRatio_working_3-way'!S505-'OddsRatio_working_3-way'!R505^2/3</f>
        <v>-0.88959408596926148</v>
      </c>
      <c r="V505" s="11">
        <f>'OddsRatio_working_3-way'!S505*'OddsRatio_working_3-way'!R505/3-2*'OddsRatio_working_3-way'!R505^3/27-'OddsRatio_working_3-way'!T505</f>
        <v>0.23136387151346199</v>
      </c>
      <c r="W505" s="11">
        <f>'OddsRatio_working_3-way'!V505^2+4*'OddsRatio_working_3-way'!U505^3/27</f>
        <v>-5.0767776194988207E-2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0.16147524364177776</v>
      </c>
      <c r="Y505" s="11">
        <f>IF('OddsRatio_working_3-way'!W505&gt;=0,IF('OddsRatio_working_3-way'!V505+SQRT('OddsRatio_working_3-way'!W505)&gt;0,0,PI()),ACOS('OddsRatio_working_3-way'!V505/(2*'OddsRatio_working_3-way'!X505)))</f>
        <v>0.77215815104781527</v>
      </c>
      <c r="Z505" s="11">
        <f>'OddsRatio_working_3-way'!X505^(1/3)*COS('OddsRatio_working_3-way'!Y505/3)</f>
        <v>0.52660883334596587</v>
      </c>
      <c r="AA505" s="11">
        <f>'OddsRatio_working_3-way'!X505^(1/3)*COS(('OddsRatio_working_3-way'!Y505+2*PI())/3)</f>
        <v>-0.38334971634696374</v>
      </c>
      <c r="AB505" s="11">
        <f>'OddsRatio_working_3-way'!X505^(1/3)*COS(('OddsRatio_working_3-way'!Y505+4*PI())/3)</f>
        <v>-0.14325911699900232</v>
      </c>
      <c r="AC505" s="11">
        <f>'OddsRatio_working_3-way'!X505^(1/3)*SIN('OddsRatio_working_3-way'!Y505/3)</f>
        <v>0.13861637216344433</v>
      </c>
      <c r="AD505" s="11">
        <f>'OddsRatio_working_3-way'!X505^(1/3)*SIN(('OddsRatio_working_3-way'!Y505+2*PI())/3)</f>
        <v>0.38674844145317022</v>
      </c>
      <c r="AE505" s="11">
        <f>'OddsRatio_working_3-way'!X505^(1/3)*SIN(('OddsRatio_working_3-way'!Y505+4*PI())/3)</f>
        <v>-0.52536481361661436</v>
      </c>
      <c r="AF505" s="11">
        <f>-'OddsRatio_working_3-way'!U505/(3*'OddsRatio_working_3-way'!X505^(1/3))*COS(('OddsRatio_working_3-way'!Y505)/3)</f>
        <v>0.52660883334596587</v>
      </c>
      <c r="AG505" s="11">
        <f>-'OddsRatio_working_3-way'!U505/(3*'OddsRatio_working_3-way'!X505^(1/3))*COS(('OddsRatio_working_3-way'!Y505+2*PI())/3)</f>
        <v>-0.38334971634696374</v>
      </c>
      <c r="AH505" s="11">
        <f>-'OddsRatio_working_3-way'!U505/(3*'OddsRatio_working_3-way'!X505^(1/3))*COS(('OddsRatio_working_3-way'!Y505+4*PI())/3)</f>
        <v>-0.14325911699900232</v>
      </c>
      <c r="AI505" s="11">
        <f>'OddsRatio_working_3-way'!U505/(3*'OddsRatio_working_3-way'!X505^(1/3))*SIN(('OddsRatio_working_3-way'!Y505)/3)</f>
        <v>-0.13861637216344433</v>
      </c>
      <c r="AJ505" s="11">
        <f>'OddsRatio_working_3-way'!U505/(3*'OddsRatio_working_3-way'!X505^(1/3))*SIN(('OddsRatio_working_3-way'!Y505+2*PI())/3)</f>
        <v>-0.38674844145317022</v>
      </c>
      <c r="AK505" s="11">
        <f>'OddsRatio_working_3-way'!U505/(3*'OddsRatio_working_3-way'!X505^(1/3))*SIN(('OddsRatio_working_3-way'!Y505+4*PI())/3)</f>
        <v>0.52536481361661436</v>
      </c>
      <c r="AL505" s="11">
        <f>'OddsRatio_working_3-way'!Z505+'OddsRatio_working_3-way'!AF505</f>
        <v>1.0532176666919317</v>
      </c>
      <c r="AM505" s="11">
        <f>'OddsRatio_working_3-way'!AA505+'OddsRatio_working_3-way'!AG505</f>
        <v>-0.76669943269392749</v>
      </c>
      <c r="AN505" s="11">
        <f>'OddsRatio_working_3-way'!AB505+'OddsRatio_working_3-way'!AH505</f>
        <v>-0.28651823399800463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1.0532176666919317</v>
      </c>
      <c r="AS505" s="11">
        <f>IF(('OddsRatio_working_3-way'!X505=0),IF(Q505&gt;0,-Q505^(1/3),(-Q505)^(1/3)),'OddsRatio_working_3-way'!AM505-'OddsRatio_working_3-way'!R505/3)</f>
        <v>-0.76669943269392749</v>
      </c>
      <c r="AT505" s="11">
        <f>IF(('OddsRatio_working_3-way'!X505=0),IF(Q505&gt;0,-Q505^(1/3),(-Q505)^(1/3)),'OddsRatio_working_3-way'!AN505-'OddsRatio_working_3-way'!R505/3)</f>
        <v>-0.28651823399800463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9">
        <f t="shared" si="104"/>
        <v>0.32002163250145743</v>
      </c>
      <c r="E506" s="9">
        <f t="shared" si="105"/>
        <v>0.27828083515035396</v>
      </c>
      <c r="F506" s="9">
        <f t="shared" si="106"/>
        <v>0.40169753234818856</v>
      </c>
      <c r="G506" s="9">
        <f t="shared" si="107"/>
        <v>1.0415631173446824</v>
      </c>
      <c r="H506" s="9">
        <f t="shared" si="108"/>
        <v>3.1247887593831516</v>
      </c>
      <c r="I506" s="9">
        <f t="shared" si="109"/>
        <v>3.5934921621882592</v>
      </c>
      <c r="J506" s="9">
        <f t="shared" si="110"/>
        <v>2.4894352578028962</v>
      </c>
      <c r="K506" s="11">
        <f t="shared" si="111"/>
        <v>0.32894736842105265</v>
      </c>
      <c r="L506" s="11">
        <f t="shared" si="112"/>
        <v>0.28653295128939826</v>
      </c>
      <c r="M506" s="11">
        <f t="shared" si="113"/>
        <v>0.41152263374485593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-0.28174762758535943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0.23117505816612705</v>
      </c>
      <c r="Q506" s="11">
        <f>2*'OddsRatio_working_3-way'!K506*'OddsRatio_working_3-way'!L506*'OddsRatio_working_3-way'!M506</f>
        <v>7.7575522874539268E-2</v>
      </c>
      <c r="R506" s="11">
        <f t="shared" si="114"/>
        <v>0</v>
      </c>
      <c r="S506" s="11">
        <f t="shared" si="115"/>
        <v>-0.82050400973150805</v>
      </c>
      <c r="T506" s="11">
        <f t="shared" si="116"/>
        <v>-0.27533691601728455</v>
      </c>
      <c r="U506" s="11">
        <f>'OddsRatio_working_3-way'!S506-'OddsRatio_working_3-way'!R506^2/3</f>
        <v>-0.82050400973150805</v>
      </c>
      <c r="V506" s="11">
        <f>'OddsRatio_working_3-way'!S506*'OddsRatio_working_3-way'!R506/3-2*'OddsRatio_working_3-way'!R506^3/27-'OddsRatio_working_3-way'!T506</f>
        <v>0.27533691601728455</v>
      </c>
      <c r="W506" s="11">
        <f>'OddsRatio_working_3-way'!V506^2+4*'OddsRatio_working_3-way'!U506^3/27</f>
        <v>-6.0244439317086868E-3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0.14303396559350676</v>
      </c>
      <c r="Y506" s="11">
        <f>IF('OddsRatio_working_3-way'!W506&gt;=0,IF('OddsRatio_working_3-way'!V506+SQRT('OddsRatio_working_3-way'!W506)&gt;0,0,PI()),ACOS('OddsRatio_working_3-way'!V506/(2*'OddsRatio_working_3-way'!X506)))</f>
        <v>0.27476907892250391</v>
      </c>
      <c r="Z506" s="11">
        <f>'OddsRatio_working_3-way'!X506^(1/3)*COS('OddsRatio_working_3-way'!Y506/3)</f>
        <v>0.52078155867234122</v>
      </c>
      <c r="AA506" s="11">
        <f>'OddsRatio_working_3-way'!X506^(1/3)*COS(('OddsRatio_working_3-way'!Y506+2*PI())/3)</f>
        <v>-0.30181454718727468</v>
      </c>
      <c r="AB506" s="11">
        <f>'OddsRatio_working_3-way'!X506^(1/3)*COS(('OddsRatio_working_3-way'!Y506+4*PI())/3)</f>
        <v>-0.21896701148506689</v>
      </c>
      <c r="AC506" s="11">
        <f>'OddsRatio_working_3-way'!X506^(1/3)*SIN('OddsRatio_working_3-way'!Y506/3)</f>
        <v>4.7832047039366957E-2</v>
      </c>
      <c r="AD506" s="11">
        <f>'OddsRatio_working_3-way'!X506^(1/3)*SIN(('OddsRatio_working_3-way'!Y506+2*PI())/3)</f>
        <v>0.42709403611302016</v>
      </c>
      <c r="AE506" s="11">
        <f>'OddsRatio_working_3-way'!X506^(1/3)*SIN(('OddsRatio_working_3-way'!Y506+4*PI())/3)</f>
        <v>-0.47492608315238699</v>
      </c>
      <c r="AF506" s="11">
        <f>-'OddsRatio_working_3-way'!U506/(3*'OddsRatio_working_3-way'!X506^(1/3))*COS(('OddsRatio_working_3-way'!Y506)/3)</f>
        <v>0.5207815586723411</v>
      </c>
      <c r="AG506" s="11">
        <f>-'OddsRatio_working_3-way'!U506/(3*'OddsRatio_working_3-way'!X506^(1/3))*COS(('OddsRatio_working_3-way'!Y506+2*PI())/3)</f>
        <v>-0.30181454718727463</v>
      </c>
      <c r="AH506" s="11">
        <f>-'OddsRatio_working_3-way'!U506/(3*'OddsRatio_working_3-way'!X506^(1/3))*COS(('OddsRatio_working_3-way'!Y506+4*PI())/3)</f>
        <v>-0.21896701148506686</v>
      </c>
      <c r="AI506" s="11">
        <f>'OddsRatio_working_3-way'!U506/(3*'OddsRatio_working_3-way'!X506^(1/3))*SIN(('OddsRatio_working_3-way'!Y506)/3)</f>
        <v>-4.783204703936695E-2</v>
      </c>
      <c r="AJ506" s="11">
        <f>'OddsRatio_working_3-way'!U506/(3*'OddsRatio_working_3-way'!X506^(1/3))*SIN(('OddsRatio_working_3-way'!Y506+2*PI())/3)</f>
        <v>-0.42709403611302005</v>
      </c>
      <c r="AK506" s="11">
        <f>'OddsRatio_working_3-way'!U506/(3*'OddsRatio_working_3-way'!X506^(1/3))*SIN(('OddsRatio_working_3-way'!Y506+4*PI())/3)</f>
        <v>0.47492608315238688</v>
      </c>
      <c r="AL506" s="11">
        <f>'OddsRatio_working_3-way'!Z506+'OddsRatio_working_3-way'!AF506</f>
        <v>1.0415631173446824</v>
      </c>
      <c r="AM506" s="11">
        <f>'OddsRatio_working_3-way'!AA506+'OddsRatio_working_3-way'!AG506</f>
        <v>-0.60362909437454926</v>
      </c>
      <c r="AN506" s="11">
        <f>'OddsRatio_working_3-way'!AB506+'OddsRatio_working_3-way'!AH506</f>
        <v>-0.43793402297013373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1.0415631173446824</v>
      </c>
      <c r="AS506" s="11">
        <f>IF(('OddsRatio_working_3-way'!X506=0),IF(Q506&gt;0,-Q506^(1/3),(-Q506)^(1/3)),'OddsRatio_working_3-way'!AM506-'OddsRatio_working_3-way'!R506/3)</f>
        <v>-0.60362909437454926</v>
      </c>
      <c r="AT506" s="11">
        <f>IF(('OddsRatio_working_3-way'!X506=0),IF(Q506&gt;0,-Q506^(1/3),(-Q506)^(1/3)),'OddsRatio_working_3-way'!AN506-'OddsRatio_working_3-way'!R506/3)</f>
        <v>-0.43793402297013373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9">
        <f t="shared" si="104"/>
        <v>0.13332125466255923</v>
      </c>
      <c r="E507" s="9">
        <f t="shared" si="105"/>
        <v>0.2346907046927999</v>
      </c>
      <c r="F507" s="9">
        <f t="shared" si="106"/>
        <v>0.63198804064464098</v>
      </c>
      <c r="G507" s="9">
        <f t="shared" si="107"/>
        <v>1.058742587424393</v>
      </c>
      <c r="H507" s="9">
        <f t="shared" si="108"/>
        <v>7.5006794867857725</v>
      </c>
      <c r="I507" s="9">
        <f t="shared" si="109"/>
        <v>4.2609271692671307</v>
      </c>
      <c r="J507" s="9">
        <f t="shared" si="110"/>
        <v>1.5823084230834166</v>
      </c>
      <c r="K507" s="11">
        <f t="shared" si="111"/>
        <v>0.14005602240896359</v>
      </c>
      <c r="L507" s="11">
        <f t="shared" si="112"/>
        <v>0.24509803921568626</v>
      </c>
      <c r="M507" s="11">
        <f t="shared" si="113"/>
        <v>0.64516129032258063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-0.23035184978482248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0.21637370950910409</v>
      </c>
      <c r="Q507" s="11">
        <f>2*'OddsRatio_working_3-way'!K507*'OddsRatio_working_3-way'!L507*'OddsRatio_working_3-way'!M507</f>
        <v>4.4293492222948636E-2</v>
      </c>
      <c r="R507" s="11">
        <f t="shared" si="114"/>
        <v>0</v>
      </c>
      <c r="S507" s="11">
        <f t="shared" si="115"/>
        <v>-0.93931830680424</v>
      </c>
      <c r="T507" s="11">
        <f t="shared" si="116"/>
        <v>-0.19228624499575026</v>
      </c>
      <c r="U507" s="11">
        <f>'OddsRatio_working_3-way'!S507-'OddsRatio_working_3-way'!R507^2/3</f>
        <v>-0.93931830680424</v>
      </c>
      <c r="V507" s="11">
        <f>'OddsRatio_working_3-way'!S507*'OddsRatio_working_3-way'!R507/3-2*'OddsRatio_working_3-way'!R507^3/27-'OddsRatio_working_3-way'!T507</f>
        <v>0.19228624499575026</v>
      </c>
      <c r="W507" s="11">
        <f>'OddsRatio_working_3-way'!V507^2+4*'OddsRatio_working_3-way'!U507^3/27</f>
        <v>-8.5807967071319019E-2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0.17520128929739981</v>
      </c>
      <c r="Y507" s="11">
        <f>IF('OddsRatio_working_3-way'!W507&gt;=0,IF('OddsRatio_working_3-way'!V507+SQRT('OddsRatio_working_3-way'!W507)&gt;0,0,PI()),ACOS('OddsRatio_working_3-way'!V507/(2*'OddsRatio_working_3-way'!X507)))</f>
        <v>0.98991840248006435</v>
      </c>
      <c r="Z507" s="11">
        <f>'OddsRatio_working_3-way'!X507^(1/3)*COS('OddsRatio_working_3-way'!Y507/3)</f>
        <v>0.52937129371219649</v>
      </c>
      <c r="AA507" s="11">
        <f>'OddsRatio_working_3-way'!X507^(1/3)*COS(('OddsRatio_working_3-way'!Y507+2*PI())/3)</f>
        <v>-0.42170189361472682</v>
      </c>
      <c r="AB507" s="11">
        <f>'OddsRatio_working_3-way'!X507^(1/3)*COS(('OddsRatio_working_3-way'!Y507+4*PI())/3)</f>
        <v>-0.10766940009746981</v>
      </c>
      <c r="AC507" s="11">
        <f>'OddsRatio_working_3-way'!X507^(1/3)*SIN('OddsRatio_working_3-way'!Y507/3)</f>
        <v>0.18130674466647786</v>
      </c>
      <c r="AD507" s="11">
        <f>'OddsRatio_working_3-way'!X507^(1/3)*SIN(('OddsRatio_working_3-way'!Y507+2*PI())/3)</f>
        <v>0.36779561605575672</v>
      </c>
      <c r="AE507" s="11">
        <f>'OddsRatio_working_3-way'!X507^(1/3)*SIN(('OddsRatio_working_3-way'!Y507+4*PI())/3)</f>
        <v>-0.54910236072223451</v>
      </c>
      <c r="AF507" s="11">
        <f>-'OddsRatio_working_3-way'!U507/(3*'OddsRatio_working_3-way'!X507^(1/3))*COS(('OddsRatio_working_3-way'!Y507)/3)</f>
        <v>0.52937129371219649</v>
      </c>
      <c r="AG507" s="11">
        <f>-'OddsRatio_working_3-way'!U507/(3*'OddsRatio_working_3-way'!X507^(1/3))*COS(('OddsRatio_working_3-way'!Y507+2*PI())/3)</f>
        <v>-0.42170189361472682</v>
      </c>
      <c r="AH507" s="11">
        <f>-'OddsRatio_working_3-way'!U507/(3*'OddsRatio_working_3-way'!X507^(1/3))*COS(('OddsRatio_working_3-way'!Y507+4*PI())/3)</f>
        <v>-0.10766940009746981</v>
      </c>
      <c r="AI507" s="11">
        <f>'OddsRatio_working_3-way'!U507/(3*'OddsRatio_working_3-way'!X507^(1/3))*SIN(('OddsRatio_working_3-way'!Y507)/3)</f>
        <v>-0.18130674466647786</v>
      </c>
      <c r="AJ507" s="11">
        <f>'OddsRatio_working_3-way'!U507/(3*'OddsRatio_working_3-way'!X507^(1/3))*SIN(('OddsRatio_working_3-way'!Y507+2*PI())/3)</f>
        <v>-0.36779561605575672</v>
      </c>
      <c r="AK507" s="11">
        <f>'OddsRatio_working_3-way'!U507/(3*'OddsRatio_working_3-way'!X507^(1/3))*SIN(('OddsRatio_working_3-way'!Y507+4*PI())/3)</f>
        <v>0.54910236072223451</v>
      </c>
      <c r="AL507" s="11">
        <f>'OddsRatio_working_3-way'!Z507+'OddsRatio_working_3-way'!AF507</f>
        <v>1.058742587424393</v>
      </c>
      <c r="AM507" s="11">
        <f>'OddsRatio_working_3-way'!AA507+'OddsRatio_working_3-way'!AG507</f>
        <v>-0.84340378722945364</v>
      </c>
      <c r="AN507" s="11">
        <f>'OddsRatio_working_3-way'!AB507+'OddsRatio_working_3-way'!AH507</f>
        <v>-0.21533880019493962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1.058742587424393</v>
      </c>
      <c r="AS507" s="11">
        <f>IF(('OddsRatio_working_3-way'!X507=0),IF(Q507&gt;0,-Q507^(1/3),(-Q507)^(1/3)),'OddsRatio_working_3-way'!AM507-'OddsRatio_working_3-way'!R507/3)</f>
        <v>-0.84340378722945364</v>
      </c>
      <c r="AT507" s="11">
        <f>IF(('OddsRatio_working_3-way'!X507=0),IF(Q507&gt;0,-Q507^(1/3),(-Q507)^(1/3)),'OddsRatio_working_3-way'!AN507-'OddsRatio_working_3-way'!R507/3)</f>
        <v>-0.21533880019493962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9">
        <f t="shared" si="104"/>
        <v>0.77793046767185792</v>
      </c>
      <c r="E508" s="9">
        <f t="shared" si="105"/>
        <v>0.1505261771894483</v>
      </c>
      <c r="F508" s="9">
        <f t="shared" si="106"/>
        <v>7.1543355138693698E-2</v>
      </c>
      <c r="G508" s="9">
        <f t="shared" si="107"/>
        <v>1.0979304981248605</v>
      </c>
      <c r="H508" s="9">
        <f t="shared" si="108"/>
        <v>1.2854619295124641</v>
      </c>
      <c r="I508" s="9">
        <f t="shared" si="109"/>
        <v>6.6433627603617822</v>
      </c>
      <c r="J508" s="9">
        <f t="shared" si="110"/>
        <v>13.977538487835851</v>
      </c>
      <c r="K508" s="11">
        <f t="shared" si="111"/>
        <v>0.79365079365079361</v>
      </c>
      <c r="L508" s="11">
        <f t="shared" si="112"/>
        <v>0.16286644951140067</v>
      </c>
      <c r="M508" s="11">
        <f t="shared" si="113"/>
        <v>7.8003120124804995E-2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-0.15926744096287826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0.1736225800823564</v>
      </c>
      <c r="Q508" s="11">
        <f>2*'OddsRatio_working_3-way'!K508*'OddsRatio_working_3-way'!L508*'OddsRatio_working_3-way'!M508</f>
        <v>2.0165224167521069E-2</v>
      </c>
      <c r="R508" s="11">
        <f t="shared" si="114"/>
        <v>0</v>
      </c>
      <c r="S508" s="11">
        <f t="shared" si="115"/>
        <v>-1.0901322896424512</v>
      </c>
      <c r="T508" s="11">
        <f t="shared" si="116"/>
        <v>-0.12661234490620804</v>
      </c>
      <c r="U508" s="11">
        <f>'OddsRatio_working_3-way'!S508-'OddsRatio_working_3-way'!R508^2/3</f>
        <v>-1.0901322896424512</v>
      </c>
      <c r="V508" s="11">
        <f>'OddsRatio_working_3-way'!S508*'OddsRatio_working_3-way'!R508/3-2*'OddsRatio_working_3-way'!R508^3/27-'OddsRatio_working_3-way'!T508</f>
        <v>0.12661234490620804</v>
      </c>
      <c r="W508" s="11">
        <f>'OddsRatio_working_3-way'!V508^2+4*'OddsRatio_working_3-way'!U508^3/27</f>
        <v>-0.17589532555464046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0.21904680517944622</v>
      </c>
      <c r="Y508" s="11">
        <f>IF('OddsRatio_working_3-way'!W508&gt;=0,IF('OddsRatio_working_3-way'!V508+SQRT('OddsRatio_working_3-way'!W508)&gt;0,0,PI()),ACOS('OddsRatio_working_3-way'!V508/(2*'OddsRatio_working_3-way'!X508)))</f>
        <v>1.2776063786919232</v>
      </c>
      <c r="Z508" s="11">
        <f>'OddsRatio_working_3-way'!X508^(1/3)*COS('OddsRatio_working_3-way'!Y508/3)</f>
        <v>0.54896524906243027</v>
      </c>
      <c r="AA508" s="11">
        <f>'OddsRatio_working_3-way'!X508^(1/3)*COS(('OddsRatio_working_3-way'!Y508+2*PI())/3)</f>
        <v>-0.49014657353980745</v>
      </c>
      <c r="AB508" s="11">
        <f>'OddsRatio_working_3-way'!X508^(1/3)*COS(('OddsRatio_working_3-way'!Y508+4*PI())/3)</f>
        <v>-5.8818675522622696E-2</v>
      </c>
      <c r="AC508" s="11">
        <f>'OddsRatio_working_3-way'!X508^(1/3)*SIN('OddsRatio_working_3-way'!Y508/3)</f>
        <v>0.24902727802921715</v>
      </c>
      <c r="AD508" s="11">
        <f>'OddsRatio_working_3-way'!X508^(1/3)*SIN(('OddsRatio_working_3-way'!Y508+2*PI())/3)</f>
        <v>0.35090421246830761</v>
      </c>
      <c r="AE508" s="11">
        <f>'OddsRatio_working_3-way'!X508^(1/3)*SIN(('OddsRatio_working_3-way'!Y508+4*PI())/3)</f>
        <v>-0.5999314904975247</v>
      </c>
      <c r="AF508" s="11">
        <f>-'OddsRatio_working_3-way'!U508/(3*'OddsRatio_working_3-way'!X508^(1/3))*COS(('OddsRatio_working_3-way'!Y508)/3)</f>
        <v>0.54896524906243027</v>
      </c>
      <c r="AG508" s="11">
        <f>-'OddsRatio_working_3-way'!U508/(3*'OddsRatio_working_3-way'!X508^(1/3))*COS(('OddsRatio_working_3-way'!Y508+2*PI())/3)</f>
        <v>-0.49014657353980745</v>
      </c>
      <c r="AH508" s="11">
        <f>-'OddsRatio_working_3-way'!U508/(3*'OddsRatio_working_3-way'!X508^(1/3))*COS(('OddsRatio_working_3-way'!Y508+4*PI())/3)</f>
        <v>-5.8818675522622696E-2</v>
      </c>
      <c r="AI508" s="11">
        <f>'OddsRatio_working_3-way'!U508/(3*'OddsRatio_working_3-way'!X508^(1/3))*SIN(('OddsRatio_working_3-way'!Y508)/3)</f>
        <v>-0.24902727802921715</v>
      </c>
      <c r="AJ508" s="11">
        <f>'OddsRatio_working_3-way'!U508/(3*'OddsRatio_working_3-way'!X508^(1/3))*SIN(('OddsRatio_working_3-way'!Y508+2*PI())/3)</f>
        <v>-0.35090421246830761</v>
      </c>
      <c r="AK508" s="11">
        <f>'OddsRatio_working_3-way'!U508/(3*'OddsRatio_working_3-way'!X508^(1/3))*SIN(('OddsRatio_working_3-way'!Y508+4*PI())/3)</f>
        <v>0.5999314904975247</v>
      </c>
      <c r="AL508" s="11">
        <f>'OddsRatio_working_3-way'!Z508+'OddsRatio_working_3-way'!AF508</f>
        <v>1.0979304981248605</v>
      </c>
      <c r="AM508" s="11">
        <f>'OddsRatio_working_3-way'!AA508+'OddsRatio_working_3-way'!AG508</f>
        <v>-0.9802931470796149</v>
      </c>
      <c r="AN508" s="11">
        <f>'OddsRatio_working_3-way'!AB508+'OddsRatio_working_3-way'!AH508</f>
        <v>-0.11763735104524539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1.0979304981248605</v>
      </c>
      <c r="AS508" s="11">
        <f>IF(('OddsRatio_working_3-way'!X508=0),IF(Q508&gt;0,-Q508^(1/3),(-Q508)^(1/3)),'OddsRatio_working_3-way'!AM508-'OddsRatio_working_3-way'!R508/3)</f>
        <v>-0.9802931470796149</v>
      </c>
      <c r="AT508" s="11">
        <f>IF(('OddsRatio_working_3-way'!X508=0),IF(Q508&gt;0,-Q508^(1/3),(-Q508)^(1/3)),'OddsRatio_working_3-way'!AN508-'OddsRatio_working_3-way'!R508/3)</f>
        <v>-0.11763735104524539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9">
        <f t="shared" si="104"/>
        <v>0.30024756006072761</v>
      </c>
      <c r="E509" s="9">
        <f t="shared" si="105"/>
        <v>0.25984198976385386</v>
      </c>
      <c r="F509" s="9">
        <f t="shared" si="106"/>
        <v>0.43991045017541847</v>
      </c>
      <c r="G509" s="9">
        <f t="shared" si="107"/>
        <v>1.0789745064683447</v>
      </c>
      <c r="H509" s="9">
        <f t="shared" si="108"/>
        <v>3.3305849339716249</v>
      </c>
      <c r="I509" s="9">
        <f t="shared" si="109"/>
        <v>3.8484926970764297</v>
      </c>
      <c r="J509" s="9">
        <f t="shared" si="110"/>
        <v>2.2731899176326467</v>
      </c>
      <c r="K509" s="11">
        <f t="shared" si="111"/>
        <v>0.31645569620253161</v>
      </c>
      <c r="L509" s="11">
        <f t="shared" si="112"/>
        <v>0.27472527472527469</v>
      </c>
      <c r="M509" s="11">
        <f t="shared" si="113"/>
        <v>0.4587155963302752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-0.268345752493935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0.23848233986429315</v>
      </c>
      <c r="Q509" s="11">
        <f>2*'OddsRatio_working_3-way'!K509*'OddsRatio_working_3-way'!L509*'OddsRatio_working_3-way'!M509</f>
        <v>7.9759979887723445E-2</v>
      </c>
      <c r="R509" s="11">
        <f t="shared" si="114"/>
        <v>0</v>
      </c>
      <c r="S509" s="11">
        <f t="shared" si="115"/>
        <v>-0.88871292967338178</v>
      </c>
      <c r="T509" s="11">
        <f t="shared" si="116"/>
        <v>-0.29722840457303729</v>
      </c>
      <c r="U509" s="11">
        <f>'OddsRatio_working_3-way'!S509-'OddsRatio_working_3-way'!R509^2/3</f>
        <v>-0.88871292967338178</v>
      </c>
      <c r="V509" s="11">
        <f>'OddsRatio_working_3-way'!S509*'OddsRatio_working_3-way'!R509/3-2*'OddsRatio_working_3-way'!R509^3/27-'OddsRatio_working_3-way'!T509</f>
        <v>0.29722840457303729</v>
      </c>
      <c r="W509" s="11">
        <f>'OddsRatio_working_3-way'!V509^2+4*'OddsRatio_working_3-way'!U509^3/27</f>
        <v>-1.5642676350423046E-2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0.16123538758245365</v>
      </c>
      <c r="Y509" s="11">
        <f>IF('OddsRatio_working_3-way'!W509&gt;=0,IF('OddsRatio_working_3-way'!V509+SQRT('OddsRatio_working_3-way'!W509)&gt;0,0,PI()),ACOS('OddsRatio_working_3-way'!V509/(2*'OddsRatio_working_3-way'!X509)))</f>
        <v>0.39829918531326935</v>
      </c>
      <c r="Z509" s="11">
        <f>'OddsRatio_working_3-way'!X509^(1/3)*COS('OddsRatio_working_3-way'!Y509/3)</f>
        <v>0.53948725323417235</v>
      </c>
      <c r="AA509" s="11">
        <f>'OddsRatio_working_3-way'!X509^(1/3)*COS(('OddsRatio_working_3-way'!Y509+2*PI())/3)</f>
        <v>-0.33214042234195856</v>
      </c>
      <c r="AB509" s="11">
        <f>'OddsRatio_working_3-way'!X509^(1/3)*COS(('OddsRatio_working_3-way'!Y509+4*PI())/3)</f>
        <v>-0.20734683089221345</v>
      </c>
      <c r="AC509" s="11">
        <f>'OddsRatio_working_3-way'!X509^(1/3)*SIN('OddsRatio_working_3-way'!Y509/3)</f>
        <v>7.2049613616650451E-2</v>
      </c>
      <c r="AD509" s="11">
        <f>'OddsRatio_working_3-way'!X509^(1/3)*SIN(('OddsRatio_working_3-way'!Y509+2*PI())/3)</f>
        <v>0.43118485951035662</v>
      </c>
      <c r="AE509" s="11">
        <f>'OddsRatio_working_3-way'!X509^(1/3)*SIN(('OddsRatio_working_3-way'!Y509+4*PI())/3)</f>
        <v>-0.50323447312700709</v>
      </c>
      <c r="AF509" s="11">
        <f>-'OddsRatio_working_3-way'!U509/(3*'OddsRatio_working_3-way'!X509^(1/3))*COS(('OddsRatio_working_3-way'!Y509)/3)</f>
        <v>0.53948725323417235</v>
      </c>
      <c r="AG509" s="11">
        <f>-'OddsRatio_working_3-way'!U509/(3*'OddsRatio_working_3-way'!X509^(1/3))*COS(('OddsRatio_working_3-way'!Y509+2*PI())/3)</f>
        <v>-0.33214042234195856</v>
      </c>
      <c r="AH509" s="11">
        <f>-'OddsRatio_working_3-way'!U509/(3*'OddsRatio_working_3-way'!X509^(1/3))*COS(('OddsRatio_working_3-way'!Y509+4*PI())/3)</f>
        <v>-0.20734683089221345</v>
      </c>
      <c r="AI509" s="11">
        <f>'OddsRatio_working_3-way'!U509/(3*'OddsRatio_working_3-way'!X509^(1/3))*SIN(('OddsRatio_working_3-way'!Y509)/3)</f>
        <v>-7.2049613616650451E-2</v>
      </c>
      <c r="AJ509" s="11">
        <f>'OddsRatio_working_3-way'!U509/(3*'OddsRatio_working_3-way'!X509^(1/3))*SIN(('OddsRatio_working_3-way'!Y509+2*PI())/3)</f>
        <v>-0.43118485951035662</v>
      </c>
      <c r="AK509" s="11">
        <f>'OddsRatio_working_3-way'!U509/(3*'OddsRatio_working_3-way'!X509^(1/3))*SIN(('OddsRatio_working_3-way'!Y509+4*PI())/3)</f>
        <v>0.50323447312700709</v>
      </c>
      <c r="AL509" s="11">
        <f>'OddsRatio_working_3-way'!Z509+'OddsRatio_working_3-way'!AF509</f>
        <v>1.0789745064683447</v>
      </c>
      <c r="AM509" s="11">
        <f>'OddsRatio_working_3-way'!AA509+'OddsRatio_working_3-way'!AG509</f>
        <v>-0.66428084468391713</v>
      </c>
      <c r="AN509" s="11">
        <f>'OddsRatio_working_3-way'!AB509+'OddsRatio_working_3-way'!AH509</f>
        <v>-0.4146936617844269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1.0789745064683447</v>
      </c>
      <c r="AS509" s="11">
        <f>IF(('OddsRatio_working_3-way'!X509=0),IF(Q509&gt;0,-Q509^(1/3),(-Q509)^(1/3)),'OddsRatio_working_3-way'!AM509-'OddsRatio_working_3-way'!R509/3)</f>
        <v>-0.66428084468391713</v>
      </c>
      <c r="AT509" s="11">
        <f>IF(('OddsRatio_working_3-way'!X509=0),IF(Q509&gt;0,-Q509^(1/3),(-Q509)^(1/3)),'OddsRatio_working_3-way'!AN509-'OddsRatio_working_3-way'!R509/3)</f>
        <v>-0.4146936617844269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9">
        <f t="shared" si="104"/>
        <v>0.58336478604206665</v>
      </c>
      <c r="E510" s="9">
        <f t="shared" si="105"/>
        <v>0.21617394524813452</v>
      </c>
      <c r="F510" s="9">
        <f t="shared" si="106"/>
        <v>0.200461268709799</v>
      </c>
      <c r="G510" s="9">
        <f t="shared" si="107"/>
        <v>1.0987589027986915</v>
      </c>
      <c r="H510" s="9">
        <f t="shared" si="108"/>
        <v>1.7141932868191492</v>
      </c>
      <c r="I510" s="9">
        <f t="shared" si="109"/>
        <v>4.6259043792356822</v>
      </c>
      <c r="J510" s="9">
        <f t="shared" si="110"/>
        <v>4.9884948171592498</v>
      </c>
      <c r="K510" s="11">
        <f t="shared" si="111"/>
        <v>0.60606060606060608</v>
      </c>
      <c r="L510" s="11">
        <f t="shared" si="112"/>
        <v>0.23255813953488372</v>
      </c>
      <c r="M510" s="11">
        <f t="shared" si="113"/>
        <v>0.21598272138228941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-0.23702847958209849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0.23074686794612448</v>
      </c>
      <c r="Q510" s="11">
        <f>2*'OddsRatio_working_3-way'!K510*'OddsRatio_working_3-way'!L510*'OddsRatio_working_3-way'!M510</f>
        <v>6.088307861375318E-2</v>
      </c>
      <c r="R510" s="11">
        <f t="shared" si="114"/>
        <v>0</v>
      </c>
      <c r="S510" s="11">
        <f t="shared" si="115"/>
        <v>-0.97349849415965106</v>
      </c>
      <c r="T510" s="11">
        <f t="shared" si="116"/>
        <v>-0.25685976099199243</v>
      </c>
      <c r="U510" s="11">
        <f>'OddsRatio_working_3-way'!S510-'OddsRatio_working_3-way'!R510^2/3</f>
        <v>-0.97349849415965106</v>
      </c>
      <c r="V510" s="11">
        <f>'OddsRatio_working_3-way'!S510*'OddsRatio_working_3-way'!R510/3-2*'OddsRatio_working_3-way'!R510^3/27-'OddsRatio_working_3-way'!T510</f>
        <v>0.25685976099199243</v>
      </c>
      <c r="W510" s="11">
        <f>'OddsRatio_working_3-way'!V510^2+4*'OddsRatio_working_3-way'!U510^3/27</f>
        <v>-7.0702153422656788E-2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0.18485067638469724</v>
      </c>
      <c r="Y510" s="11">
        <f>IF('OddsRatio_working_3-way'!W510&gt;=0,IF('OddsRatio_working_3-way'!V510+SQRT('OddsRatio_working_3-way'!W510)&gt;0,0,PI()),ACOS('OddsRatio_working_3-way'!V510/(2*'OddsRatio_working_3-way'!X510)))</f>
        <v>0.80268741504686791</v>
      </c>
      <c r="Z510" s="11">
        <f>'OddsRatio_working_3-way'!X510^(1/3)*COS('OddsRatio_working_3-way'!Y510/3)</f>
        <v>0.54937945139934585</v>
      </c>
      <c r="AA510" s="11">
        <f>'OddsRatio_working_3-way'!X510^(1/3)*COS(('OddsRatio_working_3-way'!Y510+2*PI())/3)</f>
        <v>-0.40511705153681543</v>
      </c>
      <c r="AB510" s="11">
        <f>'OddsRatio_working_3-way'!X510^(1/3)*COS(('OddsRatio_working_3-way'!Y510+4*PI())/3)</f>
        <v>-0.14426239986253056</v>
      </c>
      <c r="AC510" s="11">
        <f>'OddsRatio_working_3-way'!X510^(1/3)*SIN('OddsRatio_working_3-way'!Y510/3)</f>
        <v>0.15060450336351452</v>
      </c>
      <c r="AD510" s="11">
        <f>'OddsRatio_working_3-way'!X510^(1/3)*SIN(('OddsRatio_working_3-way'!Y510+2*PI())/3)</f>
        <v>0.40047430954723462</v>
      </c>
      <c r="AE510" s="11">
        <f>'OddsRatio_working_3-way'!X510^(1/3)*SIN(('OddsRatio_working_3-way'!Y510+4*PI())/3)</f>
        <v>-0.55107881291074912</v>
      </c>
      <c r="AF510" s="11">
        <f>-'OddsRatio_working_3-way'!U510/(3*'OddsRatio_working_3-way'!X510^(1/3))*COS(('OddsRatio_working_3-way'!Y510)/3)</f>
        <v>0.54937945139934574</v>
      </c>
      <c r="AG510" s="11">
        <f>-'OddsRatio_working_3-way'!U510/(3*'OddsRatio_working_3-way'!X510^(1/3))*COS(('OddsRatio_working_3-way'!Y510+2*PI())/3)</f>
        <v>-0.40511705153681538</v>
      </c>
      <c r="AH510" s="11">
        <f>-'OddsRatio_working_3-way'!U510/(3*'OddsRatio_working_3-way'!X510^(1/3))*COS(('OddsRatio_working_3-way'!Y510+4*PI())/3)</f>
        <v>-0.14426239986253053</v>
      </c>
      <c r="AI510" s="11">
        <f>'OddsRatio_working_3-way'!U510/(3*'OddsRatio_working_3-way'!X510^(1/3))*SIN(('OddsRatio_working_3-way'!Y510)/3)</f>
        <v>-0.1506045033635145</v>
      </c>
      <c r="AJ510" s="11">
        <f>'OddsRatio_working_3-way'!U510/(3*'OddsRatio_working_3-way'!X510^(1/3))*SIN(('OddsRatio_working_3-way'!Y510+2*PI())/3)</f>
        <v>-0.40047430954723456</v>
      </c>
      <c r="AK510" s="11">
        <f>'OddsRatio_working_3-way'!U510/(3*'OddsRatio_working_3-way'!X510^(1/3))*SIN(('OddsRatio_working_3-way'!Y510+4*PI())/3)</f>
        <v>0.55107881291074901</v>
      </c>
      <c r="AL510" s="11">
        <f>'OddsRatio_working_3-way'!Z510+'OddsRatio_working_3-way'!AF510</f>
        <v>1.0987589027986915</v>
      </c>
      <c r="AM510" s="11">
        <f>'OddsRatio_working_3-way'!AA510+'OddsRatio_working_3-way'!AG510</f>
        <v>-0.81023410307363086</v>
      </c>
      <c r="AN510" s="11">
        <f>'OddsRatio_working_3-way'!AB510+'OddsRatio_working_3-way'!AH510</f>
        <v>-0.28852479972506107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1.0987589027986915</v>
      </c>
      <c r="AS510" s="11">
        <f>IF(('OddsRatio_working_3-way'!X510=0),IF(Q510&gt;0,-Q510^(1/3),(-Q510)^(1/3)),'OddsRatio_working_3-way'!AM510-'OddsRatio_working_3-way'!R510/3)</f>
        <v>-0.81023410307363086</v>
      </c>
      <c r="AT510" s="11">
        <f>IF(('OddsRatio_working_3-way'!X510=0),IF(Q510&gt;0,-Q510^(1/3),(-Q510)^(1/3)),'OddsRatio_working_3-way'!AN510-'OddsRatio_working_3-way'!R510/3)</f>
        <v>-0.28852479972506107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9">
        <f t="shared" si="104"/>
        <v>0.28700984642343919</v>
      </c>
      <c r="E511" s="9">
        <f t="shared" si="105"/>
        <v>0.24310864151632264</v>
      </c>
      <c r="F511" s="9">
        <f t="shared" si="106"/>
        <v>0.4698815120602382</v>
      </c>
      <c r="G511" s="9">
        <f t="shared" si="107"/>
        <v>1.0848039393840789</v>
      </c>
      <c r="H511" s="9">
        <f t="shared" si="108"/>
        <v>3.4842010211895404</v>
      </c>
      <c r="I511" s="9">
        <f t="shared" si="109"/>
        <v>4.1133873060323056</v>
      </c>
      <c r="J511" s="9">
        <f t="shared" si="110"/>
        <v>2.1281960969594422</v>
      </c>
      <c r="K511" s="11">
        <f t="shared" si="111"/>
        <v>0.303951367781155</v>
      </c>
      <c r="L511" s="11">
        <f t="shared" si="112"/>
        <v>0.25839793281653745</v>
      </c>
      <c r="M511" s="11">
        <f t="shared" si="113"/>
        <v>0.49019607843137253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-0.2631562493599342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0.2387012312209506</v>
      </c>
      <c r="Q511" s="11">
        <f>2*'OddsRatio_working_3-way'!K511*'OddsRatio_working_3-way'!L511*'OddsRatio_working_3-way'!M511</f>
        <v>7.7000397168048587E-2</v>
      </c>
      <c r="R511" s="11">
        <f t="shared" si="114"/>
        <v>0</v>
      </c>
      <c r="S511" s="11">
        <f t="shared" si="115"/>
        <v>-0.90707035003552194</v>
      </c>
      <c r="T511" s="11">
        <f t="shared" si="116"/>
        <v>-0.29260333872113614</v>
      </c>
      <c r="U511" s="11">
        <f>'OddsRatio_working_3-way'!S511-'OddsRatio_working_3-way'!R511^2/3</f>
        <v>-0.90707035003552194</v>
      </c>
      <c r="V511" s="11">
        <f>'OddsRatio_working_3-way'!S511*'OddsRatio_working_3-way'!R511/3-2*'OddsRatio_working_3-way'!R511^3/27-'OddsRatio_working_3-way'!T511</f>
        <v>0.29260333872113614</v>
      </c>
      <c r="W511" s="11">
        <f>'OddsRatio_working_3-way'!V511^2+4*'OddsRatio_working_3-way'!U511^3/27</f>
        <v>-2.4948660484213014E-2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0.16625686024565192</v>
      </c>
      <c r="Y511" s="11">
        <f>IF('OddsRatio_working_3-way'!W511&gt;=0,IF('OddsRatio_working_3-way'!V511+SQRT('OddsRatio_working_3-way'!W511)&gt;0,0,PI()),ACOS('OddsRatio_working_3-way'!V511/(2*'OddsRatio_working_3-way'!X511)))</f>
        <v>0.49498943294769804</v>
      </c>
      <c r="Z511" s="11">
        <f>'OddsRatio_working_3-way'!X511^(1/3)*COS('OddsRatio_working_3-way'!Y511/3)</f>
        <v>0.54240196969203947</v>
      </c>
      <c r="AA511" s="11">
        <f>'OddsRatio_working_3-way'!X511^(1/3)*COS(('OddsRatio_working_3-way'!Y511+2*PI())/3)</f>
        <v>-0.3494164881975127</v>
      </c>
      <c r="AB511" s="11">
        <f>'OddsRatio_working_3-way'!X511^(1/3)*COS(('OddsRatio_working_3-way'!Y511+4*PI())/3)</f>
        <v>-0.19298548149452693</v>
      </c>
      <c r="AC511" s="11">
        <f>'OddsRatio_working_3-way'!X511^(1/3)*SIN('OddsRatio_working_3-way'!Y511/3)</f>
        <v>9.0315483829573273E-2</v>
      </c>
      <c r="AD511" s="11">
        <f>'OddsRatio_working_3-way'!X511^(1/3)*SIN(('OddsRatio_working_3-way'!Y511+2*PI())/3)</f>
        <v>0.42457614290123685</v>
      </c>
      <c r="AE511" s="11">
        <f>'OddsRatio_working_3-way'!X511^(1/3)*SIN(('OddsRatio_working_3-way'!Y511+4*PI())/3)</f>
        <v>-0.5148916267308099</v>
      </c>
      <c r="AF511" s="11">
        <f>-'OddsRatio_working_3-way'!U511/(3*'OddsRatio_working_3-way'!X511^(1/3))*COS(('OddsRatio_working_3-way'!Y511)/3)</f>
        <v>0.54240196969203935</v>
      </c>
      <c r="AG511" s="11">
        <f>-'OddsRatio_working_3-way'!U511/(3*'OddsRatio_working_3-way'!X511^(1/3))*COS(('OddsRatio_working_3-way'!Y511+2*PI())/3)</f>
        <v>-0.34941648819751264</v>
      </c>
      <c r="AH511" s="11">
        <f>-'OddsRatio_working_3-way'!U511/(3*'OddsRatio_working_3-way'!X511^(1/3))*COS(('OddsRatio_working_3-way'!Y511+4*PI())/3)</f>
        <v>-0.19298548149452688</v>
      </c>
      <c r="AI511" s="11">
        <f>'OddsRatio_working_3-way'!U511/(3*'OddsRatio_working_3-way'!X511^(1/3))*SIN(('OddsRatio_working_3-way'!Y511)/3)</f>
        <v>-9.0315483829573259E-2</v>
      </c>
      <c r="AJ511" s="11">
        <f>'OddsRatio_working_3-way'!U511/(3*'OddsRatio_working_3-way'!X511^(1/3))*SIN(('OddsRatio_working_3-way'!Y511+2*PI())/3)</f>
        <v>-0.4245761429012368</v>
      </c>
      <c r="AK511" s="11">
        <f>'OddsRatio_working_3-way'!U511/(3*'OddsRatio_working_3-way'!X511^(1/3))*SIN(('OddsRatio_working_3-way'!Y511+4*PI())/3)</f>
        <v>0.51489162673080979</v>
      </c>
      <c r="AL511" s="11">
        <f>'OddsRatio_working_3-way'!Z511+'OddsRatio_working_3-way'!AF511</f>
        <v>1.0848039393840789</v>
      </c>
      <c r="AM511" s="11">
        <f>'OddsRatio_working_3-way'!AA511+'OddsRatio_working_3-way'!AG511</f>
        <v>-0.6988329763950254</v>
      </c>
      <c r="AN511" s="11">
        <f>'OddsRatio_working_3-way'!AB511+'OddsRatio_working_3-way'!AH511</f>
        <v>-0.38597096298905381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1.0848039393840789</v>
      </c>
      <c r="AS511" s="11">
        <f>IF(('OddsRatio_working_3-way'!X511=0),IF(Q511&gt;0,-Q511^(1/3),(-Q511)^(1/3)),'OddsRatio_working_3-way'!AM511-'OddsRatio_working_3-way'!R511/3)</f>
        <v>-0.6988329763950254</v>
      </c>
      <c r="AT511" s="11">
        <f>IF(('OddsRatio_working_3-way'!X511=0),IF(Q511&gt;0,-Q511^(1/3),(-Q511)^(1/3)),'OddsRatio_working_3-way'!AN511-'OddsRatio_working_3-way'!R511/3)</f>
        <v>-0.38597096298905381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9">
        <f t="shared" si="104"/>
        <v>0.5161370402247718</v>
      </c>
      <c r="E512" s="9">
        <f t="shared" si="105"/>
        <v>0.23906073219879037</v>
      </c>
      <c r="F512" s="9">
        <f t="shared" si="106"/>
        <v>0.24480222757643788</v>
      </c>
      <c r="G512" s="9">
        <f t="shared" si="107"/>
        <v>1.0900813247792231</v>
      </c>
      <c r="H512" s="9">
        <f t="shared" si="108"/>
        <v>1.9374699393101324</v>
      </c>
      <c r="I512" s="9">
        <f t="shared" si="109"/>
        <v>4.183037468355332</v>
      </c>
      <c r="J512" s="9">
        <f t="shared" si="110"/>
        <v>4.0849301491252019</v>
      </c>
      <c r="K512" s="11">
        <f t="shared" si="111"/>
        <v>0.5376344086021505</v>
      </c>
      <c r="L512" s="11">
        <f t="shared" si="112"/>
        <v>0.25510204081632654</v>
      </c>
      <c r="M512" s="11">
        <f t="shared" si="113"/>
        <v>0.2610966057441253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-0.25448954954676217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0.23670295204749123</v>
      </c>
      <c r="Q512" s="11">
        <f>2*'OddsRatio_working_3-way'!K512*'OddsRatio_working_3-way'!L512*'OddsRatio_working_3-way'!M512</f>
        <v>7.1619652661873298E-2</v>
      </c>
      <c r="R512" s="11">
        <f t="shared" si="114"/>
        <v>0</v>
      </c>
      <c r="S512" s="11">
        <f t="shared" si="115"/>
        <v>-0.93010873125852001</v>
      </c>
      <c r="T512" s="11">
        <f t="shared" si="116"/>
        <v>-0.28142472957897735</v>
      </c>
      <c r="U512" s="11">
        <f>'OddsRatio_working_3-way'!S512-'OddsRatio_working_3-way'!R512^2/3</f>
        <v>-0.93010873125852001</v>
      </c>
      <c r="V512" s="11">
        <f>'OddsRatio_working_3-way'!S512*'OddsRatio_working_3-way'!R512/3-2*'OddsRatio_working_3-way'!R512^3/27-'OddsRatio_working_3-way'!T512</f>
        <v>0.28142472957897735</v>
      </c>
      <c r="W512" s="11">
        <f>'OddsRatio_working_3-way'!V512^2+4*'OddsRatio_working_3-way'!U512^3/27</f>
        <v>-4.0005922763992785E-2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0.17263096563377131</v>
      </c>
      <c r="Y512" s="11">
        <f>IF('OddsRatio_working_3-way'!W512&gt;=0,IF('OddsRatio_working_3-way'!V512+SQRT('OddsRatio_working_3-way'!W512)&gt;0,0,PI()),ACOS('OddsRatio_working_3-way'!V512/(2*'OddsRatio_working_3-way'!X512)))</f>
        <v>0.6178858904031298</v>
      </c>
      <c r="Z512" s="11">
        <f>'OddsRatio_working_3-way'!X512^(1/3)*COS('OddsRatio_working_3-way'!Y512/3)</f>
        <v>0.54504066238961169</v>
      </c>
      <c r="AA512" s="11">
        <f>'OddsRatio_working_3-way'!X512^(1/3)*COS(('OddsRatio_working_3-way'!Y512+2*PI())/3)</f>
        <v>-0.37113670950515537</v>
      </c>
      <c r="AB512" s="11">
        <f>'OddsRatio_working_3-way'!X512^(1/3)*COS(('OddsRatio_working_3-way'!Y512+4*PI())/3)</f>
        <v>-0.17390395288445645</v>
      </c>
      <c r="AC512" s="11">
        <f>'OddsRatio_working_3-way'!X512^(1/3)*SIN('OddsRatio_working_3-way'!Y512/3)</f>
        <v>0.11387238512797243</v>
      </c>
      <c r="AD512" s="11">
        <f>'OddsRatio_working_3-way'!X512^(1/3)*SIN(('OddsRatio_working_3-way'!Y512+2*PI())/3)</f>
        <v>0.41508286716091514</v>
      </c>
      <c r="AE512" s="11">
        <f>'OddsRatio_working_3-way'!X512^(1/3)*SIN(('OddsRatio_working_3-way'!Y512+4*PI())/3)</f>
        <v>-0.52895525228888762</v>
      </c>
      <c r="AF512" s="11">
        <f>-'OddsRatio_working_3-way'!U512/(3*'OddsRatio_working_3-way'!X512^(1/3))*COS(('OddsRatio_working_3-way'!Y512)/3)</f>
        <v>0.54504066238961157</v>
      </c>
      <c r="AG512" s="11">
        <f>-'OddsRatio_working_3-way'!U512/(3*'OddsRatio_working_3-way'!X512^(1/3))*COS(('OddsRatio_working_3-way'!Y512+2*PI())/3)</f>
        <v>-0.37113670950515532</v>
      </c>
      <c r="AH512" s="11">
        <f>-'OddsRatio_working_3-way'!U512/(3*'OddsRatio_working_3-way'!X512^(1/3))*COS(('OddsRatio_working_3-way'!Y512+4*PI())/3)</f>
        <v>-0.17390395288445643</v>
      </c>
      <c r="AI512" s="11">
        <f>'OddsRatio_working_3-way'!U512/(3*'OddsRatio_working_3-way'!X512^(1/3))*SIN(('OddsRatio_working_3-way'!Y512)/3)</f>
        <v>-0.11387238512797242</v>
      </c>
      <c r="AJ512" s="11">
        <f>'OddsRatio_working_3-way'!U512/(3*'OddsRatio_working_3-way'!X512^(1/3))*SIN(('OddsRatio_working_3-way'!Y512+2*PI())/3)</f>
        <v>-0.41508286716091508</v>
      </c>
      <c r="AK512" s="11">
        <f>'OddsRatio_working_3-way'!U512/(3*'OddsRatio_working_3-way'!X512^(1/3))*SIN(('OddsRatio_working_3-way'!Y512+4*PI())/3)</f>
        <v>0.52895525228888751</v>
      </c>
      <c r="AL512" s="11">
        <f>'OddsRatio_working_3-way'!Z512+'OddsRatio_working_3-way'!AF512</f>
        <v>1.0900813247792231</v>
      </c>
      <c r="AM512" s="11">
        <f>'OddsRatio_working_3-way'!AA512+'OddsRatio_working_3-way'!AG512</f>
        <v>-0.74227341901031063</v>
      </c>
      <c r="AN512" s="11">
        <f>'OddsRatio_working_3-way'!AB512+'OddsRatio_working_3-way'!AH512</f>
        <v>-0.34780790576891285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1.0900813247792231</v>
      </c>
      <c r="AS512" s="11">
        <f>IF(('OddsRatio_working_3-way'!X512=0),IF(Q512&gt;0,-Q512^(1/3),(-Q512)^(1/3)),'OddsRatio_working_3-way'!AM512-'OddsRatio_working_3-way'!R512/3)</f>
        <v>-0.74227341901031063</v>
      </c>
      <c r="AT512" s="11">
        <f>IF(('OddsRatio_working_3-way'!X512=0),IF(Q512&gt;0,-Q512^(1/3),(-Q512)^(1/3)),'OddsRatio_working_3-way'!AN512-'OddsRatio_working_3-way'!R512/3)</f>
        <v>-0.34780790576891285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9">
        <f t="shared" si="104"/>
        <v>0.19928160616343601</v>
      </c>
      <c r="E513" s="9">
        <f t="shared" si="105"/>
        <v>0.23172719830000968</v>
      </c>
      <c r="F513" s="9">
        <f t="shared" si="106"/>
        <v>0.56899119553655431</v>
      </c>
      <c r="G513" s="9">
        <f t="shared" si="107"/>
        <v>1.0978209261433829</v>
      </c>
      <c r="H513" s="9">
        <f t="shared" si="108"/>
        <v>5.0180245896847806</v>
      </c>
      <c r="I513" s="9">
        <f t="shared" si="109"/>
        <v>4.315419196953016</v>
      </c>
      <c r="J513" s="9">
        <f t="shared" si="110"/>
        <v>1.757496439038934</v>
      </c>
      <c r="K513" s="11">
        <f t="shared" si="111"/>
        <v>0.21459227467811159</v>
      </c>
      <c r="L513" s="11">
        <f t="shared" si="112"/>
        <v>0.24875621890547267</v>
      </c>
      <c r="M513" s="11">
        <f t="shared" si="113"/>
        <v>0.59171597633136097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-0.24090091230618371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0.2327924084279317</v>
      </c>
      <c r="Q513" s="11">
        <f>2*'OddsRatio_working_3-way'!K513*'OddsRatio_working_3-way'!L513*'OddsRatio_working_3-way'!M513</f>
        <v>6.3172973793197224E-2</v>
      </c>
      <c r="R513" s="11">
        <f t="shared" si="114"/>
        <v>0</v>
      </c>
      <c r="S513" s="11">
        <f t="shared" si="115"/>
        <v>-0.96634091668384325</v>
      </c>
      <c r="T513" s="11">
        <f t="shared" si="116"/>
        <v>-0.26223634102682319</v>
      </c>
      <c r="U513" s="11">
        <f>'OddsRatio_working_3-way'!S513-'OddsRatio_working_3-way'!R513^2/3</f>
        <v>-0.96634091668384325</v>
      </c>
      <c r="V513" s="11">
        <f>'OddsRatio_working_3-way'!S513*'OddsRatio_working_3-way'!R513/3-2*'OddsRatio_working_3-way'!R513^3/27-'OddsRatio_working_3-way'!T513</f>
        <v>0.26223634102682319</v>
      </c>
      <c r="W513" s="11">
        <f>'OddsRatio_working_3-way'!V513^2+4*'OddsRatio_working_3-way'!U513^3/27</f>
        <v>-6.4918533771441023E-2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0.1828157763477877</v>
      </c>
      <c r="Y513" s="11">
        <f>IF('OddsRatio_working_3-way'!W513&gt;=0,IF('OddsRatio_working_3-way'!V513+SQRT('OddsRatio_working_3-way'!W513)&gt;0,0,PI()),ACOS('OddsRatio_working_3-way'!V513/(2*'OddsRatio_working_3-way'!X513)))</f>
        <v>0.77099918203081408</v>
      </c>
      <c r="Z513" s="11">
        <f>'OddsRatio_working_3-way'!X513^(1/3)*COS('OddsRatio_working_3-way'!Y513/3)</f>
        <v>0.54891046307169145</v>
      </c>
      <c r="AA513" s="11">
        <f>'OddsRatio_working_3-way'!X513^(1/3)*COS(('OddsRatio_working_3-way'!Y513+2*PI())/3)</f>
        <v>-0.39938804075254758</v>
      </c>
      <c r="AB513" s="11">
        <f>'OddsRatio_working_3-way'!X513^(1/3)*COS(('OddsRatio_working_3-way'!Y513+4*PI())/3)</f>
        <v>-0.14952242231914423</v>
      </c>
      <c r="AC513" s="11">
        <f>'OddsRatio_working_3-way'!X513^(1/3)*SIN('OddsRatio_working_3-way'!Y513/3)</f>
        <v>0.14425998206375798</v>
      </c>
      <c r="AD513" s="11">
        <f>'OddsRatio_working_3-way'!X513^(1/3)*SIN(('OddsRatio_working_3-way'!Y513+2*PI())/3)</f>
        <v>0.40324041439128577</v>
      </c>
      <c r="AE513" s="11">
        <f>'OddsRatio_working_3-way'!X513^(1/3)*SIN(('OddsRatio_working_3-way'!Y513+4*PI())/3)</f>
        <v>-0.54750039645504367</v>
      </c>
      <c r="AF513" s="11">
        <f>-'OddsRatio_working_3-way'!U513/(3*'OddsRatio_working_3-way'!X513^(1/3))*COS(('OddsRatio_working_3-way'!Y513)/3)</f>
        <v>0.54891046307169133</v>
      </c>
      <c r="AG513" s="11">
        <f>-'OddsRatio_working_3-way'!U513/(3*'OddsRatio_working_3-way'!X513^(1/3))*COS(('OddsRatio_working_3-way'!Y513+2*PI())/3)</f>
        <v>-0.39938804075254752</v>
      </c>
      <c r="AH513" s="11">
        <f>-'OddsRatio_working_3-way'!U513/(3*'OddsRatio_working_3-way'!X513^(1/3))*COS(('OddsRatio_working_3-way'!Y513+4*PI())/3)</f>
        <v>-0.1495224223191442</v>
      </c>
      <c r="AI513" s="11">
        <f>'OddsRatio_working_3-way'!U513/(3*'OddsRatio_working_3-way'!X513^(1/3))*SIN(('OddsRatio_working_3-way'!Y513)/3)</f>
        <v>-0.14425998206375795</v>
      </c>
      <c r="AJ513" s="11">
        <f>'OddsRatio_working_3-way'!U513/(3*'OddsRatio_working_3-way'!X513^(1/3))*SIN(('OddsRatio_working_3-way'!Y513+2*PI())/3)</f>
        <v>-0.40324041439128572</v>
      </c>
      <c r="AK513" s="11">
        <f>'OddsRatio_working_3-way'!U513/(3*'OddsRatio_working_3-way'!X513^(1/3))*SIN(('OddsRatio_working_3-way'!Y513+4*PI())/3)</f>
        <v>0.54750039645504356</v>
      </c>
      <c r="AL513" s="11">
        <f>'OddsRatio_working_3-way'!Z513+'OddsRatio_working_3-way'!AF513</f>
        <v>1.0978209261433829</v>
      </c>
      <c r="AM513" s="11">
        <f>'OddsRatio_working_3-way'!AA513+'OddsRatio_working_3-way'!AG513</f>
        <v>-0.79877608150509505</v>
      </c>
      <c r="AN513" s="11">
        <f>'OddsRatio_working_3-way'!AB513+'OddsRatio_working_3-way'!AH513</f>
        <v>-0.2990448446382884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1.0978209261433829</v>
      </c>
      <c r="AS513" s="11">
        <f>IF(('OddsRatio_working_3-way'!X513=0),IF(Q513&gt;0,-Q513^(1/3),(-Q513)^(1/3)),'OddsRatio_working_3-way'!AM513-'OddsRatio_working_3-way'!R513/3)</f>
        <v>-0.79877608150509505</v>
      </c>
      <c r="AT513" s="11">
        <f>IF(('OddsRatio_working_3-way'!X513=0),IF(Q513&gt;0,-Q513^(1/3),(-Q513)^(1/3)),'OddsRatio_working_3-way'!AN513-'OddsRatio_working_3-way'!R513/3)</f>
        <v>-0.2990448446382884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9">
        <f t="shared" si="104"/>
        <v>0.31391953461485705</v>
      </c>
      <c r="E514" s="9">
        <f t="shared" si="105"/>
        <v>0.24684738780205018</v>
      </c>
      <c r="F514" s="9">
        <f t="shared" si="106"/>
        <v>0.43923307758309249</v>
      </c>
      <c r="G514" s="9">
        <f t="shared" si="107"/>
        <v>1.0819453945796138</v>
      </c>
      <c r="H514" s="9">
        <f t="shared" si="108"/>
        <v>3.18552969705082</v>
      </c>
      <c r="I514" s="9">
        <f t="shared" si="109"/>
        <v>4.051086012714511</v>
      </c>
      <c r="J514" s="9">
        <f t="shared" si="110"/>
        <v>2.2766955656039447</v>
      </c>
      <c r="K514" s="11">
        <f t="shared" si="111"/>
        <v>0.33112582781456956</v>
      </c>
      <c r="L514" s="11">
        <f t="shared" si="112"/>
        <v>0.26178010471204188</v>
      </c>
      <c r="M514" s="11">
        <f t="shared" si="113"/>
        <v>0.4587155963302752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-0.26727336752056263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0.23936998456262415</v>
      </c>
      <c r="Q514" s="11">
        <f>2*'OddsRatio_working_3-way'!K514*'OddsRatio_working_3-way'!L514*'OddsRatio_working_3-way'!M514</f>
        <v>7.9524911814825294E-2</v>
      </c>
      <c r="R514" s="11">
        <f t="shared" si="114"/>
        <v>0</v>
      </c>
      <c r="S514" s="11">
        <f t="shared" si="115"/>
        <v>-0.89559983766137219</v>
      </c>
      <c r="T514" s="11">
        <f t="shared" si="116"/>
        <v>-0.29754147430610367</v>
      </c>
      <c r="U514" s="11">
        <f>'OddsRatio_working_3-way'!S514-'OddsRatio_working_3-way'!R514^2/3</f>
        <v>-0.89559983766137219</v>
      </c>
      <c r="V514" s="11">
        <f>'OddsRatio_working_3-way'!S514*'OddsRatio_working_3-way'!R514/3-2*'OddsRatio_working_3-way'!R514^3/27-'OddsRatio_working_3-way'!T514</f>
        <v>0.29754147430610367</v>
      </c>
      <c r="W514" s="11">
        <f>'OddsRatio_working_3-way'!V514^2+4*'OddsRatio_working_3-way'!U514^3/27</f>
        <v>-1.7892744576038025E-2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0.16311320724292053</v>
      </c>
      <c r="Y514" s="11">
        <f>IF('OddsRatio_working_3-way'!W514&gt;=0,IF('OddsRatio_working_3-way'!V514+SQRT('OddsRatio_working_3-way'!W514)&gt;0,0,PI()),ACOS('OddsRatio_working_3-way'!V514/(2*'OddsRatio_working_3-way'!X514)))</f>
        <v>0.42249081011417888</v>
      </c>
      <c r="Z514" s="11">
        <f>'OddsRatio_working_3-way'!X514^(1/3)*COS('OddsRatio_working_3-way'!Y514/3)</f>
        <v>0.5409726972898069</v>
      </c>
      <c r="AA514" s="11">
        <f>'OddsRatio_working_3-way'!X514^(1/3)*COS(('OddsRatio_working_3-way'!Y514+2*PI())/3)</f>
        <v>-0.33690445615773679</v>
      </c>
      <c r="AB514" s="11">
        <f>'OddsRatio_working_3-way'!X514^(1/3)*COS(('OddsRatio_working_3-way'!Y514+4*PI())/3)</f>
        <v>-0.20406824113207017</v>
      </c>
      <c r="AC514" s="11">
        <f>'OddsRatio_working_3-way'!X514^(1/3)*SIN('OddsRatio_working_3-way'!Y514/3)</f>
        <v>7.6693024503199772E-2</v>
      </c>
      <c r="AD514" s="11">
        <f>'OddsRatio_working_3-way'!X514^(1/3)*SIN(('OddsRatio_working_3-way'!Y514+2*PI())/3)</f>
        <v>0.43014958635516204</v>
      </c>
      <c r="AE514" s="11">
        <f>'OddsRatio_working_3-way'!X514^(1/3)*SIN(('OddsRatio_working_3-way'!Y514+4*PI())/3)</f>
        <v>-0.50684261085836169</v>
      </c>
      <c r="AF514" s="11">
        <f>-'OddsRatio_working_3-way'!U514/(3*'OddsRatio_working_3-way'!X514^(1/3))*COS(('OddsRatio_working_3-way'!Y514)/3)</f>
        <v>0.5409726972898069</v>
      </c>
      <c r="AG514" s="11">
        <f>-'OddsRatio_working_3-way'!U514/(3*'OddsRatio_working_3-way'!X514^(1/3))*COS(('OddsRatio_working_3-way'!Y514+2*PI())/3)</f>
        <v>-0.33690445615773679</v>
      </c>
      <c r="AH514" s="11">
        <f>-'OddsRatio_working_3-way'!U514/(3*'OddsRatio_working_3-way'!X514^(1/3))*COS(('OddsRatio_working_3-way'!Y514+4*PI())/3)</f>
        <v>-0.20406824113207017</v>
      </c>
      <c r="AI514" s="11">
        <f>'OddsRatio_working_3-way'!U514/(3*'OddsRatio_working_3-way'!X514^(1/3))*SIN(('OddsRatio_working_3-way'!Y514)/3)</f>
        <v>-7.6693024503199772E-2</v>
      </c>
      <c r="AJ514" s="11">
        <f>'OddsRatio_working_3-way'!U514/(3*'OddsRatio_working_3-way'!X514^(1/3))*SIN(('OddsRatio_working_3-way'!Y514+2*PI())/3)</f>
        <v>-0.43014958635516204</v>
      </c>
      <c r="AK514" s="11">
        <f>'OddsRatio_working_3-way'!U514/(3*'OddsRatio_working_3-way'!X514^(1/3))*SIN(('OddsRatio_working_3-way'!Y514+4*PI())/3)</f>
        <v>0.50684261085836169</v>
      </c>
      <c r="AL514" s="11">
        <f>'OddsRatio_working_3-way'!Z514+'OddsRatio_working_3-way'!AF514</f>
        <v>1.0819453945796138</v>
      </c>
      <c r="AM514" s="11">
        <f>'OddsRatio_working_3-way'!AA514+'OddsRatio_working_3-way'!AG514</f>
        <v>-0.67380891231547357</v>
      </c>
      <c r="AN514" s="11">
        <f>'OddsRatio_working_3-way'!AB514+'OddsRatio_working_3-way'!AH514</f>
        <v>-0.40813648226414034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1.0819453945796138</v>
      </c>
      <c r="AS514" s="11">
        <f>IF(('OddsRatio_working_3-way'!X514=0),IF(Q514&gt;0,-Q514^(1/3),(-Q514)^(1/3)),'OddsRatio_working_3-way'!AM514-'OddsRatio_working_3-way'!R514/3)</f>
        <v>-0.67380891231547357</v>
      </c>
      <c r="AT514" s="11">
        <f>IF(('OddsRatio_working_3-way'!X514=0),IF(Q514&gt;0,-Q514^(1/3),(-Q514)^(1/3)),'OddsRatio_working_3-way'!AN514-'OddsRatio_working_3-way'!R514/3)</f>
        <v>-0.40813648226414034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9">
        <f t="shared" si="104"/>
        <v>0.12080304679098264</v>
      </c>
      <c r="E515" s="9">
        <f t="shared" si="105"/>
        <v>0.18885769640054298</v>
      </c>
      <c r="F515" s="9">
        <f t="shared" si="106"/>
        <v>0.69033925680847452</v>
      </c>
      <c r="G515" s="9">
        <f t="shared" si="107"/>
        <v>1.1214078445398223</v>
      </c>
      <c r="H515" s="9">
        <f t="shared" si="108"/>
        <v>8.2779369110634473</v>
      </c>
      <c r="I515" s="9">
        <f t="shared" si="109"/>
        <v>5.2949920445875192</v>
      </c>
      <c r="J515" s="9">
        <f t="shared" si="110"/>
        <v>1.4485631378159285</v>
      </c>
      <c r="K515" s="11">
        <f t="shared" si="111"/>
        <v>0.13351134846461948</v>
      </c>
      <c r="L515" s="11">
        <f t="shared" si="112"/>
        <v>0.20703933747412007</v>
      </c>
      <c r="M515" s="11">
        <f t="shared" si="113"/>
        <v>0.7142857142857143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-0.19631183291218612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0.21165951723465262</v>
      </c>
      <c r="Q515" s="11">
        <f>2*'OddsRatio_working_3-way'!K515*'OddsRatio_working_3-way'!L515*'OddsRatio_working_3-way'!M515</f>
        <v>3.9488715901987423E-2</v>
      </c>
      <c r="R515" s="11">
        <f t="shared" si="114"/>
        <v>0</v>
      </c>
      <c r="S515" s="11">
        <f t="shared" si="115"/>
        <v>-1.0781801284965424</v>
      </c>
      <c r="T515" s="11">
        <f t="shared" si="116"/>
        <v>-0.20115300904786237</v>
      </c>
      <c r="U515" s="11">
        <f>'OddsRatio_working_3-way'!S515-'OddsRatio_working_3-way'!R515^2/3</f>
        <v>-1.0781801284965424</v>
      </c>
      <c r="V515" s="11">
        <f>'OddsRatio_working_3-way'!S515*'OddsRatio_working_3-way'!R515/3-2*'OddsRatio_working_3-way'!R515^3/27-'OddsRatio_working_3-way'!T515</f>
        <v>0.20115300904786237</v>
      </c>
      <c r="W515" s="11">
        <f>'OddsRatio_working_3-way'!V515^2+4*'OddsRatio_working_3-way'!U515^3/27</f>
        <v>-0.14521963439816496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0.21545426860889433</v>
      </c>
      <c r="Y515" s="11">
        <f>IF('OddsRatio_working_3-way'!W515&gt;=0,IF('OddsRatio_working_3-way'!V515+SQRT('OddsRatio_working_3-way'!W515)&gt;0,0,PI()),ACOS('OddsRatio_working_3-way'!V515/(2*'OddsRatio_working_3-way'!X515)))</f>
        <v>1.0851145744104658</v>
      </c>
      <c r="Z515" s="11">
        <f>'OddsRatio_working_3-way'!X515^(1/3)*COS('OddsRatio_working_3-way'!Y515/3)</f>
        <v>0.56070392226991128</v>
      </c>
      <c r="AA515" s="11">
        <f>'OddsRatio_working_3-way'!X515^(1/3)*COS(('OddsRatio_working_3-way'!Y515+2*PI())/3)</f>
        <v>-0.46407285212857302</v>
      </c>
      <c r="AB515" s="11">
        <f>'OddsRatio_working_3-way'!X515^(1/3)*COS(('OddsRatio_working_3-way'!Y515+4*PI())/3)</f>
        <v>-9.6631070141338662E-2</v>
      </c>
      <c r="AC515" s="11">
        <f>'OddsRatio_working_3-way'!X515^(1/3)*SIN('OddsRatio_working_3-way'!Y515/3)</f>
        <v>0.21214261174184582</v>
      </c>
      <c r="AD515" s="11">
        <f>'OddsRatio_working_3-way'!X515^(1/3)*SIN(('OddsRatio_working_3-way'!Y515+2*PI())/3)</f>
        <v>0.37951253481639552</v>
      </c>
      <c r="AE515" s="11">
        <f>'OddsRatio_working_3-way'!X515^(1/3)*SIN(('OddsRatio_working_3-way'!Y515+4*PI())/3)</f>
        <v>-0.59165514655824125</v>
      </c>
      <c r="AF515" s="11">
        <f>-'OddsRatio_working_3-way'!U515/(3*'OddsRatio_working_3-way'!X515^(1/3))*COS(('OddsRatio_working_3-way'!Y515)/3)</f>
        <v>0.56070392226991106</v>
      </c>
      <c r="AG515" s="11">
        <f>-'OddsRatio_working_3-way'!U515/(3*'OddsRatio_working_3-way'!X515^(1/3))*COS(('OddsRatio_working_3-way'!Y515+2*PI())/3)</f>
        <v>-0.46407285212857285</v>
      </c>
      <c r="AH515" s="11">
        <f>-'OddsRatio_working_3-way'!U515/(3*'OddsRatio_working_3-way'!X515^(1/3))*COS(('OddsRatio_working_3-way'!Y515+4*PI())/3)</f>
        <v>-9.6631070141338621E-2</v>
      </c>
      <c r="AI515" s="11">
        <f>'OddsRatio_working_3-way'!U515/(3*'OddsRatio_working_3-way'!X515^(1/3))*SIN(('OddsRatio_working_3-way'!Y515)/3)</f>
        <v>-0.21214261174184573</v>
      </c>
      <c r="AJ515" s="11">
        <f>'OddsRatio_working_3-way'!U515/(3*'OddsRatio_working_3-way'!X515^(1/3))*SIN(('OddsRatio_working_3-way'!Y515+2*PI())/3)</f>
        <v>-0.37951253481639541</v>
      </c>
      <c r="AK515" s="11">
        <f>'OddsRatio_working_3-way'!U515/(3*'OddsRatio_working_3-way'!X515^(1/3))*SIN(('OddsRatio_working_3-way'!Y515+4*PI())/3)</f>
        <v>0.59165514655824103</v>
      </c>
      <c r="AL515" s="11">
        <f>'OddsRatio_working_3-way'!Z515+'OddsRatio_working_3-way'!AF515</f>
        <v>1.1214078445398223</v>
      </c>
      <c r="AM515" s="11">
        <f>'OddsRatio_working_3-way'!AA515+'OddsRatio_working_3-way'!AG515</f>
        <v>-0.92814570425714593</v>
      </c>
      <c r="AN515" s="11">
        <f>'OddsRatio_working_3-way'!AB515+'OddsRatio_working_3-way'!AH515</f>
        <v>-0.1932621402826773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1.1214078445398223</v>
      </c>
      <c r="AS515" s="11">
        <f>IF(('OddsRatio_working_3-way'!X515=0),IF(Q515&gt;0,-Q515^(1/3),(-Q515)^(1/3)),'OddsRatio_working_3-way'!AM515-'OddsRatio_working_3-way'!R515/3)</f>
        <v>-0.92814570425714593</v>
      </c>
      <c r="AT515" s="11">
        <f>IF(('OddsRatio_working_3-way'!X515=0),IF(Q515&gt;0,-Q515^(1/3),(-Q515)^(1/3)),'OddsRatio_working_3-way'!AN515-'OddsRatio_working_3-way'!R515/3)</f>
        <v>-0.1932621402826773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9">
        <f t="shared" ref="D516:D579" si="117">(K516/(AR516+K516-(AR516*K516)))</f>
        <v>0.56538908103363117</v>
      </c>
      <c r="E516" s="9">
        <f t="shared" ref="E516:E579" si="118">(L516/(AR516+L516-(AR516*L516)))</f>
        <v>0.23405839404080622</v>
      </c>
      <c r="F516" s="9">
        <f t="shared" ref="F516:F579" si="119">(M516/(AR516+M516-(AR516*M516)))</f>
        <v>0.20055252492556239</v>
      </c>
      <c r="G516" s="9">
        <f t="shared" ref="G516:G579" si="120">AR516</f>
        <v>1.0981335901384264</v>
      </c>
      <c r="H516" s="9">
        <f t="shared" ref="H516:H579" si="121">IF(A516="","",1/D516)</f>
        <v>1.7686935130968982</v>
      </c>
      <c r="I516" s="9">
        <f t="shared" ref="I516:I579" si="122">IF(B516="","",1/E516)</f>
        <v>4.2724380986125112</v>
      </c>
      <c r="J516" s="9">
        <f t="shared" ref="J516:J579" si="123">IF(C516="","",1/F516)</f>
        <v>4.9862249322024876</v>
      </c>
      <c r="K516" s="11">
        <f t="shared" ref="K516:K579" si="124">1/A516</f>
        <v>0.58823529411764708</v>
      </c>
      <c r="L516" s="11">
        <f t="shared" ref="L516:L579" si="125">1/B516</f>
        <v>0.25125628140703515</v>
      </c>
      <c r="M516" s="11">
        <f t="shared" ref="M516:M579" si="126">1/C516</f>
        <v>0.21598272138228941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-0.24171741696667792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0.23334816631754884</v>
      </c>
      <c r="Q516" s="11">
        <f>2*'OddsRatio_working_3-way'!K516*'OddsRatio_working_3-way'!L516*'OddsRatio_working_3-way'!M516</f>
        <v>6.3843547556100916E-2</v>
      </c>
      <c r="R516" s="11">
        <f t="shared" ref="R516:R579" si="127">O516/N516</f>
        <v>0</v>
      </c>
      <c r="S516" s="11">
        <f t="shared" ref="S516:S579" si="128">P516/N516</f>
        <v>-0.96537588910987404</v>
      </c>
      <c r="T516" s="11">
        <f t="shared" ref="T516:T579" si="129">Q516/N516</f>
        <v>-0.26412473026261946</v>
      </c>
      <c r="U516" s="11">
        <f>'OddsRatio_working_3-way'!S516-'OddsRatio_working_3-way'!R516^2/3</f>
        <v>-0.96537588910987404</v>
      </c>
      <c r="V516" s="11">
        <f>'OddsRatio_working_3-way'!S516*'OddsRatio_working_3-way'!R516/3-2*'OddsRatio_working_3-way'!R516^3/27-'OddsRatio_working_3-way'!T516</f>
        <v>0.26412473026261946</v>
      </c>
      <c r="W516" s="11">
        <f>'OddsRatio_working_3-way'!V516^2+4*'OddsRatio_working_3-way'!U516^3/27</f>
        <v>-6.3524444805073479E-2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0.18254199375854244</v>
      </c>
      <c r="Y516" s="11">
        <f>IF('OddsRatio_working_3-way'!W516&gt;=0,IF('OddsRatio_working_3-way'!V516+SQRT('OddsRatio_working_3-way'!W516)&gt;0,0,PI()),ACOS('OddsRatio_working_3-way'!V516/(2*'OddsRatio_working_3-way'!X516)))</f>
        <v>0.76199100760724581</v>
      </c>
      <c r="Z516" s="11">
        <f>'OddsRatio_working_3-way'!X516^(1/3)*COS('OddsRatio_working_3-way'!Y516/3)</f>
        <v>0.54906679506921319</v>
      </c>
      <c r="AA516" s="11">
        <f>'OddsRatio_working_3-way'!X516^(1/3)*COS(('OddsRatio_working_3-way'!Y516+2*PI())/3)</f>
        <v>-0.39797655527040621</v>
      </c>
      <c r="AB516" s="11">
        <f>'OddsRatio_working_3-way'!X516^(1/3)*COS(('OddsRatio_working_3-way'!Y516+4*PI())/3)</f>
        <v>-0.15109023979880665</v>
      </c>
      <c r="AC516" s="11">
        <f>'OddsRatio_working_3-way'!X516^(1/3)*SIN('OddsRatio_working_3-way'!Y516/3)</f>
        <v>0.14253988069676282</v>
      </c>
      <c r="AD516" s="11">
        <f>'OddsRatio_working_3-way'!X516^(1/3)*SIN(('OddsRatio_working_3-way'!Y516+2*PI())/3)</f>
        <v>0.4042358525560617</v>
      </c>
      <c r="AE516" s="11">
        <f>'OddsRatio_working_3-way'!X516^(1/3)*SIN(('OddsRatio_working_3-way'!Y516+4*PI())/3)</f>
        <v>-0.54677573325282447</v>
      </c>
      <c r="AF516" s="11">
        <f>-'OddsRatio_working_3-way'!U516/(3*'OddsRatio_working_3-way'!X516^(1/3))*COS(('OddsRatio_working_3-way'!Y516)/3)</f>
        <v>0.54906679506921308</v>
      </c>
      <c r="AG516" s="11">
        <f>-'OddsRatio_working_3-way'!U516/(3*'OddsRatio_working_3-way'!X516^(1/3))*COS(('OddsRatio_working_3-way'!Y516+2*PI())/3)</f>
        <v>-0.39797655527040615</v>
      </c>
      <c r="AH516" s="11">
        <f>-'OddsRatio_working_3-way'!U516/(3*'OddsRatio_working_3-way'!X516^(1/3))*COS(('OddsRatio_working_3-way'!Y516+4*PI())/3)</f>
        <v>-0.15109023979880662</v>
      </c>
      <c r="AI516" s="11">
        <f>'OddsRatio_working_3-way'!U516/(3*'OddsRatio_working_3-way'!X516^(1/3))*SIN(('OddsRatio_working_3-way'!Y516)/3)</f>
        <v>-0.14253988069676279</v>
      </c>
      <c r="AJ516" s="11">
        <f>'OddsRatio_working_3-way'!U516/(3*'OddsRatio_working_3-way'!X516^(1/3))*SIN(('OddsRatio_working_3-way'!Y516+2*PI())/3)</f>
        <v>-0.40423585255606165</v>
      </c>
      <c r="AK516" s="11">
        <f>'OddsRatio_working_3-way'!U516/(3*'OddsRatio_working_3-way'!X516^(1/3))*SIN(('OddsRatio_working_3-way'!Y516+4*PI())/3)</f>
        <v>0.54677573325282436</v>
      </c>
      <c r="AL516" s="11">
        <f>'OddsRatio_working_3-way'!Z516+'OddsRatio_working_3-way'!AF516</f>
        <v>1.0981335901384264</v>
      </c>
      <c r="AM516" s="11">
        <f>'OddsRatio_working_3-way'!AA516+'OddsRatio_working_3-way'!AG516</f>
        <v>-0.79595311054081241</v>
      </c>
      <c r="AN516" s="11">
        <f>'OddsRatio_working_3-way'!AB516+'OddsRatio_working_3-way'!AH516</f>
        <v>-0.30218047959761329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1.0981335901384264</v>
      </c>
      <c r="AS516" s="11">
        <f>IF(('OddsRatio_working_3-way'!X516=0),IF(Q516&gt;0,-Q516^(1/3),(-Q516)^(1/3)),'OddsRatio_working_3-way'!AM516-'OddsRatio_working_3-way'!R516/3)</f>
        <v>-0.79595311054081241</v>
      </c>
      <c r="AT516" s="11">
        <f>IF(('OddsRatio_working_3-way'!X516=0),IF(Q516&gt;0,-Q516^(1/3),(-Q516)^(1/3)),'OddsRatio_working_3-way'!AN516-'OddsRatio_working_3-way'!R516/3)</f>
        <v>-0.30218047959761329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9">
        <f t="shared" si="117"/>
        <v>0.58736009124369759</v>
      </c>
      <c r="E517" s="9">
        <f t="shared" si="118"/>
        <v>0.25228242830217029</v>
      </c>
      <c r="F517" s="9">
        <f t="shared" si="119"/>
        <v>0.16035748045413192</v>
      </c>
      <c r="G517" s="9">
        <f t="shared" si="120"/>
        <v>1.0977079768332672</v>
      </c>
      <c r="H517" s="9">
        <f t="shared" si="121"/>
        <v>1.702533105173291</v>
      </c>
      <c r="I517" s="9">
        <f t="shared" si="122"/>
        <v>3.9638115374498217</v>
      </c>
      <c r="J517" s="9">
        <f t="shared" si="123"/>
        <v>6.2360670494946842</v>
      </c>
      <c r="K517" s="11">
        <f t="shared" si="124"/>
        <v>0.6097560975609756</v>
      </c>
      <c r="L517" s="11">
        <f t="shared" si="125"/>
        <v>0.27027027027027023</v>
      </c>
      <c r="M517" s="11">
        <f t="shared" si="126"/>
        <v>0.1733102253032929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-0.23541857789649123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0.23163248635624675</v>
      </c>
      <c r="Q517" s="11">
        <f>2*'OddsRatio_working_3-way'!K517*'OddsRatio_working_3-way'!L517*'OddsRatio_working_3-way'!M517</f>
        <v>5.712268467478341E-2</v>
      </c>
      <c r="R517" s="11">
        <f t="shared" si="127"/>
        <v>0</v>
      </c>
      <c r="S517" s="11">
        <f t="shared" si="128"/>
        <v>-0.98391761782747178</v>
      </c>
      <c r="T517" s="11">
        <f t="shared" si="129"/>
        <v>-0.24264306234956146</v>
      </c>
      <c r="U517" s="11">
        <f>'OddsRatio_working_3-way'!S517-'OddsRatio_working_3-way'!R517^2/3</f>
        <v>-0.98391761782747178</v>
      </c>
      <c r="V517" s="11">
        <f>'OddsRatio_working_3-way'!S517*'OddsRatio_working_3-way'!R517/3-2*'OddsRatio_working_3-way'!R517^3/27-'OddsRatio_working_3-way'!T517</f>
        <v>0.24264306234956146</v>
      </c>
      <c r="W517" s="11">
        <f>'OddsRatio_working_3-way'!V517^2+4*'OddsRatio_working_3-way'!U517^3/27</f>
        <v>-8.2239103247050541E-2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0.18782622217985412</v>
      </c>
      <c r="Y517" s="11">
        <f>IF('OddsRatio_working_3-way'!W517&gt;=0,IF('OddsRatio_working_3-way'!V517+SQRT('OddsRatio_working_3-way'!W517)&gt;0,0,PI()),ACOS('OddsRatio_working_3-way'!V517/(2*'OddsRatio_working_3-way'!X517)))</f>
        <v>0.86856282714565525</v>
      </c>
      <c r="Z517" s="11">
        <f>'OddsRatio_working_3-way'!X517^(1/3)*COS('OddsRatio_working_3-way'!Y517/3)</f>
        <v>0.54885398841663358</v>
      </c>
      <c r="AA517" s="11">
        <f>'OddsRatio_working_3-way'!X517^(1/3)*COS(('OddsRatio_working_3-way'!Y517+2*PI())/3)</f>
        <v>-0.41602105837144926</v>
      </c>
      <c r="AB517" s="11">
        <f>'OddsRatio_working_3-way'!X517^(1/3)*COS(('OddsRatio_working_3-way'!Y517+4*PI())/3)</f>
        <v>-0.13283293004518398</v>
      </c>
      <c r="AC517" s="11">
        <f>'OddsRatio_working_3-way'!X517^(1/3)*SIN('OddsRatio_working_3-way'!Y517/3)</f>
        <v>0.16349874212047552</v>
      </c>
      <c r="AD517" s="11">
        <f>'OddsRatio_working_3-way'!X517^(1/3)*SIN(('OddsRatio_working_3-way'!Y517+2*PI())/3)</f>
        <v>0.3935721258769771</v>
      </c>
      <c r="AE517" s="11">
        <f>'OddsRatio_working_3-way'!X517^(1/3)*SIN(('OddsRatio_working_3-way'!Y517+4*PI())/3)</f>
        <v>-0.55707086799745253</v>
      </c>
      <c r="AF517" s="11">
        <f>-'OddsRatio_working_3-way'!U517/(3*'OddsRatio_working_3-way'!X517^(1/3))*COS(('OddsRatio_working_3-way'!Y517)/3)</f>
        <v>0.54885398841663358</v>
      </c>
      <c r="AG517" s="11">
        <f>-'OddsRatio_working_3-way'!U517/(3*'OddsRatio_working_3-way'!X517^(1/3))*COS(('OddsRatio_working_3-way'!Y517+2*PI())/3)</f>
        <v>-0.41602105837144926</v>
      </c>
      <c r="AH517" s="11">
        <f>-'OddsRatio_working_3-way'!U517/(3*'OddsRatio_working_3-way'!X517^(1/3))*COS(('OddsRatio_working_3-way'!Y517+4*PI())/3)</f>
        <v>-0.13283293004518398</v>
      </c>
      <c r="AI517" s="11">
        <f>'OddsRatio_working_3-way'!U517/(3*'OddsRatio_working_3-way'!X517^(1/3))*SIN(('OddsRatio_working_3-way'!Y517)/3)</f>
        <v>-0.16349874212047552</v>
      </c>
      <c r="AJ517" s="11">
        <f>'OddsRatio_working_3-way'!U517/(3*'OddsRatio_working_3-way'!X517^(1/3))*SIN(('OddsRatio_working_3-way'!Y517+2*PI())/3)</f>
        <v>-0.3935721258769771</v>
      </c>
      <c r="AK517" s="11">
        <f>'OddsRatio_working_3-way'!U517/(3*'OddsRatio_working_3-way'!X517^(1/3))*SIN(('OddsRatio_working_3-way'!Y517+4*PI())/3)</f>
        <v>0.55707086799745253</v>
      </c>
      <c r="AL517" s="11">
        <f>'OddsRatio_working_3-way'!Z517+'OddsRatio_working_3-way'!AF517</f>
        <v>1.0977079768332672</v>
      </c>
      <c r="AM517" s="11">
        <f>'OddsRatio_working_3-way'!AA517+'OddsRatio_working_3-way'!AG517</f>
        <v>-0.83204211674289852</v>
      </c>
      <c r="AN517" s="11">
        <f>'OddsRatio_working_3-way'!AB517+'OddsRatio_working_3-way'!AH517</f>
        <v>-0.26566586009036797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1.0977079768332672</v>
      </c>
      <c r="AS517" s="11">
        <f>IF(('OddsRatio_working_3-way'!X517=0),IF(Q517&gt;0,-Q517^(1/3),(-Q517)^(1/3)),'OddsRatio_working_3-way'!AM517-'OddsRatio_working_3-way'!R517/3)</f>
        <v>-0.83204211674289852</v>
      </c>
      <c r="AT517" s="11">
        <f>IF(('OddsRatio_working_3-way'!X517=0),IF(Q517&gt;0,-Q517^(1/3),(-Q517)^(1/3)),'OddsRatio_working_3-way'!AN517-'OddsRatio_working_3-way'!R517/3)</f>
        <v>-0.26566586009036797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9">
        <f t="shared" si="117"/>
        <v>0.29820980283710652</v>
      </c>
      <c r="E518" s="9">
        <f t="shared" si="118"/>
        <v>0.32405263988680133</v>
      </c>
      <c r="F518" s="9">
        <f t="shared" si="119"/>
        <v>0.37773755727609193</v>
      </c>
      <c r="G518" s="9">
        <f t="shared" si="120"/>
        <v>1.0697017372671651</v>
      </c>
      <c r="H518" s="9">
        <f t="shared" si="121"/>
        <v>3.3533438219877629</v>
      </c>
      <c r="I518" s="9">
        <f t="shared" si="122"/>
        <v>3.0859183876709717</v>
      </c>
      <c r="J518" s="9">
        <f t="shared" si="123"/>
        <v>2.647340675391435</v>
      </c>
      <c r="K518" s="11">
        <f t="shared" si="124"/>
        <v>0.3125</v>
      </c>
      <c r="L518" s="11">
        <f t="shared" si="125"/>
        <v>0.33898305084745761</v>
      </c>
      <c r="M518" s="11">
        <f t="shared" si="126"/>
        <v>0.39370078740157477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-0.27553216335246222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0.23730481782997467</v>
      </c>
      <c r="Q518" s="11">
        <f>2*'OddsRatio_working_3-way'!K518*'OddsRatio_working_3-way'!L518*'OddsRatio_working_3-way'!M518</f>
        <v>8.341118377152007E-2</v>
      </c>
      <c r="R518" s="11">
        <f t="shared" si="127"/>
        <v>0</v>
      </c>
      <c r="S518" s="11">
        <f t="shared" si="128"/>
        <v>-0.86125995216904339</v>
      </c>
      <c r="T518" s="11">
        <f t="shared" si="129"/>
        <v>-0.30272757545484819</v>
      </c>
      <c r="U518" s="11">
        <f>'OddsRatio_working_3-way'!S518-'OddsRatio_working_3-way'!R518^2/3</f>
        <v>-0.86125995216904339</v>
      </c>
      <c r="V518" s="11">
        <f>'OddsRatio_working_3-way'!S518*'OddsRatio_working_3-way'!R518/3-2*'OddsRatio_working_3-way'!R518^3/27-'OddsRatio_working_3-way'!T518</f>
        <v>0.30272757545484819</v>
      </c>
      <c r="W518" s="11">
        <f>'OddsRatio_working_3-way'!V518^2+4*'OddsRatio_working_3-way'!U518^3/27</f>
        <v>-3.0013009214291675E-3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0.15382236984765901</v>
      </c>
      <c r="Y518" s="11">
        <f>IF('OddsRatio_working_3-way'!W518&gt;=0,IF('OddsRatio_working_3-way'!V518+SQRT('OddsRatio_working_3-way'!W518)&gt;0,0,PI()),ACOS('OddsRatio_working_3-way'!V518/(2*'OddsRatio_working_3-way'!X518)))</f>
        <v>0.17903080486341838</v>
      </c>
      <c r="Z518" s="11">
        <f>'OddsRatio_working_3-way'!X518^(1/3)*COS('OddsRatio_working_3-way'!Y518/3)</f>
        <v>0.53485086863358255</v>
      </c>
      <c r="AA518" s="11">
        <f>'OddsRatio_working_3-way'!X518^(1/3)*COS(('OddsRatio_working_3-way'!Y518+2*PI())/3)</f>
        <v>-0.29510031974903078</v>
      </c>
      <c r="AB518" s="11">
        <f>'OddsRatio_working_3-way'!X518^(1/3)*COS(('OddsRatio_working_3-way'!Y518+4*PI())/3)</f>
        <v>-0.23975054888455205</v>
      </c>
      <c r="AC518" s="11">
        <f>'OddsRatio_working_3-way'!X518^(1/3)*SIN('OddsRatio_working_3-way'!Y518/3)</f>
        <v>3.1956205108191083E-2</v>
      </c>
      <c r="AD518" s="11">
        <f>'OddsRatio_working_3-way'!X518^(1/3)*SIN(('OddsRatio_working_3-way'!Y518+2*PI())/3)</f>
        <v>0.4472163369187605</v>
      </c>
      <c r="AE518" s="11">
        <f>'OddsRatio_working_3-way'!X518^(1/3)*SIN(('OddsRatio_working_3-way'!Y518+4*PI())/3)</f>
        <v>-0.47917254202695142</v>
      </c>
      <c r="AF518" s="11">
        <f>-'OddsRatio_working_3-way'!U518/(3*'OddsRatio_working_3-way'!X518^(1/3))*COS(('OddsRatio_working_3-way'!Y518)/3)</f>
        <v>0.53485086863358255</v>
      </c>
      <c r="AG518" s="11">
        <f>-'OddsRatio_working_3-way'!U518/(3*'OddsRatio_working_3-way'!X518^(1/3))*COS(('OddsRatio_working_3-way'!Y518+2*PI())/3)</f>
        <v>-0.29510031974903078</v>
      </c>
      <c r="AH518" s="11">
        <f>-'OddsRatio_working_3-way'!U518/(3*'OddsRatio_working_3-way'!X518^(1/3))*COS(('OddsRatio_working_3-way'!Y518+4*PI())/3)</f>
        <v>-0.23975054888455205</v>
      </c>
      <c r="AI518" s="11">
        <f>'OddsRatio_working_3-way'!U518/(3*'OddsRatio_working_3-way'!X518^(1/3))*SIN(('OddsRatio_working_3-way'!Y518)/3)</f>
        <v>-3.1956205108191083E-2</v>
      </c>
      <c r="AJ518" s="11">
        <f>'OddsRatio_working_3-way'!U518/(3*'OddsRatio_working_3-way'!X518^(1/3))*SIN(('OddsRatio_working_3-way'!Y518+2*PI())/3)</f>
        <v>-0.4472163369187605</v>
      </c>
      <c r="AK518" s="11">
        <f>'OddsRatio_working_3-way'!U518/(3*'OddsRatio_working_3-way'!X518^(1/3))*SIN(('OddsRatio_working_3-way'!Y518+4*PI())/3)</f>
        <v>0.47917254202695142</v>
      </c>
      <c r="AL518" s="11">
        <f>'OddsRatio_working_3-way'!Z518+'OddsRatio_working_3-way'!AF518</f>
        <v>1.0697017372671651</v>
      </c>
      <c r="AM518" s="11">
        <f>'OddsRatio_working_3-way'!AA518+'OddsRatio_working_3-way'!AG518</f>
        <v>-0.59020063949806156</v>
      </c>
      <c r="AN518" s="11">
        <f>'OddsRatio_working_3-way'!AB518+'OddsRatio_working_3-way'!AH518</f>
        <v>-0.4795010977691041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1.0697017372671651</v>
      </c>
      <c r="AS518" s="11">
        <f>IF(('OddsRatio_working_3-way'!X518=0),IF(Q518&gt;0,-Q518^(1/3),(-Q518)^(1/3)),'OddsRatio_working_3-way'!AM518-'OddsRatio_working_3-way'!R518/3)</f>
        <v>-0.59020063949806156</v>
      </c>
      <c r="AT518" s="11">
        <f>IF(('OddsRatio_working_3-way'!X518=0),IF(Q518&gt;0,-Q518^(1/3),(-Q518)^(1/3)),'OddsRatio_working_3-way'!AN518-'OddsRatio_working_3-way'!R518/3)</f>
        <v>-0.4795010977691041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9">
        <f t="shared" si="117"/>
        <v>0.19498726727241344</v>
      </c>
      <c r="E519" s="9">
        <f t="shared" si="118"/>
        <v>0.24646279935669518</v>
      </c>
      <c r="F519" s="9">
        <f t="shared" si="119"/>
        <v>0.55854993337089143</v>
      </c>
      <c r="G519" s="9">
        <f t="shared" si="120"/>
        <v>1.0399345092072037</v>
      </c>
      <c r="H519" s="9">
        <f t="shared" si="121"/>
        <v>5.1285400015525973</v>
      </c>
      <c r="I519" s="9">
        <f t="shared" si="122"/>
        <v>4.0574074570691794</v>
      </c>
      <c r="J519" s="9">
        <f t="shared" si="123"/>
        <v>1.7903502269974749</v>
      </c>
      <c r="K519" s="11">
        <f t="shared" si="124"/>
        <v>0.2012072434607646</v>
      </c>
      <c r="L519" s="11">
        <f t="shared" si="125"/>
        <v>0.25380710659898476</v>
      </c>
      <c r="M519" s="11">
        <f t="shared" si="126"/>
        <v>0.56818181818181823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-0.25738672923558892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0.22255127442086758</v>
      </c>
      <c r="Q519" s="11">
        <f>2*'OddsRatio_working_3-way'!K519*'OddsRatio_working_3-way'!L519*'OddsRatio_working_3-way'!M519</f>
        <v>5.8031623056288818E-2</v>
      </c>
      <c r="R519" s="11">
        <f t="shared" si="127"/>
        <v>0</v>
      </c>
      <c r="S519" s="11">
        <f t="shared" si="128"/>
        <v>-0.86465714484123202</v>
      </c>
      <c r="T519" s="11">
        <f t="shared" si="129"/>
        <v>-0.22546470530410226</v>
      </c>
      <c r="U519" s="11">
        <f>'OddsRatio_working_3-way'!S519-'OddsRatio_working_3-way'!R519^2/3</f>
        <v>-0.86465714484123202</v>
      </c>
      <c r="V519" s="11">
        <f>'OddsRatio_working_3-way'!S519*'OddsRatio_working_3-way'!R519/3-2*'OddsRatio_working_3-way'!R519^3/27-'OddsRatio_working_3-way'!T519</f>
        <v>0.22546470530410226</v>
      </c>
      <c r="W519" s="11">
        <f>'OddsRatio_working_3-way'!V519^2+4*'OddsRatio_working_3-way'!U519^3/27</f>
        <v>-4.4935345417328007E-2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0.15473338259340944</v>
      </c>
      <c r="Y519" s="11">
        <f>IF('OddsRatio_working_3-way'!W519&gt;=0,IF('OddsRatio_working_3-way'!V519+SQRT('OddsRatio_working_3-way'!W519)&gt;0,0,PI()),ACOS('OddsRatio_working_3-way'!V519/(2*'OddsRatio_working_3-way'!X519)))</f>
        <v>0.7545808706967061</v>
      </c>
      <c r="Z519" s="11">
        <f>'OddsRatio_working_3-way'!X519^(1/3)*COS('OddsRatio_working_3-way'!Y519/3)</f>
        <v>0.51996725460360194</v>
      </c>
      <c r="AA519" s="11">
        <f>'OddsRatio_working_3-way'!X519^(1/3)*COS(('OddsRatio_working_3-way'!Y519+2*PI())/3)</f>
        <v>-0.37569804652128636</v>
      </c>
      <c r="AB519" s="11">
        <f>'OddsRatio_working_3-way'!X519^(1/3)*COS(('OddsRatio_working_3-way'!Y519+4*PI())/3)</f>
        <v>-0.14426920808231561</v>
      </c>
      <c r="AC519" s="11">
        <f>'OddsRatio_working_3-way'!X519^(1/3)*SIN('OddsRatio_working_3-way'!Y519/3)</f>
        <v>0.13361550217098214</v>
      </c>
      <c r="AD519" s="11">
        <f>'OddsRatio_working_3-way'!X519^(1/3)*SIN(('OddsRatio_working_3-way'!Y519+2*PI())/3)</f>
        <v>0.38349710053727926</v>
      </c>
      <c r="AE519" s="11">
        <f>'OddsRatio_working_3-way'!X519^(1/3)*SIN(('OddsRatio_working_3-way'!Y519+4*PI())/3)</f>
        <v>-0.51711260270826143</v>
      </c>
      <c r="AF519" s="11">
        <f>-'OddsRatio_working_3-way'!U519/(3*'OddsRatio_working_3-way'!X519^(1/3))*COS(('OddsRatio_working_3-way'!Y519)/3)</f>
        <v>0.51996725460360183</v>
      </c>
      <c r="AG519" s="11">
        <f>-'OddsRatio_working_3-way'!U519/(3*'OddsRatio_working_3-way'!X519^(1/3))*COS(('OddsRatio_working_3-way'!Y519+2*PI())/3)</f>
        <v>-0.3756980465212863</v>
      </c>
      <c r="AH519" s="11">
        <f>-'OddsRatio_working_3-way'!U519/(3*'OddsRatio_working_3-way'!X519^(1/3))*COS(('OddsRatio_working_3-way'!Y519+4*PI())/3)</f>
        <v>-0.14426920808231558</v>
      </c>
      <c r="AI519" s="11">
        <f>'OddsRatio_working_3-way'!U519/(3*'OddsRatio_working_3-way'!X519^(1/3))*SIN(('OddsRatio_working_3-way'!Y519)/3)</f>
        <v>-0.13361550217098211</v>
      </c>
      <c r="AJ519" s="11">
        <f>'OddsRatio_working_3-way'!U519/(3*'OddsRatio_working_3-way'!X519^(1/3))*SIN(('OddsRatio_working_3-way'!Y519+2*PI())/3)</f>
        <v>-0.3834971005372792</v>
      </c>
      <c r="AK519" s="11">
        <f>'OddsRatio_working_3-way'!U519/(3*'OddsRatio_working_3-way'!X519^(1/3))*SIN(('OddsRatio_working_3-way'!Y519+4*PI())/3)</f>
        <v>0.51711260270826132</v>
      </c>
      <c r="AL519" s="11">
        <f>'OddsRatio_working_3-way'!Z519+'OddsRatio_working_3-way'!AF519</f>
        <v>1.0399345092072037</v>
      </c>
      <c r="AM519" s="11">
        <f>'OddsRatio_working_3-way'!AA519+'OddsRatio_working_3-way'!AG519</f>
        <v>-0.75139609304257271</v>
      </c>
      <c r="AN519" s="11">
        <f>'OddsRatio_working_3-way'!AB519+'OddsRatio_working_3-way'!AH519</f>
        <v>-0.28853841616463116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1.0399345092072037</v>
      </c>
      <c r="AS519" s="11">
        <f>IF(('OddsRatio_working_3-way'!X519=0),IF(Q519&gt;0,-Q519^(1/3),(-Q519)^(1/3)),'OddsRatio_working_3-way'!AM519-'OddsRatio_working_3-way'!R519/3)</f>
        <v>-0.75139609304257271</v>
      </c>
      <c r="AT519" s="11">
        <f>IF(('OddsRatio_working_3-way'!X519=0),IF(Q519&gt;0,-Q519^(1/3),(-Q519)^(1/3)),'OddsRatio_working_3-way'!AN519-'OddsRatio_working_3-way'!R519/3)</f>
        <v>-0.28853841616463116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9">
        <f t="shared" si="117"/>
        <v>0.22261219781623071</v>
      </c>
      <c r="E520" s="9">
        <f t="shared" si="118"/>
        <v>0.28702838710314499</v>
      </c>
      <c r="F520" s="9">
        <f t="shared" si="119"/>
        <v>0.49035941508062431</v>
      </c>
      <c r="G520" s="9">
        <f t="shared" si="120"/>
        <v>1.0393204846195949</v>
      </c>
      <c r="H520" s="9">
        <f t="shared" si="121"/>
        <v>4.4921168283218389</v>
      </c>
      <c r="I520" s="9">
        <f t="shared" si="122"/>
        <v>3.4839759582408321</v>
      </c>
      <c r="J520" s="9">
        <f t="shared" si="123"/>
        <v>2.0393204846195951</v>
      </c>
      <c r="K520" s="11">
        <f t="shared" si="124"/>
        <v>0.2293577981651376</v>
      </c>
      <c r="L520" s="11">
        <f t="shared" si="125"/>
        <v>0.29498525073746312</v>
      </c>
      <c r="M520" s="11">
        <f t="shared" si="126"/>
        <v>0.5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-0.27165705934886741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0.22834294065113253</v>
      </c>
      <c r="Q520" s="11">
        <f>2*'OddsRatio_working_3-way'!K520*'OddsRatio_working_3-way'!L520*'OddsRatio_working_3-way'!M520</f>
        <v>6.7657167600335577E-2</v>
      </c>
      <c r="R520" s="11">
        <f t="shared" si="127"/>
        <v>0</v>
      </c>
      <c r="S520" s="11">
        <f t="shared" si="128"/>
        <v>-0.84055588762701716</v>
      </c>
      <c r="T520" s="11">
        <f t="shared" si="129"/>
        <v>-0.24905359633393107</v>
      </c>
      <c r="U520" s="11">
        <f>'OddsRatio_working_3-way'!S520-'OddsRatio_working_3-way'!R520^2/3</f>
        <v>-0.84055588762701716</v>
      </c>
      <c r="V520" s="11">
        <f>'OddsRatio_working_3-way'!S520*'OddsRatio_working_3-way'!R520/3-2*'OddsRatio_working_3-way'!R520^3/27-'OddsRatio_working_3-way'!T520</f>
        <v>0.24905359633393107</v>
      </c>
      <c r="W520" s="11">
        <f>'OddsRatio_working_3-way'!V520^2+4*'OddsRatio_working_3-way'!U520^3/27</f>
        <v>-2.5954747902542888E-2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0.1483091717910659</v>
      </c>
      <c r="Y520" s="11">
        <f>IF('OddsRatio_working_3-way'!W520&gt;=0,IF('OddsRatio_working_3-way'!V520+SQRT('OddsRatio_working_3-way'!W520)&gt;0,0,PI()),ACOS('OddsRatio_working_3-way'!V520/(2*'OddsRatio_working_3-way'!X520)))</f>
        <v>0.57417022992640787</v>
      </c>
      <c r="Z520" s="11">
        <f>'OddsRatio_working_3-way'!X520^(1/3)*COS('OddsRatio_working_3-way'!Y520/3)</f>
        <v>0.51966024230979746</v>
      </c>
      <c r="AA520" s="11">
        <f>'OddsRatio_working_3-way'!X520^(1/3)*COS(('OddsRatio_working_3-way'!Y520+2*PI())/3)</f>
        <v>-0.34703044413965745</v>
      </c>
      <c r="AB520" s="11">
        <f>'OddsRatio_working_3-way'!X520^(1/3)*COS(('OddsRatio_working_3-way'!Y520+4*PI())/3)</f>
        <v>-0.1726297981701401</v>
      </c>
      <c r="AC520" s="11">
        <f>'OddsRatio_working_3-way'!X520^(1/3)*SIN('OddsRatio_working_3-way'!Y520/3)</f>
        <v>0.10069025989734544</v>
      </c>
      <c r="AD520" s="11">
        <f>'OddsRatio_working_3-way'!X520^(1/3)*SIN(('OddsRatio_working_3-way'!Y520+2*PI())/3)</f>
        <v>0.3996938412283888</v>
      </c>
      <c r="AE520" s="11">
        <f>'OddsRatio_working_3-way'!X520^(1/3)*SIN(('OddsRatio_working_3-way'!Y520+4*PI())/3)</f>
        <v>-0.50038410112573428</v>
      </c>
      <c r="AF520" s="11">
        <f>-'OddsRatio_working_3-way'!U520/(3*'OddsRatio_working_3-way'!X520^(1/3))*COS(('OddsRatio_working_3-way'!Y520)/3)</f>
        <v>0.51966024230979746</v>
      </c>
      <c r="AG520" s="11">
        <f>-'OddsRatio_working_3-way'!U520/(3*'OddsRatio_working_3-way'!X520^(1/3))*COS(('OddsRatio_working_3-way'!Y520+2*PI())/3)</f>
        <v>-0.34703044413965745</v>
      </c>
      <c r="AH520" s="11">
        <f>-'OddsRatio_working_3-way'!U520/(3*'OddsRatio_working_3-way'!X520^(1/3))*COS(('OddsRatio_working_3-way'!Y520+4*PI())/3)</f>
        <v>-0.1726297981701401</v>
      </c>
      <c r="AI520" s="11">
        <f>'OddsRatio_working_3-way'!U520/(3*'OddsRatio_working_3-way'!X520^(1/3))*SIN(('OddsRatio_working_3-way'!Y520)/3)</f>
        <v>-0.10069025989734544</v>
      </c>
      <c r="AJ520" s="11">
        <f>'OddsRatio_working_3-way'!U520/(3*'OddsRatio_working_3-way'!X520^(1/3))*SIN(('OddsRatio_working_3-way'!Y520+2*PI())/3)</f>
        <v>-0.3996938412283888</v>
      </c>
      <c r="AK520" s="11">
        <f>'OddsRatio_working_3-way'!U520/(3*'OddsRatio_working_3-way'!X520^(1/3))*SIN(('OddsRatio_working_3-way'!Y520+4*PI())/3)</f>
        <v>0.50038410112573428</v>
      </c>
      <c r="AL520" s="11">
        <f>'OddsRatio_working_3-way'!Z520+'OddsRatio_working_3-way'!AF520</f>
        <v>1.0393204846195949</v>
      </c>
      <c r="AM520" s="11">
        <f>'OddsRatio_working_3-way'!AA520+'OddsRatio_working_3-way'!AG520</f>
        <v>-0.69406088827931489</v>
      </c>
      <c r="AN520" s="11">
        <f>'OddsRatio_working_3-way'!AB520+'OddsRatio_working_3-way'!AH520</f>
        <v>-0.34525959634028019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1.0393204846195949</v>
      </c>
      <c r="AS520" s="11">
        <f>IF(('OddsRatio_working_3-way'!X520=0),IF(Q520&gt;0,-Q520^(1/3),(-Q520)^(1/3)),'OddsRatio_working_3-way'!AM520-'OddsRatio_working_3-way'!R520/3)</f>
        <v>-0.69406088827931489</v>
      </c>
      <c r="AT520" s="11">
        <f>IF(('OddsRatio_working_3-way'!X520=0),IF(Q520&gt;0,-Q520^(1/3),(-Q520)^(1/3)),'OddsRatio_working_3-way'!AN520-'OddsRatio_working_3-way'!R520/3)</f>
        <v>-0.34525959634028019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9">
        <f t="shared" si="117"/>
        <v>0.72453278228682771</v>
      </c>
      <c r="E521" s="9">
        <f t="shared" si="118"/>
        <v>0.17383753815036396</v>
      </c>
      <c r="F521" s="9">
        <f t="shared" si="119"/>
        <v>0.10162967956280844</v>
      </c>
      <c r="G521" s="9">
        <f t="shared" si="120"/>
        <v>1.0561105509329467</v>
      </c>
      <c r="H521" s="9">
        <f t="shared" si="121"/>
        <v>1.3801997983358611</v>
      </c>
      <c r="I521" s="9">
        <f t="shared" si="122"/>
        <v>5.7524974791982597</v>
      </c>
      <c r="J521" s="9">
        <f t="shared" si="123"/>
        <v>9.8396453113087627</v>
      </c>
      <c r="K521" s="11">
        <f t="shared" si="124"/>
        <v>0.73529411764705876</v>
      </c>
      <c r="L521" s="11">
        <f t="shared" si="125"/>
        <v>0.18181818181818182</v>
      </c>
      <c r="M521" s="11">
        <f t="shared" si="126"/>
        <v>0.10672358591248667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-0.19346360839863275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0.18876377561794094</v>
      </c>
      <c r="Q521" s="11">
        <f>2*'OddsRatio_working_3-way'!K521*'OddsRatio_working_3-way'!L521*'OddsRatio_working_3-way'!M521</f>
        <v>2.8535718158418891E-2</v>
      </c>
      <c r="R521" s="11">
        <f t="shared" si="127"/>
        <v>0</v>
      </c>
      <c r="S521" s="11">
        <f t="shared" si="128"/>
        <v>-0.97570688968538322</v>
      </c>
      <c r="T521" s="11">
        <f t="shared" si="129"/>
        <v>-0.14749915187987656</v>
      </c>
      <c r="U521" s="11">
        <f>'OddsRatio_working_3-way'!S521-'OddsRatio_working_3-way'!R521^2/3</f>
        <v>-0.97570688968538322</v>
      </c>
      <c r="V521" s="11">
        <f>'OddsRatio_working_3-way'!S521*'OddsRatio_working_3-way'!R521/3-2*'OddsRatio_working_3-way'!R521^3/27-'OddsRatio_working_3-way'!T521</f>
        <v>0.14749915187987656</v>
      </c>
      <c r="W521" s="11">
        <f>'OddsRatio_working_3-way'!V521^2+4*'OddsRatio_working_3-way'!U521^3/27</f>
        <v>-0.11585537767276674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0.18548003765772858</v>
      </c>
      <c r="Y521" s="11">
        <f>IF('OddsRatio_working_3-way'!W521&gt;=0,IF('OddsRatio_working_3-way'!V521+SQRT('OddsRatio_working_3-way'!W521)&gt;0,0,PI()),ACOS('OddsRatio_working_3-way'!V521/(2*'OddsRatio_working_3-way'!X521)))</f>
        <v>1.1618806627743719</v>
      </c>
      <c r="Z521" s="11">
        <f>'OddsRatio_working_3-way'!X521^(1/3)*COS('OddsRatio_working_3-way'!Y521/3)</f>
        <v>0.52805527546647335</v>
      </c>
      <c r="AA521" s="11">
        <f>'OddsRatio_working_3-way'!X521^(1/3)*COS(('OddsRatio_working_3-way'!Y521+2*PI())/3)</f>
        <v>-0.45056166133313119</v>
      </c>
      <c r="AB521" s="11">
        <f>'OddsRatio_working_3-way'!X521^(1/3)*COS(('OddsRatio_working_3-way'!Y521+4*PI())/3)</f>
        <v>-7.7493614133342256E-2</v>
      </c>
      <c r="AC521" s="11">
        <f>'OddsRatio_working_3-way'!X521^(1/3)*SIN('OddsRatio_working_3-way'!Y521/3)</f>
        <v>0.21539093747684615</v>
      </c>
      <c r="AD521" s="11">
        <f>'OddsRatio_working_3-way'!X521^(1/3)*SIN(('OddsRatio_working_3-way'!Y521+2*PI())/3)</f>
        <v>0.34961381441793243</v>
      </c>
      <c r="AE521" s="11">
        <f>'OddsRatio_working_3-way'!X521^(1/3)*SIN(('OddsRatio_working_3-way'!Y521+4*PI())/3)</f>
        <v>-0.56500475189477872</v>
      </c>
      <c r="AF521" s="11">
        <f>-'OddsRatio_working_3-way'!U521/(3*'OddsRatio_working_3-way'!X521^(1/3))*COS(('OddsRatio_working_3-way'!Y521)/3)</f>
        <v>0.52805527546647335</v>
      </c>
      <c r="AG521" s="11">
        <f>-'OddsRatio_working_3-way'!U521/(3*'OddsRatio_working_3-way'!X521^(1/3))*COS(('OddsRatio_working_3-way'!Y521+2*PI())/3)</f>
        <v>-0.45056166133313114</v>
      </c>
      <c r="AH521" s="11">
        <f>-'OddsRatio_working_3-way'!U521/(3*'OddsRatio_working_3-way'!X521^(1/3))*COS(('OddsRatio_working_3-way'!Y521+4*PI())/3)</f>
        <v>-7.7493614133342242E-2</v>
      </c>
      <c r="AI521" s="11">
        <f>'OddsRatio_working_3-way'!U521/(3*'OddsRatio_working_3-way'!X521^(1/3))*SIN(('OddsRatio_working_3-way'!Y521)/3)</f>
        <v>-0.21539093747684612</v>
      </c>
      <c r="AJ521" s="11">
        <f>'OddsRatio_working_3-way'!U521/(3*'OddsRatio_working_3-way'!X521^(1/3))*SIN(('OddsRatio_working_3-way'!Y521+2*PI())/3)</f>
        <v>-0.34961381441793232</v>
      </c>
      <c r="AK521" s="11">
        <f>'OddsRatio_working_3-way'!U521/(3*'OddsRatio_working_3-way'!X521^(1/3))*SIN(('OddsRatio_working_3-way'!Y521+4*PI())/3)</f>
        <v>0.56500475189477861</v>
      </c>
      <c r="AL521" s="11">
        <f>'OddsRatio_working_3-way'!Z521+'OddsRatio_working_3-way'!AF521</f>
        <v>1.0561105509329467</v>
      </c>
      <c r="AM521" s="11">
        <f>'OddsRatio_working_3-way'!AA521+'OddsRatio_working_3-way'!AG521</f>
        <v>-0.90112332266626227</v>
      </c>
      <c r="AN521" s="11">
        <f>'OddsRatio_working_3-way'!AB521+'OddsRatio_working_3-way'!AH521</f>
        <v>-0.15498722826668448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1.0561105509329467</v>
      </c>
      <c r="AS521" s="11">
        <f>IF(('OddsRatio_working_3-way'!X521=0),IF(Q521&gt;0,-Q521^(1/3),(-Q521)^(1/3)),'OddsRatio_working_3-way'!AM521-'OddsRatio_working_3-way'!R521/3)</f>
        <v>-0.90112332266626227</v>
      </c>
      <c r="AT521" s="11">
        <f>IF(('OddsRatio_working_3-way'!X521=0),IF(Q521&gt;0,-Q521^(1/3),(-Q521)^(1/3)),'OddsRatio_working_3-way'!AN521-'OddsRatio_working_3-way'!R521/3)</f>
        <v>-0.15498722826668448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9">
        <f t="shared" si="117"/>
        <v>0.29919820007856546</v>
      </c>
      <c r="E522" s="9">
        <f t="shared" si="118"/>
        <v>0.32920006533068141</v>
      </c>
      <c r="F522" s="9">
        <f t="shared" si="119"/>
        <v>0.37160173459075324</v>
      </c>
      <c r="G522" s="9">
        <f t="shared" si="120"/>
        <v>1.0503435406470851</v>
      </c>
      <c r="H522" s="9">
        <f t="shared" si="121"/>
        <v>3.3422660956429997</v>
      </c>
      <c r="I522" s="9">
        <f t="shared" si="122"/>
        <v>3.0376664688553454</v>
      </c>
      <c r="J522" s="9">
        <f t="shared" si="123"/>
        <v>2.691053100441807</v>
      </c>
      <c r="K522" s="11">
        <f t="shared" si="124"/>
        <v>0.30959752321981426</v>
      </c>
      <c r="L522" s="11">
        <f t="shared" si="125"/>
        <v>0.3401360544217687</v>
      </c>
      <c r="M522" s="11">
        <f t="shared" si="126"/>
        <v>0.38314176245210729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-0.2810231573976637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0.23320479633676419</v>
      </c>
      <c r="Q522" s="11">
        <f>2*'OddsRatio_working_3-way'!K522*'OddsRatio_working_3-way'!L522*'OddsRatio_working_3-way'!M522</f>
        <v>8.0693701154589695E-2</v>
      </c>
      <c r="R522" s="11">
        <f t="shared" si="127"/>
        <v>0</v>
      </c>
      <c r="S522" s="11">
        <f t="shared" si="128"/>
        <v>-0.82984191942148799</v>
      </c>
      <c r="T522" s="11">
        <f t="shared" si="129"/>
        <v>-0.28714253267179518</v>
      </c>
      <c r="U522" s="11">
        <f>'OddsRatio_working_3-way'!S522-'OddsRatio_working_3-way'!R522^2/3</f>
        <v>-0.82984191942148799</v>
      </c>
      <c r="V522" s="11">
        <f>'OddsRatio_working_3-way'!S522*'OddsRatio_working_3-way'!R522/3-2*'OddsRatio_working_3-way'!R522^3/27-'OddsRatio_working_3-way'!T522</f>
        <v>0.28714253267179518</v>
      </c>
      <c r="W522" s="11">
        <f>'OddsRatio_working_3-way'!V522^2+4*'OddsRatio_working_3-way'!U522^3/27</f>
        <v>-2.2099595735259187E-3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0.14548263955082311</v>
      </c>
      <c r="Y522" s="11">
        <f>IF('OddsRatio_working_3-way'!W522&gt;=0,IF('OddsRatio_working_3-way'!V522+SQRT('OddsRatio_working_3-way'!W522)&gt;0,0,PI()),ACOS('OddsRatio_working_3-way'!V522/(2*'OddsRatio_working_3-way'!X522)))</f>
        <v>0.16227768170058532</v>
      </c>
      <c r="Z522" s="11">
        <f>'OddsRatio_working_3-way'!X522^(1/3)*COS('OddsRatio_working_3-way'!Y522/3)</f>
        <v>0.52517177032354256</v>
      </c>
      <c r="AA522" s="11">
        <f>'OddsRatio_working_3-way'!X522^(1/3)*COS(('OddsRatio_working_3-way'!Y522+2*PI())/3)</f>
        <v>-0.28721185918919123</v>
      </c>
      <c r="AB522" s="11">
        <f>'OddsRatio_working_3-way'!X522^(1/3)*COS(('OddsRatio_working_3-way'!Y522+4*PI())/3)</f>
        <v>-0.23795991113435142</v>
      </c>
      <c r="AC522" s="11">
        <f>'OddsRatio_working_3-way'!X522^(1/3)*SIN('OddsRatio_working_3-way'!Y522/3)</f>
        <v>2.8435625467575276E-2</v>
      </c>
      <c r="AD522" s="11">
        <f>'OddsRatio_working_3-way'!X522^(1/3)*SIN(('OddsRatio_working_3-way'!Y522+2*PI())/3)</f>
        <v>0.44059428171684673</v>
      </c>
      <c r="AE522" s="11">
        <f>'OddsRatio_working_3-way'!X522^(1/3)*SIN(('OddsRatio_working_3-way'!Y522+4*PI())/3)</f>
        <v>-0.46902990718442206</v>
      </c>
      <c r="AF522" s="11">
        <f>-'OddsRatio_working_3-way'!U522/(3*'OddsRatio_working_3-way'!X522^(1/3))*COS(('OddsRatio_working_3-way'!Y522)/3)</f>
        <v>0.52517177032354267</v>
      </c>
      <c r="AG522" s="11">
        <f>-'OddsRatio_working_3-way'!U522/(3*'OddsRatio_working_3-way'!X522^(1/3))*COS(('OddsRatio_working_3-way'!Y522+2*PI())/3)</f>
        <v>-0.28721185918919129</v>
      </c>
      <c r="AH522" s="11">
        <f>-'OddsRatio_working_3-way'!U522/(3*'OddsRatio_working_3-way'!X522^(1/3))*COS(('OddsRatio_working_3-way'!Y522+4*PI())/3)</f>
        <v>-0.23795991113435147</v>
      </c>
      <c r="AI522" s="11">
        <f>'OddsRatio_working_3-way'!U522/(3*'OddsRatio_working_3-way'!X522^(1/3))*SIN(('OddsRatio_working_3-way'!Y522)/3)</f>
        <v>-2.8435625467575283E-2</v>
      </c>
      <c r="AJ522" s="11">
        <f>'OddsRatio_working_3-way'!U522/(3*'OddsRatio_working_3-way'!X522^(1/3))*SIN(('OddsRatio_working_3-way'!Y522+2*PI())/3)</f>
        <v>-0.44059428171684684</v>
      </c>
      <c r="AK522" s="11">
        <f>'OddsRatio_working_3-way'!U522/(3*'OddsRatio_working_3-way'!X522^(1/3))*SIN(('OddsRatio_working_3-way'!Y522+4*PI())/3)</f>
        <v>0.46902990718442217</v>
      </c>
      <c r="AL522" s="11">
        <f>'OddsRatio_working_3-way'!Z522+'OddsRatio_working_3-way'!AF522</f>
        <v>1.0503435406470851</v>
      </c>
      <c r="AM522" s="11">
        <f>'OddsRatio_working_3-way'!AA522+'OddsRatio_working_3-way'!AG522</f>
        <v>-0.57442371837838246</v>
      </c>
      <c r="AN522" s="11">
        <f>'OddsRatio_working_3-way'!AB522+'OddsRatio_working_3-way'!AH522</f>
        <v>-0.47591982226870289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1.0503435406470851</v>
      </c>
      <c r="AS522" s="11">
        <f>IF(('OddsRatio_working_3-way'!X522=0),IF(Q522&gt;0,-Q522^(1/3),(-Q522)^(1/3)),'OddsRatio_working_3-way'!AM522-'OddsRatio_working_3-way'!R522/3)</f>
        <v>-0.57442371837838246</v>
      </c>
      <c r="AT522" s="11">
        <f>IF(('OddsRatio_working_3-way'!X522=0),IF(Q522&gt;0,-Q522^(1/3),(-Q522)^(1/3)),'OddsRatio_working_3-way'!AN522-'OddsRatio_working_3-way'!R522/3)</f>
        <v>-0.47591982226870289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9">
        <f t="shared" si="117"/>
        <v>0.56025345784305036</v>
      </c>
      <c r="E523" s="9">
        <f t="shared" si="118"/>
        <v>0.27384423985188788</v>
      </c>
      <c r="F523" s="9">
        <f t="shared" si="119"/>
        <v>0.16590230230506184</v>
      </c>
      <c r="G523" s="9">
        <f t="shared" si="120"/>
        <v>1.0606843664717762</v>
      </c>
      <c r="H523" s="9">
        <f t="shared" si="121"/>
        <v>1.7849064311891145</v>
      </c>
      <c r="I523" s="9">
        <f t="shared" si="122"/>
        <v>3.6517109161794408</v>
      </c>
      <c r="J523" s="9">
        <f t="shared" si="123"/>
        <v>6.0276438970762198</v>
      </c>
      <c r="K523" s="11">
        <f t="shared" si="124"/>
        <v>0.57471264367816088</v>
      </c>
      <c r="L523" s="11">
        <f t="shared" si="125"/>
        <v>0.2857142857142857</v>
      </c>
      <c r="M523" s="11">
        <f t="shared" si="126"/>
        <v>0.17421602787456444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-0.25085391599869555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0.22828307100804995</v>
      </c>
      <c r="Q523" s="11">
        <f>2*'OddsRatio_working_3-way'!K523*'OddsRatio_working_3-way'!L523*'OddsRatio_working_3-way'!M523</f>
        <v>5.7213802257656626E-2</v>
      </c>
      <c r="R523" s="11">
        <f t="shared" si="127"/>
        <v>0</v>
      </c>
      <c r="S523" s="11">
        <f t="shared" si="128"/>
        <v>-0.91002394799863129</v>
      </c>
      <c r="T523" s="11">
        <f t="shared" si="129"/>
        <v>-0.22807617744326597</v>
      </c>
      <c r="U523" s="11">
        <f>'OddsRatio_working_3-way'!S523-'OddsRatio_working_3-way'!R523^2/3</f>
        <v>-0.91002394799863129</v>
      </c>
      <c r="V523" s="11">
        <f>'OddsRatio_working_3-way'!S523*'OddsRatio_working_3-way'!R523/3-2*'OddsRatio_working_3-way'!R523^3/27-'OddsRatio_working_3-way'!T523</f>
        <v>0.22807617744326597</v>
      </c>
      <c r="W523" s="11">
        <f>'OddsRatio_working_3-way'!V523^2+4*'OddsRatio_working_3-way'!U523^3/27</f>
        <v>-5.9630219590821425E-2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0.16706956807566239</v>
      </c>
      <c r="Y523" s="11">
        <f>IF('OddsRatio_working_3-way'!W523&gt;=0,IF('OddsRatio_working_3-way'!V523+SQRT('OddsRatio_working_3-way'!W523)&gt;0,0,PI()),ACOS('OddsRatio_working_3-way'!V523/(2*'OddsRatio_working_3-way'!X523)))</f>
        <v>0.8195112663210139</v>
      </c>
      <c r="Z523" s="11">
        <f>'OddsRatio_working_3-way'!X523^(1/3)*COS('OddsRatio_working_3-way'!Y523/3)</f>
        <v>0.53034218323588822</v>
      </c>
      <c r="AA523" s="11">
        <f>'OddsRatio_working_3-way'!X523^(1/3)*COS(('OddsRatio_working_3-way'!Y523+2*PI())/3)</f>
        <v>-0.3938523393197812</v>
      </c>
      <c r="AB523" s="11">
        <f>'OddsRatio_working_3-way'!X523^(1/3)*COS(('OddsRatio_working_3-way'!Y523+4*PI())/3)</f>
        <v>-0.13648984391610713</v>
      </c>
      <c r="AC523" s="11">
        <f>'OddsRatio_working_3-way'!X523^(1/3)*SIN('OddsRatio_working_3-way'!Y523/3)</f>
        <v>0.14858830600062514</v>
      </c>
      <c r="AD523" s="11">
        <f>'OddsRatio_working_3-way'!X523^(1/3)*SIN(('OddsRatio_working_3-way'!Y523+2*PI())/3)</f>
        <v>0.38499565038046829</v>
      </c>
      <c r="AE523" s="11">
        <f>'OddsRatio_working_3-way'!X523^(1/3)*SIN(('OddsRatio_working_3-way'!Y523+4*PI())/3)</f>
        <v>-0.53358395638109335</v>
      </c>
      <c r="AF523" s="11">
        <f>-'OddsRatio_working_3-way'!U523/(3*'OddsRatio_working_3-way'!X523^(1/3))*COS(('OddsRatio_working_3-way'!Y523)/3)</f>
        <v>0.53034218323588811</v>
      </c>
      <c r="AG523" s="11">
        <f>-'OddsRatio_working_3-way'!U523/(3*'OddsRatio_working_3-way'!X523^(1/3))*COS(('OddsRatio_working_3-way'!Y523+2*PI())/3)</f>
        <v>-0.39385233931978114</v>
      </c>
      <c r="AH523" s="11">
        <f>-'OddsRatio_working_3-way'!U523/(3*'OddsRatio_working_3-way'!X523^(1/3))*COS(('OddsRatio_working_3-way'!Y523+4*PI())/3)</f>
        <v>-0.13648984391610711</v>
      </c>
      <c r="AI523" s="11">
        <f>'OddsRatio_working_3-way'!U523/(3*'OddsRatio_working_3-way'!X523^(1/3))*SIN(('OddsRatio_working_3-way'!Y523)/3)</f>
        <v>-0.14858830600062511</v>
      </c>
      <c r="AJ523" s="11">
        <f>'OddsRatio_working_3-way'!U523/(3*'OddsRatio_working_3-way'!X523^(1/3))*SIN(('OddsRatio_working_3-way'!Y523+2*PI())/3)</f>
        <v>-0.38499565038046824</v>
      </c>
      <c r="AK523" s="11">
        <f>'OddsRatio_working_3-way'!U523/(3*'OddsRatio_working_3-way'!X523^(1/3))*SIN(('OddsRatio_working_3-way'!Y523+4*PI())/3)</f>
        <v>0.53358395638109324</v>
      </c>
      <c r="AL523" s="11">
        <f>'OddsRatio_working_3-way'!Z523+'OddsRatio_working_3-way'!AF523</f>
        <v>1.0606843664717762</v>
      </c>
      <c r="AM523" s="11">
        <f>'OddsRatio_working_3-way'!AA523+'OddsRatio_working_3-way'!AG523</f>
        <v>-0.78770467863956228</v>
      </c>
      <c r="AN523" s="11">
        <f>'OddsRatio_working_3-way'!AB523+'OddsRatio_working_3-way'!AH523</f>
        <v>-0.27297968783221427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1.0606843664717762</v>
      </c>
      <c r="AS523" s="11">
        <f>IF(('OddsRatio_working_3-way'!X523=0),IF(Q523&gt;0,-Q523^(1/3),(-Q523)^(1/3)),'OddsRatio_working_3-way'!AM523-'OddsRatio_working_3-way'!R523/3)</f>
        <v>-0.78770467863956228</v>
      </c>
      <c r="AT523" s="11">
        <f>IF(('OddsRatio_working_3-way'!X523=0),IF(Q523&gt;0,-Q523^(1/3),(-Q523)^(1/3)),'OddsRatio_working_3-way'!AN523-'OddsRatio_working_3-way'!R523/3)</f>
        <v>-0.27297968783221427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9">
        <f t="shared" si="117"/>
        <v>0.48929290849269941</v>
      </c>
      <c r="E524" s="9">
        <f t="shared" si="118"/>
        <v>0.3101168234172495</v>
      </c>
      <c r="F524" s="9">
        <f t="shared" si="119"/>
        <v>0.20059026809005112</v>
      </c>
      <c r="G524" s="9">
        <f t="shared" si="120"/>
        <v>1.0543086565191255</v>
      </c>
      <c r="H524" s="9">
        <f t="shared" si="121"/>
        <v>2.0437655699539343</v>
      </c>
      <c r="I524" s="9">
        <f t="shared" si="122"/>
        <v>3.2245912652553548</v>
      </c>
      <c r="J524" s="9">
        <f t="shared" si="123"/>
        <v>4.9852867216422947</v>
      </c>
      <c r="K524" s="11">
        <f t="shared" si="124"/>
        <v>0.50251256281407031</v>
      </c>
      <c r="L524" s="11">
        <f t="shared" si="125"/>
        <v>0.32154340836012862</v>
      </c>
      <c r="M524" s="11">
        <f t="shared" si="126"/>
        <v>0.20920502092050208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-0.26691199272878274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0.23256645671008649</v>
      </c>
      <c r="Q524" s="11">
        <f>2*'OddsRatio_working_3-way'!K524*'OddsRatio_working_3-way'!L524*'OddsRatio_working_3-way'!M524</f>
        <v>6.7606528113397235E-2</v>
      </c>
      <c r="R524" s="11">
        <f t="shared" si="127"/>
        <v>0</v>
      </c>
      <c r="S524" s="11">
        <f t="shared" si="128"/>
        <v>-0.87132261961119228</v>
      </c>
      <c r="T524" s="11">
        <f t="shared" si="129"/>
        <v>-0.25329145918930007</v>
      </c>
      <c r="U524" s="11">
        <f>'OddsRatio_working_3-way'!S524-'OddsRatio_working_3-way'!R524^2/3</f>
        <v>-0.87132261961119228</v>
      </c>
      <c r="V524" s="11">
        <f>'OddsRatio_working_3-way'!S524*'OddsRatio_working_3-way'!R524/3-2*'OddsRatio_working_3-way'!R524^3/27-'OddsRatio_working_3-way'!T524</f>
        <v>0.25329145918930007</v>
      </c>
      <c r="W524" s="11">
        <f>'OddsRatio_working_3-way'!V524^2+4*'OddsRatio_working_3-way'!U524^3/27</f>
        <v>-3.3845042686481447E-2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0.15652604095223766</v>
      </c>
      <c r="Y524" s="11">
        <f>IF('OddsRatio_working_3-way'!W524&gt;=0,IF('OddsRatio_working_3-way'!V524+SQRT('OddsRatio_working_3-way'!W524)&gt;0,0,PI()),ACOS('OddsRatio_working_3-way'!V524/(2*'OddsRatio_working_3-way'!X524)))</f>
        <v>0.62817175655201885</v>
      </c>
      <c r="Z524" s="11">
        <f>'OddsRatio_working_3-way'!X524^(1/3)*COS('OddsRatio_working_3-way'!Y524/3)</f>
        <v>0.52715432825956277</v>
      </c>
      <c r="AA524" s="11">
        <f>'OddsRatio_working_3-way'!X524^(1/3)*COS(('OddsRatio_working_3-way'!Y524+2*PI())/3)</f>
        <v>-0.36059206273151667</v>
      </c>
      <c r="AB524" s="11">
        <f>'OddsRatio_working_3-way'!X524^(1/3)*COS(('OddsRatio_working_3-way'!Y524+4*PI())/3)</f>
        <v>-0.16656226552804598</v>
      </c>
      <c r="AC524" s="11">
        <f>'OddsRatio_working_3-way'!X524^(1/3)*SIN('OddsRatio_working_3-way'!Y524/3)</f>
        <v>0.11202315564623219</v>
      </c>
      <c r="AD524" s="11">
        <f>'OddsRatio_working_3-way'!X524^(1/3)*SIN(('OddsRatio_working_3-way'!Y524+2*PI())/3)</f>
        <v>0.40051746216458622</v>
      </c>
      <c r="AE524" s="11">
        <f>'OddsRatio_working_3-way'!X524^(1/3)*SIN(('OddsRatio_working_3-way'!Y524+4*PI())/3)</f>
        <v>-0.5125406178108185</v>
      </c>
      <c r="AF524" s="11">
        <f>-'OddsRatio_working_3-way'!U524/(3*'OddsRatio_working_3-way'!X524^(1/3))*COS(('OddsRatio_working_3-way'!Y524)/3)</f>
        <v>0.52715432825956265</v>
      </c>
      <c r="AG524" s="11">
        <f>-'OddsRatio_working_3-way'!U524/(3*'OddsRatio_working_3-way'!X524^(1/3))*COS(('OddsRatio_working_3-way'!Y524+2*PI())/3)</f>
        <v>-0.36059206273151656</v>
      </c>
      <c r="AH524" s="11">
        <f>-'OddsRatio_working_3-way'!U524/(3*'OddsRatio_working_3-way'!X524^(1/3))*COS(('OddsRatio_working_3-way'!Y524+4*PI())/3)</f>
        <v>-0.16656226552804596</v>
      </c>
      <c r="AI524" s="11">
        <f>'OddsRatio_working_3-way'!U524/(3*'OddsRatio_working_3-way'!X524^(1/3))*SIN(('OddsRatio_working_3-way'!Y524)/3)</f>
        <v>-0.11202315564623216</v>
      </c>
      <c r="AJ524" s="11">
        <f>'OddsRatio_working_3-way'!U524/(3*'OddsRatio_working_3-way'!X524^(1/3))*SIN(('OddsRatio_working_3-way'!Y524+2*PI())/3)</f>
        <v>-0.40051746216458617</v>
      </c>
      <c r="AK524" s="11">
        <f>'OddsRatio_working_3-way'!U524/(3*'OddsRatio_working_3-way'!X524^(1/3))*SIN(('OddsRatio_working_3-way'!Y524+4*PI())/3)</f>
        <v>0.51254061781081839</v>
      </c>
      <c r="AL524" s="11">
        <f>'OddsRatio_working_3-way'!Z524+'OddsRatio_working_3-way'!AF524</f>
        <v>1.0543086565191255</v>
      </c>
      <c r="AM524" s="11">
        <f>'OddsRatio_working_3-way'!AA524+'OddsRatio_working_3-way'!AG524</f>
        <v>-0.72118412546303323</v>
      </c>
      <c r="AN524" s="11">
        <f>'OddsRatio_working_3-way'!AB524+'OddsRatio_working_3-way'!AH524</f>
        <v>-0.33312453105609197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1.0543086565191255</v>
      </c>
      <c r="AS524" s="11">
        <f>IF(('OddsRatio_working_3-way'!X524=0),IF(Q524&gt;0,-Q524^(1/3),(-Q524)^(1/3)),'OddsRatio_working_3-way'!AM524-'OddsRatio_working_3-way'!R524/3)</f>
        <v>-0.72118412546303323</v>
      </c>
      <c r="AT524" s="11">
        <f>IF(('OddsRatio_working_3-way'!X524=0),IF(Q524&gt;0,-Q524^(1/3),(-Q524)^(1/3)),'OddsRatio_working_3-way'!AN524-'OddsRatio_working_3-way'!R524/3)</f>
        <v>-0.33312453105609197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9">
        <f t="shared" si="117"/>
        <v>0.40447139041952035</v>
      </c>
      <c r="E525" s="9">
        <f t="shared" si="118"/>
        <v>0.28230970579463893</v>
      </c>
      <c r="F525" s="9">
        <f t="shared" si="119"/>
        <v>0.31321890378584077</v>
      </c>
      <c r="G525" s="9">
        <f t="shared" si="120"/>
        <v>1.0592537785544525</v>
      </c>
      <c r="H525" s="9">
        <f t="shared" si="121"/>
        <v>2.4723627521906888</v>
      </c>
      <c r="I525" s="9">
        <f t="shared" si="122"/>
        <v>3.5422090685306862</v>
      </c>
      <c r="J525" s="9">
        <f t="shared" si="123"/>
        <v>3.1926553216077167</v>
      </c>
      <c r="K525" s="11">
        <f t="shared" si="124"/>
        <v>0.41841004184100417</v>
      </c>
      <c r="L525" s="11">
        <f t="shared" si="125"/>
        <v>0.29411764705882354</v>
      </c>
      <c r="M525" s="11">
        <f t="shared" si="126"/>
        <v>0.32573289902280134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-0.27680962944375287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0.23489967859631011</v>
      </c>
      <c r="Q525" s="11">
        <f>2*'OddsRatio_working_3-way'!K525*'OddsRatio_working_3-way'!L525*'OddsRatio_working_3-way'!M525</f>
        <v>8.0170538770071714E-2</v>
      </c>
      <c r="R525" s="11">
        <f t="shared" si="127"/>
        <v>0</v>
      </c>
      <c r="S525" s="11">
        <f t="shared" si="128"/>
        <v>-0.84859648513073582</v>
      </c>
      <c r="T525" s="11">
        <f t="shared" si="129"/>
        <v>-0.28962337376475628</v>
      </c>
      <c r="U525" s="11">
        <f>'OddsRatio_working_3-way'!S525-'OddsRatio_working_3-way'!R525^2/3</f>
        <v>-0.84859648513073582</v>
      </c>
      <c r="V525" s="11">
        <f>'OddsRatio_working_3-way'!S525*'OddsRatio_working_3-way'!R525/3-2*'OddsRatio_working_3-way'!R525^3/27-'OddsRatio_working_3-way'!T525</f>
        <v>0.28962337376475628</v>
      </c>
      <c r="W525" s="11">
        <f>'OddsRatio_working_3-way'!V525^2+4*'OddsRatio_working_3-way'!U525^3/27</f>
        <v>-6.6498423889455593E-3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0.15044229875588952</v>
      </c>
      <c r="Y525" s="11">
        <f>IF('OddsRatio_working_3-way'!W525&gt;=0,IF('OddsRatio_working_3-way'!V525+SQRT('OddsRatio_working_3-way'!W525)&gt;0,0,PI()),ACOS('OddsRatio_working_3-way'!V525/(2*'OddsRatio_working_3-way'!X525)))</f>
        <v>0.27445537143245713</v>
      </c>
      <c r="Z525" s="11">
        <f>'OddsRatio_working_3-way'!X525^(1/3)*COS('OddsRatio_working_3-way'!Y525/3)</f>
        <v>0.52962688927722634</v>
      </c>
      <c r="AA525" s="11">
        <f>'OddsRatio_working_3-way'!X525^(1/3)*COS(('OddsRatio_working_3-way'!Y525+2*PI())/3)</f>
        <v>-0.30689241680501084</v>
      </c>
      <c r="AB525" s="11">
        <f>'OddsRatio_working_3-way'!X525^(1/3)*COS(('OddsRatio_working_3-way'!Y525+4*PI())/3)</f>
        <v>-0.22273447247221517</v>
      </c>
      <c r="AC525" s="11">
        <f>'OddsRatio_working_3-way'!X525^(1/3)*SIN('OddsRatio_working_3-way'!Y525/3)</f>
        <v>4.8588611814985097E-2</v>
      </c>
      <c r="AD525" s="11">
        <f>'OddsRatio_working_3-way'!X525^(1/3)*SIN(('OddsRatio_working_3-way'!Y525+2*PI())/3)</f>
        <v>0.43437603473391367</v>
      </c>
      <c r="AE525" s="11">
        <f>'OddsRatio_working_3-way'!X525^(1/3)*SIN(('OddsRatio_working_3-way'!Y525+4*PI())/3)</f>
        <v>-0.48296464654889876</v>
      </c>
      <c r="AF525" s="11">
        <f>-'OddsRatio_working_3-way'!U525/(3*'OddsRatio_working_3-way'!X525^(1/3))*COS(('OddsRatio_working_3-way'!Y525)/3)</f>
        <v>0.52962688927722612</v>
      </c>
      <c r="AG525" s="11">
        <f>-'OddsRatio_working_3-way'!U525/(3*'OddsRatio_working_3-way'!X525^(1/3))*COS(('OddsRatio_working_3-way'!Y525+2*PI())/3)</f>
        <v>-0.30689241680501073</v>
      </c>
      <c r="AH525" s="11">
        <f>-'OddsRatio_working_3-way'!U525/(3*'OddsRatio_working_3-way'!X525^(1/3))*COS(('OddsRatio_working_3-way'!Y525+4*PI())/3)</f>
        <v>-0.22273447247221509</v>
      </c>
      <c r="AI525" s="11">
        <f>'OddsRatio_working_3-way'!U525/(3*'OddsRatio_working_3-way'!X525^(1/3))*SIN(('OddsRatio_working_3-way'!Y525)/3)</f>
        <v>-4.8588611814985076E-2</v>
      </c>
      <c r="AJ525" s="11">
        <f>'OddsRatio_working_3-way'!U525/(3*'OddsRatio_working_3-way'!X525^(1/3))*SIN(('OddsRatio_working_3-way'!Y525+2*PI())/3)</f>
        <v>-0.43437603473391351</v>
      </c>
      <c r="AK525" s="11">
        <f>'OddsRatio_working_3-way'!U525/(3*'OddsRatio_working_3-way'!X525^(1/3))*SIN(('OddsRatio_working_3-way'!Y525+4*PI())/3)</f>
        <v>0.48296464654889854</v>
      </c>
      <c r="AL525" s="11">
        <f>'OddsRatio_working_3-way'!Z525+'OddsRatio_working_3-way'!AF525</f>
        <v>1.0592537785544525</v>
      </c>
      <c r="AM525" s="11">
        <f>'OddsRatio_working_3-way'!AA525+'OddsRatio_working_3-way'!AG525</f>
        <v>-0.61378483361002156</v>
      </c>
      <c r="AN525" s="11">
        <f>'OddsRatio_working_3-way'!AB525+'OddsRatio_working_3-way'!AH525</f>
        <v>-0.44546894494443023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1.0592537785544525</v>
      </c>
      <c r="AS525" s="11">
        <f>IF(('OddsRatio_working_3-way'!X525=0),IF(Q525&gt;0,-Q525^(1/3),(-Q525)^(1/3)),'OddsRatio_working_3-way'!AM525-'OddsRatio_working_3-way'!R525/3)</f>
        <v>-0.61378483361002156</v>
      </c>
      <c r="AT525" s="11">
        <f>IF(('OddsRatio_working_3-way'!X525=0),IF(Q525&gt;0,-Q525^(1/3),(-Q525)^(1/3)),'OddsRatio_working_3-way'!AN525-'OddsRatio_working_3-way'!R525/3)</f>
        <v>-0.44546894494443023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9">
        <f t="shared" si="117"/>
        <v>0.73150188208259825</v>
      </c>
      <c r="E526" s="9">
        <f t="shared" si="118"/>
        <v>0.17160694557120165</v>
      </c>
      <c r="F526" s="9">
        <f t="shared" si="119"/>
        <v>9.6891172346200247E-2</v>
      </c>
      <c r="G526" s="9">
        <f t="shared" si="120"/>
        <v>1.112274185869957</v>
      </c>
      <c r="H526" s="9">
        <f t="shared" si="121"/>
        <v>1.3670504813370856</v>
      </c>
      <c r="I526" s="9">
        <f t="shared" si="122"/>
        <v>5.8272699666756127</v>
      </c>
      <c r="J526" s="9">
        <f t="shared" si="123"/>
        <v>10.32085767759024</v>
      </c>
      <c r="K526" s="11">
        <f t="shared" si="124"/>
        <v>0.75187969924812026</v>
      </c>
      <c r="L526" s="11">
        <f t="shared" si="125"/>
        <v>0.18726591760299627</v>
      </c>
      <c r="M526" s="11">
        <f t="shared" si="126"/>
        <v>0.10660980810234541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-0.18015733615440588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0.19589113172476241</v>
      </c>
      <c r="Q526" s="11">
        <f>2*'OddsRatio_working_3-way'!K526*'OddsRatio_working_3-way'!L526*'OddsRatio_working_3-way'!M526</f>
        <v>3.0021629383105351E-2</v>
      </c>
      <c r="R526" s="11">
        <f t="shared" si="127"/>
        <v>0</v>
      </c>
      <c r="S526" s="11">
        <f t="shared" si="128"/>
        <v>-1.0873336379533927</v>
      </c>
      <c r="T526" s="11">
        <f t="shared" si="129"/>
        <v>-0.16664117056756975</v>
      </c>
      <c r="U526" s="11">
        <f>'OddsRatio_working_3-way'!S526-'OddsRatio_working_3-way'!R526^2/3</f>
        <v>-1.0873336379533927</v>
      </c>
      <c r="V526" s="11">
        <f>'OddsRatio_working_3-way'!S526*'OddsRatio_working_3-way'!R526/3-2*'OddsRatio_working_3-way'!R526^3/27-'OddsRatio_working_3-way'!T526</f>
        <v>0.16664117056756975</v>
      </c>
      <c r="W526" s="11">
        <f>'OddsRatio_working_3-way'!V526^2+4*'OddsRatio_working_3-way'!U526^3/27</f>
        <v>-0.16268235209733314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0.21820382204802408</v>
      </c>
      <c r="Y526" s="11">
        <f>IF('OddsRatio_working_3-way'!W526&gt;=0,IF('OddsRatio_working_3-way'!V526+SQRT('OddsRatio_working_3-way'!W526)&gt;0,0,PI()),ACOS('OddsRatio_working_3-way'!V526/(2*'OddsRatio_working_3-way'!X526)))</f>
        <v>1.1790018757359524</v>
      </c>
      <c r="Z526" s="11">
        <f>'OddsRatio_working_3-way'!X526^(1/3)*COS('OddsRatio_working_3-way'!Y526/3)</f>
        <v>0.55613709293497848</v>
      </c>
      <c r="AA526" s="11">
        <f>'OddsRatio_working_3-way'!X526^(1/3)*COS(('OddsRatio_working_3-way'!Y526+2*PI())/3)</f>
        <v>-0.47773591957767342</v>
      </c>
      <c r="AB526" s="11">
        <f>'OddsRatio_working_3-way'!X526^(1/3)*COS(('OddsRatio_working_3-way'!Y526+4*PI())/3)</f>
        <v>-7.8401173357305259E-2</v>
      </c>
      <c r="AC526" s="11">
        <f>'OddsRatio_working_3-way'!X526^(1/3)*SIN('OddsRatio_working_3-way'!Y526/3)</f>
        <v>0.23055602322710061</v>
      </c>
      <c r="AD526" s="11">
        <f>'OddsRatio_working_3-way'!X526^(1/3)*SIN(('OddsRatio_working_3-way'!Y526+2*PI())/3)</f>
        <v>0.36635083885496839</v>
      </c>
      <c r="AE526" s="11">
        <f>'OddsRatio_working_3-way'!X526^(1/3)*SIN(('OddsRatio_working_3-way'!Y526+4*PI())/3)</f>
        <v>-0.59690686208206889</v>
      </c>
      <c r="AF526" s="11">
        <f>-'OddsRatio_working_3-way'!U526/(3*'OddsRatio_working_3-way'!X526^(1/3))*COS(('OddsRatio_working_3-way'!Y526)/3)</f>
        <v>0.55613709293497848</v>
      </c>
      <c r="AG526" s="11">
        <f>-'OddsRatio_working_3-way'!U526/(3*'OddsRatio_working_3-way'!X526^(1/3))*COS(('OddsRatio_working_3-way'!Y526+2*PI())/3)</f>
        <v>-0.47773591957767342</v>
      </c>
      <c r="AH526" s="11">
        <f>-'OddsRatio_working_3-way'!U526/(3*'OddsRatio_working_3-way'!X526^(1/3))*COS(('OddsRatio_working_3-way'!Y526+4*PI())/3)</f>
        <v>-7.8401173357305259E-2</v>
      </c>
      <c r="AI526" s="11">
        <f>'OddsRatio_working_3-way'!U526/(3*'OddsRatio_working_3-way'!X526^(1/3))*SIN(('OddsRatio_working_3-way'!Y526)/3)</f>
        <v>-0.23055602322710061</v>
      </c>
      <c r="AJ526" s="11">
        <f>'OddsRatio_working_3-way'!U526/(3*'OddsRatio_working_3-way'!X526^(1/3))*SIN(('OddsRatio_working_3-way'!Y526+2*PI())/3)</f>
        <v>-0.36635083885496839</v>
      </c>
      <c r="AK526" s="11">
        <f>'OddsRatio_working_3-way'!U526/(3*'OddsRatio_working_3-way'!X526^(1/3))*SIN(('OddsRatio_working_3-way'!Y526+4*PI())/3)</f>
        <v>0.59690686208206889</v>
      </c>
      <c r="AL526" s="11">
        <f>'OddsRatio_working_3-way'!Z526+'OddsRatio_working_3-way'!AF526</f>
        <v>1.112274185869957</v>
      </c>
      <c r="AM526" s="11">
        <f>'OddsRatio_working_3-way'!AA526+'OddsRatio_working_3-way'!AG526</f>
        <v>-0.95547183915534684</v>
      </c>
      <c r="AN526" s="11">
        <f>'OddsRatio_working_3-way'!AB526+'OddsRatio_working_3-way'!AH526</f>
        <v>-0.15680234671461052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1.112274185869957</v>
      </c>
      <c r="AS526" s="11">
        <f>IF(('OddsRatio_working_3-way'!X526=0),IF(Q526&gt;0,-Q526^(1/3),(-Q526)^(1/3)),'OddsRatio_working_3-way'!AM526-'OddsRatio_working_3-way'!R526/3)</f>
        <v>-0.95547183915534684</v>
      </c>
      <c r="AT526" s="11">
        <f>IF(('OddsRatio_working_3-way'!X526=0),IF(Q526&gt;0,-Q526^(1/3),(-Q526)^(1/3)),'OddsRatio_working_3-way'!AN526-'OddsRatio_working_3-way'!R526/3)</f>
        <v>-0.15680234671461052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9">
        <f t="shared" si="117"/>
        <v>0.2862022855411136</v>
      </c>
      <c r="E527" s="9">
        <f t="shared" si="118"/>
        <v>0.26981157205455203</v>
      </c>
      <c r="F527" s="9">
        <f t="shared" si="119"/>
        <v>0.44398614240433437</v>
      </c>
      <c r="G527" s="9">
        <f t="shared" si="120"/>
        <v>1.0612902957993455</v>
      </c>
      <c r="H527" s="9">
        <f t="shared" si="121"/>
        <v>3.4940321951284621</v>
      </c>
      <c r="I527" s="9">
        <f t="shared" si="122"/>
        <v>3.7062902542883309</v>
      </c>
      <c r="J527" s="9">
        <f t="shared" si="123"/>
        <v>2.2523225490432282</v>
      </c>
      <c r="K527" s="11">
        <f t="shared" si="124"/>
        <v>0.29850746268656714</v>
      </c>
      <c r="L527" s="11">
        <f t="shared" si="125"/>
        <v>0.28169014084507044</v>
      </c>
      <c r="M527" s="11">
        <f t="shared" si="126"/>
        <v>0.4587155963302752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-0.27274725995298088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0.2345167816428903</v>
      </c>
      <c r="Q527" s="11">
        <f>2*'OddsRatio_working_3-way'!K527*'OddsRatio_working_3-way'!L527*'OddsRatio_working_3-way'!M527</f>
        <v>7.7143678172003391E-2</v>
      </c>
      <c r="R527" s="11">
        <f t="shared" si="127"/>
        <v>0</v>
      </c>
      <c r="S527" s="11">
        <f t="shared" si="128"/>
        <v>-0.85983185196184497</v>
      </c>
      <c r="T527" s="11">
        <f t="shared" si="129"/>
        <v>-0.28283942498744902</v>
      </c>
      <c r="U527" s="11">
        <f>'OddsRatio_working_3-way'!S527-'OddsRatio_working_3-way'!R527^2/3</f>
        <v>-0.85983185196184497</v>
      </c>
      <c r="V527" s="11">
        <f>'OddsRatio_working_3-way'!S527*'OddsRatio_working_3-way'!R527/3-2*'OddsRatio_working_3-way'!R527^3/27-'OddsRatio_working_3-way'!T527</f>
        <v>0.28283942498744902</v>
      </c>
      <c r="W527" s="11">
        <f>'OddsRatio_working_3-way'!V527^2+4*'OddsRatio_working_3-way'!U527^3/27</f>
        <v>-1.4177116868990744E-2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0.15343993710587667</v>
      </c>
      <c r="Y527" s="11">
        <f>IF('OddsRatio_working_3-way'!W527&gt;=0,IF('OddsRatio_working_3-way'!V527+SQRT('OddsRatio_working_3-way'!W527)&gt;0,0,PI()),ACOS('OddsRatio_working_3-way'!V527/(2*'OddsRatio_working_3-way'!X527)))</f>
        <v>0.39845461580646102</v>
      </c>
      <c r="Z527" s="11">
        <f>'OddsRatio_working_3-way'!X527^(1/3)*COS('OddsRatio_working_3-way'!Y527/3)</f>
        <v>0.53064514789967276</v>
      </c>
      <c r="AA527" s="11">
        <f>'OddsRatio_working_3-way'!X527^(1/3)*COS(('OddsRatio_working_3-way'!Y527+2*PI())/3)</f>
        <v>-0.32672093099920724</v>
      </c>
      <c r="AB527" s="11">
        <f>'OddsRatio_working_3-way'!X527^(1/3)*COS(('OddsRatio_working_3-way'!Y527+4*PI())/3)</f>
        <v>-0.20392421690046547</v>
      </c>
      <c r="AC527" s="11">
        <f>'OddsRatio_working_3-way'!X527^(1/3)*SIN('OddsRatio_working_3-way'!Y527/3)</f>
        <v>7.089671594051003E-2</v>
      </c>
      <c r="AD527" s="11">
        <f>'OddsRatio_working_3-way'!X527^(1/3)*SIN(('OddsRatio_working_3-way'!Y527+2*PI())/3)</f>
        <v>0.4241038205058123</v>
      </c>
      <c r="AE527" s="11">
        <f>'OddsRatio_working_3-way'!X527^(1/3)*SIN(('OddsRatio_working_3-way'!Y527+4*PI())/3)</f>
        <v>-0.49500053644632236</v>
      </c>
      <c r="AF527" s="11">
        <f>-'OddsRatio_working_3-way'!U527/(3*'OddsRatio_working_3-way'!X527^(1/3))*COS(('OddsRatio_working_3-way'!Y527)/3)</f>
        <v>0.53064514789967276</v>
      </c>
      <c r="AG527" s="11">
        <f>-'OddsRatio_working_3-way'!U527/(3*'OddsRatio_working_3-way'!X527^(1/3))*COS(('OddsRatio_working_3-way'!Y527+2*PI())/3)</f>
        <v>-0.32672093099920724</v>
      </c>
      <c r="AH527" s="11">
        <f>-'OddsRatio_working_3-way'!U527/(3*'OddsRatio_working_3-way'!X527^(1/3))*COS(('OddsRatio_working_3-way'!Y527+4*PI())/3)</f>
        <v>-0.20392421690046547</v>
      </c>
      <c r="AI527" s="11">
        <f>'OddsRatio_working_3-way'!U527/(3*'OddsRatio_working_3-way'!X527^(1/3))*SIN(('OddsRatio_working_3-way'!Y527)/3)</f>
        <v>-7.089671594051003E-2</v>
      </c>
      <c r="AJ527" s="11">
        <f>'OddsRatio_working_3-way'!U527/(3*'OddsRatio_working_3-way'!X527^(1/3))*SIN(('OddsRatio_working_3-way'!Y527+2*PI())/3)</f>
        <v>-0.4241038205058123</v>
      </c>
      <c r="AK527" s="11">
        <f>'OddsRatio_working_3-way'!U527/(3*'OddsRatio_working_3-way'!X527^(1/3))*SIN(('OddsRatio_working_3-way'!Y527+4*PI())/3)</f>
        <v>0.49500053644632236</v>
      </c>
      <c r="AL527" s="11">
        <f>'OddsRatio_working_3-way'!Z527+'OddsRatio_working_3-way'!AF527</f>
        <v>1.0612902957993455</v>
      </c>
      <c r="AM527" s="11">
        <f>'OddsRatio_working_3-way'!AA527+'OddsRatio_working_3-way'!AG527</f>
        <v>-0.65344186199841447</v>
      </c>
      <c r="AN527" s="11">
        <f>'OddsRatio_working_3-way'!AB527+'OddsRatio_working_3-way'!AH527</f>
        <v>-0.40784843380093094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1.0612902957993455</v>
      </c>
      <c r="AS527" s="11">
        <f>IF(('OddsRatio_working_3-way'!X527=0),IF(Q527&gt;0,-Q527^(1/3),(-Q527)^(1/3)),'OddsRatio_working_3-way'!AM527-'OddsRatio_working_3-way'!R527/3)</f>
        <v>-0.65344186199841447</v>
      </c>
      <c r="AT527" s="11">
        <f>IF(('OddsRatio_working_3-way'!X527=0),IF(Q527&gt;0,-Q527^(1/3),(-Q527)^(1/3)),'OddsRatio_working_3-way'!AN527-'OddsRatio_working_3-way'!R527/3)</f>
        <v>-0.40784843380093094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9">
        <f t="shared" si="117"/>
        <v>0.44786801043826374</v>
      </c>
      <c r="E528" s="9">
        <f t="shared" si="118"/>
        <v>0.24006252665997518</v>
      </c>
      <c r="F528" s="9">
        <f t="shared" si="119"/>
        <v>0.31206946290176119</v>
      </c>
      <c r="G528" s="9">
        <f t="shared" si="120"/>
        <v>1.0447463422815364</v>
      </c>
      <c r="H528" s="9">
        <f t="shared" si="121"/>
        <v>2.2328006838922128</v>
      </c>
      <c r="I528" s="9">
        <f t="shared" si="122"/>
        <v>4.1655814171130547</v>
      </c>
      <c r="J528" s="9">
        <f t="shared" si="123"/>
        <v>3.2044147822140414</v>
      </c>
      <c r="K528" s="11">
        <f t="shared" si="124"/>
        <v>0.4587155963302752</v>
      </c>
      <c r="L528" s="11">
        <f t="shared" si="125"/>
        <v>0.24813895781637715</v>
      </c>
      <c r="M528" s="11">
        <f t="shared" si="126"/>
        <v>0.32154340836012862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-0.27611192407280227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0.23131039461333724</v>
      </c>
      <c r="Q528" s="11">
        <f>2*'OddsRatio_working_3-way'!K528*'OddsRatio_working_3-way'!L528*'OddsRatio_working_3-way'!M528</f>
        <v>7.319949196624595E-2</v>
      </c>
      <c r="R528" s="11">
        <f t="shared" si="127"/>
        <v>0</v>
      </c>
      <c r="S528" s="11">
        <f t="shared" si="128"/>
        <v>-0.83774141732592389</v>
      </c>
      <c r="T528" s="11">
        <f t="shared" si="129"/>
        <v>-0.26510804345757077</v>
      </c>
      <c r="U528" s="11">
        <f>'OddsRatio_working_3-way'!S528-'OddsRatio_working_3-way'!R528^2/3</f>
        <v>-0.83774141732592389</v>
      </c>
      <c r="V528" s="11">
        <f>'OddsRatio_working_3-way'!S528*'OddsRatio_working_3-way'!R528/3-2*'OddsRatio_working_3-way'!R528^3/27-'OddsRatio_working_3-way'!T528</f>
        <v>0.26510804345757077</v>
      </c>
      <c r="W528" s="11">
        <f>'OddsRatio_working_3-way'!V528^2+4*'OddsRatio_working_3-way'!U528^3/27</f>
        <v>-1.6819336507016752E-2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0.14756491047410117</v>
      </c>
      <c r="Y528" s="11">
        <f>IF('OddsRatio_working_3-way'!W528&gt;=0,IF('OddsRatio_working_3-way'!V528+SQRT('OddsRatio_working_3-way'!W528)&gt;0,0,PI()),ACOS('OddsRatio_working_3-way'!V528/(2*'OddsRatio_working_3-way'!X528)))</f>
        <v>0.45496586542494022</v>
      </c>
      <c r="Z528" s="11">
        <f>'OddsRatio_working_3-way'!X528^(1/3)*COS('OddsRatio_working_3-way'!Y528/3)</f>
        <v>0.5223731711407682</v>
      </c>
      <c r="AA528" s="11">
        <f>'OddsRatio_working_3-way'!X528^(1/3)*COS(('OddsRatio_working_3-way'!Y528+2*PI())/3)</f>
        <v>-0.33032454103432773</v>
      </c>
      <c r="AB528" s="11">
        <f>'OddsRatio_working_3-way'!X528^(1/3)*COS(('OddsRatio_working_3-way'!Y528+4*PI())/3)</f>
        <v>-0.19204863010644038</v>
      </c>
      <c r="AC528" s="11">
        <f>'OddsRatio_working_3-way'!X528^(1/3)*SIN('OddsRatio_working_3-way'!Y528/3)</f>
        <v>7.9833634396656458E-2</v>
      </c>
      <c r="AD528" s="11">
        <f>'OddsRatio_working_3-way'!X528^(1/3)*SIN(('OddsRatio_working_3-way'!Y528+2*PI())/3)</f>
        <v>0.41247161926501325</v>
      </c>
      <c r="AE528" s="11">
        <f>'OddsRatio_working_3-way'!X528^(1/3)*SIN(('OddsRatio_working_3-way'!Y528+4*PI())/3)</f>
        <v>-0.49230525366166972</v>
      </c>
      <c r="AF528" s="11">
        <f>-'OddsRatio_working_3-way'!U528/(3*'OddsRatio_working_3-way'!X528^(1/3))*COS(('OddsRatio_working_3-way'!Y528)/3)</f>
        <v>0.52237317114076809</v>
      </c>
      <c r="AG528" s="11">
        <f>-'OddsRatio_working_3-way'!U528/(3*'OddsRatio_working_3-way'!X528^(1/3))*COS(('OddsRatio_working_3-way'!Y528+2*PI())/3)</f>
        <v>-0.33032454103432768</v>
      </c>
      <c r="AH528" s="11">
        <f>-'OddsRatio_working_3-way'!U528/(3*'OddsRatio_working_3-way'!X528^(1/3))*COS(('OddsRatio_working_3-way'!Y528+4*PI())/3)</f>
        <v>-0.19204863010644033</v>
      </c>
      <c r="AI528" s="11">
        <f>'OddsRatio_working_3-way'!U528/(3*'OddsRatio_working_3-way'!X528^(1/3))*SIN(('OddsRatio_working_3-way'!Y528)/3)</f>
        <v>-7.9833634396656444E-2</v>
      </c>
      <c r="AJ528" s="11">
        <f>'OddsRatio_working_3-way'!U528/(3*'OddsRatio_working_3-way'!X528^(1/3))*SIN(('OddsRatio_working_3-way'!Y528+2*PI())/3)</f>
        <v>-0.41247161926501319</v>
      </c>
      <c r="AK528" s="11">
        <f>'OddsRatio_working_3-way'!U528/(3*'OddsRatio_working_3-way'!X528^(1/3))*SIN(('OddsRatio_working_3-way'!Y528+4*PI())/3)</f>
        <v>0.49230525366166961</v>
      </c>
      <c r="AL528" s="11">
        <f>'OddsRatio_working_3-way'!Z528+'OddsRatio_working_3-way'!AF528</f>
        <v>1.0447463422815364</v>
      </c>
      <c r="AM528" s="11">
        <f>'OddsRatio_working_3-way'!AA528+'OddsRatio_working_3-way'!AG528</f>
        <v>-0.66064908206865547</v>
      </c>
      <c r="AN528" s="11">
        <f>'OddsRatio_working_3-way'!AB528+'OddsRatio_working_3-way'!AH528</f>
        <v>-0.38409726021288071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1.0447463422815364</v>
      </c>
      <c r="AS528" s="11">
        <f>IF(('OddsRatio_working_3-way'!X528=0),IF(Q528&gt;0,-Q528^(1/3),(-Q528)^(1/3)),'OddsRatio_working_3-way'!AM528-'OddsRatio_working_3-way'!R528/3)</f>
        <v>-0.66064908206865547</v>
      </c>
      <c r="AT528" s="11">
        <f>IF(('OddsRatio_working_3-way'!X528=0),IF(Q528&gt;0,-Q528^(1/3),(-Q528)^(1/3)),'OddsRatio_working_3-way'!AN528-'OddsRatio_working_3-way'!R528/3)</f>
        <v>-0.38409726021288071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9">
        <f t="shared" si="117"/>
        <v>0.64993036539527949</v>
      </c>
      <c r="E529" s="9">
        <f t="shared" si="118"/>
        <v>0.19427196635266319</v>
      </c>
      <c r="F529" s="9">
        <f t="shared" si="119"/>
        <v>0.15579766825205726</v>
      </c>
      <c r="G529" s="9">
        <f t="shared" si="120"/>
        <v>1.0772527435052601</v>
      </c>
      <c r="H529" s="9">
        <f t="shared" si="121"/>
        <v>1.5386263717526301</v>
      </c>
      <c r="I529" s="9">
        <f t="shared" si="122"/>
        <v>5.1474230624952515</v>
      </c>
      <c r="J529" s="9">
        <f t="shared" si="123"/>
        <v>6.418581299831458</v>
      </c>
      <c r="K529" s="11">
        <f t="shared" si="124"/>
        <v>0.66666666666666663</v>
      </c>
      <c r="L529" s="11">
        <f t="shared" si="125"/>
        <v>0.2061855670103093</v>
      </c>
      <c r="M529" s="11">
        <f t="shared" si="126"/>
        <v>0.16583747927031509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-0.22072341613809521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0.21382206949217258</v>
      </c>
      <c r="Q529" s="11">
        <f>2*'OddsRatio_working_3-way'!K529*'OddsRatio_working_3-way'!L529*'OddsRatio_working_3-way'!M529</f>
        <v>4.5591059593213773E-2</v>
      </c>
      <c r="R529" s="11">
        <f t="shared" si="127"/>
        <v>0</v>
      </c>
      <c r="S529" s="11">
        <f t="shared" si="128"/>
        <v>-0.96873305620820582</v>
      </c>
      <c r="T529" s="11">
        <f t="shared" si="129"/>
        <v>-0.20655289044951083</v>
      </c>
      <c r="U529" s="11">
        <f>'OddsRatio_working_3-way'!S529-'OddsRatio_working_3-way'!R529^2/3</f>
        <v>-0.96873305620820582</v>
      </c>
      <c r="V529" s="11">
        <f>'OddsRatio_working_3-way'!S529*'OddsRatio_working_3-way'!R529/3-2*'OddsRatio_working_3-way'!R529^3/27-'OddsRatio_working_3-way'!T529</f>
        <v>0.20655289044951083</v>
      </c>
      <c r="W529" s="11">
        <f>'OddsRatio_working_3-way'!V529^2+4*'OddsRatio_working_3-way'!U529^3/27</f>
        <v>-9.2017602217588729E-2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0.18349502634311124</v>
      </c>
      <c r="Y529" s="11">
        <f>IF('OddsRatio_working_3-way'!W529&gt;=0,IF('OddsRatio_working_3-way'!V529+SQRT('OddsRatio_working_3-way'!W529)&gt;0,0,PI()),ACOS('OddsRatio_working_3-way'!V529/(2*'OddsRatio_working_3-way'!X529)))</f>
        <v>0.9729911240204101</v>
      </c>
      <c r="Z529" s="11">
        <f>'OddsRatio_working_3-way'!X529^(1/3)*COS('OddsRatio_working_3-way'!Y529/3)</f>
        <v>0.53862637175263006</v>
      </c>
      <c r="AA529" s="11">
        <f>'OddsRatio_working_3-way'!X529^(1/3)*COS(('OddsRatio_working_3-way'!Y529+2*PI())/3)</f>
        <v>-0.42613948402652824</v>
      </c>
      <c r="AB529" s="11">
        <f>'OddsRatio_working_3-way'!X529^(1/3)*COS(('OddsRatio_working_3-way'!Y529+4*PI())/3)</f>
        <v>-0.11248688772610171</v>
      </c>
      <c r="AC529" s="11">
        <f>'OddsRatio_working_3-way'!X529^(1/3)*SIN('OddsRatio_working_3-way'!Y529/3)</f>
        <v>0.18108741090607622</v>
      </c>
      <c r="AD529" s="11">
        <f>'OddsRatio_working_3-way'!X529^(1/3)*SIN(('OddsRatio_working_3-way'!Y529+2*PI())/3)</f>
        <v>0.37592041563298051</v>
      </c>
      <c r="AE529" s="11">
        <f>'OddsRatio_working_3-way'!X529^(1/3)*SIN(('OddsRatio_working_3-way'!Y529+4*PI())/3)</f>
        <v>-0.55700782653905678</v>
      </c>
      <c r="AF529" s="11">
        <f>-'OddsRatio_working_3-way'!U529/(3*'OddsRatio_working_3-way'!X529^(1/3))*COS(('OddsRatio_working_3-way'!Y529)/3)</f>
        <v>0.53862637175263017</v>
      </c>
      <c r="AG529" s="11">
        <f>-'OddsRatio_working_3-way'!U529/(3*'OddsRatio_working_3-way'!X529^(1/3))*COS(('OddsRatio_working_3-way'!Y529+2*PI())/3)</f>
        <v>-0.42613948402652835</v>
      </c>
      <c r="AH529" s="11">
        <f>-'OddsRatio_working_3-way'!U529/(3*'OddsRatio_working_3-way'!X529^(1/3))*COS(('OddsRatio_working_3-way'!Y529+4*PI())/3)</f>
        <v>-0.11248688772610173</v>
      </c>
      <c r="AI529" s="11">
        <f>'OddsRatio_working_3-way'!U529/(3*'OddsRatio_working_3-way'!X529^(1/3))*SIN(('OddsRatio_working_3-way'!Y529)/3)</f>
        <v>-0.18108741090607627</v>
      </c>
      <c r="AJ529" s="11">
        <f>'OddsRatio_working_3-way'!U529/(3*'OddsRatio_working_3-way'!X529^(1/3))*SIN(('OddsRatio_working_3-way'!Y529+2*PI())/3)</f>
        <v>-0.37592041563298062</v>
      </c>
      <c r="AK529" s="11">
        <f>'OddsRatio_working_3-way'!U529/(3*'OddsRatio_working_3-way'!X529^(1/3))*SIN(('OddsRatio_working_3-way'!Y529+4*PI())/3)</f>
        <v>0.55700782653905689</v>
      </c>
      <c r="AL529" s="11">
        <f>'OddsRatio_working_3-way'!Z529+'OddsRatio_working_3-way'!AF529</f>
        <v>1.0772527435052601</v>
      </c>
      <c r="AM529" s="11">
        <f>'OddsRatio_working_3-way'!AA529+'OddsRatio_working_3-way'!AG529</f>
        <v>-0.85227896805305658</v>
      </c>
      <c r="AN529" s="11">
        <f>'OddsRatio_working_3-way'!AB529+'OddsRatio_working_3-way'!AH529</f>
        <v>-0.22497377545220343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1.0772527435052601</v>
      </c>
      <c r="AS529" s="11">
        <f>IF(('OddsRatio_working_3-way'!X529=0),IF(Q529&gt;0,-Q529^(1/3),(-Q529)^(1/3)),'OddsRatio_working_3-way'!AM529-'OddsRatio_working_3-way'!R529/3)</f>
        <v>-0.85227896805305658</v>
      </c>
      <c r="AT529" s="11">
        <f>IF(('OddsRatio_working_3-way'!X529=0),IF(Q529&gt;0,-Q529^(1/3),(-Q529)^(1/3)),'OddsRatio_working_3-way'!AN529-'OddsRatio_working_3-way'!R529/3)</f>
        <v>-0.22497377545220343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9">
        <f t="shared" si="117"/>
        <v>0.43583040189042976</v>
      </c>
      <c r="E530" s="9">
        <f t="shared" si="118"/>
        <v>0.26923608802874599</v>
      </c>
      <c r="F530" s="9">
        <f t="shared" si="119"/>
        <v>0.2949335100808243</v>
      </c>
      <c r="G530" s="9">
        <f t="shared" si="120"/>
        <v>1.0439278223202315</v>
      </c>
      <c r="H530" s="9">
        <f t="shared" si="121"/>
        <v>2.2944704996770868</v>
      </c>
      <c r="I530" s="9">
        <f t="shared" si="122"/>
        <v>3.7142123380326018</v>
      </c>
      <c r="J530" s="9">
        <f t="shared" si="123"/>
        <v>3.3905947131133303</v>
      </c>
      <c r="K530" s="11">
        <f t="shared" si="124"/>
        <v>0.4464285714285714</v>
      </c>
      <c r="L530" s="11">
        <f t="shared" si="125"/>
        <v>0.27777777777777779</v>
      </c>
      <c r="M530" s="11">
        <f t="shared" si="126"/>
        <v>0.303951367781155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-0.278281348000193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0.23105430115308534</v>
      </c>
      <c r="Q530" s="11">
        <f>2*'OddsRatio_working_3-way'!K530*'OddsRatio_working_3-way'!L530*'OddsRatio_working_3-way'!M530</f>
        <v>7.5384763834611859E-2</v>
      </c>
      <c r="R530" s="11">
        <f t="shared" si="127"/>
        <v>0</v>
      </c>
      <c r="S530" s="11">
        <f t="shared" si="128"/>
        <v>-0.83029029007335808</v>
      </c>
      <c r="T530" s="11">
        <f t="shared" si="129"/>
        <v>-0.27089405875150346</v>
      </c>
      <c r="U530" s="11">
        <f>'OddsRatio_working_3-way'!S530-'OddsRatio_working_3-way'!R530^2/3</f>
        <v>-0.83029029007335808</v>
      </c>
      <c r="V530" s="11">
        <f>'OddsRatio_working_3-way'!S530*'OddsRatio_working_3-way'!R530/3-2*'OddsRatio_working_3-way'!R530^3/27-'OddsRatio_working_3-way'!T530</f>
        <v>0.27089405875150346</v>
      </c>
      <c r="W530" s="11">
        <f>'OddsRatio_working_3-way'!V530^2+4*'OddsRatio_working_3-way'!U530^3/27</f>
        <v>-1.1414505577167347E-2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0.1456005637386325</v>
      </c>
      <c r="Y530" s="11">
        <f>IF('OddsRatio_working_3-way'!W530&gt;=0,IF('OddsRatio_working_3-way'!V530+SQRT('OddsRatio_working_3-way'!W530)&gt;0,0,PI()),ACOS('OddsRatio_working_3-way'!V530/(2*'OddsRatio_working_3-way'!X530)))</f>
        <v>0.37566333159789012</v>
      </c>
      <c r="Z530" s="11">
        <f>'OddsRatio_working_3-way'!X530^(1/3)*COS('OddsRatio_working_3-way'!Y530/3)</f>
        <v>0.52196391116011587</v>
      </c>
      <c r="AA530" s="11">
        <f>'OddsRatio_working_3-way'!X530^(1/3)*COS(('OddsRatio_working_3-way'!Y530+2*PI())/3)</f>
        <v>-0.31788388088285924</v>
      </c>
      <c r="AB530" s="11">
        <f>'OddsRatio_working_3-way'!X530^(1/3)*COS(('OddsRatio_working_3-way'!Y530+4*PI())/3)</f>
        <v>-0.20408003027725677</v>
      </c>
      <c r="AC530" s="11">
        <f>'OddsRatio_working_3-way'!X530^(1/3)*SIN('OddsRatio_working_3-way'!Y530/3)</f>
        <v>6.570468378196076E-2</v>
      </c>
      <c r="AD530" s="11">
        <f>'OddsRatio_working_3-way'!X530^(1/3)*SIN(('OddsRatio_working_3-way'!Y530+2*PI())/3)</f>
        <v>0.41918166503236387</v>
      </c>
      <c r="AE530" s="11">
        <f>'OddsRatio_working_3-way'!X530^(1/3)*SIN(('OddsRatio_working_3-way'!Y530+4*PI())/3)</f>
        <v>-0.48488634881432446</v>
      </c>
      <c r="AF530" s="11">
        <f>-'OddsRatio_working_3-way'!U530/(3*'OddsRatio_working_3-way'!X530^(1/3))*COS(('OddsRatio_working_3-way'!Y530)/3)</f>
        <v>0.52196391116011576</v>
      </c>
      <c r="AG530" s="11">
        <f>-'OddsRatio_working_3-way'!U530/(3*'OddsRatio_working_3-way'!X530^(1/3))*COS(('OddsRatio_working_3-way'!Y530+2*PI())/3)</f>
        <v>-0.31788388088285913</v>
      </c>
      <c r="AH530" s="11">
        <f>-'OddsRatio_working_3-way'!U530/(3*'OddsRatio_working_3-way'!X530^(1/3))*COS(('OddsRatio_working_3-way'!Y530+4*PI())/3)</f>
        <v>-0.20408003027725671</v>
      </c>
      <c r="AI530" s="11">
        <f>'OddsRatio_working_3-way'!U530/(3*'OddsRatio_working_3-way'!X530^(1/3))*SIN(('OddsRatio_working_3-way'!Y530)/3)</f>
        <v>-6.5704683781960746E-2</v>
      </c>
      <c r="AJ530" s="11">
        <f>'OddsRatio_working_3-way'!U530/(3*'OddsRatio_working_3-way'!X530^(1/3))*SIN(('OddsRatio_working_3-way'!Y530+2*PI())/3)</f>
        <v>-0.41918166503236376</v>
      </c>
      <c r="AK530" s="11">
        <f>'OddsRatio_working_3-way'!U530/(3*'OddsRatio_working_3-way'!X530^(1/3))*SIN(('OddsRatio_working_3-way'!Y530+4*PI())/3)</f>
        <v>0.48488634881432435</v>
      </c>
      <c r="AL530" s="11">
        <f>'OddsRatio_working_3-way'!Z530+'OddsRatio_working_3-way'!AF530</f>
        <v>1.0439278223202315</v>
      </c>
      <c r="AM530" s="11">
        <f>'OddsRatio_working_3-way'!AA530+'OddsRatio_working_3-way'!AG530</f>
        <v>-0.63576776176571836</v>
      </c>
      <c r="AN530" s="11">
        <f>'OddsRatio_working_3-way'!AB530+'OddsRatio_working_3-way'!AH530</f>
        <v>-0.40816006055451348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1.0439278223202315</v>
      </c>
      <c r="AS530" s="11">
        <f>IF(('OddsRatio_working_3-way'!X530=0),IF(Q530&gt;0,-Q530^(1/3),(-Q530)^(1/3)),'OddsRatio_working_3-way'!AM530-'OddsRatio_working_3-way'!R530/3)</f>
        <v>-0.63576776176571836</v>
      </c>
      <c r="AT530" s="11">
        <f>IF(('OddsRatio_working_3-way'!X530=0),IF(Q530&gt;0,-Q530^(1/3),(-Q530)^(1/3)),'OddsRatio_working_3-way'!AN530-'OddsRatio_working_3-way'!R530/3)</f>
        <v>-0.40816006055451348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9">
        <f t="shared" si="117"/>
        <v>0.43153692627816204</v>
      </c>
      <c r="E531" s="9">
        <f t="shared" si="118"/>
        <v>0.25723347195869573</v>
      </c>
      <c r="F531" s="9">
        <f t="shared" si="119"/>
        <v>0.31122960176314235</v>
      </c>
      <c r="G531" s="9">
        <f t="shared" si="120"/>
        <v>1.0538390373674127</v>
      </c>
      <c r="H531" s="9">
        <f t="shared" si="121"/>
        <v>2.3172987967092658</v>
      </c>
      <c r="I531" s="9">
        <f t="shared" si="122"/>
        <v>3.8875189623867112</v>
      </c>
      <c r="J531" s="9">
        <f t="shared" si="123"/>
        <v>3.2130619784715666</v>
      </c>
      <c r="K531" s="11">
        <f t="shared" si="124"/>
        <v>0.44444444444444442</v>
      </c>
      <c r="L531" s="11">
        <f t="shared" si="125"/>
        <v>0.26737967914438499</v>
      </c>
      <c r="M531" s="11">
        <f t="shared" si="126"/>
        <v>0.32258064516129031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-0.27571732505318847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0.23345408544649532</v>
      </c>
      <c r="Q531" s="11">
        <f>2*'OddsRatio_working_3-way'!K531*'OddsRatio_working_3-way'!L531*'OddsRatio_working_3-way'!M531</f>
        <v>7.6668008356812894E-2</v>
      </c>
      <c r="R531" s="11">
        <f t="shared" si="127"/>
        <v>0</v>
      </c>
      <c r="S531" s="11">
        <f t="shared" si="128"/>
        <v>-0.84671532846715314</v>
      </c>
      <c r="T531" s="11">
        <f t="shared" si="129"/>
        <v>-0.27806743135210277</v>
      </c>
      <c r="U531" s="11">
        <f>'OddsRatio_working_3-way'!S531-'OddsRatio_working_3-way'!R531^2/3</f>
        <v>-0.84671532846715314</v>
      </c>
      <c r="V531" s="11">
        <f>'OddsRatio_working_3-way'!S531*'OddsRatio_working_3-way'!R531/3-2*'OddsRatio_working_3-way'!R531^3/27-'OddsRatio_working_3-way'!T531</f>
        <v>0.27806743135210277</v>
      </c>
      <c r="W531" s="11">
        <f>'OddsRatio_working_3-way'!V531^2+4*'OddsRatio_working_3-way'!U531^3/27</f>
        <v>-1.2609311196808595E-2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0.14994232855965406</v>
      </c>
      <c r="Y531" s="11">
        <f>IF('OddsRatio_working_3-way'!W531&gt;=0,IF('OddsRatio_working_3-way'!V531+SQRT('OddsRatio_working_3-way'!W531)&gt;0,0,PI()),ACOS('OddsRatio_working_3-way'!V531/(2*'OddsRatio_working_3-way'!X531)))</f>
        <v>0.38380131811485962</v>
      </c>
      <c r="Z531" s="11">
        <f>'OddsRatio_working_3-way'!X531^(1/3)*COS('OddsRatio_working_3-way'!Y531/3)</f>
        <v>0.52691951868370646</v>
      </c>
      <c r="AA531" s="11">
        <f>'OddsRatio_working_3-way'!X531^(1/3)*COS(('OddsRatio_working_3-way'!Y531+2*PI())/3)</f>
        <v>-0.32215982526504167</v>
      </c>
      <c r="AB531" s="11">
        <f>'OddsRatio_working_3-way'!X531^(1/3)*COS(('OddsRatio_working_3-way'!Y531+4*PI())/3)</f>
        <v>-0.20475969341866507</v>
      </c>
      <c r="AC531" s="11">
        <f>'OddsRatio_working_3-way'!X531^(1/3)*SIN('OddsRatio_working_3-way'!Y531/3)</f>
        <v>6.7780997724403297E-2</v>
      </c>
      <c r="AD531" s="11">
        <f>'OddsRatio_working_3-way'!X531^(1/3)*SIN(('OddsRatio_working_3-way'!Y531+2*PI())/3)</f>
        <v>0.42243519006775732</v>
      </c>
      <c r="AE531" s="11">
        <f>'OddsRatio_working_3-way'!X531^(1/3)*SIN(('OddsRatio_working_3-way'!Y531+4*PI())/3)</f>
        <v>-0.49021618779216042</v>
      </c>
      <c r="AF531" s="11">
        <f>-'OddsRatio_working_3-way'!U531/(3*'OddsRatio_working_3-way'!X531^(1/3))*COS(('OddsRatio_working_3-way'!Y531)/3)</f>
        <v>0.52691951868370634</v>
      </c>
      <c r="AG531" s="11">
        <f>-'OddsRatio_working_3-way'!U531/(3*'OddsRatio_working_3-way'!X531^(1/3))*COS(('OddsRatio_working_3-way'!Y531+2*PI())/3)</f>
        <v>-0.32215982526504161</v>
      </c>
      <c r="AH531" s="11">
        <f>-'OddsRatio_working_3-way'!U531/(3*'OddsRatio_working_3-way'!X531^(1/3))*COS(('OddsRatio_working_3-way'!Y531+4*PI())/3)</f>
        <v>-0.20475969341866504</v>
      </c>
      <c r="AI531" s="11">
        <f>'OddsRatio_working_3-way'!U531/(3*'OddsRatio_working_3-way'!X531^(1/3))*SIN(('OddsRatio_working_3-way'!Y531)/3)</f>
        <v>-6.7780997724403283E-2</v>
      </c>
      <c r="AJ531" s="11">
        <f>'OddsRatio_working_3-way'!U531/(3*'OddsRatio_working_3-way'!X531^(1/3))*SIN(('OddsRatio_working_3-way'!Y531+2*PI())/3)</f>
        <v>-0.42243519006775726</v>
      </c>
      <c r="AK531" s="11">
        <f>'OddsRatio_working_3-way'!U531/(3*'OddsRatio_working_3-way'!X531^(1/3))*SIN(('OddsRatio_working_3-way'!Y531+4*PI())/3)</f>
        <v>0.49021618779216031</v>
      </c>
      <c r="AL531" s="11">
        <f>'OddsRatio_working_3-way'!Z531+'OddsRatio_working_3-way'!AF531</f>
        <v>1.0538390373674127</v>
      </c>
      <c r="AM531" s="11">
        <f>'OddsRatio_working_3-way'!AA531+'OddsRatio_working_3-way'!AG531</f>
        <v>-0.64431965053008322</v>
      </c>
      <c r="AN531" s="11">
        <f>'OddsRatio_working_3-way'!AB531+'OddsRatio_working_3-way'!AH531</f>
        <v>-0.40951938683733013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1.0538390373674127</v>
      </c>
      <c r="AS531" s="11">
        <f>IF(('OddsRatio_working_3-way'!X531=0),IF(Q531&gt;0,-Q531^(1/3),(-Q531)^(1/3)),'OddsRatio_working_3-way'!AM531-'OddsRatio_working_3-way'!R531/3)</f>
        <v>-0.64431965053008322</v>
      </c>
      <c r="AT531" s="11">
        <f>IF(('OddsRatio_working_3-way'!X531=0),IF(Q531&gt;0,-Q531^(1/3),(-Q531)^(1/3)),'OddsRatio_working_3-way'!AN531-'OddsRatio_working_3-way'!R531/3)</f>
        <v>-0.40951938683733013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9">
        <f t="shared" si="117"/>
        <v>0.53974973617067856</v>
      </c>
      <c r="E532" s="9">
        <f t="shared" si="118"/>
        <v>0.247103930960902</v>
      </c>
      <c r="F532" s="9">
        <f t="shared" si="119"/>
        <v>0.21314633286841944</v>
      </c>
      <c r="G532" s="9">
        <f t="shared" si="120"/>
        <v>1.0398908455797102</v>
      </c>
      <c r="H532" s="9">
        <f t="shared" si="121"/>
        <v>1.8527104933753633</v>
      </c>
      <c r="I532" s="9">
        <f t="shared" si="122"/>
        <v>4.0468801775485508</v>
      </c>
      <c r="J532" s="9">
        <f t="shared" si="123"/>
        <v>4.6916125018079713</v>
      </c>
      <c r="K532" s="11">
        <f t="shared" si="124"/>
        <v>0.54945054945054939</v>
      </c>
      <c r="L532" s="11">
        <f t="shared" si="125"/>
        <v>0.2544529262086514</v>
      </c>
      <c r="M532" s="11">
        <f t="shared" si="126"/>
        <v>0.21978021978021978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-0.26208036853116978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0.22430942655756006</v>
      </c>
      <c r="Q532" s="11">
        <f>2*'OddsRatio_working_3-way'!K532*'OddsRatio_working_3-way'!L532*'OddsRatio_working_3-way'!M532</f>
        <v>6.1454637413030151E-2</v>
      </c>
      <c r="R532" s="11">
        <f t="shared" si="127"/>
        <v>0</v>
      </c>
      <c r="S532" s="11">
        <f t="shared" si="128"/>
        <v>-0.8558803080700127</v>
      </c>
      <c r="T532" s="11">
        <f t="shared" si="129"/>
        <v>-0.23448775563561991</v>
      </c>
      <c r="U532" s="11">
        <f>'OddsRatio_working_3-way'!S532-'OddsRatio_working_3-way'!R532^2/3</f>
        <v>-0.8558803080700127</v>
      </c>
      <c r="V532" s="11">
        <f>'OddsRatio_working_3-way'!S532*'OddsRatio_working_3-way'!R532/3-2*'OddsRatio_working_3-way'!R532^3/27-'OddsRatio_working_3-way'!T532</f>
        <v>0.23448775563561991</v>
      </c>
      <c r="W532" s="11">
        <f>'OddsRatio_working_3-way'!V532^2+4*'OddsRatio_working_3-way'!U532^3/27</f>
        <v>-3.7898299128055098E-2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0.15238340351813687</v>
      </c>
      <c r="Y532" s="11">
        <f>IF('OddsRatio_working_3-way'!W532&gt;=0,IF('OddsRatio_working_3-way'!V532+SQRT('OddsRatio_working_3-way'!W532)&gt;0,0,PI()),ACOS('OddsRatio_working_3-way'!V532/(2*'OddsRatio_working_3-way'!X532)))</f>
        <v>0.69289412111272941</v>
      </c>
      <c r="Z532" s="11">
        <f>'OddsRatio_working_3-way'!X532^(1/3)*COS('OddsRatio_working_3-way'!Y532/3)</f>
        <v>0.51994542278985512</v>
      </c>
      <c r="AA532" s="11">
        <f>'OddsRatio_working_3-way'!X532^(1/3)*COS(('OddsRatio_working_3-way'!Y532+2*PI())/3)</f>
        <v>-0.36586248902908952</v>
      </c>
      <c r="AB532" s="11">
        <f>'OddsRatio_working_3-way'!X532^(1/3)*COS(('OddsRatio_working_3-way'!Y532+4*PI())/3)</f>
        <v>-0.15408293376076559</v>
      </c>
      <c r="AC532" s="11">
        <f>'OddsRatio_working_3-way'!X532^(1/3)*SIN('OddsRatio_working_3-way'!Y532/3)</f>
        <v>0.12227098324302597</v>
      </c>
      <c r="AD532" s="11">
        <f>'OddsRatio_working_3-way'!X532^(1/3)*SIN(('OddsRatio_working_3-way'!Y532+2*PI())/3)</f>
        <v>0.38915045309594204</v>
      </c>
      <c r="AE532" s="11">
        <f>'OddsRatio_working_3-way'!X532^(1/3)*SIN(('OddsRatio_working_3-way'!Y532+4*PI())/3)</f>
        <v>-0.51142143633896797</v>
      </c>
      <c r="AF532" s="11">
        <f>-'OddsRatio_working_3-way'!U532/(3*'OddsRatio_working_3-way'!X532^(1/3))*COS(('OddsRatio_working_3-way'!Y532)/3)</f>
        <v>0.51994542278985512</v>
      </c>
      <c r="AG532" s="11">
        <f>-'OddsRatio_working_3-way'!U532/(3*'OddsRatio_working_3-way'!X532^(1/3))*COS(('OddsRatio_working_3-way'!Y532+2*PI())/3)</f>
        <v>-0.36586248902908952</v>
      </c>
      <c r="AH532" s="11">
        <f>-'OddsRatio_working_3-way'!U532/(3*'OddsRatio_working_3-way'!X532^(1/3))*COS(('OddsRatio_working_3-way'!Y532+4*PI())/3)</f>
        <v>-0.15408293376076559</v>
      </c>
      <c r="AI532" s="11">
        <f>'OddsRatio_working_3-way'!U532/(3*'OddsRatio_working_3-way'!X532^(1/3))*SIN(('OddsRatio_working_3-way'!Y532)/3)</f>
        <v>-0.12227098324302597</v>
      </c>
      <c r="AJ532" s="11">
        <f>'OddsRatio_working_3-way'!U532/(3*'OddsRatio_working_3-way'!X532^(1/3))*SIN(('OddsRatio_working_3-way'!Y532+2*PI())/3)</f>
        <v>-0.38915045309594204</v>
      </c>
      <c r="AK532" s="11">
        <f>'OddsRatio_working_3-way'!U532/(3*'OddsRatio_working_3-way'!X532^(1/3))*SIN(('OddsRatio_working_3-way'!Y532+4*PI())/3)</f>
        <v>0.51142143633896797</v>
      </c>
      <c r="AL532" s="11">
        <f>'OddsRatio_working_3-way'!Z532+'OddsRatio_working_3-way'!AF532</f>
        <v>1.0398908455797102</v>
      </c>
      <c r="AM532" s="11">
        <f>'OddsRatio_working_3-way'!AA532+'OddsRatio_working_3-way'!AG532</f>
        <v>-0.73172497805817904</v>
      </c>
      <c r="AN532" s="11">
        <f>'OddsRatio_working_3-way'!AB532+'OddsRatio_working_3-way'!AH532</f>
        <v>-0.30816586752153119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1.0398908455797102</v>
      </c>
      <c r="AS532" s="11">
        <f>IF(('OddsRatio_working_3-way'!X532=0),IF(Q532&gt;0,-Q532^(1/3),(-Q532)^(1/3)),'OddsRatio_working_3-way'!AM532-'OddsRatio_working_3-way'!R532/3)</f>
        <v>-0.73172497805817904</v>
      </c>
      <c r="AT532" s="11">
        <f>IF(('OddsRatio_working_3-way'!X532=0),IF(Q532&gt;0,-Q532^(1/3),(-Q532)^(1/3)),'OddsRatio_working_3-way'!AN532-'OddsRatio_working_3-way'!R532/3)</f>
        <v>-0.30816586752153119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9">
        <f t="shared" si="117"/>
        <v>0.28219752263238934</v>
      </c>
      <c r="E533" s="9">
        <f t="shared" si="118"/>
        <v>0.24868233624980535</v>
      </c>
      <c r="F533" s="9">
        <f t="shared" si="119"/>
        <v>0.46912014111780526</v>
      </c>
      <c r="G533" s="9">
        <f t="shared" si="120"/>
        <v>1.0382111092762696</v>
      </c>
      <c r="H533" s="9">
        <f t="shared" si="121"/>
        <v>3.5436172177268594</v>
      </c>
      <c r="I533" s="9">
        <f t="shared" si="122"/>
        <v>4.0211943279939435</v>
      </c>
      <c r="J533" s="9">
        <f t="shared" si="123"/>
        <v>2.1316501091111335</v>
      </c>
      <c r="K533" s="11">
        <f t="shared" si="124"/>
        <v>0.28985507246376813</v>
      </c>
      <c r="L533" s="11">
        <f t="shared" si="125"/>
        <v>0.25575447570332482</v>
      </c>
      <c r="M533" s="11">
        <f t="shared" si="126"/>
        <v>0.47846889952153115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-0.2756407562075126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0.22877974735267254</v>
      </c>
      <c r="Q533" s="11">
        <f>2*'OddsRatio_working_3-way'!K533*'OddsRatio_working_3-way'!L533*'OddsRatio_working_3-way'!M533</f>
        <v>7.0939456543464355E-2</v>
      </c>
      <c r="R533" s="11">
        <f t="shared" si="127"/>
        <v>0</v>
      </c>
      <c r="S533" s="11">
        <f t="shared" si="128"/>
        <v>-0.82999245285932477</v>
      </c>
      <c r="T533" s="11">
        <f t="shared" si="129"/>
        <v>-0.25736200088661232</v>
      </c>
      <c r="U533" s="11">
        <f>'OddsRatio_working_3-way'!S533-'OddsRatio_working_3-way'!R533^2/3</f>
        <v>-0.82999245285932477</v>
      </c>
      <c r="V533" s="11">
        <f>'OddsRatio_working_3-way'!S533*'OddsRatio_working_3-way'!R533/3-2*'OddsRatio_working_3-way'!R533^3/27-'OddsRatio_working_3-way'!T533</f>
        <v>0.25736200088661232</v>
      </c>
      <c r="W533" s="11">
        <f>'OddsRatio_working_3-way'!V533^2+4*'OddsRatio_working_3-way'!U533^3/27</f>
        <v>-1.847167493907563E-2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0.14552222720209812</v>
      </c>
      <c r="Y533" s="11">
        <f>IF('OddsRatio_working_3-way'!W533&gt;=0,IF('OddsRatio_working_3-way'!V533+SQRT('OddsRatio_working_3-way'!W533)&gt;0,0,PI()),ACOS('OddsRatio_working_3-way'!V533/(2*'OddsRatio_working_3-way'!X533)))</f>
        <v>0.48586699488699425</v>
      </c>
      <c r="Z533" s="11">
        <f>'OddsRatio_working_3-way'!X533^(1/3)*COS('OddsRatio_working_3-way'!Y533/3)</f>
        <v>0.51910555463813479</v>
      </c>
      <c r="AA533" s="11">
        <f>'OddsRatio_working_3-way'!X533^(1/3)*COS(('OddsRatio_working_3-way'!Y533+2*PI())/3)</f>
        <v>-0.33300467023345709</v>
      </c>
      <c r="AB533" s="11">
        <f>'OddsRatio_working_3-way'!X533^(1/3)*COS(('OddsRatio_working_3-way'!Y533+4*PI())/3)</f>
        <v>-0.18610088440467787</v>
      </c>
      <c r="AC533" s="11">
        <f>'OddsRatio_working_3-way'!X533^(1/3)*SIN('OddsRatio_working_3-way'!Y533/3)</f>
        <v>8.4814940293221092E-2</v>
      </c>
      <c r="AD533" s="11">
        <f>'OddsRatio_working_3-way'!X533^(1/3)*SIN(('OddsRatio_working_3-way'!Y533+2*PI())/3)</f>
        <v>0.40715112741562531</v>
      </c>
      <c r="AE533" s="11">
        <f>'OddsRatio_working_3-way'!X533^(1/3)*SIN(('OddsRatio_working_3-way'!Y533+4*PI())/3)</f>
        <v>-0.49196606770884616</v>
      </c>
      <c r="AF533" s="11">
        <f>-'OddsRatio_working_3-way'!U533/(3*'OddsRatio_working_3-way'!X533^(1/3))*COS(('OddsRatio_working_3-way'!Y533)/3)</f>
        <v>0.51910555463813479</v>
      </c>
      <c r="AG533" s="11">
        <f>-'OddsRatio_working_3-way'!U533/(3*'OddsRatio_working_3-way'!X533^(1/3))*COS(('OddsRatio_working_3-way'!Y533+2*PI())/3)</f>
        <v>-0.33300467023345709</v>
      </c>
      <c r="AH533" s="11">
        <f>-'OddsRatio_working_3-way'!U533/(3*'OddsRatio_working_3-way'!X533^(1/3))*COS(('OddsRatio_working_3-way'!Y533+4*PI())/3)</f>
        <v>-0.18610088440467787</v>
      </c>
      <c r="AI533" s="11">
        <f>'OddsRatio_working_3-way'!U533/(3*'OddsRatio_working_3-way'!X533^(1/3))*SIN(('OddsRatio_working_3-way'!Y533)/3)</f>
        <v>-8.4814940293221092E-2</v>
      </c>
      <c r="AJ533" s="11">
        <f>'OddsRatio_working_3-way'!U533/(3*'OddsRatio_working_3-way'!X533^(1/3))*SIN(('OddsRatio_working_3-way'!Y533+2*PI())/3)</f>
        <v>-0.40715112741562531</v>
      </c>
      <c r="AK533" s="11">
        <f>'OddsRatio_working_3-way'!U533/(3*'OddsRatio_working_3-way'!X533^(1/3))*SIN(('OddsRatio_working_3-way'!Y533+4*PI())/3)</f>
        <v>0.49196606770884616</v>
      </c>
      <c r="AL533" s="11">
        <f>'OddsRatio_working_3-way'!Z533+'OddsRatio_working_3-way'!AF533</f>
        <v>1.0382111092762696</v>
      </c>
      <c r="AM533" s="11">
        <f>'OddsRatio_working_3-way'!AA533+'OddsRatio_working_3-way'!AG533</f>
        <v>-0.66600934046691418</v>
      </c>
      <c r="AN533" s="11">
        <f>'OddsRatio_working_3-way'!AB533+'OddsRatio_working_3-way'!AH533</f>
        <v>-0.37220176880935574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1.0382111092762696</v>
      </c>
      <c r="AS533" s="11">
        <f>IF(('OddsRatio_working_3-way'!X533=0),IF(Q533&gt;0,-Q533^(1/3),(-Q533)^(1/3)),'OddsRatio_working_3-way'!AM533-'OddsRatio_working_3-way'!R533/3)</f>
        <v>-0.66600934046691418</v>
      </c>
      <c r="AT533" s="11">
        <f>IF(('OddsRatio_working_3-way'!X533=0),IF(Q533&gt;0,-Q533^(1/3),(-Q533)^(1/3)),'OddsRatio_working_3-way'!AN533-'OddsRatio_working_3-way'!R533/3)</f>
        <v>-0.37220176880935574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9">
        <f t="shared" si="117"/>
        <v>0.45435877217062387</v>
      </c>
      <c r="E534" s="9">
        <f t="shared" si="118"/>
        <v>0.26544207101991341</v>
      </c>
      <c r="F534" s="9">
        <f t="shared" si="119"/>
        <v>0.28019915680946283</v>
      </c>
      <c r="G534" s="9">
        <f t="shared" si="120"/>
        <v>1.0442642729849909</v>
      </c>
      <c r="H534" s="9">
        <f t="shared" si="121"/>
        <v>2.2009039139327395</v>
      </c>
      <c r="I534" s="9">
        <f t="shared" si="122"/>
        <v>3.7673003234102262</v>
      </c>
      <c r="J534" s="9">
        <f t="shared" si="123"/>
        <v>3.5688901115430771</v>
      </c>
      <c r="K534" s="11">
        <f t="shared" si="124"/>
        <v>0.46511627906976744</v>
      </c>
      <c r="L534" s="11">
        <f t="shared" si="125"/>
        <v>0.27397260273972601</v>
      </c>
      <c r="M534" s="11">
        <f t="shared" si="126"/>
        <v>0.28901734104046245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-0.27610317339014867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0.23055094678729471</v>
      </c>
      <c r="Q534" s="11">
        <f>2*'OddsRatio_working_3-way'!K534*'OddsRatio_working_3-way'!L534*'OddsRatio_working_3-way'!M534</f>
        <v>7.3658449452809791E-2</v>
      </c>
      <c r="R534" s="11">
        <f t="shared" si="127"/>
        <v>0</v>
      </c>
      <c r="S534" s="11">
        <f t="shared" si="128"/>
        <v>-0.83501737396373121</v>
      </c>
      <c r="T534" s="11">
        <f t="shared" si="129"/>
        <v>-0.26677871372643164</v>
      </c>
      <c r="U534" s="11">
        <f>'OddsRatio_working_3-way'!S534-'OddsRatio_working_3-way'!R534^2/3</f>
        <v>-0.83501737396373121</v>
      </c>
      <c r="V534" s="11">
        <f>'OddsRatio_working_3-way'!S534*'OddsRatio_working_3-way'!R534/3-2*'OddsRatio_working_3-way'!R534^3/27-'OddsRatio_working_3-way'!T534</f>
        <v>0.26677871372643164</v>
      </c>
      <c r="W534" s="11">
        <f>'OddsRatio_working_3-way'!V534^2+4*'OddsRatio_working_3-way'!U534^3/27</f>
        <v>-1.5083816634580055E-2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0.14684575132780436</v>
      </c>
      <c r="Y534" s="11">
        <f>IF('OddsRatio_working_3-way'!W534&gt;=0,IF('OddsRatio_working_3-way'!V534+SQRT('OddsRatio_working_3-way'!W534)&gt;0,0,PI()),ACOS('OddsRatio_working_3-way'!V534/(2*'OddsRatio_working_3-way'!X534)))</f>
        <v>0.43144183368485267</v>
      </c>
      <c r="Z534" s="11">
        <f>'OddsRatio_working_3-way'!X534^(1/3)*COS('OddsRatio_working_3-way'!Y534/3)</f>
        <v>0.52213213649249557</v>
      </c>
      <c r="AA534" s="11">
        <f>'OddsRatio_working_3-way'!X534^(1/3)*COS(('OddsRatio_working_3-way'!Y534+2*PI())/3)</f>
        <v>-0.32654787886774289</v>
      </c>
      <c r="AB534" s="11">
        <f>'OddsRatio_working_3-way'!X534^(1/3)*COS(('OddsRatio_working_3-way'!Y534+4*PI())/3)</f>
        <v>-0.19558425762475254</v>
      </c>
      <c r="AC534" s="11">
        <f>'OddsRatio_working_3-way'!X534^(1/3)*SIN('OddsRatio_working_3-way'!Y534/3)</f>
        <v>7.5611881978688747E-2</v>
      </c>
      <c r="AD534" s="11">
        <f>'OddsRatio_working_3-way'!X534^(1/3)*SIN(('OddsRatio_working_3-way'!Y534+2*PI())/3)</f>
        <v>0.41437375334540077</v>
      </c>
      <c r="AE534" s="11">
        <f>'OddsRatio_working_3-way'!X534^(1/3)*SIN(('OddsRatio_working_3-way'!Y534+4*PI())/3)</f>
        <v>-0.48998563532408945</v>
      </c>
      <c r="AF534" s="11">
        <f>-'OddsRatio_working_3-way'!U534/(3*'OddsRatio_working_3-way'!X534^(1/3))*COS(('OddsRatio_working_3-way'!Y534)/3)</f>
        <v>0.52213213649249535</v>
      </c>
      <c r="AG534" s="11">
        <f>-'OddsRatio_working_3-way'!U534/(3*'OddsRatio_working_3-way'!X534^(1/3))*COS(('OddsRatio_working_3-way'!Y534+2*PI())/3)</f>
        <v>-0.32654787886774278</v>
      </c>
      <c r="AH534" s="11">
        <f>-'OddsRatio_working_3-way'!U534/(3*'OddsRatio_working_3-way'!X534^(1/3))*COS(('OddsRatio_working_3-way'!Y534+4*PI())/3)</f>
        <v>-0.19558425762475246</v>
      </c>
      <c r="AI534" s="11">
        <f>'OddsRatio_working_3-way'!U534/(3*'OddsRatio_working_3-way'!X534^(1/3))*SIN(('OddsRatio_working_3-way'!Y534)/3)</f>
        <v>-7.5611881978688719E-2</v>
      </c>
      <c r="AJ534" s="11">
        <f>'OddsRatio_working_3-way'!U534/(3*'OddsRatio_working_3-way'!X534^(1/3))*SIN(('OddsRatio_working_3-way'!Y534+2*PI())/3)</f>
        <v>-0.41437375334540061</v>
      </c>
      <c r="AK534" s="11">
        <f>'OddsRatio_working_3-way'!U534/(3*'OddsRatio_working_3-way'!X534^(1/3))*SIN(('OddsRatio_working_3-way'!Y534+4*PI())/3)</f>
        <v>0.48998563532408923</v>
      </c>
      <c r="AL534" s="11">
        <f>'OddsRatio_working_3-way'!Z534+'OddsRatio_working_3-way'!AF534</f>
        <v>1.0442642729849909</v>
      </c>
      <c r="AM534" s="11">
        <f>'OddsRatio_working_3-way'!AA534+'OddsRatio_working_3-way'!AG534</f>
        <v>-0.65309575773548567</v>
      </c>
      <c r="AN534" s="11">
        <f>'OddsRatio_working_3-way'!AB534+'OddsRatio_working_3-way'!AH534</f>
        <v>-0.39116851524950502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1.0442642729849909</v>
      </c>
      <c r="AS534" s="11">
        <f>IF(('OddsRatio_working_3-way'!X534=0),IF(Q534&gt;0,-Q534^(1/3),(-Q534)^(1/3)),'OddsRatio_working_3-way'!AM534-'OddsRatio_working_3-way'!R534/3)</f>
        <v>-0.65309575773548567</v>
      </c>
      <c r="AT534" s="11">
        <f>IF(('OddsRatio_working_3-way'!X534=0),IF(Q534&gt;0,-Q534^(1/3),(-Q534)^(1/3)),'OddsRatio_working_3-way'!AN534-'OddsRatio_working_3-way'!R534/3)</f>
        <v>-0.39116851524950502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9">
        <f t="shared" si="117"/>
        <v>0.28462574702424437</v>
      </c>
      <c r="E535" s="9">
        <f t="shared" si="118"/>
        <v>0.27326948418786473</v>
      </c>
      <c r="F535" s="9">
        <f t="shared" si="119"/>
        <v>0.44210476878789079</v>
      </c>
      <c r="G535" s="9">
        <f t="shared" si="120"/>
        <v>1.042898587776782</v>
      </c>
      <c r="H535" s="9">
        <f t="shared" si="121"/>
        <v>3.5133855965420451</v>
      </c>
      <c r="I535" s="9">
        <f t="shared" si="122"/>
        <v>3.6593913988307945</v>
      </c>
      <c r="J535" s="9">
        <f t="shared" si="123"/>
        <v>2.2619072912099063</v>
      </c>
      <c r="K535" s="11">
        <f t="shared" si="124"/>
        <v>0.29325513196480935</v>
      </c>
      <c r="L535" s="11">
        <f t="shared" si="125"/>
        <v>0.28169014084507044</v>
      </c>
      <c r="M535" s="11">
        <f t="shared" si="126"/>
        <v>0.45248868778280543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-0.27795058190333066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0.23062700455329477</v>
      </c>
      <c r="Q535" s="11">
        <f>2*'OddsRatio_working_3-way'!K535*'OddsRatio_working_3-way'!L535*'OddsRatio_working_3-way'!M535</f>
        <v>7.475753794272115E-2</v>
      </c>
      <c r="R535" s="11">
        <f t="shared" si="127"/>
        <v>0</v>
      </c>
      <c r="S535" s="11">
        <f t="shared" si="128"/>
        <v>-0.82974103876316141</v>
      </c>
      <c r="T535" s="11">
        <f t="shared" si="129"/>
        <v>-0.26895981807557906</v>
      </c>
      <c r="U535" s="11">
        <f>'OddsRatio_working_3-way'!S535-'OddsRatio_working_3-way'!R535^2/3</f>
        <v>-0.82974103876316141</v>
      </c>
      <c r="V535" s="11">
        <f>'OddsRatio_working_3-way'!S535*'OddsRatio_working_3-way'!R535/3-2*'OddsRatio_working_3-way'!R535^3/27-'OddsRatio_working_3-way'!T535</f>
        <v>0.26895981807557906</v>
      </c>
      <c r="W535" s="11">
        <f>'OddsRatio_working_3-way'!V535^2+4*'OddsRatio_working_3-way'!U535^3/27</f>
        <v>-1.2290538005367072E-2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0.14545611171811901</v>
      </c>
      <c r="Y535" s="11">
        <f>IF('OddsRatio_working_3-way'!W535&gt;=0,IF('OddsRatio_working_3-way'!V535+SQRT('OddsRatio_working_3-way'!W535)&gt;0,0,PI()),ACOS('OddsRatio_working_3-way'!V535/(2*'OddsRatio_working_3-way'!X535)))</f>
        <v>0.3909711097027635</v>
      </c>
      <c r="Z535" s="11">
        <f>'OddsRatio_working_3-way'!X535^(1/3)*COS('OddsRatio_working_3-way'!Y535/3)</f>
        <v>0.52144929388839112</v>
      </c>
      <c r="AA535" s="11">
        <f>'OddsRatio_working_3-way'!X535^(1/3)*COS(('OddsRatio_working_3-way'!Y535+2*PI())/3)</f>
        <v>-0.31991278019963937</v>
      </c>
      <c r="AB535" s="11">
        <f>'OddsRatio_working_3-way'!X535^(1/3)*COS(('OddsRatio_working_3-way'!Y535+4*PI())/3)</f>
        <v>-0.20153651368875178</v>
      </c>
      <c r="AC535" s="11">
        <f>'OddsRatio_working_3-way'!X535^(1/3)*SIN('OddsRatio_working_3-way'!Y535/3)</f>
        <v>6.834456933572397E-2</v>
      </c>
      <c r="AD535" s="11">
        <f>'OddsRatio_working_3-way'!X535^(1/3)*SIN(('OddsRatio_working_3-way'!Y535+2*PI())/3)</f>
        <v>0.4174160506249423</v>
      </c>
      <c r="AE535" s="11">
        <f>'OddsRatio_working_3-way'!X535^(1/3)*SIN(('OddsRatio_working_3-way'!Y535+4*PI())/3)</f>
        <v>-0.48576061996066622</v>
      </c>
      <c r="AF535" s="11">
        <f>-'OddsRatio_working_3-way'!U535/(3*'OddsRatio_working_3-way'!X535^(1/3))*COS(('OddsRatio_working_3-way'!Y535)/3)</f>
        <v>0.52144929388839101</v>
      </c>
      <c r="AG535" s="11">
        <f>-'OddsRatio_working_3-way'!U535/(3*'OddsRatio_working_3-way'!X535^(1/3))*COS(('OddsRatio_working_3-way'!Y535+2*PI())/3)</f>
        <v>-0.31991278019963926</v>
      </c>
      <c r="AH535" s="11">
        <f>-'OddsRatio_working_3-way'!U535/(3*'OddsRatio_working_3-way'!X535^(1/3))*COS(('OddsRatio_working_3-way'!Y535+4*PI())/3)</f>
        <v>-0.20153651368875175</v>
      </c>
      <c r="AI535" s="11">
        <f>'OddsRatio_working_3-way'!U535/(3*'OddsRatio_working_3-way'!X535^(1/3))*SIN(('OddsRatio_working_3-way'!Y535)/3)</f>
        <v>-6.8344569335723956E-2</v>
      </c>
      <c r="AJ535" s="11">
        <f>'OddsRatio_working_3-way'!U535/(3*'OddsRatio_working_3-way'!X535^(1/3))*SIN(('OddsRatio_working_3-way'!Y535+2*PI())/3)</f>
        <v>-0.41741605062494225</v>
      </c>
      <c r="AK535" s="11">
        <f>'OddsRatio_working_3-way'!U535/(3*'OddsRatio_working_3-way'!X535^(1/3))*SIN(('OddsRatio_working_3-way'!Y535+4*PI())/3)</f>
        <v>0.48576061996066611</v>
      </c>
      <c r="AL535" s="11">
        <f>'OddsRatio_working_3-way'!Z535+'OddsRatio_working_3-way'!AF535</f>
        <v>1.042898587776782</v>
      </c>
      <c r="AM535" s="11">
        <f>'OddsRatio_working_3-way'!AA535+'OddsRatio_working_3-way'!AG535</f>
        <v>-0.63982556039927863</v>
      </c>
      <c r="AN535" s="11">
        <f>'OddsRatio_working_3-way'!AB535+'OddsRatio_working_3-way'!AH535</f>
        <v>-0.4030730273775035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1.042898587776782</v>
      </c>
      <c r="AS535" s="11">
        <f>IF(('OddsRatio_working_3-way'!X535=0),IF(Q535&gt;0,-Q535^(1/3),(-Q535)^(1/3)),'OddsRatio_working_3-way'!AM535-'OddsRatio_working_3-way'!R535/3)</f>
        <v>-0.63982556039927863</v>
      </c>
      <c r="AT535" s="11">
        <f>IF(('OddsRatio_working_3-way'!X535=0),IF(Q535&gt;0,-Q535^(1/3),(-Q535)^(1/3)),'OddsRatio_working_3-way'!AN535-'OddsRatio_working_3-way'!R535/3)</f>
        <v>-0.4030730273775035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9">
        <f t="shared" si="117"/>
        <v>0.32402487366692839</v>
      </c>
      <c r="E536" s="9">
        <f t="shared" si="118"/>
        <v>0.27960798376227941</v>
      </c>
      <c r="F536" s="9">
        <f t="shared" si="119"/>
        <v>0.3963671425707922</v>
      </c>
      <c r="G536" s="9">
        <f t="shared" si="120"/>
        <v>1.0430914125252002</v>
      </c>
      <c r="H536" s="9">
        <f t="shared" si="121"/>
        <v>3.0861828250504</v>
      </c>
      <c r="I536" s="9">
        <f t="shared" si="122"/>
        <v>3.5764357889372445</v>
      </c>
      <c r="J536" s="9">
        <f t="shared" si="123"/>
        <v>2.5229134622867924</v>
      </c>
      <c r="K536" s="11">
        <f t="shared" si="124"/>
        <v>0.33333333333333331</v>
      </c>
      <c r="L536" s="11">
        <f t="shared" si="125"/>
        <v>0.28818443804034583</v>
      </c>
      <c r="M536" s="11">
        <f t="shared" si="126"/>
        <v>0.4065040650406504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-0.28163976164257321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0.23156283436033204</v>
      </c>
      <c r="Q536" s="11">
        <f>2*'OddsRatio_working_3-way'!K536*'OddsRatio_working_3-way'!L536*'OddsRatio_working_3-way'!M536</f>
        <v>7.8098763696570678E-2</v>
      </c>
      <c r="R536" s="11">
        <f t="shared" si="127"/>
        <v>0</v>
      </c>
      <c r="S536" s="11">
        <f t="shared" si="128"/>
        <v>-0.82219510842438004</v>
      </c>
      <c r="T536" s="11">
        <f t="shared" si="129"/>
        <v>-0.27730020520215182</v>
      </c>
      <c r="U536" s="11">
        <f>'OddsRatio_working_3-way'!S536-'OddsRatio_working_3-way'!R536^2/3</f>
        <v>-0.82219510842438004</v>
      </c>
      <c r="V536" s="11">
        <f>'OddsRatio_working_3-way'!S536*'OddsRatio_working_3-way'!R536/3-2*'OddsRatio_working_3-way'!R536^3/27-'OddsRatio_working_3-way'!T536</f>
        <v>0.27730020520215182</v>
      </c>
      <c r="W536" s="11">
        <f>'OddsRatio_working_3-way'!V536^2+4*'OddsRatio_working_3-way'!U536^3/27</f>
        <v>-5.4464979434724614E-3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0.14347639330969048</v>
      </c>
      <c r="Y536" s="11">
        <f>IF('OddsRatio_working_3-way'!W536&gt;=0,IF('OddsRatio_working_3-way'!V536+SQRT('OddsRatio_working_3-way'!W536)&gt;0,0,PI()),ACOS('OddsRatio_working_3-way'!V536/(2*'OddsRatio_working_3-way'!X536)))</f>
        <v>0.26010966950071546</v>
      </c>
      <c r="Z536" s="11">
        <f>'OddsRatio_working_3-way'!X536^(1/3)*COS('OddsRatio_working_3-way'!Y536/3)</f>
        <v>0.5215457062626</v>
      </c>
      <c r="AA536" s="11">
        <f>'OddsRatio_working_3-way'!X536^(1/3)*COS(('OddsRatio_working_3-way'!Y536+2*PI())/3)</f>
        <v>-0.30003268394320382</v>
      </c>
      <c r="AB536" s="11">
        <f>'OddsRatio_working_3-way'!X536^(1/3)*COS(('OddsRatio_working_3-way'!Y536+4*PI())/3)</f>
        <v>-0.22151302231939624</v>
      </c>
      <c r="AC536" s="11">
        <f>'OddsRatio_working_3-way'!X536^(1/3)*SIN('OddsRatio_working_3-way'!Y536/3)</f>
        <v>4.5333347775183719E-2</v>
      </c>
      <c r="AD536" s="11">
        <f>'OddsRatio_working_3-way'!X536^(1/3)*SIN(('OddsRatio_working_3-way'!Y536+2*PI())/3)</f>
        <v>0.4290051569705165</v>
      </c>
      <c r="AE536" s="11">
        <f>'OddsRatio_working_3-way'!X536^(1/3)*SIN(('OddsRatio_working_3-way'!Y536+4*PI())/3)</f>
        <v>-0.47433850474570016</v>
      </c>
      <c r="AF536" s="11">
        <f>-'OddsRatio_working_3-way'!U536/(3*'OddsRatio_working_3-way'!X536^(1/3))*COS(('OddsRatio_working_3-way'!Y536)/3)</f>
        <v>0.52154570626260011</v>
      </c>
      <c r="AG536" s="11">
        <f>-'OddsRatio_working_3-way'!U536/(3*'OddsRatio_working_3-way'!X536^(1/3))*COS(('OddsRatio_working_3-way'!Y536+2*PI())/3)</f>
        <v>-0.30003268394320387</v>
      </c>
      <c r="AH536" s="11">
        <f>-'OddsRatio_working_3-way'!U536/(3*'OddsRatio_working_3-way'!X536^(1/3))*COS(('OddsRatio_working_3-way'!Y536+4*PI())/3)</f>
        <v>-0.22151302231939626</v>
      </c>
      <c r="AI536" s="11">
        <f>'OddsRatio_working_3-way'!U536/(3*'OddsRatio_working_3-way'!X536^(1/3))*SIN(('OddsRatio_working_3-way'!Y536)/3)</f>
        <v>-4.5333347775183726E-2</v>
      </c>
      <c r="AJ536" s="11">
        <f>'OddsRatio_working_3-way'!U536/(3*'OddsRatio_working_3-way'!X536^(1/3))*SIN(('OddsRatio_working_3-way'!Y536+2*PI())/3)</f>
        <v>-0.42900515697051655</v>
      </c>
      <c r="AK536" s="11">
        <f>'OddsRatio_working_3-way'!U536/(3*'OddsRatio_working_3-way'!X536^(1/3))*SIN(('OddsRatio_working_3-way'!Y536+4*PI())/3)</f>
        <v>0.47433850474570027</v>
      </c>
      <c r="AL536" s="11">
        <f>'OddsRatio_working_3-way'!Z536+'OddsRatio_working_3-way'!AF536</f>
        <v>1.0430914125252002</v>
      </c>
      <c r="AM536" s="11">
        <f>'OddsRatio_working_3-way'!AA536+'OddsRatio_working_3-way'!AG536</f>
        <v>-0.60006536788640763</v>
      </c>
      <c r="AN536" s="11">
        <f>'OddsRatio_working_3-way'!AB536+'OddsRatio_working_3-way'!AH536</f>
        <v>-0.44302604463879247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1.0430914125252002</v>
      </c>
      <c r="AS536" s="11">
        <f>IF(('OddsRatio_working_3-way'!X536=0),IF(Q536&gt;0,-Q536^(1/3),(-Q536)^(1/3)),'OddsRatio_working_3-way'!AM536-'OddsRatio_working_3-way'!R536/3)</f>
        <v>-0.60006536788640763</v>
      </c>
      <c r="AT536" s="11">
        <f>IF(('OddsRatio_working_3-way'!X536=0),IF(Q536&gt;0,-Q536^(1/3),(-Q536)^(1/3)),'OddsRatio_working_3-way'!AN536-'OddsRatio_working_3-way'!R536/3)</f>
        <v>-0.44302604463879247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9">
        <f t="shared" si="117"/>
        <v>0.24727470263469178</v>
      </c>
      <c r="E537" s="9">
        <f t="shared" si="118"/>
        <v>0.26637028881133917</v>
      </c>
      <c r="F537" s="9">
        <f t="shared" si="119"/>
        <v>0.48635500855396913</v>
      </c>
      <c r="G537" s="9">
        <f t="shared" si="120"/>
        <v>1.0354031770388168</v>
      </c>
      <c r="H537" s="9">
        <f t="shared" si="121"/>
        <v>4.0440853404941208</v>
      </c>
      <c r="I537" s="9">
        <f t="shared" si="122"/>
        <v>3.754172450923253</v>
      </c>
      <c r="J537" s="9">
        <f t="shared" si="123"/>
        <v>2.0561112405795932</v>
      </c>
      <c r="K537" s="11">
        <f t="shared" si="124"/>
        <v>0.25380710659898476</v>
      </c>
      <c r="L537" s="11">
        <f t="shared" si="125"/>
        <v>0.27322404371584696</v>
      </c>
      <c r="M537" s="11">
        <f t="shared" si="126"/>
        <v>0.49504950495049505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-0.27384225482546598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0.22726330218109603</v>
      </c>
      <c r="Q537" s="11">
        <f>2*'OddsRatio_working_3-way'!K537*'OddsRatio_working_3-way'!L537*'OddsRatio_working_3-way'!M537</f>
        <v>6.8659607909696677E-2</v>
      </c>
      <c r="R537" s="11">
        <f t="shared" si="127"/>
        <v>0</v>
      </c>
      <c r="S537" s="11">
        <f t="shared" si="128"/>
        <v>-0.82990589719597085</v>
      </c>
      <c r="T537" s="11">
        <f t="shared" si="129"/>
        <v>-0.25072685715890358</v>
      </c>
      <c r="U537" s="11">
        <f>'OddsRatio_working_3-way'!S537-'OddsRatio_working_3-way'!R537^2/3</f>
        <v>-0.82990589719597085</v>
      </c>
      <c r="V537" s="11">
        <f>'OddsRatio_working_3-way'!S537*'OddsRatio_working_3-way'!R537/3-2*'OddsRatio_working_3-way'!R537^3/27-'OddsRatio_working_3-way'!T537</f>
        <v>0.25072685715890358</v>
      </c>
      <c r="W537" s="11">
        <f>'OddsRatio_working_3-way'!V537^2+4*'OddsRatio_working_3-way'!U537^3/27</f>
        <v>-2.181641936349589E-2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0.14549946414358123</v>
      </c>
      <c r="Y537" s="11">
        <f>IF('OddsRatio_working_3-way'!W537&gt;=0,IF('OddsRatio_working_3-way'!V537+SQRT('OddsRatio_working_3-way'!W537)&gt;0,0,PI()),ACOS('OddsRatio_working_3-way'!V537/(2*'OddsRatio_working_3-way'!X537)))</f>
        <v>0.53236811092937031</v>
      </c>
      <c r="Z537" s="11">
        <f>'OddsRatio_working_3-way'!X537^(1/3)*COS('OddsRatio_working_3-way'!Y537/3)</f>
        <v>0.5177015885194084</v>
      </c>
      <c r="AA537" s="11">
        <f>'OddsRatio_working_3-way'!X537^(1/3)*COS(('OddsRatio_working_3-way'!Y537+2*PI())/3)</f>
        <v>-0.33925771704843921</v>
      </c>
      <c r="AB537" s="11">
        <f>'OddsRatio_working_3-way'!X537^(1/3)*COS(('OddsRatio_working_3-way'!Y537+4*PI())/3)</f>
        <v>-0.1784438714709693</v>
      </c>
      <c r="AC537" s="11">
        <f>'OddsRatio_working_3-way'!X537^(1/3)*SIN('OddsRatio_working_3-way'!Y537/3)</f>
        <v>9.2845917033571299E-2</v>
      </c>
      <c r="AD537" s="11">
        <f>'OddsRatio_working_3-way'!X537^(1/3)*SIN(('OddsRatio_working_3-way'!Y537+2*PI())/3)</f>
        <v>0.40191976872058038</v>
      </c>
      <c r="AE537" s="11">
        <f>'OddsRatio_working_3-way'!X537^(1/3)*SIN(('OddsRatio_working_3-way'!Y537+4*PI())/3)</f>
        <v>-0.49476568575415159</v>
      </c>
      <c r="AF537" s="11">
        <f>-'OddsRatio_working_3-way'!U537/(3*'OddsRatio_working_3-way'!X537^(1/3))*COS(('OddsRatio_working_3-way'!Y537)/3)</f>
        <v>0.5177015885194084</v>
      </c>
      <c r="AG537" s="11">
        <f>-'OddsRatio_working_3-way'!U537/(3*'OddsRatio_working_3-way'!X537^(1/3))*COS(('OddsRatio_working_3-way'!Y537+2*PI())/3)</f>
        <v>-0.33925771704843921</v>
      </c>
      <c r="AH537" s="11">
        <f>-'OddsRatio_working_3-way'!U537/(3*'OddsRatio_working_3-way'!X537^(1/3))*COS(('OddsRatio_working_3-way'!Y537+4*PI())/3)</f>
        <v>-0.1784438714709693</v>
      </c>
      <c r="AI537" s="11">
        <f>'OddsRatio_working_3-way'!U537/(3*'OddsRatio_working_3-way'!X537^(1/3))*SIN(('OddsRatio_working_3-way'!Y537)/3)</f>
        <v>-9.2845917033571299E-2</v>
      </c>
      <c r="AJ537" s="11">
        <f>'OddsRatio_working_3-way'!U537/(3*'OddsRatio_working_3-way'!X537^(1/3))*SIN(('OddsRatio_working_3-way'!Y537+2*PI())/3)</f>
        <v>-0.40191976872058038</v>
      </c>
      <c r="AK537" s="11">
        <f>'OddsRatio_working_3-way'!U537/(3*'OddsRatio_working_3-way'!X537^(1/3))*SIN(('OddsRatio_working_3-way'!Y537+4*PI())/3)</f>
        <v>0.49476568575415159</v>
      </c>
      <c r="AL537" s="11">
        <f>'OddsRatio_working_3-way'!Z537+'OddsRatio_working_3-way'!AF537</f>
        <v>1.0354031770388168</v>
      </c>
      <c r="AM537" s="11">
        <f>'OddsRatio_working_3-way'!AA537+'OddsRatio_working_3-way'!AG537</f>
        <v>-0.67851543409687842</v>
      </c>
      <c r="AN537" s="11">
        <f>'OddsRatio_working_3-way'!AB537+'OddsRatio_working_3-way'!AH537</f>
        <v>-0.35688774294193859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1.0354031770388168</v>
      </c>
      <c r="AS537" s="11">
        <f>IF(('OddsRatio_working_3-way'!X537=0),IF(Q537&gt;0,-Q537^(1/3),(-Q537)^(1/3)),'OddsRatio_working_3-way'!AM537-'OddsRatio_working_3-way'!R537/3)</f>
        <v>-0.67851543409687842</v>
      </c>
      <c r="AT537" s="11">
        <f>IF(('OddsRatio_working_3-way'!X537=0),IF(Q537&gt;0,-Q537^(1/3),(-Q537)^(1/3)),'OddsRatio_working_3-way'!AN537-'OddsRatio_working_3-way'!R537/3)</f>
        <v>-0.35688774294193859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9">
        <f t="shared" si="117"/>
        <v>0.45837361530133253</v>
      </c>
      <c r="E538" s="9">
        <f t="shared" si="118"/>
        <v>0.27765042848384019</v>
      </c>
      <c r="F538" s="9">
        <f t="shared" si="119"/>
        <v>0.26397595621482711</v>
      </c>
      <c r="G538" s="9">
        <f t="shared" si="120"/>
        <v>1.0365144238470736</v>
      </c>
      <c r="H538" s="9">
        <f t="shared" si="121"/>
        <v>2.1816264431856642</v>
      </c>
      <c r="I538" s="9">
        <f t="shared" si="122"/>
        <v>3.6016512038561541</v>
      </c>
      <c r="J538" s="9">
        <f t="shared" si="123"/>
        <v>3.7882238001486273</v>
      </c>
      <c r="K538" s="11">
        <f t="shared" si="124"/>
        <v>0.46728971962616822</v>
      </c>
      <c r="L538" s="11">
        <f t="shared" si="125"/>
        <v>0.28490028490028491</v>
      </c>
      <c r="M538" s="11">
        <f t="shared" si="126"/>
        <v>0.2710027100271003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-0.2777049345699143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0.22873993950153312</v>
      </c>
      <c r="Q538" s="11">
        <f>2*'OddsRatio_working_3-way'!K538*'OddsRatio_working_3-way'!L538*'OddsRatio_working_3-way'!M538</f>
        <v>7.215770962193474E-2</v>
      </c>
      <c r="R538" s="11">
        <f t="shared" si="127"/>
        <v>0</v>
      </c>
      <c r="S538" s="11">
        <f t="shared" si="128"/>
        <v>-0.8236797803243433</v>
      </c>
      <c r="T538" s="11">
        <f t="shared" si="129"/>
        <v>-0.25983589284679598</v>
      </c>
      <c r="U538" s="11">
        <f>'OddsRatio_working_3-way'!S538-'OddsRatio_working_3-way'!R538^2/3</f>
        <v>-0.8236797803243433</v>
      </c>
      <c r="V538" s="11">
        <f>'OddsRatio_working_3-way'!S538*'OddsRatio_working_3-way'!R538/3-2*'OddsRatio_working_3-way'!R538^3/27-'OddsRatio_working_3-way'!T538</f>
        <v>0.25983589284679598</v>
      </c>
      <c r="W538" s="11">
        <f>'OddsRatio_working_3-way'!V538^2+4*'OddsRatio_working_3-way'!U538^3/27</f>
        <v>-1.5274081088379798E-2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0.14386519062986661</v>
      </c>
      <c r="Y538" s="11">
        <f>IF('OddsRatio_working_3-way'!W538&gt;=0,IF('OddsRatio_working_3-way'!V538+SQRT('OddsRatio_working_3-way'!W538)&gt;0,0,PI()),ACOS('OddsRatio_working_3-way'!V538/(2*'OddsRatio_working_3-way'!X538)))</f>
        <v>0.44397041861670172</v>
      </c>
      <c r="Z538" s="11">
        <f>'OddsRatio_working_3-way'!X538^(1/3)*COS('OddsRatio_working_3-way'!Y538/3)</f>
        <v>0.51825721192353691</v>
      </c>
      <c r="AA538" s="11">
        <f>'OddsRatio_working_3-way'!X538^(1/3)*COS(('OddsRatio_working_3-way'!Y538+2*PI())/3)</f>
        <v>-0.32603930613758136</v>
      </c>
      <c r="AB538" s="11">
        <f>'OddsRatio_working_3-way'!X538^(1/3)*COS(('OddsRatio_working_3-way'!Y538+4*PI())/3)</f>
        <v>-0.19221790578595521</v>
      </c>
      <c r="AC538" s="11">
        <f>'OddsRatio_working_3-way'!X538^(1/3)*SIN('OddsRatio_working_3-way'!Y538/3)</f>
        <v>7.7261821516344004E-2</v>
      </c>
      <c r="AD538" s="11">
        <f>'OddsRatio_working_3-way'!X538^(1/3)*SIN(('OddsRatio_working_3-way'!Y538+2*PI())/3)</f>
        <v>0.41019300046210649</v>
      </c>
      <c r="AE538" s="11">
        <f>'OddsRatio_working_3-way'!X538^(1/3)*SIN(('OddsRatio_working_3-way'!Y538+4*PI())/3)</f>
        <v>-0.48745482197845047</v>
      </c>
      <c r="AF538" s="11">
        <f>-'OddsRatio_working_3-way'!U538/(3*'OddsRatio_working_3-way'!X538^(1/3))*COS(('OddsRatio_working_3-way'!Y538)/3)</f>
        <v>0.51825721192353669</v>
      </c>
      <c r="AG538" s="11">
        <f>-'OddsRatio_working_3-way'!U538/(3*'OddsRatio_working_3-way'!X538^(1/3))*COS(('OddsRatio_working_3-way'!Y538+2*PI())/3)</f>
        <v>-0.32603930613758125</v>
      </c>
      <c r="AH538" s="11">
        <f>-'OddsRatio_working_3-way'!U538/(3*'OddsRatio_working_3-way'!X538^(1/3))*COS(('OddsRatio_working_3-way'!Y538+4*PI())/3)</f>
        <v>-0.19221790578595513</v>
      </c>
      <c r="AI538" s="11">
        <f>'OddsRatio_working_3-way'!U538/(3*'OddsRatio_working_3-way'!X538^(1/3))*SIN(('OddsRatio_working_3-way'!Y538)/3)</f>
        <v>-7.7261821516343976E-2</v>
      </c>
      <c r="AJ538" s="11">
        <f>'OddsRatio_working_3-way'!U538/(3*'OddsRatio_working_3-way'!X538^(1/3))*SIN(('OddsRatio_working_3-way'!Y538+2*PI())/3)</f>
        <v>-0.41019300046210633</v>
      </c>
      <c r="AK538" s="11">
        <f>'OddsRatio_working_3-way'!U538/(3*'OddsRatio_working_3-way'!X538^(1/3))*SIN(('OddsRatio_working_3-way'!Y538+4*PI())/3)</f>
        <v>0.4874548219784503</v>
      </c>
      <c r="AL538" s="11">
        <f>'OddsRatio_working_3-way'!Z538+'OddsRatio_working_3-way'!AF538</f>
        <v>1.0365144238470736</v>
      </c>
      <c r="AM538" s="11">
        <f>'OddsRatio_working_3-way'!AA538+'OddsRatio_working_3-way'!AG538</f>
        <v>-0.65207861227516262</v>
      </c>
      <c r="AN538" s="11">
        <f>'OddsRatio_working_3-way'!AB538+'OddsRatio_working_3-way'!AH538</f>
        <v>-0.38443581157191031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1.0365144238470736</v>
      </c>
      <c r="AS538" s="11">
        <f>IF(('OddsRatio_working_3-way'!X538=0),IF(Q538&gt;0,-Q538^(1/3),(-Q538)^(1/3)),'OddsRatio_working_3-way'!AM538-'OddsRatio_working_3-way'!R538/3)</f>
        <v>-0.65207861227516262</v>
      </c>
      <c r="AT538" s="11">
        <f>IF(('OddsRatio_working_3-way'!X538=0),IF(Q538&gt;0,-Q538^(1/3),(-Q538)^(1/3)),'OddsRatio_working_3-way'!AN538-'OddsRatio_working_3-way'!R538/3)</f>
        <v>-0.38443581157191031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9">
        <f t="shared" si="117"/>
        <v>0.45050478897398355</v>
      </c>
      <c r="E539" s="9">
        <f t="shared" si="118"/>
        <v>0.29338811858745684</v>
      </c>
      <c r="F539" s="9">
        <f t="shared" si="119"/>
        <v>0.25610709243855934</v>
      </c>
      <c r="G539" s="9">
        <f t="shared" si="120"/>
        <v>1.0336713816288838</v>
      </c>
      <c r="H539" s="9">
        <f t="shared" si="121"/>
        <v>2.2197322303220832</v>
      </c>
      <c r="I539" s="9">
        <f t="shared" si="122"/>
        <v>3.4084543191952994</v>
      </c>
      <c r="J539" s="9">
        <f t="shared" si="123"/>
        <v>3.9046165823771641</v>
      </c>
      <c r="K539" s="11">
        <f t="shared" si="124"/>
        <v>0.4587155963302752</v>
      </c>
      <c r="L539" s="11">
        <f t="shared" si="125"/>
        <v>0.3003003003003003</v>
      </c>
      <c r="M539" s="11">
        <f t="shared" si="126"/>
        <v>0.26246719160104987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-0.2793306200804575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0.22850272073706301</v>
      </c>
      <c r="Q539" s="11">
        <f>2*'OddsRatio_working_3-way'!K539*'OddsRatio_working_3-way'!L539*'OddsRatio_working_3-way'!M539</f>
        <v>7.2310987575019942E-2</v>
      </c>
      <c r="R539" s="11">
        <f t="shared" si="127"/>
        <v>0</v>
      </c>
      <c r="S539" s="11">
        <f t="shared" si="128"/>
        <v>-0.81803677903713468</v>
      </c>
      <c r="T539" s="11">
        <f t="shared" si="129"/>
        <v>-0.25887239842947296</v>
      </c>
      <c r="U539" s="11">
        <f>'OddsRatio_working_3-way'!S539-'OddsRatio_working_3-way'!R539^2/3</f>
        <v>-0.81803677903713468</v>
      </c>
      <c r="V539" s="11">
        <f>'OddsRatio_working_3-way'!S539*'OddsRatio_working_3-way'!R539/3-2*'OddsRatio_working_3-way'!R539^3/27-'OddsRatio_working_3-way'!T539</f>
        <v>0.25887239842947296</v>
      </c>
      <c r="W539" s="11">
        <f>'OddsRatio_working_3-way'!V539^2+4*'OddsRatio_working_3-way'!U539^3/27</f>
        <v>-1.4083935335653788E-2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0.14238930262161689</v>
      </c>
      <c r="Y539" s="11">
        <f>IF('OddsRatio_working_3-way'!W539&gt;=0,IF('OddsRatio_working_3-way'!V539+SQRT('OddsRatio_working_3-way'!W539)&gt;0,0,PI()),ACOS('OddsRatio_working_3-way'!V539/(2*'OddsRatio_working_3-way'!X539)))</f>
        <v>0.42984498171096308</v>
      </c>
      <c r="Z539" s="11">
        <f>'OddsRatio_working_3-way'!X539^(1/3)*COS('OddsRatio_working_3-way'!Y539/3)</f>
        <v>0.51683569081444192</v>
      </c>
      <c r="AA539" s="11">
        <f>'OddsRatio_working_3-way'!X539^(1/3)*COS(('OddsRatio_working_3-way'!Y539+2*PI())/3)</f>
        <v>-0.32299219236135324</v>
      </c>
      <c r="AB539" s="11">
        <f>'OddsRatio_working_3-way'!X539^(1/3)*COS(('OddsRatio_working_3-way'!Y539+4*PI())/3)</f>
        <v>-0.19384349845308874</v>
      </c>
      <c r="AC539" s="11">
        <f>'OddsRatio_working_3-way'!X539^(1/3)*SIN('OddsRatio_working_3-way'!Y539/3)</f>
        <v>7.4564033193425236E-2</v>
      </c>
      <c r="AD539" s="11">
        <f>'OddsRatio_working_3-way'!X539^(1/3)*SIN(('OddsRatio_working_3-way'!Y539+2*PI())/3)</f>
        <v>0.41031082123107376</v>
      </c>
      <c r="AE539" s="11">
        <f>'OddsRatio_working_3-way'!X539^(1/3)*SIN(('OddsRatio_working_3-way'!Y539+4*PI())/3)</f>
        <v>-0.48487485442449885</v>
      </c>
      <c r="AF539" s="11">
        <f>-'OddsRatio_working_3-way'!U539/(3*'OddsRatio_working_3-way'!X539^(1/3))*COS(('OddsRatio_working_3-way'!Y539)/3)</f>
        <v>0.51683569081444192</v>
      </c>
      <c r="AG539" s="11">
        <f>-'OddsRatio_working_3-way'!U539/(3*'OddsRatio_working_3-way'!X539^(1/3))*COS(('OddsRatio_working_3-way'!Y539+2*PI())/3)</f>
        <v>-0.32299219236135324</v>
      </c>
      <c r="AH539" s="11">
        <f>-'OddsRatio_working_3-way'!U539/(3*'OddsRatio_working_3-way'!X539^(1/3))*COS(('OddsRatio_working_3-way'!Y539+4*PI())/3)</f>
        <v>-0.19384349845308874</v>
      </c>
      <c r="AI539" s="11">
        <f>'OddsRatio_working_3-way'!U539/(3*'OddsRatio_working_3-way'!X539^(1/3))*SIN(('OddsRatio_working_3-way'!Y539)/3)</f>
        <v>-7.4564033193425236E-2</v>
      </c>
      <c r="AJ539" s="11">
        <f>'OddsRatio_working_3-way'!U539/(3*'OddsRatio_working_3-way'!X539^(1/3))*SIN(('OddsRatio_working_3-way'!Y539+2*PI())/3)</f>
        <v>-0.41031082123107376</v>
      </c>
      <c r="AK539" s="11">
        <f>'OddsRatio_working_3-way'!U539/(3*'OddsRatio_working_3-way'!X539^(1/3))*SIN(('OddsRatio_working_3-way'!Y539+4*PI())/3)</f>
        <v>0.48487485442449885</v>
      </c>
      <c r="AL539" s="11">
        <f>'OddsRatio_working_3-way'!Z539+'OddsRatio_working_3-way'!AF539</f>
        <v>1.0336713816288838</v>
      </c>
      <c r="AM539" s="11">
        <f>'OddsRatio_working_3-way'!AA539+'OddsRatio_working_3-way'!AG539</f>
        <v>-0.64598438472270647</v>
      </c>
      <c r="AN539" s="11">
        <f>'OddsRatio_working_3-way'!AB539+'OddsRatio_working_3-way'!AH539</f>
        <v>-0.38768699690617747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1.0336713816288838</v>
      </c>
      <c r="AS539" s="11">
        <f>IF(('OddsRatio_working_3-way'!X539=0),IF(Q539&gt;0,-Q539^(1/3),(-Q539)^(1/3)),'OddsRatio_working_3-way'!AM539-'OddsRatio_working_3-way'!R539/3)</f>
        <v>-0.64598438472270647</v>
      </c>
      <c r="AT539" s="11">
        <f>IF(('OddsRatio_working_3-way'!X539=0),IF(Q539&gt;0,-Q539^(1/3),(-Q539)^(1/3)),'OddsRatio_working_3-way'!AN539-'OddsRatio_working_3-way'!R539/3)</f>
        <v>-0.38768699690617747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9">
        <f t="shared" si="117"/>
        <v>0.32393553269125974</v>
      </c>
      <c r="E540" s="9">
        <f t="shared" si="118"/>
        <v>0.30438599961602808</v>
      </c>
      <c r="F540" s="9">
        <f t="shared" si="119"/>
        <v>0.37167846769271212</v>
      </c>
      <c r="G540" s="9">
        <f t="shared" si="120"/>
        <v>1.0435169950205676</v>
      </c>
      <c r="H540" s="9">
        <f t="shared" si="121"/>
        <v>3.0870339900411348</v>
      </c>
      <c r="I540" s="9">
        <f t="shared" si="122"/>
        <v>3.2853022190950432</v>
      </c>
      <c r="J540" s="9">
        <f t="shared" si="123"/>
        <v>2.6904975319333193</v>
      </c>
      <c r="K540" s="11">
        <f t="shared" si="124"/>
        <v>0.33333333333333331</v>
      </c>
      <c r="L540" s="11">
        <f t="shared" si="125"/>
        <v>0.31347962382445144</v>
      </c>
      <c r="M540" s="11">
        <f t="shared" si="126"/>
        <v>0.38167938931297707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-0.28299313216396649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0.23171967104580948</v>
      </c>
      <c r="Q540" s="11">
        <f>2*'OddsRatio_working_3-way'!K540*'OddsRatio_working_3-way'!L540*'OddsRatio_working_3-way'!M540</f>
        <v>7.9765807588918936E-2</v>
      </c>
      <c r="R540" s="11">
        <f t="shared" si="127"/>
        <v>0</v>
      </c>
      <c r="S540" s="11">
        <f t="shared" si="128"/>
        <v>-0.81881729522521018</v>
      </c>
      <c r="T540" s="11">
        <f t="shared" si="129"/>
        <v>-0.28186481763346311</v>
      </c>
      <c r="U540" s="11">
        <f>'OddsRatio_working_3-way'!S540-'OddsRatio_working_3-way'!R540^2/3</f>
        <v>-0.81881729522521018</v>
      </c>
      <c r="V540" s="11">
        <f>'OddsRatio_working_3-way'!S540*'OddsRatio_working_3-way'!R540/3-2*'OddsRatio_working_3-way'!R540^3/27-'OddsRatio_working_3-way'!T540</f>
        <v>0.28186481763346311</v>
      </c>
      <c r="W540" s="11">
        <f>'OddsRatio_working_3-way'!V540^2+4*'OddsRatio_working_3-way'!U540^3/27</f>
        <v>-1.8834375136064507E-3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0.14259313880158458</v>
      </c>
      <c r="Y540" s="11">
        <f>IF('OddsRatio_working_3-way'!W540&gt;=0,IF('OddsRatio_working_3-way'!V540+SQRT('OddsRatio_working_3-way'!W540)&gt;0,0,PI()),ACOS('OddsRatio_working_3-way'!V540/(2*'OddsRatio_working_3-way'!X540)))</f>
        <v>0.15276983356704332</v>
      </c>
      <c r="Z540" s="11">
        <f>'OddsRatio_working_3-way'!X540^(1/3)*COS('OddsRatio_working_3-way'!Y540/3)</f>
        <v>0.5217584975102838</v>
      </c>
      <c r="AA540" s="11">
        <f>'OddsRatio_working_3-way'!X540^(1/3)*COS(('OddsRatio_working_3-way'!Y540+2*PI())/3)</f>
        <v>-0.28390915351310675</v>
      </c>
      <c r="AB540" s="11">
        <f>'OddsRatio_working_3-way'!X540^(1/3)*COS(('OddsRatio_working_3-way'!Y540+4*PI())/3)</f>
        <v>-0.23784934399717694</v>
      </c>
      <c r="AC540" s="11">
        <f>'OddsRatio_working_3-way'!X540^(1/3)*SIN('OddsRatio_working_3-way'!Y540/3)</f>
        <v>2.6592643422844987E-2</v>
      </c>
      <c r="AD540" s="11">
        <f>'OddsRatio_working_3-way'!X540^(1/3)*SIN(('OddsRatio_working_3-way'!Y540+2*PI())/3)</f>
        <v>0.43855979177288312</v>
      </c>
      <c r="AE540" s="11">
        <f>'OddsRatio_working_3-way'!X540^(1/3)*SIN(('OddsRatio_working_3-way'!Y540+4*PI())/3)</f>
        <v>-0.46515243519572802</v>
      </c>
      <c r="AF540" s="11">
        <f>-'OddsRatio_working_3-way'!U540/(3*'OddsRatio_working_3-way'!X540^(1/3))*COS(('OddsRatio_working_3-way'!Y540)/3)</f>
        <v>0.52175849751028369</v>
      </c>
      <c r="AG540" s="11">
        <f>-'OddsRatio_working_3-way'!U540/(3*'OddsRatio_working_3-way'!X540^(1/3))*COS(('OddsRatio_working_3-way'!Y540+2*PI())/3)</f>
        <v>-0.28390915351310669</v>
      </c>
      <c r="AH540" s="11">
        <f>-'OddsRatio_working_3-way'!U540/(3*'OddsRatio_working_3-way'!X540^(1/3))*COS(('OddsRatio_working_3-way'!Y540+4*PI())/3)</f>
        <v>-0.23784934399717689</v>
      </c>
      <c r="AI540" s="11">
        <f>'OddsRatio_working_3-way'!U540/(3*'OddsRatio_working_3-way'!X540^(1/3))*SIN(('OddsRatio_working_3-way'!Y540)/3)</f>
        <v>-2.6592643422844984E-2</v>
      </c>
      <c r="AJ540" s="11">
        <f>'OddsRatio_working_3-way'!U540/(3*'OddsRatio_working_3-way'!X540^(1/3))*SIN(('OddsRatio_working_3-way'!Y540+2*PI())/3)</f>
        <v>-0.43855979177288301</v>
      </c>
      <c r="AK540" s="11">
        <f>'OddsRatio_working_3-way'!U540/(3*'OddsRatio_working_3-way'!X540^(1/3))*SIN(('OddsRatio_working_3-way'!Y540+4*PI())/3)</f>
        <v>0.46515243519572796</v>
      </c>
      <c r="AL540" s="11">
        <f>'OddsRatio_working_3-way'!Z540+'OddsRatio_working_3-way'!AF540</f>
        <v>1.0435169950205676</v>
      </c>
      <c r="AM540" s="11">
        <f>'OddsRatio_working_3-way'!AA540+'OddsRatio_working_3-way'!AG540</f>
        <v>-0.5678183070262135</v>
      </c>
      <c r="AN540" s="11">
        <f>'OddsRatio_working_3-way'!AB540+'OddsRatio_working_3-way'!AH540</f>
        <v>-0.47569868799435383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1.0435169950205676</v>
      </c>
      <c r="AS540" s="11">
        <f>IF(('OddsRatio_working_3-way'!X540=0),IF(Q540&gt;0,-Q540^(1/3),(-Q540)^(1/3)),'OddsRatio_working_3-way'!AM540-'OddsRatio_working_3-way'!R540/3)</f>
        <v>-0.5678183070262135</v>
      </c>
      <c r="AT540" s="11">
        <f>IF(('OddsRatio_working_3-way'!X540=0),IF(Q540&gt;0,-Q540^(1/3),(-Q540)^(1/3)),'OddsRatio_working_3-way'!AN540-'OddsRatio_working_3-way'!R540/3)</f>
        <v>-0.47569868799435383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9">
        <f t="shared" si="117"/>
        <v>0.7033496704911183</v>
      </c>
      <c r="E541" s="9">
        <f t="shared" si="118"/>
        <v>0.18139218149786257</v>
      </c>
      <c r="F541" s="9">
        <f t="shared" si="119"/>
        <v>0.11525814801101905</v>
      </c>
      <c r="G541" s="9">
        <f t="shared" si="120"/>
        <v>1.0544198069423418</v>
      </c>
      <c r="H541" s="9">
        <f t="shared" si="121"/>
        <v>1.4217679227769364</v>
      </c>
      <c r="I541" s="9">
        <f t="shared" si="122"/>
        <v>5.5129167737132239</v>
      </c>
      <c r="J541" s="9">
        <f t="shared" si="123"/>
        <v>8.6761761945402487</v>
      </c>
      <c r="K541" s="11">
        <f t="shared" si="124"/>
        <v>0.7142857142857143</v>
      </c>
      <c r="L541" s="11">
        <f t="shared" si="125"/>
        <v>0.18939393939393939</v>
      </c>
      <c r="M541" s="11">
        <f t="shared" si="126"/>
        <v>0.12077294685990339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-0.20363050797833393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0.19540644540644542</v>
      </c>
      <c r="Q541" s="11">
        <f>2*'OddsRatio_working_3-way'!K541*'OddsRatio_working_3-way'!L541*'OddsRatio_working_3-way'!M541</f>
        <v>3.2676663111445722E-2</v>
      </c>
      <c r="R541" s="11">
        <f t="shared" si="127"/>
        <v>0</v>
      </c>
      <c r="S541" s="11">
        <f t="shared" si="128"/>
        <v>-0.95961281708945334</v>
      </c>
      <c r="T541" s="11">
        <f t="shared" si="129"/>
        <v>-0.16047037075074469</v>
      </c>
      <c r="U541" s="11">
        <f>'OddsRatio_working_3-way'!S541-'OddsRatio_working_3-way'!R541^2/3</f>
        <v>-0.95961281708945334</v>
      </c>
      <c r="V541" s="11">
        <f>'OddsRatio_working_3-way'!S541*'OddsRatio_working_3-way'!R541/3-2*'OddsRatio_working_3-way'!R541^3/27-'OddsRatio_working_3-way'!T541</f>
        <v>0.16047037075074469</v>
      </c>
      <c r="W541" s="11">
        <f>'OddsRatio_working_3-way'!V541^2+4*'OddsRatio_working_3-way'!U541^3/27</f>
        <v>-0.10516273394421835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0.18090983516181466</v>
      </c>
      <c r="Y541" s="11">
        <f>IF('OddsRatio_working_3-way'!W541&gt;=0,IF('OddsRatio_working_3-way'!V541+SQRT('OddsRatio_working_3-way'!W541)&gt;0,0,PI()),ACOS('OddsRatio_working_3-way'!V541/(2*'OddsRatio_working_3-way'!X541)))</f>
        <v>1.1112860340296202</v>
      </c>
      <c r="Z541" s="11">
        <f>'OddsRatio_working_3-way'!X541^(1/3)*COS('OddsRatio_working_3-way'!Y541/3)</f>
        <v>0.52720990347117092</v>
      </c>
      <c r="AA541" s="11">
        <f>'OddsRatio_working_3-way'!X541^(1/3)*COS(('OddsRatio_working_3-way'!Y541+2*PI())/3)</f>
        <v>-0.44091962268472701</v>
      </c>
      <c r="AB541" s="11">
        <f>'OddsRatio_working_3-way'!X541^(1/3)*COS(('OddsRatio_working_3-way'!Y541+4*PI())/3)</f>
        <v>-8.6290280786444046E-2</v>
      </c>
      <c r="AC541" s="11">
        <f>'OddsRatio_working_3-way'!X541^(1/3)*SIN('OddsRatio_working_3-way'!Y541/3)</f>
        <v>0.2047453460075136</v>
      </c>
      <c r="AD541" s="11">
        <f>'OddsRatio_working_3-way'!X541^(1/3)*SIN(('OddsRatio_working_3-way'!Y541+2*PI())/3)</f>
        <v>0.35420449652901892</v>
      </c>
      <c r="AE541" s="11">
        <f>'OddsRatio_working_3-way'!X541^(1/3)*SIN(('OddsRatio_working_3-way'!Y541+4*PI())/3)</f>
        <v>-0.55894984253653246</v>
      </c>
      <c r="AF541" s="11">
        <f>-'OddsRatio_working_3-way'!U541/(3*'OddsRatio_working_3-way'!X541^(1/3))*COS(('OddsRatio_working_3-way'!Y541)/3)</f>
        <v>0.52720990347117092</v>
      </c>
      <c r="AG541" s="11">
        <f>-'OddsRatio_working_3-way'!U541/(3*'OddsRatio_working_3-way'!X541^(1/3))*COS(('OddsRatio_working_3-way'!Y541+2*PI())/3)</f>
        <v>-0.44091962268472701</v>
      </c>
      <c r="AH541" s="11">
        <f>-'OddsRatio_working_3-way'!U541/(3*'OddsRatio_working_3-way'!X541^(1/3))*COS(('OddsRatio_working_3-way'!Y541+4*PI())/3)</f>
        <v>-8.6290280786444046E-2</v>
      </c>
      <c r="AI541" s="11">
        <f>'OddsRatio_working_3-way'!U541/(3*'OddsRatio_working_3-way'!X541^(1/3))*SIN(('OddsRatio_working_3-way'!Y541)/3)</f>
        <v>-0.2047453460075136</v>
      </c>
      <c r="AJ541" s="11">
        <f>'OddsRatio_working_3-way'!U541/(3*'OddsRatio_working_3-way'!X541^(1/3))*SIN(('OddsRatio_working_3-way'!Y541+2*PI())/3)</f>
        <v>-0.35420449652901892</v>
      </c>
      <c r="AK541" s="11">
        <f>'OddsRatio_working_3-way'!U541/(3*'OddsRatio_working_3-way'!X541^(1/3))*SIN(('OddsRatio_working_3-way'!Y541+4*PI())/3)</f>
        <v>0.55894984253653246</v>
      </c>
      <c r="AL541" s="11">
        <f>'OddsRatio_working_3-way'!Z541+'OddsRatio_working_3-way'!AF541</f>
        <v>1.0544198069423418</v>
      </c>
      <c r="AM541" s="11">
        <f>'OddsRatio_working_3-way'!AA541+'OddsRatio_working_3-way'!AG541</f>
        <v>-0.88183924536945402</v>
      </c>
      <c r="AN541" s="11">
        <f>'OddsRatio_working_3-way'!AB541+'OddsRatio_working_3-way'!AH541</f>
        <v>-0.17258056157288809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1.0544198069423418</v>
      </c>
      <c r="AS541" s="11">
        <f>IF(('OddsRatio_working_3-way'!X541=0),IF(Q541&gt;0,-Q541^(1/3),(-Q541)^(1/3)),'OddsRatio_working_3-way'!AM541-'OddsRatio_working_3-way'!R541/3)</f>
        <v>-0.88183924536945402</v>
      </c>
      <c r="AT541" s="11">
        <f>IF(('OddsRatio_working_3-way'!X541=0),IF(Q541&gt;0,-Q541^(1/3),(-Q541)^(1/3)),'OddsRatio_working_3-way'!AN541-'OddsRatio_working_3-way'!R541/3)</f>
        <v>-0.17258056157288809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9">
        <f t="shared" si="117"/>
        <v>0.45178534624054778</v>
      </c>
      <c r="E542" s="9">
        <f t="shared" si="118"/>
        <v>0.27994900864517891</v>
      </c>
      <c r="F542" s="9">
        <f t="shared" si="119"/>
        <v>0.26826564511427331</v>
      </c>
      <c r="G542" s="9">
        <f t="shared" si="120"/>
        <v>1.0371286652539147</v>
      </c>
      <c r="H542" s="9">
        <f t="shared" si="121"/>
        <v>2.2134405383470801</v>
      </c>
      <c r="I542" s="9">
        <f t="shared" si="122"/>
        <v>3.572079089829709</v>
      </c>
      <c r="J542" s="9">
        <f t="shared" si="123"/>
        <v>3.7276483896177957</v>
      </c>
      <c r="K542" s="11">
        <f t="shared" si="124"/>
        <v>0.46082949308755761</v>
      </c>
      <c r="L542" s="11">
        <f t="shared" si="125"/>
        <v>0.28735632183908044</v>
      </c>
      <c r="M542" s="11">
        <f t="shared" si="126"/>
        <v>0.27548209366391185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-0.27838619061189585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0.22909417185885989</v>
      </c>
      <c r="Q542" s="11">
        <f>2*'OddsRatio_working_3-way'!K542*'OddsRatio_working_3-way'!L542*'OddsRatio_working_3-way'!M542</f>
        <v>7.2959927343585945E-2</v>
      </c>
      <c r="R542" s="11">
        <f t="shared" si="127"/>
        <v>0</v>
      </c>
      <c r="S542" s="11">
        <f t="shared" si="128"/>
        <v>-0.82293655211599548</v>
      </c>
      <c r="T542" s="11">
        <f t="shared" si="129"/>
        <v>-0.26208170449553997</v>
      </c>
      <c r="U542" s="11">
        <f>'OddsRatio_working_3-way'!S542-'OddsRatio_working_3-way'!R542^2/3</f>
        <v>-0.82293655211599548</v>
      </c>
      <c r="V542" s="11">
        <f>'OddsRatio_working_3-way'!S542*'OddsRatio_working_3-way'!R542/3-2*'OddsRatio_working_3-way'!R542^3/27-'OddsRatio_working_3-way'!T542</f>
        <v>0.26208170449553997</v>
      </c>
      <c r="W542" s="11">
        <f>'OddsRatio_working_3-way'!V542^2+4*'OddsRatio_working_3-way'!U542^3/27</f>
        <v>-1.387804708183249E-2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0.14367051447071527</v>
      </c>
      <c r="Y542" s="11">
        <f>IF('OddsRatio_working_3-way'!W542&gt;=0,IF('OddsRatio_working_3-way'!V542+SQRT('OddsRatio_working_3-way'!W542)&gt;0,0,PI()),ACOS('OddsRatio_working_3-way'!V542/(2*'OddsRatio_working_3-way'!X542)))</f>
        <v>0.42243613434620264</v>
      </c>
      <c r="Z542" s="11">
        <f>'OddsRatio_working_3-way'!X542^(1/3)*COS('OddsRatio_working_3-way'!Y542/3)</f>
        <v>0.51856433262695745</v>
      </c>
      <c r="AA542" s="11">
        <f>'OddsRatio_working_3-way'!X542^(1/3)*COS(('OddsRatio_working_3-way'!Y542+2*PI())/3)</f>
        <v>-0.32294072995080542</v>
      </c>
      <c r="AB542" s="11">
        <f>'OddsRatio_working_3-way'!X542^(1/3)*COS(('OddsRatio_working_3-way'!Y542+4*PI())/3)</f>
        <v>-0.19562360267615192</v>
      </c>
      <c r="AC542" s="11">
        <f>'OddsRatio_working_3-way'!X542^(1/3)*SIN('OddsRatio_working_3-way'!Y542/3)</f>
        <v>7.3506577704471013E-2</v>
      </c>
      <c r="AD542" s="11">
        <f>'OddsRatio_working_3-way'!X542^(1/3)*SIN(('OddsRatio_working_3-way'!Y542+2*PI())/3)</f>
        <v>0.41233659669923328</v>
      </c>
      <c r="AE542" s="11">
        <f>'OddsRatio_working_3-way'!X542^(1/3)*SIN(('OddsRatio_working_3-way'!Y542+4*PI())/3)</f>
        <v>-0.48584317440370434</v>
      </c>
      <c r="AF542" s="11">
        <f>-'OddsRatio_working_3-way'!U542/(3*'OddsRatio_working_3-way'!X542^(1/3))*COS(('OddsRatio_working_3-way'!Y542)/3)</f>
        <v>0.51856433262695734</v>
      </c>
      <c r="AG542" s="11">
        <f>-'OddsRatio_working_3-way'!U542/(3*'OddsRatio_working_3-way'!X542^(1/3))*COS(('OddsRatio_working_3-way'!Y542+2*PI())/3)</f>
        <v>-0.32294072995080536</v>
      </c>
      <c r="AH542" s="11">
        <f>-'OddsRatio_working_3-way'!U542/(3*'OddsRatio_working_3-way'!X542^(1/3))*COS(('OddsRatio_working_3-way'!Y542+4*PI())/3)</f>
        <v>-0.19562360267615186</v>
      </c>
      <c r="AI542" s="11">
        <f>'OddsRatio_working_3-way'!U542/(3*'OddsRatio_working_3-way'!X542^(1/3))*SIN(('OddsRatio_working_3-way'!Y542)/3)</f>
        <v>-7.3506577704470999E-2</v>
      </c>
      <c r="AJ542" s="11">
        <f>'OddsRatio_working_3-way'!U542/(3*'OddsRatio_working_3-way'!X542^(1/3))*SIN(('OddsRatio_working_3-way'!Y542+2*PI())/3)</f>
        <v>-0.41233659669923317</v>
      </c>
      <c r="AK542" s="11">
        <f>'OddsRatio_working_3-way'!U542/(3*'OddsRatio_working_3-way'!X542^(1/3))*SIN(('OddsRatio_working_3-way'!Y542+4*PI())/3)</f>
        <v>0.48584317440370423</v>
      </c>
      <c r="AL542" s="11">
        <f>'OddsRatio_working_3-way'!Z542+'OddsRatio_working_3-way'!AF542</f>
        <v>1.0371286652539147</v>
      </c>
      <c r="AM542" s="11">
        <f>'OddsRatio_working_3-way'!AA542+'OddsRatio_working_3-way'!AG542</f>
        <v>-0.64588145990161072</v>
      </c>
      <c r="AN542" s="11">
        <f>'OddsRatio_working_3-way'!AB542+'OddsRatio_working_3-way'!AH542</f>
        <v>-0.39124720535230378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1.0371286652539147</v>
      </c>
      <c r="AS542" s="11">
        <f>IF(('OddsRatio_working_3-way'!X542=0),IF(Q542&gt;0,-Q542^(1/3),(-Q542)^(1/3)),'OddsRatio_working_3-way'!AM542-'OddsRatio_working_3-way'!R542/3)</f>
        <v>-0.64588145990161072</v>
      </c>
      <c r="AT542" s="11">
        <f>IF(('OddsRatio_working_3-way'!X542=0),IF(Q542&gt;0,-Q542^(1/3),(-Q542)^(1/3)),'OddsRatio_working_3-way'!AN542-'OddsRatio_working_3-way'!R542/3)</f>
        <v>-0.39124720535230378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9">
        <f t="shared" si="117"/>
        <v>0.28638343914911607</v>
      </c>
      <c r="E543" s="9">
        <f t="shared" si="118"/>
        <v>0.27342917602980138</v>
      </c>
      <c r="F543" s="9">
        <f t="shared" si="119"/>
        <v>0.44018738482108261</v>
      </c>
      <c r="G543" s="9">
        <f t="shared" si="120"/>
        <v>1.0339510471149151</v>
      </c>
      <c r="H543" s="9">
        <f t="shared" si="121"/>
        <v>3.4918220235469453</v>
      </c>
      <c r="I543" s="9">
        <f t="shared" si="122"/>
        <v>3.6572541910853316</v>
      </c>
      <c r="J543" s="9">
        <f t="shared" si="123"/>
        <v>2.2717597879513458</v>
      </c>
      <c r="K543" s="11">
        <f t="shared" si="124"/>
        <v>0.29325513196480935</v>
      </c>
      <c r="L543" s="11">
        <f t="shared" si="125"/>
        <v>0.28011204481792717</v>
      </c>
      <c r="M543" s="11">
        <f t="shared" si="126"/>
        <v>0.44843049327354262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-0.28062594394569096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0.2287516008468008</v>
      </c>
      <c r="Q543" s="11">
        <f>2*'OddsRatio_working_3-way'!K543*'OddsRatio_working_3-way'!L543*'OddsRatio_working_3-way'!M543</f>
        <v>7.3672013155169344E-2</v>
      </c>
      <c r="R543" s="11">
        <f t="shared" si="127"/>
        <v>0</v>
      </c>
      <c r="S543" s="11">
        <f t="shared" si="128"/>
        <v>-0.81514772878971831</v>
      </c>
      <c r="T543" s="11">
        <f t="shared" si="129"/>
        <v>-0.26252744888557761</v>
      </c>
      <c r="U543" s="11">
        <f>'OddsRatio_working_3-way'!S543-'OddsRatio_working_3-way'!R543^2/3</f>
        <v>-0.81514772878971831</v>
      </c>
      <c r="V543" s="11">
        <f>'OddsRatio_working_3-way'!S543*'OddsRatio_working_3-way'!R543/3-2*'OddsRatio_working_3-way'!R543^3/27-'OddsRatio_working_3-way'!T543</f>
        <v>0.26252744888557761</v>
      </c>
      <c r="W543" s="11">
        <f>'OddsRatio_working_3-way'!V543^2+4*'OddsRatio_working_3-way'!U543^3/27</f>
        <v>-1.1321976185846058E-2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0.14163565723734228</v>
      </c>
      <c r="Y543" s="11">
        <f>IF('OddsRatio_working_3-way'!W543&gt;=0,IF('OddsRatio_working_3-way'!V543+SQRT('OddsRatio_working_3-way'!W543)&gt;0,0,PI()),ACOS('OddsRatio_working_3-way'!V543/(2*'OddsRatio_working_3-way'!X543)))</f>
        <v>0.38507482865138054</v>
      </c>
      <c r="Z543" s="11">
        <f>'OddsRatio_working_3-way'!X543^(1/3)*COS('OddsRatio_working_3-way'!Y543/3)</f>
        <v>0.51697552355745757</v>
      </c>
      <c r="AA543" s="11">
        <f>'OddsRatio_working_3-way'!X543^(1/3)*COS(('OddsRatio_working_3-way'!Y543+2*PI())/3)</f>
        <v>-0.31627325502140186</v>
      </c>
      <c r="AB543" s="11">
        <f>'OddsRatio_working_3-way'!X543^(1/3)*COS(('OddsRatio_working_3-way'!Y543+4*PI())/3)</f>
        <v>-0.20070226853605591</v>
      </c>
      <c r="AC543" s="11">
        <f>'OddsRatio_working_3-way'!X543^(1/3)*SIN('OddsRatio_working_3-way'!Y543/3)</f>
        <v>6.6724940157825208E-2</v>
      </c>
      <c r="AD543" s="11">
        <f>'OddsRatio_working_3-way'!X543^(1/3)*SIN(('OddsRatio_working_3-way'!Y543+2*PI())/3)</f>
        <v>0.41435146645660625</v>
      </c>
      <c r="AE543" s="11">
        <f>'OddsRatio_working_3-way'!X543^(1/3)*SIN(('OddsRatio_working_3-way'!Y543+4*PI())/3)</f>
        <v>-0.4810764066144313</v>
      </c>
      <c r="AF543" s="11">
        <f>-'OddsRatio_working_3-way'!U543/(3*'OddsRatio_working_3-way'!X543^(1/3))*COS(('OddsRatio_working_3-way'!Y543)/3)</f>
        <v>0.51697552355745757</v>
      </c>
      <c r="AG543" s="11">
        <f>-'OddsRatio_working_3-way'!U543/(3*'OddsRatio_working_3-way'!X543^(1/3))*COS(('OddsRatio_working_3-way'!Y543+2*PI())/3)</f>
        <v>-0.31627325502140186</v>
      </c>
      <c r="AH543" s="11">
        <f>-'OddsRatio_working_3-way'!U543/(3*'OddsRatio_working_3-way'!X543^(1/3))*COS(('OddsRatio_working_3-way'!Y543+4*PI())/3)</f>
        <v>-0.20070226853605591</v>
      </c>
      <c r="AI543" s="11">
        <f>'OddsRatio_working_3-way'!U543/(3*'OddsRatio_working_3-way'!X543^(1/3))*SIN(('OddsRatio_working_3-way'!Y543)/3)</f>
        <v>-6.6724940157825208E-2</v>
      </c>
      <c r="AJ543" s="11">
        <f>'OddsRatio_working_3-way'!U543/(3*'OddsRatio_working_3-way'!X543^(1/3))*SIN(('OddsRatio_working_3-way'!Y543+2*PI())/3)</f>
        <v>-0.41435146645660625</v>
      </c>
      <c r="AK543" s="11">
        <f>'OddsRatio_working_3-way'!U543/(3*'OddsRatio_working_3-way'!X543^(1/3))*SIN(('OddsRatio_working_3-way'!Y543+4*PI())/3)</f>
        <v>0.4810764066144313</v>
      </c>
      <c r="AL543" s="11">
        <f>'OddsRatio_working_3-way'!Z543+'OddsRatio_working_3-way'!AF543</f>
        <v>1.0339510471149151</v>
      </c>
      <c r="AM543" s="11">
        <f>'OddsRatio_working_3-way'!AA543+'OddsRatio_working_3-way'!AG543</f>
        <v>-0.63254651004280371</v>
      </c>
      <c r="AN543" s="11">
        <f>'OddsRatio_working_3-way'!AB543+'OddsRatio_working_3-way'!AH543</f>
        <v>-0.40140453707211182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1.0339510471149151</v>
      </c>
      <c r="AS543" s="11">
        <f>IF(('OddsRatio_working_3-way'!X543=0),IF(Q543&gt;0,-Q543^(1/3),(-Q543)^(1/3)),'OddsRatio_working_3-way'!AM543-'OddsRatio_working_3-way'!R543/3)</f>
        <v>-0.63254651004280371</v>
      </c>
      <c r="AT543" s="11">
        <f>IF(('OddsRatio_working_3-way'!X543=0),IF(Q543&gt;0,-Q543^(1/3),(-Q543)^(1/3)),'OddsRatio_working_3-way'!AN543-'OddsRatio_working_3-way'!R543/3)</f>
        <v>-0.40140453707211182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9">
        <f t="shared" si="117"/>
        <v>0.4156842483347451</v>
      </c>
      <c r="E544" s="9">
        <f t="shared" si="118"/>
        <v>0.287306965362918</v>
      </c>
      <c r="F544" s="9">
        <f t="shared" si="119"/>
        <v>0.29700878630233712</v>
      </c>
      <c r="G544" s="9">
        <f t="shared" si="120"/>
        <v>1.0335824288968367</v>
      </c>
      <c r="H544" s="9">
        <f t="shared" si="121"/>
        <v>2.4056721032996973</v>
      </c>
      <c r="I544" s="9">
        <f t="shared" si="122"/>
        <v>3.4805978293524085</v>
      </c>
      <c r="J544" s="9">
        <f t="shared" si="123"/>
        <v>3.3669037621737559</v>
      </c>
      <c r="K544" s="11">
        <f t="shared" si="124"/>
        <v>0.42372881355932207</v>
      </c>
      <c r="L544" s="11">
        <f t="shared" si="125"/>
        <v>0.29411764705882354</v>
      </c>
      <c r="M544" s="11">
        <f t="shared" si="126"/>
        <v>0.303951367781155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-0.28313842666529299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0.22917569480009817</v>
      </c>
      <c r="Q544" s="11">
        <f>2*'OddsRatio_working_3-way'!K544*'OddsRatio_working_3-way'!L544*'OddsRatio_working_3-way'!M544</f>
        <v>7.5760560264495277E-2</v>
      </c>
      <c r="R544" s="11">
        <f t="shared" si="127"/>
        <v>0</v>
      </c>
      <c r="S544" s="11">
        <f t="shared" si="128"/>
        <v>-0.80941219282472776</v>
      </c>
      <c r="T544" s="11">
        <f t="shared" si="129"/>
        <v>-0.26757427861974475</v>
      </c>
      <c r="U544" s="11">
        <f>'OddsRatio_working_3-way'!S544-'OddsRatio_working_3-way'!R544^2/3</f>
        <v>-0.80941219282472776</v>
      </c>
      <c r="V544" s="11">
        <f>'OddsRatio_working_3-way'!S544*'OddsRatio_working_3-way'!R544/3-2*'OddsRatio_working_3-way'!R544^3/27-'OddsRatio_working_3-way'!T544</f>
        <v>0.26757427861974475</v>
      </c>
      <c r="W544" s="11">
        <f>'OddsRatio_working_3-way'!V544^2+4*'OddsRatio_working_3-way'!U544^3/27</f>
        <v>-6.9647252049444136E-3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0.14014342633871665</v>
      </c>
      <c r="Y544" s="11">
        <f>IF('OddsRatio_working_3-way'!W544&gt;=0,IF('OddsRatio_working_3-way'!V544+SQRT('OddsRatio_working_3-way'!W544)&gt;0,0,PI()),ACOS('OddsRatio_working_3-way'!V544/(2*'OddsRatio_working_3-way'!X544)))</f>
        <v>0.30233308668596859</v>
      </c>
      <c r="Z544" s="11">
        <f>'OddsRatio_working_3-way'!X544^(1/3)*COS('OddsRatio_working_3-way'!Y544/3)</f>
        <v>0.51679121444841836</v>
      </c>
      <c r="AA544" s="11">
        <f>'OddsRatio_working_3-way'!X544^(1/3)*COS(('OddsRatio_working_3-way'!Y544+2*PI())/3)</f>
        <v>-0.3036524156388396</v>
      </c>
      <c r="AB544" s="11">
        <f>'OddsRatio_working_3-way'!X544^(1/3)*COS(('OddsRatio_working_3-way'!Y544+4*PI())/3)</f>
        <v>-0.21313879880957864</v>
      </c>
      <c r="AC544" s="11">
        <f>'OddsRatio_working_3-way'!X544^(1/3)*SIN('OddsRatio_working_3-way'!Y544/3)</f>
        <v>5.2258061041700422E-2</v>
      </c>
      <c r="AD544" s="11">
        <f>'OddsRatio_working_3-way'!X544^(1/3)*SIN(('OddsRatio_working_3-way'!Y544+2*PI())/3)</f>
        <v>0.42142528964409171</v>
      </c>
      <c r="AE544" s="11">
        <f>'OddsRatio_working_3-way'!X544^(1/3)*SIN(('OddsRatio_working_3-way'!Y544+4*PI())/3)</f>
        <v>-0.47368335068579215</v>
      </c>
      <c r="AF544" s="11">
        <f>-'OddsRatio_working_3-way'!U544/(3*'OddsRatio_working_3-way'!X544^(1/3))*COS(('OddsRatio_working_3-way'!Y544)/3)</f>
        <v>0.51679121444841847</v>
      </c>
      <c r="AG544" s="11">
        <f>-'OddsRatio_working_3-way'!U544/(3*'OddsRatio_working_3-way'!X544^(1/3))*COS(('OddsRatio_working_3-way'!Y544+2*PI())/3)</f>
        <v>-0.30365241563883966</v>
      </c>
      <c r="AH544" s="11">
        <f>-'OddsRatio_working_3-way'!U544/(3*'OddsRatio_working_3-way'!X544^(1/3))*COS(('OddsRatio_working_3-way'!Y544+4*PI())/3)</f>
        <v>-0.2131387988095787</v>
      </c>
      <c r="AI544" s="11">
        <f>'OddsRatio_working_3-way'!U544/(3*'OddsRatio_working_3-way'!X544^(1/3))*SIN(('OddsRatio_working_3-way'!Y544)/3)</f>
        <v>-5.2258061041700429E-2</v>
      </c>
      <c r="AJ544" s="11">
        <f>'OddsRatio_working_3-way'!U544/(3*'OddsRatio_working_3-way'!X544^(1/3))*SIN(('OddsRatio_working_3-way'!Y544+2*PI())/3)</f>
        <v>-0.42142528964409182</v>
      </c>
      <c r="AK544" s="11">
        <f>'OddsRatio_working_3-way'!U544/(3*'OddsRatio_working_3-way'!X544^(1/3))*SIN(('OddsRatio_working_3-way'!Y544+4*PI())/3)</f>
        <v>0.47368335068579226</v>
      </c>
      <c r="AL544" s="11">
        <f>'OddsRatio_working_3-way'!Z544+'OddsRatio_working_3-way'!AF544</f>
        <v>1.0335824288968367</v>
      </c>
      <c r="AM544" s="11">
        <f>'OddsRatio_working_3-way'!AA544+'OddsRatio_working_3-way'!AG544</f>
        <v>-0.6073048312776792</v>
      </c>
      <c r="AN544" s="11">
        <f>'OddsRatio_working_3-way'!AB544+'OddsRatio_working_3-way'!AH544</f>
        <v>-0.42627759761915734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1.0335824288968367</v>
      </c>
      <c r="AS544" s="11">
        <f>IF(('OddsRatio_working_3-way'!X544=0),IF(Q544&gt;0,-Q544^(1/3),(-Q544)^(1/3)),'OddsRatio_working_3-way'!AM544-'OddsRatio_working_3-way'!R544/3)</f>
        <v>-0.6073048312776792</v>
      </c>
      <c r="AT544" s="11">
        <f>IF(('OddsRatio_working_3-way'!X544=0),IF(Q544&gt;0,-Q544^(1/3),(-Q544)^(1/3)),'OddsRatio_working_3-way'!AN544-'OddsRatio_working_3-way'!R544/3)</f>
        <v>-0.42627759761915734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9">
        <f t="shared" si="117"/>
        <v>0.72424887764183177</v>
      </c>
      <c r="E545" s="9">
        <f t="shared" si="118"/>
        <v>0.16897879076019726</v>
      </c>
      <c r="F545" s="9">
        <f t="shared" si="119"/>
        <v>0.10677233159797118</v>
      </c>
      <c r="G545" s="9">
        <f t="shared" si="120"/>
        <v>1.0576134303139422</v>
      </c>
      <c r="H545" s="9">
        <f t="shared" si="121"/>
        <v>1.3807408349130195</v>
      </c>
      <c r="I545" s="9">
        <f t="shared" si="122"/>
        <v>5.9179024509598319</v>
      </c>
      <c r="J545" s="9">
        <f t="shared" si="123"/>
        <v>9.3657222337832824</v>
      </c>
      <c r="K545" s="11">
        <f t="shared" si="124"/>
        <v>0.73529411764705876</v>
      </c>
      <c r="L545" s="11">
        <f t="shared" si="125"/>
        <v>0.17699115044247787</v>
      </c>
      <c r="M545" s="11">
        <f t="shared" si="126"/>
        <v>0.1122334455667789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-0.19340463458110546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0.18871110316538042</v>
      </c>
      <c r="Q545" s="11">
        <f>2*'OddsRatio_working_3-way'!K545*'OddsRatio_working_3-way'!L545*'OddsRatio_working_3-way'!M545</f>
        <v>2.9212245072040319E-2</v>
      </c>
      <c r="R545" s="11">
        <f t="shared" si="127"/>
        <v>0</v>
      </c>
      <c r="S545" s="11">
        <f t="shared" si="128"/>
        <v>-0.9757320633712282</v>
      </c>
      <c r="T545" s="11">
        <f t="shared" si="129"/>
        <v>-0.15104211507294557</v>
      </c>
      <c r="U545" s="11">
        <f>'OddsRatio_working_3-way'!S545-'OddsRatio_working_3-way'!R545^2/3</f>
        <v>-0.9757320633712282</v>
      </c>
      <c r="V545" s="11">
        <f>'OddsRatio_working_3-way'!S545*'OddsRatio_working_3-way'!R545/3-2*'OddsRatio_working_3-way'!R545^3/27-'OddsRatio_working_3-way'!T545</f>
        <v>0.15104211507294557</v>
      </c>
      <c r="W545" s="11">
        <f>'OddsRatio_working_3-way'!V545^2+4*'OddsRatio_working_3-way'!U545^3/27</f>
        <v>-0.11480830853736165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0.18548721590925787</v>
      </c>
      <c r="Y545" s="11">
        <f>IF('OddsRatio_working_3-way'!W545&gt;=0,IF('OddsRatio_working_3-way'!V545+SQRT('OddsRatio_working_3-way'!W545)&gt;0,0,PI()),ACOS('OddsRatio_working_3-way'!V545/(2*'OddsRatio_working_3-way'!X545)))</f>
        <v>1.1514651536757885</v>
      </c>
      <c r="Z545" s="11">
        <f>'OddsRatio_working_3-way'!X545^(1/3)*COS('OddsRatio_working_3-way'!Y545/3)</f>
        <v>0.5288067151569712</v>
      </c>
      <c r="AA545" s="11">
        <f>'OddsRatio_working_3-way'!X545^(1/3)*COS(('OddsRatio_working_3-way'!Y545+2*PI())/3)</f>
        <v>-0.44935094298169537</v>
      </c>
      <c r="AB545" s="11">
        <f>'OddsRatio_working_3-way'!X545^(1/3)*COS(('OddsRatio_working_3-way'!Y545+4*PI())/3)</f>
        <v>-7.9455772175275691E-2</v>
      </c>
      <c r="AC545" s="11">
        <f>'OddsRatio_working_3-way'!X545^(1/3)*SIN('OddsRatio_working_3-way'!Y545/3)</f>
        <v>0.21355907643702898</v>
      </c>
      <c r="AD545" s="11">
        <f>'OddsRatio_working_3-way'!X545^(1/3)*SIN(('OddsRatio_working_3-way'!Y545+2*PI())/3)</f>
        <v>0.35118051079922413</v>
      </c>
      <c r="AE545" s="11">
        <f>'OddsRatio_working_3-way'!X545^(1/3)*SIN(('OddsRatio_working_3-way'!Y545+4*PI())/3)</f>
        <v>-0.56473958723625306</v>
      </c>
      <c r="AF545" s="11">
        <f>-'OddsRatio_working_3-way'!U545/(3*'OddsRatio_working_3-way'!X545^(1/3))*COS(('OddsRatio_working_3-way'!Y545)/3)</f>
        <v>0.52880671515697097</v>
      </c>
      <c r="AG545" s="11">
        <f>-'OddsRatio_working_3-way'!U545/(3*'OddsRatio_working_3-way'!X545^(1/3))*COS(('OddsRatio_working_3-way'!Y545+2*PI())/3)</f>
        <v>-0.4493509429816952</v>
      </c>
      <c r="AH545" s="11">
        <f>-'OddsRatio_working_3-way'!U545/(3*'OddsRatio_working_3-way'!X545^(1/3))*COS(('OddsRatio_working_3-way'!Y545+4*PI())/3)</f>
        <v>-7.9455772175275649E-2</v>
      </c>
      <c r="AI545" s="11">
        <f>'OddsRatio_working_3-way'!U545/(3*'OddsRatio_working_3-way'!X545^(1/3))*SIN(('OddsRatio_working_3-way'!Y545)/3)</f>
        <v>-0.2135590764370289</v>
      </c>
      <c r="AJ545" s="11">
        <f>'OddsRatio_working_3-way'!U545/(3*'OddsRatio_working_3-way'!X545^(1/3))*SIN(('OddsRatio_working_3-way'!Y545+2*PI())/3)</f>
        <v>-0.35118051079922402</v>
      </c>
      <c r="AK545" s="11">
        <f>'OddsRatio_working_3-way'!U545/(3*'OddsRatio_working_3-way'!X545^(1/3))*SIN(('OddsRatio_working_3-way'!Y545+4*PI())/3)</f>
        <v>0.56473958723625284</v>
      </c>
      <c r="AL545" s="11">
        <f>'OddsRatio_working_3-way'!Z545+'OddsRatio_working_3-way'!AF545</f>
        <v>1.0576134303139422</v>
      </c>
      <c r="AM545" s="11">
        <f>'OddsRatio_working_3-way'!AA545+'OddsRatio_working_3-way'!AG545</f>
        <v>-0.89870188596339062</v>
      </c>
      <c r="AN545" s="11">
        <f>'OddsRatio_working_3-way'!AB545+'OddsRatio_working_3-way'!AH545</f>
        <v>-0.15891154435055133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1.0576134303139422</v>
      </c>
      <c r="AS545" s="11">
        <f>IF(('OddsRatio_working_3-way'!X545=0),IF(Q545&gt;0,-Q545^(1/3),(-Q545)^(1/3)),'OddsRatio_working_3-way'!AM545-'OddsRatio_working_3-way'!R545/3)</f>
        <v>-0.89870188596339062</v>
      </c>
      <c r="AT545" s="11">
        <f>IF(('OddsRatio_working_3-way'!X545=0),IF(Q545&gt;0,-Q545^(1/3),(-Q545)^(1/3)),'OddsRatio_working_3-way'!AN545-'OddsRatio_working_3-way'!R545/3)</f>
        <v>-0.15891154435055133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9">
        <f t="shared" si="117"/>
        <v>0.53357938183766485</v>
      </c>
      <c r="E546" s="9">
        <f t="shared" si="118"/>
        <v>0.25756165644088219</v>
      </c>
      <c r="F546" s="9">
        <f t="shared" si="119"/>
        <v>0.20885896172145299</v>
      </c>
      <c r="G546" s="9">
        <f t="shared" si="120"/>
        <v>1.0406373626302872</v>
      </c>
      <c r="H546" s="9">
        <f t="shared" si="121"/>
        <v>1.8741353846094415</v>
      </c>
      <c r="I546" s="9">
        <f t="shared" si="122"/>
        <v>3.8825654944858949</v>
      </c>
      <c r="J546" s="9">
        <f t="shared" si="123"/>
        <v>4.7879199999742452</v>
      </c>
      <c r="K546" s="11">
        <f t="shared" si="124"/>
        <v>0.54347826086956519</v>
      </c>
      <c r="L546" s="11">
        <f t="shared" si="125"/>
        <v>0.26525198938992045</v>
      </c>
      <c r="M546" s="11">
        <f t="shared" si="126"/>
        <v>0.21551724137931036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-0.26313782763790527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0.22524795294660366</v>
      </c>
      <c r="Q546" s="11">
        <f>2*'OddsRatio_working_3-way'!K546*'OddsRatio_working_3-way'!L546*'OddsRatio_working_3-way'!M546</f>
        <v>6.213736633009756E-2</v>
      </c>
      <c r="R546" s="11">
        <f t="shared" si="127"/>
        <v>0</v>
      </c>
      <c r="S546" s="11">
        <f t="shared" si="128"/>
        <v>-0.85600749602812509</v>
      </c>
      <c r="T546" s="11">
        <f t="shared" si="129"/>
        <v>-0.23613999890431037</v>
      </c>
      <c r="U546" s="11">
        <f>'OddsRatio_working_3-way'!S546-'OddsRatio_working_3-way'!R546^2/3</f>
        <v>-0.85600749602812509</v>
      </c>
      <c r="V546" s="11">
        <f>'OddsRatio_working_3-way'!S546*'OddsRatio_working_3-way'!R546/3-2*'OddsRatio_working_3-way'!R546^3/27-'OddsRatio_working_3-way'!T546</f>
        <v>0.23613999890431037</v>
      </c>
      <c r="W546" s="11">
        <f>'OddsRatio_working_3-way'!V546^2+4*'OddsRatio_working_3-way'!U546^3/27</f>
        <v>-3.7162122246848631E-2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0.15241737214748219</v>
      </c>
      <c r="Y546" s="11">
        <f>IF('OddsRatio_working_3-way'!W546&gt;=0,IF('OddsRatio_working_3-way'!V546+SQRT('OddsRatio_working_3-way'!W546)&gt;0,0,PI()),ACOS('OddsRatio_working_3-way'!V546/(2*'OddsRatio_working_3-way'!X546)))</f>
        <v>0.68463609831636874</v>
      </c>
      <c r="Z546" s="11">
        <f>'OddsRatio_working_3-way'!X546^(1/3)*COS('OddsRatio_working_3-way'!Y546/3)</f>
        <v>0.52031868131514358</v>
      </c>
      <c r="AA546" s="11">
        <f>'OddsRatio_working_3-way'!X546^(1/3)*COS(('OddsRatio_working_3-way'!Y546+2*PI())/3)</f>
        <v>-0.36481700360149472</v>
      </c>
      <c r="AB546" s="11">
        <f>'OddsRatio_working_3-way'!X546^(1/3)*COS(('OddsRatio_working_3-way'!Y546+4*PI())/3)</f>
        <v>-0.15550167771364853</v>
      </c>
      <c r="AC546" s="11">
        <f>'OddsRatio_working_3-way'!X546^(1/3)*SIN('OddsRatio_working_3-way'!Y546/3)</f>
        <v>0.1208482597468622</v>
      </c>
      <c r="AD546" s="11">
        <f>'OddsRatio_working_3-way'!X546^(1/3)*SIN(('OddsRatio_working_3-way'!Y546+2*PI())/3)</f>
        <v>0.39018506620910287</v>
      </c>
      <c r="AE546" s="11">
        <f>'OddsRatio_working_3-way'!X546^(1/3)*SIN(('OddsRatio_working_3-way'!Y546+4*PI())/3)</f>
        <v>-0.51103332595596496</v>
      </c>
      <c r="AF546" s="11">
        <f>-'OddsRatio_working_3-way'!U546/(3*'OddsRatio_working_3-way'!X546^(1/3))*COS(('OddsRatio_working_3-way'!Y546)/3)</f>
        <v>0.52031868131514358</v>
      </c>
      <c r="AG546" s="11">
        <f>-'OddsRatio_working_3-way'!U546/(3*'OddsRatio_working_3-way'!X546^(1/3))*COS(('OddsRatio_working_3-way'!Y546+2*PI())/3)</f>
        <v>-0.36481700360149472</v>
      </c>
      <c r="AH546" s="11">
        <f>-'OddsRatio_working_3-way'!U546/(3*'OddsRatio_working_3-way'!X546^(1/3))*COS(('OddsRatio_working_3-way'!Y546+4*PI())/3)</f>
        <v>-0.15550167771364853</v>
      </c>
      <c r="AI546" s="11">
        <f>'OddsRatio_working_3-way'!U546/(3*'OddsRatio_working_3-way'!X546^(1/3))*SIN(('OddsRatio_working_3-way'!Y546)/3)</f>
        <v>-0.1208482597468622</v>
      </c>
      <c r="AJ546" s="11">
        <f>'OddsRatio_working_3-way'!U546/(3*'OddsRatio_working_3-way'!X546^(1/3))*SIN(('OddsRatio_working_3-way'!Y546+2*PI())/3)</f>
        <v>-0.39018506620910287</v>
      </c>
      <c r="AK546" s="11">
        <f>'OddsRatio_working_3-way'!U546/(3*'OddsRatio_working_3-way'!X546^(1/3))*SIN(('OddsRatio_working_3-way'!Y546+4*PI())/3)</f>
        <v>0.51103332595596496</v>
      </c>
      <c r="AL546" s="11">
        <f>'OddsRatio_working_3-way'!Z546+'OddsRatio_working_3-way'!AF546</f>
        <v>1.0406373626302872</v>
      </c>
      <c r="AM546" s="11">
        <f>'OddsRatio_working_3-way'!AA546+'OddsRatio_working_3-way'!AG546</f>
        <v>-0.72963400720298943</v>
      </c>
      <c r="AN546" s="11">
        <f>'OddsRatio_working_3-way'!AB546+'OddsRatio_working_3-way'!AH546</f>
        <v>-0.31100335542729707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1.0406373626302872</v>
      </c>
      <c r="AS546" s="11">
        <f>IF(('OddsRatio_working_3-way'!X546=0),IF(Q546&gt;0,-Q546^(1/3),(-Q546)^(1/3)),'OddsRatio_working_3-way'!AM546-'OddsRatio_working_3-way'!R546/3)</f>
        <v>-0.72963400720298943</v>
      </c>
      <c r="AT546" s="11">
        <f>IF(('OddsRatio_working_3-way'!X546=0),IF(Q546&gt;0,-Q546^(1/3),(-Q546)^(1/3)),'OddsRatio_working_3-way'!AN546-'OddsRatio_working_3-way'!R546/3)</f>
        <v>-0.31100335542729707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9">
        <f t="shared" si="117"/>
        <v>0.19060270461325587</v>
      </c>
      <c r="E547" s="9">
        <f t="shared" si="118"/>
        <v>0.25166070535170382</v>
      </c>
      <c r="F547" s="9">
        <f t="shared" si="119"/>
        <v>0.5577365900350405</v>
      </c>
      <c r="G547" s="9">
        <f t="shared" si="120"/>
        <v>1.043369844877881</v>
      </c>
      <c r="H547" s="9">
        <f t="shared" si="121"/>
        <v>5.2465152686529759</v>
      </c>
      <c r="I547" s="9">
        <f t="shared" si="122"/>
        <v>3.9736040579019609</v>
      </c>
      <c r="J547" s="9">
        <f t="shared" si="123"/>
        <v>1.7929610821071893</v>
      </c>
      <c r="K547" s="11">
        <f t="shared" si="124"/>
        <v>0.1972386587771203</v>
      </c>
      <c r="L547" s="11">
        <f t="shared" si="125"/>
        <v>0.25974025974025972</v>
      </c>
      <c r="M547" s="11">
        <f t="shared" si="126"/>
        <v>0.56818181818181823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-0.25660877583954511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0.22355267110511862</v>
      </c>
      <c r="Q547" s="11">
        <f>2*'OddsRatio_working_3-way'!K547*'OddsRatio_working_3-way'!L547*'OddsRatio_working_3-way'!M547</f>
        <v>5.8216841433624641E-2</v>
      </c>
      <c r="R547" s="11">
        <f t="shared" si="127"/>
        <v>0</v>
      </c>
      <c r="S547" s="11">
        <f t="shared" si="128"/>
        <v>-0.87118092658258839</v>
      </c>
      <c r="T547" s="11">
        <f t="shared" si="129"/>
        <v>-0.22687003296421571</v>
      </c>
      <c r="U547" s="11">
        <f>'OddsRatio_working_3-way'!S547-'OddsRatio_working_3-way'!R547^2/3</f>
        <v>-0.87118092658258839</v>
      </c>
      <c r="V547" s="11">
        <f>'OddsRatio_working_3-way'!S547*'OddsRatio_working_3-way'!R547/3-2*'OddsRatio_working_3-way'!R547^3/27-'OddsRatio_working_3-way'!T547</f>
        <v>0.22687003296421571</v>
      </c>
      <c r="W547" s="11">
        <f>'OddsRatio_working_3-way'!V547^2+4*'OddsRatio_working_3-way'!U547^3/27</f>
        <v>-4.6483791329720567E-2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0.15648786149962629</v>
      </c>
      <c r="Y547" s="11">
        <f>IF('OddsRatio_working_3-way'!W547&gt;=0,IF('OddsRatio_working_3-way'!V547+SQRT('OddsRatio_working_3-way'!W547)&gt;0,0,PI()),ACOS('OddsRatio_working_3-way'!V547/(2*'OddsRatio_working_3-way'!X547)))</f>
        <v>0.75993526017391666</v>
      </c>
      <c r="Z547" s="11">
        <f>'OddsRatio_working_3-way'!X547^(1/3)*COS('OddsRatio_working_3-way'!Y547/3)</f>
        <v>0.52168492243894049</v>
      </c>
      <c r="AA547" s="11">
        <f>'OddsRatio_working_3-way'!X547^(1/3)*COS(('OddsRatio_working_3-way'!Y547+2*PI())/3)</f>
        <v>-0.3777991323440989</v>
      </c>
      <c r="AB547" s="11">
        <f>'OddsRatio_working_3-way'!X547^(1/3)*COS(('OddsRatio_working_3-way'!Y547+4*PI())/3)</f>
        <v>-0.1438857900948417</v>
      </c>
      <c r="AC547" s="11">
        <f>'OddsRatio_working_3-way'!X547^(1/3)*SIN('OddsRatio_working_3-way'!Y547/3)</f>
        <v>0.13504993111465377</v>
      </c>
      <c r="AD547" s="11">
        <f>'OddsRatio_working_3-way'!X547^(1/3)*SIN(('OddsRatio_working_3-way'!Y547+2*PI())/3)</f>
        <v>0.38426743004611008</v>
      </c>
      <c r="AE547" s="11">
        <f>'OddsRatio_working_3-way'!X547^(1/3)*SIN(('OddsRatio_working_3-way'!Y547+4*PI())/3)</f>
        <v>-0.51931736116076388</v>
      </c>
      <c r="AF547" s="11">
        <f>-'OddsRatio_working_3-way'!U547/(3*'OddsRatio_working_3-way'!X547^(1/3))*COS(('OddsRatio_working_3-way'!Y547)/3)</f>
        <v>0.52168492243894049</v>
      </c>
      <c r="AG547" s="11">
        <f>-'OddsRatio_working_3-way'!U547/(3*'OddsRatio_working_3-way'!X547^(1/3))*COS(('OddsRatio_working_3-way'!Y547+2*PI())/3)</f>
        <v>-0.3777991323440989</v>
      </c>
      <c r="AH547" s="11">
        <f>-'OddsRatio_working_3-way'!U547/(3*'OddsRatio_working_3-way'!X547^(1/3))*COS(('OddsRatio_working_3-way'!Y547+4*PI())/3)</f>
        <v>-0.1438857900948417</v>
      </c>
      <c r="AI547" s="11">
        <f>'OddsRatio_working_3-way'!U547/(3*'OddsRatio_working_3-way'!X547^(1/3))*SIN(('OddsRatio_working_3-way'!Y547)/3)</f>
        <v>-0.13504993111465377</v>
      </c>
      <c r="AJ547" s="11">
        <f>'OddsRatio_working_3-way'!U547/(3*'OddsRatio_working_3-way'!X547^(1/3))*SIN(('OddsRatio_working_3-way'!Y547+2*PI())/3)</f>
        <v>-0.38426743004611008</v>
      </c>
      <c r="AK547" s="11">
        <f>'OddsRatio_working_3-way'!U547/(3*'OddsRatio_working_3-way'!X547^(1/3))*SIN(('OddsRatio_working_3-way'!Y547+4*PI())/3)</f>
        <v>0.51931736116076388</v>
      </c>
      <c r="AL547" s="11">
        <f>'OddsRatio_working_3-way'!Z547+'OddsRatio_working_3-way'!AF547</f>
        <v>1.043369844877881</v>
      </c>
      <c r="AM547" s="11">
        <f>'OddsRatio_working_3-way'!AA547+'OddsRatio_working_3-way'!AG547</f>
        <v>-0.7555982646881978</v>
      </c>
      <c r="AN547" s="11">
        <f>'OddsRatio_working_3-way'!AB547+'OddsRatio_working_3-way'!AH547</f>
        <v>-0.28777158018968341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1.043369844877881</v>
      </c>
      <c r="AS547" s="11">
        <f>IF(('OddsRatio_working_3-way'!X547=0),IF(Q547&gt;0,-Q547^(1/3),(-Q547)^(1/3)),'OddsRatio_working_3-way'!AM547-'OddsRatio_working_3-way'!R547/3)</f>
        <v>-0.7555982646881978</v>
      </c>
      <c r="AT547" s="11">
        <f>IF(('OddsRatio_working_3-way'!X547=0),IF(Q547&gt;0,-Q547^(1/3),(-Q547)^(1/3)),'OddsRatio_working_3-way'!AN547-'OddsRatio_working_3-way'!R547/3)</f>
        <v>-0.28777158018968341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9">
        <f t="shared" si="117"/>
        <v>0.69910126822573404</v>
      </c>
      <c r="E548" s="9">
        <f t="shared" si="118"/>
        <v>0.1982722844692377</v>
      </c>
      <c r="F548" s="9">
        <f t="shared" si="119"/>
        <v>0.10262644730502812</v>
      </c>
      <c r="G548" s="9">
        <f t="shared" si="120"/>
        <v>1.1326524551108919</v>
      </c>
      <c r="H548" s="9">
        <f t="shared" si="121"/>
        <v>1.4304079329421389</v>
      </c>
      <c r="I548" s="9">
        <f t="shared" si="122"/>
        <v>5.0435692647458845</v>
      </c>
      <c r="J548" s="9">
        <f t="shared" si="123"/>
        <v>9.7440769534560854</v>
      </c>
      <c r="K548" s="11">
        <f t="shared" si="124"/>
        <v>0.7246376811594204</v>
      </c>
      <c r="L548" s="11">
        <f t="shared" si="125"/>
        <v>0.21881838074398249</v>
      </c>
      <c r="M548" s="11">
        <f t="shared" si="126"/>
        <v>0.1146788990825688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-0.19043963554127208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0.21220669652325785</v>
      </c>
      <c r="Q548" s="11">
        <f>2*'OddsRatio_working_3-way'!K548*'OddsRatio_working_3-way'!L548*'OddsRatio_working_3-way'!M548</f>
        <v>3.6367900003985924E-2</v>
      </c>
      <c r="R548" s="11">
        <f t="shared" si="127"/>
        <v>0</v>
      </c>
      <c r="S548" s="11">
        <f t="shared" si="128"/>
        <v>-1.1142990056671707</v>
      </c>
      <c r="T548" s="11">
        <f t="shared" si="129"/>
        <v>-0.19096812436455368</v>
      </c>
      <c r="U548" s="11">
        <f>'OddsRatio_working_3-way'!S548-'OddsRatio_working_3-way'!R548^2/3</f>
        <v>-1.1142990056671707</v>
      </c>
      <c r="V548" s="11">
        <f>'OddsRatio_working_3-way'!S548*'OddsRatio_working_3-way'!R548/3-2*'OddsRatio_working_3-way'!R548^3/27-'OddsRatio_working_3-way'!T548</f>
        <v>0.19096812436455368</v>
      </c>
      <c r="W548" s="11">
        <f>'OddsRatio_working_3-way'!V548^2+4*'OddsRatio_working_3-way'!U548^3/27</f>
        <v>-0.16850644026587083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0.22637097030603687</v>
      </c>
      <c r="Y548" s="11">
        <f>IF('OddsRatio_working_3-way'!W548&gt;=0,IF('OddsRatio_working_3-way'!V548+SQRT('OddsRatio_working_3-way'!W548)&gt;0,0,PI()),ACOS('OddsRatio_working_3-way'!V548/(2*'OddsRatio_working_3-way'!X548)))</f>
        <v>1.1353628419459598</v>
      </c>
      <c r="Z548" s="11">
        <f>'OddsRatio_working_3-way'!X548^(1/3)*COS('OddsRatio_working_3-way'!Y548/3)</f>
        <v>0.56632622755544582</v>
      </c>
      <c r="AA548" s="11">
        <f>'OddsRatio_working_3-way'!X548^(1/3)*COS(('OddsRatio_working_3-way'!Y548+2*PI())/3)</f>
        <v>-0.4781777399058818</v>
      </c>
      <c r="AB548" s="11">
        <f>'OddsRatio_working_3-way'!X548^(1/3)*COS(('OddsRatio_working_3-way'!Y548+4*PI())/3)</f>
        <v>-8.8148487649564206E-2</v>
      </c>
      <c r="AC548" s="11">
        <f>'OddsRatio_working_3-way'!X548^(1/3)*SIN('OddsRatio_working_3-way'!Y548/3)</f>
        <v>0.22518349378201366</v>
      </c>
      <c r="AD548" s="11">
        <f>'OddsRatio_working_3-way'!X548^(1/3)*SIN(('OddsRatio_working_3-way'!Y548+2*PI())/3)</f>
        <v>0.37786115300141615</v>
      </c>
      <c r="AE548" s="11">
        <f>'OddsRatio_working_3-way'!X548^(1/3)*SIN(('OddsRatio_working_3-way'!Y548+4*PI())/3)</f>
        <v>-0.60304464678342962</v>
      </c>
      <c r="AF548" s="11">
        <f>-'OddsRatio_working_3-way'!U548/(3*'OddsRatio_working_3-way'!X548^(1/3))*COS(('OddsRatio_working_3-way'!Y548)/3)</f>
        <v>0.56632622755544593</v>
      </c>
      <c r="AG548" s="11">
        <f>-'OddsRatio_working_3-way'!U548/(3*'OddsRatio_working_3-way'!X548^(1/3))*COS(('OddsRatio_working_3-way'!Y548+2*PI())/3)</f>
        <v>-0.47817773990588192</v>
      </c>
      <c r="AH548" s="11">
        <f>-'OddsRatio_working_3-way'!U548/(3*'OddsRatio_working_3-way'!X548^(1/3))*COS(('OddsRatio_working_3-way'!Y548+4*PI())/3)</f>
        <v>-8.8148487649564219E-2</v>
      </c>
      <c r="AI548" s="11">
        <f>'OddsRatio_working_3-way'!U548/(3*'OddsRatio_working_3-way'!X548^(1/3))*SIN(('OddsRatio_working_3-way'!Y548)/3)</f>
        <v>-0.22518349378201369</v>
      </c>
      <c r="AJ548" s="11">
        <f>'OddsRatio_working_3-way'!U548/(3*'OddsRatio_working_3-way'!X548^(1/3))*SIN(('OddsRatio_working_3-way'!Y548+2*PI())/3)</f>
        <v>-0.37786115300141626</v>
      </c>
      <c r="AK548" s="11">
        <f>'OddsRatio_working_3-way'!U548/(3*'OddsRatio_working_3-way'!X548^(1/3))*SIN(('OddsRatio_working_3-way'!Y548+4*PI())/3)</f>
        <v>0.60304464678342973</v>
      </c>
      <c r="AL548" s="11">
        <f>'OddsRatio_working_3-way'!Z548+'OddsRatio_working_3-way'!AF548</f>
        <v>1.1326524551108919</v>
      </c>
      <c r="AM548" s="11">
        <f>'OddsRatio_working_3-way'!AA548+'OddsRatio_working_3-way'!AG548</f>
        <v>-0.95635547981176372</v>
      </c>
      <c r="AN548" s="11">
        <f>'OddsRatio_working_3-way'!AB548+'OddsRatio_working_3-way'!AH548</f>
        <v>-0.17629697529912841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1.1326524551108919</v>
      </c>
      <c r="AS548" s="11">
        <f>IF(('OddsRatio_working_3-way'!X548=0),IF(Q548&gt;0,-Q548^(1/3),(-Q548)^(1/3)),'OddsRatio_working_3-way'!AM548-'OddsRatio_working_3-way'!R548/3)</f>
        <v>-0.95635547981176372</v>
      </c>
      <c r="AT548" s="11">
        <f>IF(('OddsRatio_working_3-way'!X548=0),IF(Q548&gt;0,-Q548^(1/3),(-Q548)^(1/3)),'OddsRatio_working_3-way'!AN548-'OddsRatio_working_3-way'!R548/3)</f>
        <v>-0.17629697529912841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9">
        <f t="shared" si="117"/>
        <v>0.43746775028863233</v>
      </c>
      <c r="E549" s="9">
        <f t="shared" si="118"/>
        <v>0.28340312336125434</v>
      </c>
      <c r="F549" s="9">
        <f t="shared" si="119"/>
        <v>0.27912912635011339</v>
      </c>
      <c r="G549" s="9">
        <f t="shared" si="120"/>
        <v>1.0805737701033999</v>
      </c>
      <c r="H549" s="9">
        <f t="shared" si="121"/>
        <v>2.2858827864230458</v>
      </c>
      <c r="I549" s="9">
        <f t="shared" si="122"/>
        <v>3.5285426220419551</v>
      </c>
      <c r="J549" s="9">
        <f t="shared" si="123"/>
        <v>3.582571310547126</v>
      </c>
      <c r="K549" s="11">
        <f t="shared" si="124"/>
        <v>0.45662100456621008</v>
      </c>
      <c r="L549" s="11">
        <f t="shared" si="125"/>
        <v>0.29940119760479045</v>
      </c>
      <c r="M549" s="11">
        <f t="shared" si="126"/>
        <v>0.29498525073746312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-0.26839253968726373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0.23874342880892754</v>
      </c>
      <c r="Q549" s="11">
        <f>2*'OddsRatio_working_3-way'!K549*'OddsRatio_working_3-way'!L549*'OddsRatio_working_3-way'!M549</f>
        <v>8.0656563786799862E-2</v>
      </c>
      <c r="R549" s="11">
        <f t="shared" si="127"/>
        <v>0</v>
      </c>
      <c r="S549" s="11">
        <f t="shared" si="128"/>
        <v>-0.88953079354260767</v>
      </c>
      <c r="T549" s="11">
        <f t="shared" si="129"/>
        <v>-0.30051715998061079</v>
      </c>
      <c r="U549" s="11">
        <f>'OddsRatio_working_3-way'!S549-'OddsRatio_working_3-way'!R549^2/3</f>
        <v>-0.88953079354260767</v>
      </c>
      <c r="V549" s="11">
        <f>'OddsRatio_working_3-way'!S549*'OddsRatio_working_3-way'!R549/3-2*'OddsRatio_working_3-way'!R549^3/27-'OddsRatio_working_3-way'!T549</f>
        <v>0.30051715998061079</v>
      </c>
      <c r="W549" s="11">
        <f>'OddsRatio_working_3-way'!V549^2+4*'OddsRatio_working_3-way'!U549^3/27</f>
        <v>-1.3964193950528517E-2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0.16145801109989907</v>
      </c>
      <c r="Y549" s="11">
        <f>IF('OddsRatio_working_3-way'!W549&gt;=0,IF('OddsRatio_working_3-way'!V549+SQRT('OddsRatio_working_3-way'!W549)&gt;0,0,PI()),ACOS('OddsRatio_working_3-way'!V549/(2*'OddsRatio_working_3-way'!X549)))</f>
        <v>0.37465032032427503</v>
      </c>
      <c r="Z549" s="11">
        <f>'OddsRatio_working_3-way'!X549^(1/3)*COS('OddsRatio_working_3-way'!Y549/3)</f>
        <v>0.54028688505170008</v>
      </c>
      <c r="AA549" s="11">
        <f>'OddsRatio_working_3-way'!X549^(1/3)*COS(('OddsRatio_working_3-way'!Y549+2*PI())/3)</f>
        <v>-0.32888235438587898</v>
      </c>
      <c r="AB549" s="11">
        <f>'OddsRatio_working_3-way'!X549^(1/3)*COS(('OddsRatio_working_3-way'!Y549+4*PI())/3)</f>
        <v>-0.21140453066582113</v>
      </c>
      <c r="AC549" s="11">
        <f>'OddsRatio_working_3-way'!X549^(1/3)*SIN('OddsRatio_working_3-way'!Y549/3)</f>
        <v>6.7825853148586912E-2</v>
      </c>
      <c r="AD549" s="11">
        <f>'OddsRatio_working_3-way'!X549^(1/3)*SIN(('OddsRatio_working_3-way'!Y549+2*PI())/3)</f>
        <v>0.43398924121204163</v>
      </c>
      <c r="AE549" s="11">
        <f>'OddsRatio_working_3-way'!X549^(1/3)*SIN(('OddsRatio_working_3-way'!Y549+4*PI())/3)</f>
        <v>-0.50181509436062854</v>
      </c>
      <c r="AF549" s="11">
        <f>-'OddsRatio_working_3-way'!U549/(3*'OddsRatio_working_3-way'!X549^(1/3))*COS(('OddsRatio_working_3-way'!Y549)/3)</f>
        <v>0.54028688505169997</v>
      </c>
      <c r="AG549" s="11">
        <f>-'OddsRatio_working_3-way'!U549/(3*'OddsRatio_working_3-way'!X549^(1/3))*COS(('OddsRatio_working_3-way'!Y549+2*PI())/3)</f>
        <v>-0.32888235438587893</v>
      </c>
      <c r="AH549" s="11">
        <f>-'OddsRatio_working_3-way'!U549/(3*'OddsRatio_working_3-way'!X549^(1/3))*COS(('OddsRatio_working_3-way'!Y549+4*PI())/3)</f>
        <v>-0.21140453066582107</v>
      </c>
      <c r="AI549" s="11">
        <f>'OddsRatio_working_3-way'!U549/(3*'OddsRatio_working_3-way'!X549^(1/3))*SIN(('OddsRatio_working_3-way'!Y549)/3)</f>
        <v>-6.7825853148586898E-2</v>
      </c>
      <c r="AJ549" s="11">
        <f>'OddsRatio_working_3-way'!U549/(3*'OddsRatio_working_3-way'!X549^(1/3))*SIN(('OddsRatio_working_3-way'!Y549+2*PI())/3)</f>
        <v>-0.43398924121204152</v>
      </c>
      <c r="AK549" s="11">
        <f>'OddsRatio_working_3-way'!U549/(3*'OddsRatio_working_3-way'!X549^(1/3))*SIN(('OddsRatio_working_3-way'!Y549+4*PI())/3)</f>
        <v>0.50181509436062843</v>
      </c>
      <c r="AL549" s="11">
        <f>'OddsRatio_working_3-way'!Z549+'OddsRatio_working_3-way'!AF549</f>
        <v>1.0805737701033999</v>
      </c>
      <c r="AM549" s="11">
        <f>'OddsRatio_working_3-way'!AA549+'OddsRatio_working_3-way'!AG549</f>
        <v>-0.65776470877175797</v>
      </c>
      <c r="AN549" s="11">
        <f>'OddsRatio_working_3-way'!AB549+'OddsRatio_working_3-way'!AH549</f>
        <v>-0.4228090613316422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1.0805737701033999</v>
      </c>
      <c r="AS549" s="11">
        <f>IF(('OddsRatio_working_3-way'!X549=0),IF(Q549&gt;0,-Q549^(1/3),(-Q549)^(1/3)),'OddsRatio_working_3-way'!AM549-'OddsRatio_working_3-way'!R549/3)</f>
        <v>-0.65776470877175797</v>
      </c>
      <c r="AT549" s="11">
        <f>IF(('OddsRatio_working_3-way'!X549=0),IF(Q549&gt;0,-Q549^(1/3),(-Q549)^(1/3)),'OddsRatio_working_3-way'!AN549-'OddsRatio_working_3-way'!R549/3)</f>
        <v>-0.4228090613316422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9">
        <f t="shared" si="117"/>
        <v>9.721980690489708E-2</v>
      </c>
      <c r="E550" s="9">
        <f t="shared" si="118"/>
        <v>0.21375367714095994</v>
      </c>
      <c r="F550" s="9">
        <f t="shared" si="119"/>
        <v>0.68902651595414333</v>
      </c>
      <c r="G550" s="9">
        <f t="shared" si="120"/>
        <v>1.1283073903739032</v>
      </c>
      <c r="H550" s="9">
        <f t="shared" si="121"/>
        <v>10.285969822777222</v>
      </c>
      <c r="I550" s="9">
        <f t="shared" si="122"/>
        <v>4.6782820926189244</v>
      </c>
      <c r="J550" s="9">
        <f t="shared" si="123"/>
        <v>1.4513229561495611</v>
      </c>
      <c r="K550" s="11">
        <f t="shared" si="124"/>
        <v>0.10834236186348863</v>
      </c>
      <c r="L550" s="11">
        <f t="shared" si="125"/>
        <v>0.23474178403755869</v>
      </c>
      <c r="M550" s="11">
        <f t="shared" si="126"/>
        <v>0.7142857142857143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-0.19495666668846612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0.21599441357425883</v>
      </c>
      <c r="Q550" s="11">
        <f>2*'OddsRatio_working_3-way'!K550*'OddsRatio_working_3-way'!L550*'OddsRatio_working_3-way'!M550</f>
        <v>3.6332113300968687E-2</v>
      </c>
      <c r="R550" s="11">
        <f t="shared" si="127"/>
        <v>0</v>
      </c>
      <c r="S550" s="11">
        <f t="shared" si="128"/>
        <v>-1.1079098614227452</v>
      </c>
      <c r="T550" s="11">
        <f t="shared" si="129"/>
        <v>-0.18635994304840123</v>
      </c>
      <c r="U550" s="11">
        <f>'OddsRatio_working_3-way'!S550-'OddsRatio_working_3-way'!R550^2/3</f>
        <v>-1.1079098614227452</v>
      </c>
      <c r="V550" s="11">
        <f>'OddsRatio_working_3-way'!S550*'OddsRatio_working_3-way'!R550/3-2*'OddsRatio_working_3-way'!R550^3/27-'OddsRatio_working_3-way'!T550</f>
        <v>0.18635994304840123</v>
      </c>
      <c r="W550" s="11">
        <f>'OddsRatio_working_3-way'!V550^2+4*'OddsRatio_working_3-way'!U550^3/27</f>
        <v>-0.16673956560443726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0.22442682213666029</v>
      </c>
      <c r="Y550" s="11">
        <f>IF('OddsRatio_working_3-way'!W550&gt;=0,IF('OddsRatio_working_3-way'!V550+SQRT('OddsRatio_working_3-way'!W550)&gt;0,0,PI()),ACOS('OddsRatio_working_3-way'!V550/(2*'OddsRatio_working_3-way'!X550)))</f>
        <v>1.1426437058149568</v>
      </c>
      <c r="Z550" s="11">
        <f>'OddsRatio_working_3-way'!X550^(1/3)*COS('OddsRatio_working_3-way'!Y550/3)</f>
        <v>0.56415369518695158</v>
      </c>
      <c r="AA550" s="11">
        <f>'OddsRatio_working_3-way'!X550^(1/3)*COS(('OddsRatio_working_3-way'!Y550+2*PI())/3)</f>
        <v>-0.47771790031725192</v>
      </c>
      <c r="AB550" s="11">
        <f>'OddsRatio_working_3-way'!X550^(1/3)*COS(('OddsRatio_working_3-way'!Y550+4*PI())/3)</f>
        <v>-8.6435794869699836E-2</v>
      </c>
      <c r="AC550" s="11">
        <f>'OddsRatio_working_3-way'!X550^(1/3)*SIN('OddsRatio_working_3-way'!Y550/3)</f>
        <v>0.22590682890922784</v>
      </c>
      <c r="AD550" s="11">
        <f>'OddsRatio_working_3-way'!X550^(1/3)*SIN(('OddsRatio_working_3-way'!Y550+2*PI())/3)</f>
        <v>0.37561801721614901</v>
      </c>
      <c r="AE550" s="11">
        <f>'OddsRatio_working_3-way'!X550^(1/3)*SIN(('OddsRatio_working_3-way'!Y550+4*PI())/3)</f>
        <v>-0.60152484612537671</v>
      </c>
      <c r="AF550" s="11">
        <f>-'OddsRatio_working_3-way'!U550/(3*'OddsRatio_working_3-way'!X550^(1/3))*COS(('OddsRatio_working_3-way'!Y550)/3)</f>
        <v>0.56415369518695158</v>
      </c>
      <c r="AG550" s="11">
        <f>-'OddsRatio_working_3-way'!U550/(3*'OddsRatio_working_3-way'!X550^(1/3))*COS(('OddsRatio_working_3-way'!Y550+2*PI())/3)</f>
        <v>-0.47771790031725192</v>
      </c>
      <c r="AH550" s="11">
        <f>-'OddsRatio_working_3-way'!U550/(3*'OddsRatio_working_3-way'!X550^(1/3))*COS(('OddsRatio_working_3-way'!Y550+4*PI())/3)</f>
        <v>-8.6435794869699836E-2</v>
      </c>
      <c r="AI550" s="11">
        <f>'OddsRatio_working_3-way'!U550/(3*'OddsRatio_working_3-way'!X550^(1/3))*SIN(('OddsRatio_working_3-way'!Y550)/3)</f>
        <v>-0.22590682890922784</v>
      </c>
      <c r="AJ550" s="11">
        <f>'OddsRatio_working_3-way'!U550/(3*'OddsRatio_working_3-way'!X550^(1/3))*SIN(('OddsRatio_working_3-way'!Y550+2*PI())/3)</f>
        <v>-0.37561801721614901</v>
      </c>
      <c r="AK550" s="11">
        <f>'OddsRatio_working_3-way'!U550/(3*'OddsRatio_working_3-way'!X550^(1/3))*SIN(('OddsRatio_working_3-way'!Y550+4*PI())/3)</f>
        <v>0.60152484612537671</v>
      </c>
      <c r="AL550" s="11">
        <f>'OddsRatio_working_3-way'!Z550+'OddsRatio_working_3-way'!AF550</f>
        <v>1.1283073903739032</v>
      </c>
      <c r="AM550" s="11">
        <f>'OddsRatio_working_3-way'!AA550+'OddsRatio_working_3-way'!AG550</f>
        <v>-0.95543580063450384</v>
      </c>
      <c r="AN550" s="11">
        <f>'OddsRatio_working_3-way'!AB550+'OddsRatio_working_3-way'!AH550</f>
        <v>-0.17287158973939967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1.1283073903739032</v>
      </c>
      <c r="AS550" s="11">
        <f>IF(('OddsRatio_working_3-way'!X550=0),IF(Q550&gt;0,-Q550^(1/3),(-Q550)^(1/3)),'OddsRatio_working_3-way'!AM550-'OddsRatio_working_3-way'!R550/3)</f>
        <v>-0.95543580063450384</v>
      </c>
      <c r="AT550" s="11">
        <f>IF(('OddsRatio_working_3-way'!X550=0),IF(Q550&gt;0,-Q550^(1/3),(-Q550)^(1/3)),'OddsRatio_working_3-way'!AN550-'OddsRatio_working_3-way'!R550/3)</f>
        <v>-0.17287158973939967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9">
        <f t="shared" si="117"/>
        <v>0.2332205818539573</v>
      </c>
      <c r="E551" s="9">
        <f t="shared" si="118"/>
        <v>0.28966396143534273</v>
      </c>
      <c r="F551" s="9">
        <f t="shared" si="119"/>
        <v>0.47711545671069994</v>
      </c>
      <c r="G551" s="9">
        <f t="shared" si="120"/>
        <v>1.0850779645086632</v>
      </c>
      <c r="H551" s="9">
        <f t="shared" si="121"/>
        <v>4.287786232461249</v>
      </c>
      <c r="I551" s="9">
        <f t="shared" si="122"/>
        <v>3.4522761997895786</v>
      </c>
      <c r="J551" s="9">
        <f t="shared" si="123"/>
        <v>2.0959287441537495</v>
      </c>
      <c r="K551" s="11">
        <f t="shared" si="124"/>
        <v>0.24813895781637715</v>
      </c>
      <c r="L551" s="11">
        <f t="shared" si="125"/>
        <v>0.30674846625766872</v>
      </c>
      <c r="M551" s="11">
        <f t="shared" si="126"/>
        <v>0.49751243781094534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-0.26191099943355878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0.23857330437432112</v>
      </c>
      <c r="Q551" s="11">
        <f>2*'OddsRatio_working_3-way'!K551*'OddsRatio_working_3-way'!L551*'OddsRatio_working_3-way'!M551</f>
        <v>7.5737556944228915E-2</v>
      </c>
      <c r="R551" s="11">
        <f t="shared" si="127"/>
        <v>0</v>
      </c>
      <c r="S551" s="11">
        <f t="shared" si="128"/>
        <v>-0.91089455918342244</v>
      </c>
      <c r="T551" s="11">
        <f t="shared" si="129"/>
        <v>-0.28917287593124519</v>
      </c>
      <c r="U551" s="11">
        <f>'OddsRatio_working_3-way'!S551-'OddsRatio_working_3-way'!R551^2/3</f>
        <v>-0.91089455918342244</v>
      </c>
      <c r="V551" s="11">
        <f>'OddsRatio_working_3-way'!S551*'OddsRatio_working_3-way'!R551/3-2*'OddsRatio_working_3-way'!R551^3/27-'OddsRatio_working_3-way'!T551</f>
        <v>0.28917287593124519</v>
      </c>
      <c r="W551" s="11">
        <f>'OddsRatio_working_3-way'!V551^2+4*'OddsRatio_working_3-way'!U551^3/27</f>
        <v>-2.8348757268597438E-2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0.16730937618895181</v>
      </c>
      <c r="Y551" s="11">
        <f>IF('OddsRatio_working_3-way'!W551&gt;=0,IF('OddsRatio_working_3-way'!V551+SQRT('OddsRatio_working_3-way'!W551)&gt;0,0,PI()),ACOS('OddsRatio_working_3-way'!V551/(2*'OddsRatio_working_3-way'!X551)))</f>
        <v>0.5272657383563919</v>
      </c>
      <c r="Z551" s="11">
        <f>'OddsRatio_working_3-way'!X551^(1/3)*COS('OddsRatio_working_3-way'!Y551/3)</f>
        <v>0.54253898225433161</v>
      </c>
      <c r="AA551" s="11">
        <f>'OddsRatio_working_3-way'!X551^(1/3)*COS(('OddsRatio_working_3-way'!Y551+2*PI())/3)</f>
        <v>-0.35470946563987266</v>
      </c>
      <c r="AB551" s="11">
        <f>'OddsRatio_working_3-way'!X551^(1/3)*COS(('OddsRatio_working_3-way'!Y551+4*PI())/3)</f>
        <v>-0.18782951661445932</v>
      </c>
      <c r="AC551" s="11">
        <f>'OddsRatio_working_3-way'!X551^(1/3)*SIN('OddsRatio_working_3-way'!Y551/3)</f>
        <v>9.6348183492173653E-2</v>
      </c>
      <c r="AD551" s="11">
        <f>'OddsRatio_working_3-way'!X551^(1/3)*SIN(('OddsRatio_working_3-way'!Y551+2*PI())/3)</f>
        <v>0.4216784494295191</v>
      </c>
      <c r="AE551" s="11">
        <f>'OddsRatio_working_3-way'!X551^(1/3)*SIN(('OddsRatio_working_3-way'!Y551+4*PI())/3)</f>
        <v>-0.5180266329216926</v>
      </c>
      <c r="AF551" s="11">
        <f>-'OddsRatio_working_3-way'!U551/(3*'OddsRatio_working_3-way'!X551^(1/3))*COS(('OddsRatio_working_3-way'!Y551)/3)</f>
        <v>0.54253898225433161</v>
      </c>
      <c r="AG551" s="11">
        <f>-'OddsRatio_working_3-way'!U551/(3*'OddsRatio_working_3-way'!X551^(1/3))*COS(('OddsRatio_working_3-way'!Y551+2*PI())/3)</f>
        <v>-0.35470946563987266</v>
      </c>
      <c r="AH551" s="11">
        <f>-'OddsRatio_working_3-way'!U551/(3*'OddsRatio_working_3-way'!X551^(1/3))*COS(('OddsRatio_working_3-way'!Y551+4*PI())/3)</f>
        <v>-0.18782951661445932</v>
      </c>
      <c r="AI551" s="11">
        <f>'OddsRatio_working_3-way'!U551/(3*'OddsRatio_working_3-way'!X551^(1/3))*SIN(('OddsRatio_working_3-way'!Y551)/3)</f>
        <v>-9.6348183492173653E-2</v>
      </c>
      <c r="AJ551" s="11">
        <f>'OddsRatio_working_3-way'!U551/(3*'OddsRatio_working_3-way'!X551^(1/3))*SIN(('OddsRatio_working_3-way'!Y551+2*PI())/3)</f>
        <v>-0.4216784494295191</v>
      </c>
      <c r="AK551" s="11">
        <f>'OddsRatio_working_3-way'!U551/(3*'OddsRatio_working_3-way'!X551^(1/3))*SIN(('OddsRatio_working_3-way'!Y551+4*PI())/3)</f>
        <v>0.5180266329216926</v>
      </c>
      <c r="AL551" s="11">
        <f>'OddsRatio_working_3-way'!Z551+'OddsRatio_working_3-way'!AF551</f>
        <v>1.0850779645086632</v>
      </c>
      <c r="AM551" s="11">
        <f>'OddsRatio_working_3-way'!AA551+'OddsRatio_working_3-way'!AG551</f>
        <v>-0.70941893127974531</v>
      </c>
      <c r="AN551" s="11">
        <f>'OddsRatio_working_3-way'!AB551+'OddsRatio_working_3-way'!AH551</f>
        <v>-0.37565903322891864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1.0850779645086632</v>
      </c>
      <c r="AS551" s="11">
        <f>IF(('OddsRatio_working_3-way'!X551=0),IF(Q551&gt;0,-Q551^(1/3),(-Q551)^(1/3)),'OddsRatio_working_3-way'!AM551-'OddsRatio_working_3-way'!R551/3)</f>
        <v>-0.70941893127974531</v>
      </c>
      <c r="AT551" s="11">
        <f>IF(('OddsRatio_working_3-way'!X551=0),IF(Q551&gt;0,-Q551^(1/3),(-Q551)^(1/3)),'OddsRatio_working_3-way'!AN551-'OddsRatio_working_3-way'!R551/3)</f>
        <v>-0.37565903322891864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9">
        <f t="shared" si="117"/>
        <v>0.56133595740437769</v>
      </c>
      <c r="E552" s="9">
        <f t="shared" si="118"/>
        <v>0.23994996425024795</v>
      </c>
      <c r="F552" s="9">
        <f t="shared" si="119"/>
        <v>0.19871407834537425</v>
      </c>
      <c r="G552" s="9">
        <f t="shared" si="120"/>
        <v>1.0419524750062537</v>
      </c>
      <c r="H552" s="9">
        <f t="shared" si="121"/>
        <v>1.7814643562546904</v>
      </c>
      <c r="I552" s="9">
        <f t="shared" si="122"/>
        <v>4.1675355240190104</v>
      </c>
      <c r="J552" s="9">
        <f t="shared" si="123"/>
        <v>5.0323560782742014</v>
      </c>
      <c r="K552" s="11">
        <f t="shared" si="124"/>
        <v>0.5714285714285714</v>
      </c>
      <c r="L552" s="11">
        <f t="shared" si="125"/>
        <v>0.24752475247524752</v>
      </c>
      <c r="M552" s="11">
        <f t="shared" si="126"/>
        <v>0.20533880903490759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-0.25626980415847389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0.22247457952014033</v>
      </c>
      <c r="Q552" s="11">
        <f>2*'OddsRatio_working_3-way'!K552*'OddsRatio_working_3-way'!L552*'OddsRatio_working_3-way'!M552</f>
        <v>5.8087357577060135E-2</v>
      </c>
      <c r="R552" s="11">
        <f t="shared" si="127"/>
        <v>0</v>
      </c>
      <c r="S552" s="11">
        <f t="shared" si="128"/>
        <v>-0.86812638832222688</v>
      </c>
      <c r="T552" s="11">
        <f t="shared" si="129"/>
        <v>-0.2266648533478399</v>
      </c>
      <c r="U552" s="11">
        <f>'OddsRatio_working_3-way'!S552-'OddsRatio_working_3-way'!R552^2/3</f>
        <v>-0.86812638832222688</v>
      </c>
      <c r="V552" s="11">
        <f>'OddsRatio_working_3-way'!S552*'OddsRatio_working_3-way'!R552/3-2*'OddsRatio_working_3-way'!R552^3/27-'OddsRatio_working_3-way'!T552</f>
        <v>0.2266648533478399</v>
      </c>
      <c r="W552" s="11">
        <f>'OddsRatio_working_3-way'!V552^2+4*'OddsRatio_working_3-way'!U552^3/27</f>
        <v>-4.5550117676682544E-2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0.15566556573298437</v>
      </c>
      <c r="Y552" s="11">
        <f>IF('OddsRatio_working_3-way'!W552&gt;=0,IF('OddsRatio_working_3-way'!V552+SQRT('OddsRatio_working_3-way'!W552)&gt;0,0,PI()),ACOS('OddsRatio_working_3-way'!V552/(2*'OddsRatio_working_3-way'!X552)))</f>
        <v>0.75532218370062687</v>
      </c>
      <c r="Z552" s="11">
        <f>'OddsRatio_working_3-way'!X552^(1/3)*COS('OddsRatio_working_3-way'!Y552/3)</f>
        <v>0.52097623750312683</v>
      </c>
      <c r="AA552" s="11">
        <f>'OddsRatio_working_3-way'!X552^(1/3)*COS(('OddsRatio_working_3-way'!Y552+2*PI())/3)</f>
        <v>-0.3765459364476193</v>
      </c>
      <c r="AB552" s="11">
        <f>'OddsRatio_working_3-way'!X552^(1/3)*COS(('OddsRatio_working_3-way'!Y552+4*PI())/3)</f>
        <v>-0.14443030105550744</v>
      </c>
      <c r="AC552" s="11">
        <f>'OddsRatio_working_3-way'!X552^(1/3)*SIN('OddsRatio_working_3-way'!Y552/3)</f>
        <v>0.13401202457675682</v>
      </c>
      <c r="AD552" s="11">
        <f>'OddsRatio_working_3-way'!X552^(1/3)*SIN(('OddsRatio_working_3-way'!Y552+2*PI())/3)</f>
        <v>0.38417264415736468</v>
      </c>
      <c r="AE552" s="11">
        <f>'OddsRatio_working_3-way'!X552^(1/3)*SIN(('OddsRatio_working_3-way'!Y552+4*PI())/3)</f>
        <v>-0.5181846687341215</v>
      </c>
      <c r="AF552" s="11">
        <f>-'OddsRatio_working_3-way'!U552/(3*'OddsRatio_working_3-way'!X552^(1/3))*COS(('OddsRatio_working_3-way'!Y552)/3)</f>
        <v>0.52097623750312672</v>
      </c>
      <c r="AG552" s="11">
        <f>-'OddsRatio_working_3-way'!U552/(3*'OddsRatio_working_3-way'!X552^(1/3))*COS(('OddsRatio_working_3-way'!Y552+2*PI())/3)</f>
        <v>-0.37654593644761919</v>
      </c>
      <c r="AH552" s="11">
        <f>-'OddsRatio_working_3-way'!U552/(3*'OddsRatio_working_3-way'!X552^(1/3))*COS(('OddsRatio_working_3-way'!Y552+4*PI())/3)</f>
        <v>-0.14443030105550742</v>
      </c>
      <c r="AI552" s="11">
        <f>'OddsRatio_working_3-way'!U552/(3*'OddsRatio_working_3-way'!X552^(1/3))*SIN(('OddsRatio_working_3-way'!Y552)/3)</f>
        <v>-0.13401202457675679</v>
      </c>
      <c r="AJ552" s="11">
        <f>'OddsRatio_working_3-way'!U552/(3*'OddsRatio_working_3-way'!X552^(1/3))*SIN(('OddsRatio_working_3-way'!Y552+2*PI())/3)</f>
        <v>-0.38417264415736457</v>
      </c>
      <c r="AK552" s="11">
        <f>'OddsRatio_working_3-way'!U552/(3*'OddsRatio_working_3-way'!X552^(1/3))*SIN(('OddsRatio_working_3-way'!Y552+4*PI())/3)</f>
        <v>0.51818466873412139</v>
      </c>
      <c r="AL552" s="11">
        <f>'OddsRatio_working_3-way'!Z552+'OddsRatio_working_3-way'!AF552</f>
        <v>1.0419524750062537</v>
      </c>
      <c r="AM552" s="11">
        <f>'OddsRatio_working_3-way'!AA552+'OddsRatio_working_3-way'!AG552</f>
        <v>-0.75309187289523849</v>
      </c>
      <c r="AN552" s="11">
        <f>'OddsRatio_working_3-way'!AB552+'OddsRatio_working_3-way'!AH552</f>
        <v>-0.28886060211101483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1.0419524750062537</v>
      </c>
      <c r="AS552" s="11">
        <f>IF(('OddsRatio_working_3-way'!X552=0),IF(Q552&gt;0,-Q552^(1/3),(-Q552)^(1/3)),'OddsRatio_working_3-way'!AM552-'OddsRatio_working_3-way'!R552/3)</f>
        <v>-0.75309187289523849</v>
      </c>
      <c r="AT552" s="11">
        <f>IF(('OddsRatio_working_3-way'!X552=0),IF(Q552&gt;0,-Q552^(1/3),(-Q552)^(1/3)),'OddsRatio_working_3-way'!AN552-'OddsRatio_working_3-way'!R552/3)</f>
        <v>-0.28886060211101483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9">
        <f t="shared" si="117"/>
        <v>0.59477077967708991</v>
      </c>
      <c r="E553" s="9">
        <f t="shared" si="118"/>
        <v>0.22012545698559782</v>
      </c>
      <c r="F553" s="9">
        <f t="shared" si="119"/>
        <v>0.18510376333731238</v>
      </c>
      <c r="G553" s="9">
        <f t="shared" si="120"/>
        <v>1.0481845965365406</v>
      </c>
      <c r="H553" s="9">
        <f t="shared" si="121"/>
        <v>1.6813199877487512</v>
      </c>
      <c r="I553" s="9">
        <f t="shared" si="122"/>
        <v>4.5428639362935073</v>
      </c>
      <c r="J553" s="9">
        <f t="shared" si="123"/>
        <v>5.4023753054534716</v>
      </c>
      <c r="K553" s="11">
        <f t="shared" si="124"/>
        <v>0.60606060606060608</v>
      </c>
      <c r="L553" s="11">
        <f t="shared" si="125"/>
        <v>0.22831050228310504</v>
      </c>
      <c r="M553" s="11">
        <f t="shared" si="126"/>
        <v>0.19230769230769229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-0.24553756745537569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0.21899713680535601</v>
      </c>
      <c r="Q553" s="11">
        <f>2*'OddsRatio_working_3-way'!K553*'OddsRatio_working_3-way'!L553*'OddsRatio_working_3-way'!M553</f>
        <v>5.3219231301423087E-2</v>
      </c>
      <c r="R553" s="11">
        <f t="shared" si="127"/>
        <v>0</v>
      </c>
      <c r="S553" s="11">
        <f t="shared" si="128"/>
        <v>-0.89190888007456059</v>
      </c>
      <c r="T553" s="11">
        <f t="shared" si="129"/>
        <v>-0.21674577887595639</v>
      </c>
      <c r="U553" s="11">
        <f>'OddsRatio_working_3-way'!S553-'OddsRatio_working_3-way'!R553^2/3</f>
        <v>-0.89190888007456059</v>
      </c>
      <c r="V553" s="11">
        <f>'OddsRatio_working_3-way'!S553*'OddsRatio_working_3-way'!R553/3-2*'OddsRatio_working_3-way'!R553^3/27-'OddsRatio_working_3-way'!T553</f>
        <v>0.21674577887595639</v>
      </c>
      <c r="W553" s="11">
        <f>'OddsRatio_working_3-way'!V553^2+4*'OddsRatio_working_3-way'!U553^3/27</f>
        <v>-5.8134572181615184E-2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0.16210591047380118</v>
      </c>
      <c r="Y553" s="11">
        <f>IF('OddsRatio_working_3-way'!W553&gt;=0,IF('OddsRatio_working_3-way'!V553+SQRT('OddsRatio_working_3-way'!W553)&gt;0,0,PI()),ACOS('OddsRatio_working_3-way'!V553/(2*'OddsRatio_working_3-way'!X553)))</f>
        <v>0.83856407550864642</v>
      </c>
      <c r="Z553" s="11">
        <f>'OddsRatio_working_3-way'!X553^(1/3)*COS('OddsRatio_working_3-way'!Y553/3)</f>
        <v>0.52409229826827031</v>
      </c>
      <c r="AA553" s="11">
        <f>'OddsRatio_working_3-way'!X553^(1/3)*COS(('OddsRatio_working_3-way'!Y553+2*PI())/3)</f>
        <v>-0.39232533853348589</v>
      </c>
      <c r="AB553" s="11">
        <f>'OddsRatio_working_3-way'!X553^(1/3)*COS(('OddsRatio_working_3-way'!Y553+4*PI())/3)</f>
        <v>-0.13176695973478456</v>
      </c>
      <c r="AC553" s="11">
        <f>'OddsRatio_working_3-way'!X553^(1/3)*SIN('OddsRatio_working_3-way'!Y553/3)</f>
        <v>0.15043345013904277</v>
      </c>
      <c r="AD553" s="11">
        <f>'OddsRatio_working_3-way'!X553^(1/3)*SIN(('OddsRatio_working_3-way'!Y553+2*PI())/3)</f>
        <v>0.37866051915857191</v>
      </c>
      <c r="AE553" s="11">
        <f>'OddsRatio_working_3-way'!X553^(1/3)*SIN(('OddsRatio_working_3-way'!Y553+4*PI())/3)</f>
        <v>-0.52909396929761465</v>
      </c>
      <c r="AF553" s="11">
        <f>-'OddsRatio_working_3-way'!U553/(3*'OddsRatio_working_3-way'!X553^(1/3))*COS(('OddsRatio_working_3-way'!Y553)/3)</f>
        <v>0.52409229826827031</v>
      </c>
      <c r="AG553" s="11">
        <f>-'OddsRatio_working_3-way'!U553/(3*'OddsRatio_working_3-way'!X553^(1/3))*COS(('OddsRatio_working_3-way'!Y553+2*PI())/3)</f>
        <v>-0.39232533853348589</v>
      </c>
      <c r="AH553" s="11">
        <f>-'OddsRatio_working_3-way'!U553/(3*'OddsRatio_working_3-way'!X553^(1/3))*COS(('OddsRatio_working_3-way'!Y553+4*PI())/3)</f>
        <v>-0.13176695973478456</v>
      </c>
      <c r="AI553" s="11">
        <f>'OddsRatio_working_3-way'!U553/(3*'OddsRatio_working_3-way'!X553^(1/3))*SIN(('OddsRatio_working_3-way'!Y553)/3)</f>
        <v>-0.15043345013904277</v>
      </c>
      <c r="AJ553" s="11">
        <f>'OddsRatio_working_3-way'!U553/(3*'OddsRatio_working_3-way'!X553^(1/3))*SIN(('OddsRatio_working_3-way'!Y553+2*PI())/3)</f>
        <v>-0.37866051915857191</v>
      </c>
      <c r="AK553" s="11">
        <f>'OddsRatio_working_3-way'!U553/(3*'OddsRatio_working_3-way'!X553^(1/3))*SIN(('OddsRatio_working_3-way'!Y553+4*PI())/3)</f>
        <v>0.52909396929761465</v>
      </c>
      <c r="AL553" s="11">
        <f>'OddsRatio_working_3-way'!Z553+'OddsRatio_working_3-way'!AF553</f>
        <v>1.0481845965365406</v>
      </c>
      <c r="AM553" s="11">
        <f>'OddsRatio_working_3-way'!AA553+'OddsRatio_working_3-way'!AG553</f>
        <v>-0.78465067706697178</v>
      </c>
      <c r="AN553" s="11">
        <f>'OddsRatio_working_3-way'!AB553+'OddsRatio_working_3-way'!AH553</f>
        <v>-0.26353391946956911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1.0481845965365406</v>
      </c>
      <c r="AS553" s="11">
        <f>IF(('OddsRatio_working_3-way'!X553=0),IF(Q553&gt;0,-Q553^(1/3),(-Q553)^(1/3)),'OddsRatio_working_3-way'!AM553-'OddsRatio_working_3-way'!R553/3)</f>
        <v>-0.78465067706697178</v>
      </c>
      <c r="AT553" s="11">
        <f>IF(('OddsRatio_working_3-way'!X553=0),IF(Q553&gt;0,-Q553^(1/3),(-Q553)^(1/3)),'OddsRatio_working_3-way'!AN553-'OddsRatio_working_3-way'!R553/3)</f>
        <v>-0.26353391946956911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9">
        <f t="shared" si="117"/>
        <v>0.56551395761183831</v>
      </c>
      <c r="E554" s="9">
        <f t="shared" si="118"/>
        <v>0.24120278511056997</v>
      </c>
      <c r="F554" s="9">
        <f t="shared" si="119"/>
        <v>0.19328325727759177</v>
      </c>
      <c r="G554" s="9">
        <f t="shared" si="120"/>
        <v>1.0382472308977924</v>
      </c>
      <c r="H554" s="9">
        <f t="shared" si="121"/>
        <v>1.7683029508643666</v>
      </c>
      <c r="I554" s="9">
        <f t="shared" si="122"/>
        <v>4.1458891096203105</v>
      </c>
      <c r="J554" s="9">
        <f t="shared" si="123"/>
        <v>5.1737538682091255</v>
      </c>
      <c r="K554" s="11">
        <f t="shared" si="124"/>
        <v>0.57471264367816088</v>
      </c>
      <c r="L554" s="11">
        <f t="shared" si="125"/>
        <v>0.24813895781637715</v>
      </c>
      <c r="M554" s="11">
        <f t="shared" si="126"/>
        <v>0.19920318725099603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-0.25606038241148521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0.22129899727407359</v>
      </c>
      <c r="Q554" s="11">
        <f>2*'OddsRatio_working_3-way'!K554*'OddsRatio_working_3-way'!L554*'OddsRatio_working_3-way'!M554</f>
        <v>5.6816173882945721E-2</v>
      </c>
      <c r="R554" s="11">
        <f t="shared" si="127"/>
        <v>0</v>
      </c>
      <c r="S554" s="11">
        <f t="shared" si="128"/>
        <v>-0.86424535959041648</v>
      </c>
      <c r="T554" s="11">
        <f t="shared" si="129"/>
        <v>-0.22188584328380398</v>
      </c>
      <c r="U554" s="11">
        <f>'OddsRatio_working_3-way'!S554-'OddsRatio_working_3-way'!R554^2/3</f>
        <v>-0.86424535959041648</v>
      </c>
      <c r="V554" s="11">
        <f>'OddsRatio_working_3-way'!S554*'OddsRatio_working_3-way'!R554/3-2*'OddsRatio_working_3-way'!R554^3/27-'OddsRatio_working_3-way'!T554</f>
        <v>0.22188584328380398</v>
      </c>
      <c r="W554" s="11">
        <f>'OddsRatio_working_3-way'!V554^2+4*'OddsRatio_working_3-way'!U554^3/27</f>
        <v>-4.6399588093203679E-2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0.15462286016544297</v>
      </c>
      <c r="Y554" s="11">
        <f>IF('OddsRatio_working_3-way'!W554&gt;=0,IF('OddsRatio_working_3-way'!V554+SQRT('OddsRatio_working_3-way'!W554)&gt;0,0,PI()),ACOS('OddsRatio_working_3-way'!V554/(2*'OddsRatio_working_3-way'!X554)))</f>
        <v>0.77058028304241055</v>
      </c>
      <c r="Z554" s="11">
        <f>'OddsRatio_working_3-way'!X554^(1/3)*COS('OddsRatio_working_3-way'!Y554/3)</f>
        <v>0.51912361544889629</v>
      </c>
      <c r="AA554" s="11">
        <f>'OddsRatio_working_3-way'!X554^(1/3)*COS(('OddsRatio_working_3-way'!Y554+2*PI())/3)</f>
        <v>-0.37764797884560009</v>
      </c>
      <c r="AB554" s="11">
        <f>'OddsRatio_working_3-way'!X554^(1/3)*COS(('OddsRatio_working_3-way'!Y554+4*PI())/3)</f>
        <v>-0.14147563660329662</v>
      </c>
      <c r="AC554" s="11">
        <f>'OddsRatio_working_3-way'!X554^(1/3)*SIN('OddsRatio_working_3-way'!Y554/3)</f>
        <v>0.13635416536873857</v>
      </c>
      <c r="AD554" s="11">
        <f>'OddsRatio_working_3-way'!X554^(1/3)*SIN(('OddsRatio_working_3-way'!Y554+2*PI())/3)</f>
        <v>0.38139715599879886</v>
      </c>
      <c r="AE554" s="11">
        <f>'OddsRatio_working_3-way'!X554^(1/3)*SIN(('OddsRatio_working_3-way'!Y554+4*PI())/3)</f>
        <v>-0.51775132136753732</v>
      </c>
      <c r="AF554" s="11">
        <f>-'OddsRatio_working_3-way'!U554/(3*'OddsRatio_working_3-way'!X554^(1/3))*COS(('OddsRatio_working_3-way'!Y554)/3)</f>
        <v>0.51912361544889607</v>
      </c>
      <c r="AG554" s="11">
        <f>-'OddsRatio_working_3-way'!U554/(3*'OddsRatio_working_3-way'!X554^(1/3))*COS(('OddsRatio_working_3-way'!Y554+2*PI())/3)</f>
        <v>-0.37764797884559992</v>
      </c>
      <c r="AH554" s="11">
        <f>-'OddsRatio_working_3-way'!U554/(3*'OddsRatio_working_3-way'!X554^(1/3))*COS(('OddsRatio_working_3-way'!Y554+4*PI())/3)</f>
        <v>-0.14147563660329654</v>
      </c>
      <c r="AI554" s="11">
        <f>'OddsRatio_working_3-way'!U554/(3*'OddsRatio_working_3-way'!X554^(1/3))*SIN(('OddsRatio_working_3-way'!Y554)/3)</f>
        <v>-0.13635416536873851</v>
      </c>
      <c r="AJ554" s="11">
        <f>'OddsRatio_working_3-way'!U554/(3*'OddsRatio_working_3-way'!X554^(1/3))*SIN(('OddsRatio_working_3-way'!Y554+2*PI())/3)</f>
        <v>-0.3813971559987987</v>
      </c>
      <c r="AK554" s="11">
        <f>'OddsRatio_working_3-way'!U554/(3*'OddsRatio_working_3-way'!X554^(1/3))*SIN(('OddsRatio_working_3-way'!Y554+4*PI())/3)</f>
        <v>0.5177513213675371</v>
      </c>
      <c r="AL554" s="11">
        <f>'OddsRatio_working_3-way'!Z554+'OddsRatio_working_3-way'!AF554</f>
        <v>1.0382472308977924</v>
      </c>
      <c r="AM554" s="11">
        <f>'OddsRatio_working_3-way'!AA554+'OddsRatio_working_3-way'!AG554</f>
        <v>-0.75529595769119995</v>
      </c>
      <c r="AN554" s="11">
        <f>'OddsRatio_working_3-way'!AB554+'OddsRatio_working_3-way'!AH554</f>
        <v>-0.28295127320659319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1.0382472308977924</v>
      </c>
      <c r="AS554" s="11">
        <f>IF(('OddsRatio_working_3-way'!X554=0),IF(Q554&gt;0,-Q554^(1/3),(-Q554)^(1/3)),'OddsRatio_working_3-way'!AM554-'OddsRatio_working_3-way'!R554/3)</f>
        <v>-0.75529595769119995</v>
      </c>
      <c r="AT554" s="11">
        <f>IF(('OddsRatio_working_3-way'!X554=0),IF(Q554&gt;0,-Q554^(1/3),(-Q554)^(1/3)),'OddsRatio_working_3-way'!AN554-'OddsRatio_working_3-way'!R554/3)</f>
        <v>-0.28295127320659319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9">
        <f t="shared" si="117"/>
        <v>0.45022104553192038</v>
      </c>
      <c r="E555" s="9">
        <f t="shared" si="118"/>
        <v>0.27958000084702345</v>
      </c>
      <c r="F555" s="9">
        <f t="shared" si="119"/>
        <v>0.27019895362105639</v>
      </c>
      <c r="G555" s="9">
        <f t="shared" si="120"/>
        <v>1.0348569282069575</v>
      </c>
      <c r="H555" s="9">
        <f t="shared" si="121"/>
        <v>2.2211311752842096</v>
      </c>
      <c r="I555" s="9">
        <f t="shared" si="122"/>
        <v>3.5767937512353236</v>
      </c>
      <c r="J555" s="9">
        <f t="shared" si="123"/>
        <v>3.7009765826201586</v>
      </c>
      <c r="K555" s="11">
        <f t="shared" si="124"/>
        <v>0.4587155963302752</v>
      </c>
      <c r="L555" s="11">
        <f t="shared" si="125"/>
        <v>0.28653295128939826</v>
      </c>
      <c r="M555" s="11">
        <f t="shared" si="126"/>
        <v>0.2770083102493075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-0.2792111383540764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0.22864963964743967</v>
      </c>
      <c r="Q555" s="11">
        <f>2*'OddsRatio_working_3-way'!K555*'OddsRatio_working_3-way'!L555*'OddsRatio_working_3-way'!M555</f>
        <v>7.2818356575617735E-2</v>
      </c>
      <c r="R555" s="11">
        <f t="shared" si="127"/>
        <v>0</v>
      </c>
      <c r="S555" s="11">
        <f t="shared" si="128"/>
        <v>-0.81891303117528891</v>
      </c>
      <c r="T555" s="11">
        <f t="shared" si="129"/>
        <v>-0.26080032839977357</v>
      </c>
      <c r="U555" s="11">
        <f>'OddsRatio_working_3-way'!S555-'OddsRatio_working_3-way'!R555^2/3</f>
        <v>-0.81891303117528891</v>
      </c>
      <c r="V555" s="11">
        <f>'OddsRatio_working_3-way'!S555*'OddsRatio_working_3-way'!R555/3-2*'OddsRatio_working_3-way'!R555^3/27-'OddsRatio_working_3-way'!T555</f>
        <v>0.26080032839977357</v>
      </c>
      <c r="W555" s="11">
        <f>'OddsRatio_working_3-way'!V555^2+4*'OddsRatio_working_3-way'!U555^3/27</f>
        <v>-1.3342932661467091E-2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0.14261814747332896</v>
      </c>
      <c r="Y555" s="11">
        <f>IF('OddsRatio_working_3-way'!W555&gt;=0,IF('OddsRatio_working_3-way'!V555+SQRT('OddsRatio_working_3-way'!W555)&gt;0,0,PI()),ACOS('OddsRatio_working_3-way'!V555/(2*'OddsRatio_working_3-way'!X555)))</f>
        <v>0.41694398843123515</v>
      </c>
      <c r="Z555" s="11">
        <f>'OddsRatio_working_3-way'!X555^(1/3)*COS('OddsRatio_working_3-way'!Y555/3)</f>
        <v>0.51742846410347887</v>
      </c>
      <c r="AA555" s="11">
        <f>'OddsRatio_working_3-way'!X555^(1/3)*COS(('OddsRatio_working_3-way'!Y555+2*PI())/3)</f>
        <v>-0.32139673515634115</v>
      </c>
      <c r="AB555" s="11">
        <f>'OddsRatio_working_3-way'!X555^(1/3)*COS(('OddsRatio_working_3-way'!Y555+4*PI())/3)</f>
        <v>-0.19603172894713788</v>
      </c>
      <c r="AC555" s="11">
        <f>'OddsRatio_working_3-way'!X555^(1/3)*SIN('OddsRatio_working_3-way'!Y555/3)</f>
        <v>7.2379520081842591E-2</v>
      </c>
      <c r="AD555" s="11">
        <f>'OddsRatio_working_3-way'!X555^(1/3)*SIN(('OddsRatio_working_3-way'!Y555+2*PI())/3)</f>
        <v>0.4119164345138559</v>
      </c>
      <c r="AE555" s="11">
        <f>'OddsRatio_working_3-way'!X555^(1/3)*SIN(('OddsRatio_working_3-way'!Y555+4*PI())/3)</f>
        <v>-0.48429595459569852</v>
      </c>
      <c r="AF555" s="11">
        <f>-'OddsRatio_working_3-way'!U555/(3*'OddsRatio_working_3-way'!X555^(1/3))*COS(('OddsRatio_working_3-way'!Y555)/3)</f>
        <v>0.51742846410347876</v>
      </c>
      <c r="AG555" s="11">
        <f>-'OddsRatio_working_3-way'!U555/(3*'OddsRatio_working_3-way'!X555^(1/3))*COS(('OddsRatio_working_3-way'!Y555+2*PI())/3)</f>
        <v>-0.3213967351563411</v>
      </c>
      <c r="AH555" s="11">
        <f>-'OddsRatio_working_3-way'!U555/(3*'OddsRatio_working_3-way'!X555^(1/3))*COS(('OddsRatio_working_3-way'!Y555+4*PI())/3)</f>
        <v>-0.19603172894713783</v>
      </c>
      <c r="AI555" s="11">
        <f>'OddsRatio_working_3-way'!U555/(3*'OddsRatio_working_3-way'!X555^(1/3))*SIN(('OddsRatio_working_3-way'!Y555)/3)</f>
        <v>-7.2379520081842577E-2</v>
      </c>
      <c r="AJ555" s="11">
        <f>'OddsRatio_working_3-way'!U555/(3*'OddsRatio_working_3-way'!X555^(1/3))*SIN(('OddsRatio_working_3-way'!Y555+2*PI())/3)</f>
        <v>-0.41191643451385579</v>
      </c>
      <c r="AK555" s="11">
        <f>'OddsRatio_working_3-way'!U555/(3*'OddsRatio_working_3-way'!X555^(1/3))*SIN(('OddsRatio_working_3-way'!Y555+4*PI())/3)</f>
        <v>0.48429595459569841</v>
      </c>
      <c r="AL555" s="11">
        <f>'OddsRatio_working_3-way'!Z555+'OddsRatio_working_3-way'!AF555</f>
        <v>1.0348569282069575</v>
      </c>
      <c r="AM555" s="11">
        <f>'OddsRatio_working_3-way'!AA555+'OddsRatio_working_3-way'!AG555</f>
        <v>-0.6427934703126823</v>
      </c>
      <c r="AN555" s="11">
        <f>'OddsRatio_working_3-way'!AB555+'OddsRatio_working_3-way'!AH555</f>
        <v>-0.39206345789427571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1.0348569282069575</v>
      </c>
      <c r="AS555" s="11">
        <f>IF(('OddsRatio_working_3-way'!X555=0),IF(Q555&gt;0,-Q555^(1/3),(-Q555)^(1/3)),'OddsRatio_working_3-way'!AM555-'OddsRatio_working_3-way'!R555/3)</f>
        <v>-0.6427934703126823</v>
      </c>
      <c r="AT555" s="11">
        <f>IF(('OddsRatio_working_3-way'!X555=0),IF(Q555&gt;0,-Q555^(1/3),(-Q555)^(1/3)),'OddsRatio_working_3-way'!AN555-'OddsRatio_working_3-way'!R555/3)</f>
        <v>-0.39206345789427571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9">
        <f t="shared" si="117"/>
        <v>0.43785728262704982</v>
      </c>
      <c r="E556" s="9">
        <f t="shared" si="118"/>
        <v>0.25512016322297443</v>
      </c>
      <c r="F556" s="9">
        <f t="shared" si="119"/>
        <v>0.3070225541499757</v>
      </c>
      <c r="G556" s="9">
        <f t="shared" si="120"/>
        <v>1.0353622495148866</v>
      </c>
      <c r="H556" s="9">
        <f t="shared" si="121"/>
        <v>2.2838491893984596</v>
      </c>
      <c r="I556" s="9">
        <f t="shared" si="122"/>
        <v>3.9197215436319799</v>
      </c>
      <c r="J556" s="9">
        <f t="shared" si="123"/>
        <v>3.2570897039424525</v>
      </c>
      <c r="K556" s="11">
        <f t="shared" si="124"/>
        <v>0.4464285714285714</v>
      </c>
      <c r="L556" s="11">
        <f t="shared" si="125"/>
        <v>0.26178010471204188</v>
      </c>
      <c r="M556" s="11">
        <f t="shared" si="126"/>
        <v>0.31446540880503143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-0.28014881246383772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0.22932219415475363</v>
      </c>
      <c r="Q556" s="11">
        <f>2*'OddsRatio_working_3-way'!K556*'OddsRatio_working_3-way'!L556*'OddsRatio_working_3-way'!M556</f>
        <v>7.3500703254728725E-2</v>
      </c>
      <c r="R556" s="11">
        <f t="shared" si="127"/>
        <v>0</v>
      </c>
      <c r="S556" s="11">
        <f t="shared" si="128"/>
        <v>-0.81857278686253609</v>
      </c>
      <c r="T556" s="11">
        <f t="shared" si="129"/>
        <v>-0.26236307271235132</v>
      </c>
      <c r="U556" s="11">
        <f>'OddsRatio_working_3-way'!S556-'OddsRatio_working_3-way'!R556^2/3</f>
        <v>-0.81857278686253609</v>
      </c>
      <c r="V556" s="11">
        <f>'OddsRatio_working_3-way'!S556*'OddsRatio_working_3-way'!R556/3-2*'OddsRatio_working_3-way'!R556^3/27-'OddsRatio_working_3-way'!T556</f>
        <v>0.26236307271235132</v>
      </c>
      <c r="W556" s="11">
        <f>'OddsRatio_working_3-way'!V556^2+4*'OddsRatio_working_3-way'!U556^3/27</f>
        <v>-1.2423993427721575E-2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0.14252927361667508</v>
      </c>
      <c r="Y556" s="11">
        <f>IF('OddsRatio_working_3-way'!W556&gt;=0,IF('OddsRatio_working_3-way'!V556+SQRT('OddsRatio_working_3-way'!W556)&gt;0,0,PI()),ACOS('OddsRatio_working_3-way'!V556/(2*'OddsRatio_working_3-way'!X556)))</f>
        <v>0.40173718799370306</v>
      </c>
      <c r="Z556" s="11">
        <f>'OddsRatio_working_3-way'!X556^(1/3)*COS('OddsRatio_working_3-way'!Y556/3)</f>
        <v>0.51768112475744321</v>
      </c>
      <c r="AA556" s="11">
        <f>'OddsRatio_working_3-way'!X556^(1/3)*COS(('OddsRatio_working_3-way'!Y556+2*PI())/3)</f>
        <v>-0.31923829841274376</v>
      </c>
      <c r="AB556" s="11">
        <f>'OddsRatio_working_3-way'!X556^(1/3)*COS(('OddsRatio_working_3-way'!Y556+4*PI())/3)</f>
        <v>-0.19844282634469929</v>
      </c>
      <c r="AC556" s="11">
        <f>'OddsRatio_working_3-way'!X556^(1/3)*SIN('OddsRatio_working_3-way'!Y556/3)</f>
        <v>6.9741298315373401E-2</v>
      </c>
      <c r="AD556" s="11">
        <f>'OddsRatio_working_3-way'!X556^(1/3)*SIN(('OddsRatio_working_3-way'!Y556+2*PI())/3)</f>
        <v>0.41345435594196039</v>
      </c>
      <c r="AE556" s="11">
        <f>'OddsRatio_working_3-way'!X556^(1/3)*SIN(('OddsRatio_working_3-way'!Y556+4*PI())/3)</f>
        <v>-0.4831956542573338</v>
      </c>
      <c r="AF556" s="11">
        <f>-'OddsRatio_working_3-way'!U556/(3*'OddsRatio_working_3-way'!X556^(1/3))*COS(('OddsRatio_working_3-way'!Y556)/3)</f>
        <v>0.51768112475744332</v>
      </c>
      <c r="AG556" s="11">
        <f>-'OddsRatio_working_3-way'!U556/(3*'OddsRatio_working_3-way'!X556^(1/3))*COS(('OddsRatio_working_3-way'!Y556+2*PI())/3)</f>
        <v>-0.31923829841274382</v>
      </c>
      <c r="AH556" s="11">
        <f>-'OddsRatio_working_3-way'!U556/(3*'OddsRatio_working_3-way'!X556^(1/3))*COS(('OddsRatio_working_3-way'!Y556+4*PI())/3)</f>
        <v>-0.19844282634469931</v>
      </c>
      <c r="AI556" s="11">
        <f>'OddsRatio_working_3-way'!U556/(3*'OddsRatio_working_3-way'!X556^(1/3))*SIN(('OddsRatio_working_3-way'!Y556)/3)</f>
        <v>-6.9741298315373415E-2</v>
      </c>
      <c r="AJ556" s="11">
        <f>'OddsRatio_working_3-way'!U556/(3*'OddsRatio_working_3-way'!X556^(1/3))*SIN(('OddsRatio_working_3-way'!Y556+2*PI())/3)</f>
        <v>-0.41345435594196045</v>
      </c>
      <c r="AK556" s="11">
        <f>'OddsRatio_working_3-way'!U556/(3*'OddsRatio_working_3-way'!X556^(1/3))*SIN(('OddsRatio_working_3-way'!Y556+4*PI())/3)</f>
        <v>0.48319565425733391</v>
      </c>
      <c r="AL556" s="11">
        <f>'OddsRatio_working_3-way'!Z556+'OddsRatio_working_3-way'!AF556</f>
        <v>1.0353622495148866</v>
      </c>
      <c r="AM556" s="11">
        <f>'OddsRatio_working_3-way'!AA556+'OddsRatio_working_3-way'!AG556</f>
        <v>-0.63847659682548752</v>
      </c>
      <c r="AN556" s="11">
        <f>'OddsRatio_working_3-way'!AB556+'OddsRatio_working_3-way'!AH556</f>
        <v>-0.39688565268939857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1.0353622495148866</v>
      </c>
      <c r="AS556" s="11">
        <f>IF(('OddsRatio_working_3-way'!X556=0),IF(Q556&gt;0,-Q556^(1/3),(-Q556)^(1/3)),'OddsRatio_working_3-way'!AM556-'OddsRatio_working_3-way'!R556/3)</f>
        <v>-0.63847659682548752</v>
      </c>
      <c r="AT556" s="11">
        <f>IF(('OddsRatio_working_3-way'!X556=0),IF(Q556&gt;0,-Q556^(1/3),(-Q556)^(1/3)),'OddsRatio_working_3-way'!AN556-'OddsRatio_working_3-way'!R556/3)</f>
        <v>-0.39688565268939857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9">
        <f t="shared" si="117"/>
        <v>0.30833371308738439</v>
      </c>
      <c r="E557" s="9">
        <f t="shared" si="118"/>
        <v>0.3284072787560009</v>
      </c>
      <c r="F557" s="9">
        <f t="shared" si="119"/>
        <v>0.36325900815661466</v>
      </c>
      <c r="G557" s="9">
        <f t="shared" si="120"/>
        <v>1.043367092445139</v>
      </c>
      <c r="H557" s="9">
        <f t="shared" si="121"/>
        <v>3.2432392487570487</v>
      </c>
      <c r="I557" s="9">
        <f t="shared" si="122"/>
        <v>3.0449995011924726</v>
      </c>
      <c r="J557" s="9">
        <f t="shared" si="123"/>
        <v>2.7528567153078343</v>
      </c>
      <c r="K557" s="11">
        <f t="shared" si="124"/>
        <v>0.31746031746031744</v>
      </c>
      <c r="L557" s="11">
        <f t="shared" si="125"/>
        <v>0.33783783783783783</v>
      </c>
      <c r="M557" s="11">
        <f t="shared" si="126"/>
        <v>0.37313432835820892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-0.2833131639101788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0.23170825409631379</v>
      </c>
      <c r="Q557" s="11">
        <f>2*'OddsRatio_working_3-way'!K557*'OddsRatio_working_3-way'!L557*'OddsRatio_working_3-way'!M557</f>
        <v>8.0037393470229271E-2</v>
      </c>
      <c r="R557" s="11">
        <f t="shared" si="127"/>
        <v>0</v>
      </c>
      <c r="S557" s="11">
        <f t="shared" si="128"/>
        <v>-0.81785205776662828</v>
      </c>
      <c r="T557" s="11">
        <f t="shared" si="129"/>
        <v>-0.28250502858950888</v>
      </c>
      <c r="U557" s="11">
        <f>'OddsRatio_working_3-way'!S557-'OddsRatio_working_3-way'!R557^2/3</f>
        <v>-0.81785205776662828</v>
      </c>
      <c r="V557" s="11">
        <f>'OddsRatio_working_3-way'!S557*'OddsRatio_working_3-way'!R557/3-2*'OddsRatio_working_3-way'!R557^3/27-'OddsRatio_working_3-way'!T557</f>
        <v>0.28250502858950888</v>
      </c>
      <c r="W557" s="11">
        <f>'OddsRatio_working_3-way'!V557^2+4*'OddsRatio_working_3-way'!U557^3/27</f>
        <v>-1.2348363194685658E-3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0.14234107585112932</v>
      </c>
      <c r="Y557" s="11">
        <f>IF('OddsRatio_working_3-way'!W557&gt;=0,IF('OddsRatio_working_3-way'!V557+SQRT('OddsRatio_working_3-way'!W557)&gt;0,0,PI()),ACOS('OddsRatio_working_3-way'!V557/(2*'OddsRatio_working_3-way'!X557)))</f>
        <v>0.12375237298171715</v>
      </c>
      <c r="Z557" s="11">
        <f>'OddsRatio_working_3-way'!X557^(1/3)*COS('OddsRatio_working_3-way'!Y557/3)</f>
        <v>0.52168354622256963</v>
      </c>
      <c r="AA557" s="11">
        <f>'OddsRatio_working_3-way'!X557^(1/3)*COS(('OddsRatio_working_3-way'!Y557+2*PI())/3)</f>
        <v>-0.27948909576468939</v>
      </c>
      <c r="AB557" s="11">
        <f>'OddsRatio_working_3-way'!X557^(1/3)*COS(('OddsRatio_working_3-way'!Y557+4*PI())/3)</f>
        <v>-0.24219445045788029</v>
      </c>
      <c r="AC557" s="11">
        <f>'OddsRatio_working_3-way'!X557^(1/3)*SIN('OddsRatio_working_3-way'!Y557/3)</f>
        <v>2.1532073507218051E-2</v>
      </c>
      <c r="AD557" s="11">
        <f>'OddsRatio_working_3-way'!X557^(1/3)*SIN(('OddsRatio_working_3-way'!Y557+2*PI())/3)</f>
        <v>0.44102516701148975</v>
      </c>
      <c r="AE557" s="11">
        <f>'OddsRatio_working_3-way'!X557^(1/3)*SIN(('OddsRatio_working_3-way'!Y557+4*PI())/3)</f>
        <v>-0.46255724051870761</v>
      </c>
      <c r="AF557" s="11">
        <f>-'OddsRatio_working_3-way'!U557/(3*'OddsRatio_working_3-way'!X557^(1/3))*COS(('OddsRatio_working_3-way'!Y557)/3)</f>
        <v>0.52168354622256952</v>
      </c>
      <c r="AG557" s="11">
        <f>-'OddsRatio_working_3-way'!U557/(3*'OddsRatio_working_3-way'!X557^(1/3))*COS(('OddsRatio_working_3-way'!Y557+2*PI())/3)</f>
        <v>-0.27948909576468933</v>
      </c>
      <c r="AH557" s="11">
        <f>-'OddsRatio_working_3-way'!U557/(3*'OddsRatio_working_3-way'!X557^(1/3))*COS(('OddsRatio_working_3-way'!Y557+4*PI())/3)</f>
        <v>-0.24219445045788024</v>
      </c>
      <c r="AI557" s="11">
        <f>'OddsRatio_working_3-way'!U557/(3*'OddsRatio_working_3-way'!X557^(1/3))*SIN(('OddsRatio_working_3-way'!Y557)/3)</f>
        <v>-2.1532073507218048E-2</v>
      </c>
      <c r="AJ557" s="11">
        <f>'OddsRatio_working_3-way'!U557/(3*'OddsRatio_working_3-way'!X557^(1/3))*SIN(('OddsRatio_working_3-way'!Y557+2*PI())/3)</f>
        <v>-0.44102516701148964</v>
      </c>
      <c r="AK557" s="11">
        <f>'OddsRatio_working_3-way'!U557/(3*'OddsRatio_working_3-way'!X557^(1/3))*SIN(('OddsRatio_working_3-way'!Y557+4*PI())/3)</f>
        <v>0.46255724051870756</v>
      </c>
      <c r="AL557" s="11">
        <f>'OddsRatio_working_3-way'!Z557+'OddsRatio_working_3-way'!AF557</f>
        <v>1.043367092445139</v>
      </c>
      <c r="AM557" s="11">
        <f>'OddsRatio_working_3-way'!AA557+'OddsRatio_working_3-way'!AG557</f>
        <v>-0.55897819152937878</v>
      </c>
      <c r="AN557" s="11">
        <f>'OddsRatio_working_3-way'!AB557+'OddsRatio_working_3-way'!AH557</f>
        <v>-0.48438890091576053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1.043367092445139</v>
      </c>
      <c r="AS557" s="11">
        <f>IF(('OddsRatio_working_3-way'!X557=0),IF(Q557&gt;0,-Q557^(1/3),(-Q557)^(1/3)),'OddsRatio_working_3-way'!AM557-'OddsRatio_working_3-way'!R557/3)</f>
        <v>-0.55897819152937878</v>
      </c>
      <c r="AT557" s="11">
        <f>IF(('OddsRatio_working_3-way'!X557=0),IF(Q557&gt;0,-Q557^(1/3),(-Q557)^(1/3)),'OddsRatio_working_3-way'!AN557-'OddsRatio_working_3-way'!R557/3)</f>
        <v>-0.48438890091576053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9">
        <f t="shared" si="117"/>
        <v>0.34295884240971691</v>
      </c>
      <c r="E558" s="9">
        <f t="shared" si="118"/>
        <v>0.33694293544379672</v>
      </c>
      <c r="F558" s="9">
        <f t="shared" si="119"/>
        <v>0.32009822214648648</v>
      </c>
      <c r="G558" s="9">
        <f t="shared" si="120"/>
        <v>1.0411966145497344</v>
      </c>
      <c r="H558" s="9">
        <f t="shared" si="121"/>
        <v>2.9158017707715107</v>
      </c>
      <c r="I558" s="9">
        <f t="shared" si="122"/>
        <v>2.9678616014989978</v>
      </c>
      <c r="J558" s="9">
        <f t="shared" si="123"/>
        <v>3.1240410936814582</v>
      </c>
      <c r="K558" s="11">
        <f t="shared" si="124"/>
        <v>0.35211267605633806</v>
      </c>
      <c r="L558" s="11">
        <f t="shared" si="125"/>
        <v>0.34602076124567471</v>
      </c>
      <c r="M558" s="11">
        <f t="shared" si="126"/>
        <v>0.32894736842105265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-0.2843282605851829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0.23125229248373141</v>
      </c>
      <c r="Q558" s="11">
        <f>2*'OddsRatio_working_3-way'!K558*'OddsRatio_working_3-way'!L558*'OddsRatio_working_3-way'!M558</f>
        <v>8.0156773824516941E-2</v>
      </c>
      <c r="R558" s="11">
        <f t="shared" si="127"/>
        <v>0</v>
      </c>
      <c r="S558" s="11">
        <f t="shared" si="128"/>
        <v>-0.81332855203272958</v>
      </c>
      <c r="T558" s="11">
        <f t="shared" si="129"/>
        <v>-0.28191630919678662</v>
      </c>
      <c r="U558" s="11">
        <f>'OddsRatio_working_3-way'!S558-'OddsRatio_working_3-way'!R558^2/3</f>
        <v>-0.81332855203272958</v>
      </c>
      <c r="V558" s="11">
        <f>'OddsRatio_working_3-way'!S558*'OddsRatio_working_3-way'!R558/3-2*'OddsRatio_working_3-way'!R558^3/27-'OddsRatio_working_3-way'!T558</f>
        <v>0.28191630919678662</v>
      </c>
      <c r="W558" s="11">
        <f>'OddsRatio_working_3-way'!V558^2+4*'OddsRatio_working_3-way'!U558^3/27</f>
        <v>-2.297943781051498E-4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0.14116178640946295</v>
      </c>
      <c r="Y558" s="11">
        <f>IF('OddsRatio_working_3-way'!W558&gt;=0,IF('OddsRatio_working_3-way'!V558+SQRT('OddsRatio_working_3-way'!W558)&gt;0,0,PI()),ACOS('OddsRatio_working_3-way'!V558/(2*'OddsRatio_working_3-way'!X558)))</f>
        <v>5.3719437689472072E-2</v>
      </c>
      <c r="Z558" s="11">
        <f>'OddsRatio_working_3-way'!X558^(1/3)*COS('OddsRatio_working_3-way'!Y558/3)</f>
        <v>0.52059830727486722</v>
      </c>
      <c r="AA558" s="11">
        <f>'OddsRatio_working_3-way'!X558^(1/3)*COS(('OddsRatio_working_3-way'!Y558+2*PI())/3)</f>
        <v>-0.26837317711334463</v>
      </c>
      <c r="AB558" s="11">
        <f>'OddsRatio_working_3-way'!X558^(1/3)*COS(('OddsRatio_working_3-way'!Y558+4*PI())/3)</f>
        <v>-0.25222513016152293</v>
      </c>
      <c r="AC558" s="11">
        <f>'OddsRatio_working_3-way'!X558^(1/3)*SIN('OddsRatio_working_3-way'!Y558/3)</f>
        <v>9.3230792545211643E-3</v>
      </c>
      <c r="AD558" s="11">
        <f>'OddsRatio_working_3-way'!X558^(1/3)*SIN(('OddsRatio_working_3-way'!Y558+2*PI())/3)</f>
        <v>0.44618981963995163</v>
      </c>
      <c r="AE558" s="11">
        <f>'OddsRatio_working_3-way'!X558^(1/3)*SIN(('OddsRatio_working_3-way'!Y558+4*PI())/3)</f>
        <v>-0.45551289889447261</v>
      </c>
      <c r="AF558" s="11">
        <f>-'OddsRatio_working_3-way'!U558/(3*'OddsRatio_working_3-way'!X558^(1/3))*COS(('OddsRatio_working_3-way'!Y558)/3)</f>
        <v>0.52059830727486722</v>
      </c>
      <c r="AG558" s="11">
        <f>-'OddsRatio_working_3-way'!U558/(3*'OddsRatio_working_3-way'!X558^(1/3))*COS(('OddsRatio_working_3-way'!Y558+2*PI())/3)</f>
        <v>-0.26837317711334463</v>
      </c>
      <c r="AH558" s="11">
        <f>-'OddsRatio_working_3-way'!U558/(3*'OddsRatio_working_3-way'!X558^(1/3))*COS(('OddsRatio_working_3-way'!Y558+4*PI())/3)</f>
        <v>-0.25222513016152293</v>
      </c>
      <c r="AI558" s="11">
        <f>'OddsRatio_working_3-way'!U558/(3*'OddsRatio_working_3-way'!X558^(1/3))*SIN(('OddsRatio_working_3-way'!Y558)/3)</f>
        <v>-9.3230792545211643E-3</v>
      </c>
      <c r="AJ558" s="11">
        <f>'OddsRatio_working_3-way'!U558/(3*'OddsRatio_working_3-way'!X558^(1/3))*SIN(('OddsRatio_working_3-way'!Y558+2*PI())/3)</f>
        <v>-0.44618981963995163</v>
      </c>
      <c r="AK558" s="11">
        <f>'OddsRatio_working_3-way'!U558/(3*'OddsRatio_working_3-way'!X558^(1/3))*SIN(('OddsRatio_working_3-way'!Y558+4*PI())/3)</f>
        <v>0.45551289889447261</v>
      </c>
      <c r="AL558" s="11">
        <f>'OddsRatio_working_3-way'!Z558+'OddsRatio_working_3-way'!AF558</f>
        <v>1.0411966145497344</v>
      </c>
      <c r="AM558" s="11">
        <f>'OddsRatio_working_3-way'!AA558+'OddsRatio_working_3-way'!AG558</f>
        <v>-0.53674635422668926</v>
      </c>
      <c r="AN558" s="11">
        <f>'OddsRatio_working_3-way'!AB558+'OddsRatio_working_3-way'!AH558</f>
        <v>-0.50445026032304585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1.0411966145497344</v>
      </c>
      <c r="AS558" s="11">
        <f>IF(('OddsRatio_working_3-way'!X558=0),IF(Q558&gt;0,-Q558^(1/3),(-Q558)^(1/3)),'OddsRatio_working_3-way'!AM558-'OddsRatio_working_3-way'!R558/3)</f>
        <v>-0.53674635422668926</v>
      </c>
      <c r="AT558" s="11">
        <f>IF(('OddsRatio_working_3-way'!X558=0),IF(Q558&gt;0,-Q558^(1/3),(-Q558)^(1/3)),'OddsRatio_working_3-way'!AN558-'OddsRatio_working_3-way'!R558/3)</f>
        <v>-0.50445026032304585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9">
        <f t="shared" si="117"/>
        <v>0.72581874532397272</v>
      </c>
      <c r="E559" s="9">
        <f t="shared" si="118"/>
        <v>0.16980172238354344</v>
      </c>
      <c r="F559" s="9">
        <f t="shared" si="119"/>
        <v>0.10437953229248391</v>
      </c>
      <c r="G559" s="9">
        <f t="shared" si="120"/>
        <v>1.0792984039154496</v>
      </c>
      <c r="H559" s="9">
        <f t="shared" si="121"/>
        <v>1.3777544413704073</v>
      </c>
      <c r="I559" s="9">
        <f t="shared" si="122"/>
        <v>5.8892217697369853</v>
      </c>
      <c r="J559" s="9">
        <f t="shared" si="123"/>
        <v>9.5804223111278244</v>
      </c>
      <c r="K559" s="11">
        <f t="shared" si="124"/>
        <v>0.7407407407407407</v>
      </c>
      <c r="L559" s="11">
        <f t="shared" si="125"/>
        <v>0.18083182640144665</v>
      </c>
      <c r="M559" s="11">
        <f t="shared" si="126"/>
        <v>0.111731843575419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-0.18864766753883511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0.19201922886245071</v>
      </c>
      <c r="Q559" s="11">
        <f>2*'OddsRatio_working_3-way'!K559*'OddsRatio_working_3-way'!L559*'OddsRatio_working_3-way'!M559</f>
        <v>2.9932849393990758E-2</v>
      </c>
      <c r="R559" s="11">
        <f t="shared" si="127"/>
        <v>0</v>
      </c>
      <c r="S559" s="11">
        <f t="shared" si="128"/>
        <v>-1.0178722661541604</v>
      </c>
      <c r="T559" s="11">
        <f t="shared" si="129"/>
        <v>-0.15867065723369606</v>
      </c>
      <c r="U559" s="11">
        <f>'OddsRatio_working_3-way'!S559-'OddsRatio_working_3-way'!R559^2/3</f>
        <v>-1.0178722661541604</v>
      </c>
      <c r="V559" s="11">
        <f>'OddsRatio_working_3-way'!S559*'OddsRatio_working_3-way'!R559/3-2*'OddsRatio_working_3-way'!R559^3/27-'OddsRatio_working_3-way'!T559</f>
        <v>0.15867065723369606</v>
      </c>
      <c r="W559" s="11">
        <f>'OddsRatio_working_3-way'!V559^2+4*'OddsRatio_working_3-way'!U559^3/27</f>
        <v>-0.13105780932956246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0.19763235235946033</v>
      </c>
      <c r="Y559" s="11">
        <f>IF('OddsRatio_working_3-way'!W559&gt;=0,IF('OddsRatio_working_3-way'!V559+SQRT('OddsRatio_working_3-way'!W559)&gt;0,0,PI()),ACOS('OddsRatio_working_3-way'!V559/(2*'OddsRatio_working_3-way'!X559)))</f>
        <v>1.1577199424027935</v>
      </c>
      <c r="Z559" s="11">
        <f>'OddsRatio_working_3-way'!X559^(1/3)*COS('OddsRatio_working_3-way'!Y559/3)</f>
        <v>0.53964920195772481</v>
      </c>
      <c r="AA559" s="11">
        <f>'OddsRatio_working_3-way'!X559^(1/3)*COS(('OddsRatio_working_3-way'!Y559+2*PI())/3)</f>
        <v>-0.45969856090579164</v>
      </c>
      <c r="AB559" s="11">
        <f>'OddsRatio_working_3-way'!X559^(1/3)*COS(('OddsRatio_working_3-way'!Y559+4*PI())/3)</f>
        <v>-7.9950641051933252E-2</v>
      </c>
      <c r="AC559" s="11">
        <f>'OddsRatio_working_3-way'!X559^(1/3)*SIN('OddsRatio_working_3-way'!Y559/3)</f>
        <v>0.21924756375182569</v>
      </c>
      <c r="AD559" s="11">
        <f>'OddsRatio_working_3-way'!X559^(1/3)*SIN(('OddsRatio_working_3-way'!Y559+2*PI())/3)</f>
        <v>0.35772613615147586</v>
      </c>
      <c r="AE559" s="11">
        <f>'OddsRatio_working_3-way'!X559^(1/3)*SIN(('OddsRatio_working_3-way'!Y559+4*PI())/3)</f>
        <v>-0.5769736999033015</v>
      </c>
      <c r="AF559" s="11">
        <f>-'OddsRatio_working_3-way'!U559/(3*'OddsRatio_working_3-way'!X559^(1/3))*COS(('OddsRatio_working_3-way'!Y559)/3)</f>
        <v>0.53964920195772492</v>
      </c>
      <c r="AG559" s="11">
        <f>-'OddsRatio_working_3-way'!U559/(3*'OddsRatio_working_3-way'!X559^(1/3))*COS(('OddsRatio_working_3-way'!Y559+2*PI())/3)</f>
        <v>-0.4596985609057917</v>
      </c>
      <c r="AH559" s="11">
        <f>-'OddsRatio_working_3-way'!U559/(3*'OddsRatio_working_3-way'!X559^(1/3))*COS(('OddsRatio_working_3-way'!Y559+4*PI())/3)</f>
        <v>-7.9950641051933266E-2</v>
      </c>
      <c r="AI559" s="11">
        <f>'OddsRatio_working_3-way'!U559/(3*'OddsRatio_working_3-way'!X559^(1/3))*SIN(('OddsRatio_working_3-way'!Y559)/3)</f>
        <v>-0.21924756375182572</v>
      </c>
      <c r="AJ559" s="11">
        <f>'OddsRatio_working_3-way'!U559/(3*'OddsRatio_working_3-way'!X559^(1/3))*SIN(('OddsRatio_working_3-way'!Y559+2*PI())/3)</f>
        <v>-0.35772613615147592</v>
      </c>
      <c r="AK559" s="11">
        <f>'OddsRatio_working_3-way'!U559/(3*'OddsRatio_working_3-way'!X559^(1/3))*SIN(('OddsRatio_working_3-way'!Y559+4*PI())/3)</f>
        <v>0.57697369990330161</v>
      </c>
      <c r="AL559" s="11">
        <f>'OddsRatio_working_3-way'!Z559+'OddsRatio_working_3-way'!AF559</f>
        <v>1.0792984039154496</v>
      </c>
      <c r="AM559" s="11">
        <f>'OddsRatio_working_3-way'!AA559+'OddsRatio_working_3-way'!AG559</f>
        <v>-0.91939712181158328</v>
      </c>
      <c r="AN559" s="11">
        <f>'OddsRatio_working_3-way'!AB559+'OddsRatio_working_3-way'!AH559</f>
        <v>-0.1599012821038665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1.0792984039154496</v>
      </c>
      <c r="AS559" s="11">
        <f>IF(('OddsRatio_working_3-way'!X559=0),IF(Q559&gt;0,-Q559^(1/3),(-Q559)^(1/3)),'OddsRatio_working_3-way'!AM559-'OddsRatio_working_3-way'!R559/3)</f>
        <v>-0.91939712181158328</v>
      </c>
      <c r="AT559" s="11">
        <f>IF(('OddsRatio_working_3-way'!X559=0),IF(Q559&gt;0,-Q559^(1/3),(-Q559)^(1/3)),'OddsRatio_working_3-way'!AN559-'OddsRatio_working_3-way'!R559/3)</f>
        <v>-0.1599012821038665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9">
        <f t="shared" si="117"/>
        <v>0.55933758049390592</v>
      </c>
      <c r="E560" s="9">
        <f t="shared" si="118"/>
        <v>0.22873305662735713</v>
      </c>
      <c r="F560" s="9">
        <f t="shared" si="119"/>
        <v>0.21192936287873707</v>
      </c>
      <c r="G560" s="9">
        <f t="shared" si="120"/>
        <v>1.0504387925373693</v>
      </c>
      <c r="H560" s="9">
        <f t="shared" si="121"/>
        <v>1.7878290944030268</v>
      </c>
      <c r="I560" s="9">
        <f t="shared" si="122"/>
        <v>4.3719085240449553</v>
      </c>
      <c r="J560" s="9">
        <f t="shared" si="123"/>
        <v>4.7185533255822865</v>
      </c>
      <c r="K560" s="11">
        <f t="shared" si="124"/>
        <v>0.5714285714285714</v>
      </c>
      <c r="L560" s="11">
        <f t="shared" si="125"/>
        <v>0.23752969121140144</v>
      </c>
      <c r="M560" s="11">
        <f t="shared" si="126"/>
        <v>0.22026431718061673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-0.25479656007976459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0.22422563676343743</v>
      </c>
      <c r="Q560" s="11">
        <f>2*'OddsRatio_working_3-way'!K560*'OddsRatio_working_3-way'!L560*'OddsRatio_working_3-way'!M560</f>
        <v>5.9793503136916656E-2</v>
      </c>
      <c r="R560" s="11">
        <f t="shared" si="127"/>
        <v>0</v>
      </c>
      <c r="S560" s="11">
        <f t="shared" si="128"/>
        <v>-0.88001830438073081</v>
      </c>
      <c r="T560" s="11">
        <f t="shared" si="129"/>
        <v>-0.23467154783486158</v>
      </c>
      <c r="U560" s="11">
        <f>'OddsRatio_working_3-way'!S560-'OddsRatio_working_3-way'!R560^2/3</f>
        <v>-0.88001830438073081</v>
      </c>
      <c r="V560" s="11">
        <f>'OddsRatio_working_3-way'!S560*'OddsRatio_working_3-way'!R560/3-2*'OddsRatio_working_3-way'!R560^3/27-'OddsRatio_working_3-way'!T560</f>
        <v>0.23467154783486158</v>
      </c>
      <c r="W560" s="11">
        <f>'OddsRatio_working_3-way'!V560^2+4*'OddsRatio_working_3-way'!U560^3/27</f>
        <v>-4.5894379543731448E-2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0.15887504123283586</v>
      </c>
      <c r="Y560" s="11">
        <f>IF('OddsRatio_working_3-way'!W560&gt;=0,IF('OddsRatio_working_3-way'!V560+SQRT('OddsRatio_working_3-way'!W560)&gt;0,0,PI()),ACOS('OddsRatio_working_3-way'!V560/(2*'OddsRatio_working_3-way'!X560)))</f>
        <v>0.73989216699608917</v>
      </c>
      <c r="Z560" s="11">
        <f>'OddsRatio_working_3-way'!X560^(1/3)*COS('OddsRatio_working_3-way'!Y560/3)</f>
        <v>0.52521939626868475</v>
      </c>
      <c r="AA560" s="11">
        <f>'OddsRatio_working_3-way'!X560^(1/3)*COS(('OddsRatio_working_3-way'!Y560+2*PI())/3)</f>
        <v>-0.37712177362226429</v>
      </c>
      <c r="AB560" s="11">
        <f>'OddsRatio_working_3-way'!X560^(1/3)*COS(('OddsRatio_working_3-way'!Y560+4*PI())/3)</f>
        <v>-0.14809762264642032</v>
      </c>
      <c r="AC560" s="11">
        <f>'OddsRatio_working_3-way'!X560^(1/3)*SIN('OddsRatio_working_3-way'!Y560/3)</f>
        <v>0.13222715521682898</v>
      </c>
      <c r="AD560" s="11">
        <f>'OddsRatio_working_3-way'!X560^(1/3)*SIN(('OddsRatio_working_3-way'!Y560+2*PI())/3)</f>
        <v>0.38873976212059225</v>
      </c>
      <c r="AE560" s="11">
        <f>'OddsRatio_working_3-way'!X560^(1/3)*SIN(('OddsRatio_working_3-way'!Y560+4*PI())/3)</f>
        <v>-0.52096691733742129</v>
      </c>
      <c r="AF560" s="11">
        <f>-'OddsRatio_working_3-way'!U560/(3*'OddsRatio_working_3-way'!X560^(1/3))*COS(('OddsRatio_working_3-way'!Y560)/3)</f>
        <v>0.52521939626868464</v>
      </c>
      <c r="AG560" s="11">
        <f>-'OddsRatio_working_3-way'!U560/(3*'OddsRatio_working_3-way'!X560^(1/3))*COS(('OddsRatio_working_3-way'!Y560+2*PI())/3)</f>
        <v>-0.37712177362226423</v>
      </c>
      <c r="AH560" s="11">
        <f>-'OddsRatio_working_3-way'!U560/(3*'OddsRatio_working_3-way'!X560^(1/3))*COS(('OddsRatio_working_3-way'!Y560+4*PI())/3)</f>
        <v>-0.14809762264642029</v>
      </c>
      <c r="AI560" s="11">
        <f>'OddsRatio_working_3-way'!U560/(3*'OddsRatio_working_3-way'!X560^(1/3))*SIN(('OddsRatio_working_3-way'!Y560)/3)</f>
        <v>-0.13222715521682896</v>
      </c>
      <c r="AJ560" s="11">
        <f>'OddsRatio_working_3-way'!U560/(3*'OddsRatio_working_3-way'!X560^(1/3))*SIN(('OddsRatio_working_3-way'!Y560+2*PI())/3)</f>
        <v>-0.38873976212059219</v>
      </c>
      <c r="AK560" s="11">
        <f>'OddsRatio_working_3-way'!U560/(3*'OddsRatio_working_3-way'!X560^(1/3))*SIN(('OddsRatio_working_3-way'!Y560+4*PI())/3)</f>
        <v>0.52096691733742118</v>
      </c>
      <c r="AL560" s="11">
        <f>'OddsRatio_working_3-way'!Z560+'OddsRatio_working_3-way'!AF560</f>
        <v>1.0504387925373693</v>
      </c>
      <c r="AM560" s="11">
        <f>'OddsRatio_working_3-way'!AA560+'OddsRatio_working_3-way'!AG560</f>
        <v>-0.75424354724452858</v>
      </c>
      <c r="AN560" s="11">
        <f>'OddsRatio_working_3-way'!AB560+'OddsRatio_working_3-way'!AH560</f>
        <v>-0.29619524529284058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1.0504387925373693</v>
      </c>
      <c r="AS560" s="11">
        <f>IF(('OddsRatio_working_3-way'!X560=0),IF(Q560&gt;0,-Q560^(1/3),(-Q560)^(1/3)),'OddsRatio_working_3-way'!AM560-'OddsRatio_working_3-way'!R560/3)</f>
        <v>-0.75424354724452858</v>
      </c>
      <c r="AT560" s="11">
        <f>IF(('OddsRatio_working_3-way'!X560=0),IF(Q560&gt;0,-Q560^(1/3),(-Q560)^(1/3)),'OddsRatio_working_3-way'!AN560-'OddsRatio_working_3-way'!R560/3)</f>
        <v>-0.29619524529284058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9">
        <f t="shared" si="117"/>
        <v>0.4862137560704215</v>
      </c>
      <c r="E561" s="9">
        <f t="shared" si="118"/>
        <v>0.27032031851056043</v>
      </c>
      <c r="F561" s="9">
        <f t="shared" si="119"/>
        <v>0.24346592541901804</v>
      </c>
      <c r="G561" s="9">
        <f t="shared" si="120"/>
        <v>1.0462461110247698</v>
      </c>
      <c r="H561" s="9">
        <f t="shared" si="121"/>
        <v>2.0567085721350167</v>
      </c>
      <c r="I561" s="9">
        <f t="shared" si="122"/>
        <v>3.6993149664439064</v>
      </c>
      <c r="J561" s="9">
        <f t="shared" si="123"/>
        <v>4.1073509497435658</v>
      </c>
      <c r="K561" s="11">
        <f t="shared" si="124"/>
        <v>0.49751243781094534</v>
      </c>
      <c r="L561" s="11">
        <f t="shared" si="125"/>
        <v>0.27932960893854747</v>
      </c>
      <c r="M561" s="11">
        <f t="shared" si="126"/>
        <v>0.25188916876574308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-0.27091181022683031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0.22963297299859287</v>
      </c>
      <c r="Q561" s="11">
        <f>2*'OddsRatio_working_3-way'!K561*'OddsRatio_working_3-way'!L561*'OddsRatio_working_3-way'!M561</f>
        <v>7.0010052743473453E-2</v>
      </c>
      <c r="R561" s="11">
        <f t="shared" si="127"/>
        <v>0</v>
      </c>
      <c r="S561" s="11">
        <f t="shared" si="128"/>
        <v>-0.84762998263650702</v>
      </c>
      <c r="T561" s="11">
        <f t="shared" si="129"/>
        <v>-0.25842377519405707</v>
      </c>
      <c r="U561" s="11">
        <f>'OddsRatio_working_3-way'!S561-'OddsRatio_working_3-way'!R561^2/3</f>
        <v>-0.84762998263650702</v>
      </c>
      <c r="V561" s="11">
        <f>'OddsRatio_working_3-way'!S561*'OddsRatio_working_3-way'!R561/3-2*'OddsRatio_working_3-way'!R561^3/27-'OddsRatio_working_3-way'!T561</f>
        <v>0.25842377519405707</v>
      </c>
      <c r="W561" s="11">
        <f>'OddsRatio_working_3-way'!V561^2+4*'OddsRatio_working_3-way'!U561^3/27</f>
        <v>-2.3439714985882057E-2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0.15018535428881755</v>
      </c>
      <c r="Y561" s="11">
        <f>IF('OddsRatio_working_3-way'!W561&gt;=0,IF('OddsRatio_working_3-way'!V561+SQRT('OddsRatio_working_3-way'!W561)&gt;0,0,PI()),ACOS('OddsRatio_working_3-way'!V561/(2*'OddsRatio_working_3-way'!X561)))</f>
        <v>0.53484144905782216</v>
      </c>
      <c r="Z561" s="11">
        <f>'OddsRatio_working_3-way'!X561^(1/3)*COS('OddsRatio_working_3-way'!Y561/3)</f>
        <v>0.52312305551238492</v>
      </c>
      <c r="AA561" s="11">
        <f>'OddsRatio_working_3-way'!X561^(1/3)*COS(('OddsRatio_working_3-way'!Y561+2*PI())/3)</f>
        <v>-0.34319606243770107</v>
      </c>
      <c r="AB561" s="11">
        <f>'OddsRatio_working_3-way'!X561^(1/3)*COS(('OddsRatio_working_3-way'!Y561+4*PI())/3)</f>
        <v>-0.17992699307468393</v>
      </c>
      <c r="AC561" s="11">
        <f>'OddsRatio_working_3-way'!X561^(1/3)*SIN('OddsRatio_working_3-way'!Y561/3)</f>
        <v>9.4263441147077645E-2</v>
      </c>
      <c r="AD561" s="11">
        <f>'OddsRatio_working_3-way'!X561^(1/3)*SIN(('OddsRatio_working_3-way'!Y561+2*PI())/3)</f>
        <v>0.40590613480552357</v>
      </c>
      <c r="AE561" s="11">
        <f>'OddsRatio_working_3-way'!X561^(1/3)*SIN(('OddsRatio_working_3-way'!Y561+4*PI())/3)</f>
        <v>-0.50016957595260125</v>
      </c>
      <c r="AF561" s="11">
        <f>-'OddsRatio_working_3-way'!U561/(3*'OddsRatio_working_3-way'!X561^(1/3))*COS(('OddsRatio_working_3-way'!Y561)/3)</f>
        <v>0.52312305551238503</v>
      </c>
      <c r="AG561" s="11">
        <f>-'OddsRatio_working_3-way'!U561/(3*'OddsRatio_working_3-way'!X561^(1/3))*COS(('OddsRatio_working_3-way'!Y561+2*PI())/3)</f>
        <v>-0.34319606243770112</v>
      </c>
      <c r="AH561" s="11">
        <f>-'OddsRatio_working_3-way'!U561/(3*'OddsRatio_working_3-way'!X561^(1/3))*COS(('OddsRatio_working_3-way'!Y561+4*PI())/3)</f>
        <v>-0.17992699307468396</v>
      </c>
      <c r="AI561" s="11">
        <f>'OddsRatio_working_3-way'!U561/(3*'OddsRatio_working_3-way'!X561^(1/3))*SIN(('OddsRatio_working_3-way'!Y561)/3)</f>
        <v>-9.4263441147077659E-2</v>
      </c>
      <c r="AJ561" s="11">
        <f>'OddsRatio_working_3-way'!U561/(3*'OddsRatio_working_3-way'!X561^(1/3))*SIN(('OddsRatio_working_3-way'!Y561+2*PI())/3)</f>
        <v>-0.40590613480552368</v>
      </c>
      <c r="AK561" s="11">
        <f>'OddsRatio_working_3-way'!U561/(3*'OddsRatio_working_3-way'!X561^(1/3))*SIN(('OddsRatio_working_3-way'!Y561+4*PI())/3)</f>
        <v>0.50016957595260136</v>
      </c>
      <c r="AL561" s="11">
        <f>'OddsRatio_working_3-way'!Z561+'OddsRatio_working_3-way'!AF561</f>
        <v>1.0462461110247698</v>
      </c>
      <c r="AM561" s="11">
        <f>'OddsRatio_working_3-way'!AA561+'OddsRatio_working_3-way'!AG561</f>
        <v>-0.68639212487540213</v>
      </c>
      <c r="AN561" s="11">
        <f>'OddsRatio_working_3-way'!AB561+'OddsRatio_working_3-way'!AH561</f>
        <v>-0.35985398614936792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1.0462461110247698</v>
      </c>
      <c r="AS561" s="11">
        <f>IF(('OddsRatio_working_3-way'!X561=0),IF(Q561&gt;0,-Q561^(1/3),(-Q561)^(1/3)),'OddsRatio_working_3-way'!AM561-'OddsRatio_working_3-way'!R561/3)</f>
        <v>-0.68639212487540213</v>
      </c>
      <c r="AT561" s="11">
        <f>IF(('OddsRatio_working_3-way'!X561=0),IF(Q561&gt;0,-Q561^(1/3),(-Q561)^(1/3)),'OddsRatio_working_3-way'!AN561-'OddsRatio_working_3-way'!R561/3)</f>
        <v>-0.35985398614936792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9">
        <f t="shared" si="117"/>
        <v>0.21558259073775862</v>
      </c>
      <c r="E562" s="9">
        <f t="shared" si="118"/>
        <v>0.20984063784826315</v>
      </c>
      <c r="F562" s="9">
        <f t="shared" si="119"/>
        <v>0.57457677141397823</v>
      </c>
      <c r="G562" s="9">
        <f t="shared" si="120"/>
        <v>1.0577306630635177</v>
      </c>
      <c r="H562" s="9">
        <f t="shared" si="121"/>
        <v>4.6385934809385008</v>
      </c>
      <c r="I562" s="9">
        <f t="shared" si="122"/>
        <v>4.7655211605061227</v>
      </c>
      <c r="J562" s="9">
        <f t="shared" si="123"/>
        <v>1.7404114641444626</v>
      </c>
      <c r="K562" s="11">
        <f t="shared" si="124"/>
        <v>0.2252252252252252</v>
      </c>
      <c r="L562" s="11">
        <f t="shared" si="125"/>
        <v>0.2192982456140351</v>
      </c>
      <c r="M562" s="11">
        <f t="shared" si="126"/>
        <v>0.58823529411764708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-0.24906330479085903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0.2237144265008042</v>
      </c>
      <c r="Q562" s="11">
        <f>2*'OddsRatio_working_3-way'!K562*'OddsRatio_working_3-way'!L562*'OddsRatio_working_3-way'!M562</f>
        <v>5.8107643246962132E-2</v>
      </c>
      <c r="R562" s="11">
        <f t="shared" si="127"/>
        <v>0</v>
      </c>
      <c r="S562" s="11">
        <f t="shared" si="128"/>
        <v>-0.8982231512934411</v>
      </c>
      <c r="T562" s="11">
        <f t="shared" si="129"/>
        <v>-0.23330471462167301</v>
      </c>
      <c r="U562" s="11">
        <f>'OddsRatio_working_3-way'!S562-'OddsRatio_working_3-way'!R562^2/3</f>
        <v>-0.8982231512934411</v>
      </c>
      <c r="V562" s="11">
        <f>'OddsRatio_working_3-way'!S562*'OddsRatio_working_3-way'!R562/3-2*'OddsRatio_working_3-way'!R562^3/27-'OddsRatio_working_3-way'!T562</f>
        <v>0.23330471462167301</v>
      </c>
      <c r="W562" s="11">
        <f>'OddsRatio_working_3-way'!V562^2+4*'OddsRatio_working_3-way'!U562^3/27</f>
        <v>-5.2930506646379841E-2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0.16383039744739078</v>
      </c>
      <c r="Y562" s="11">
        <f>IF('OddsRatio_working_3-way'!W562&gt;=0,IF('OddsRatio_working_3-way'!V562+SQRT('OddsRatio_working_3-way'!W562)&gt;0,0,PI()),ACOS('OddsRatio_working_3-way'!V562/(2*'OddsRatio_working_3-way'!X562)))</f>
        <v>0.77840948155559708</v>
      </c>
      <c r="Z562" s="11">
        <f>'OddsRatio_working_3-way'!X562^(1/3)*COS('OddsRatio_working_3-way'!Y562/3)</f>
        <v>0.52886533153175885</v>
      </c>
      <c r="AA562" s="11">
        <f>'OddsRatio_working_3-way'!X562^(1/3)*COS(('OddsRatio_working_3-way'!Y562+2*PI())/3)</f>
        <v>-0.38601343583751696</v>
      </c>
      <c r="AB562" s="11">
        <f>'OddsRatio_working_3-way'!X562^(1/3)*COS(('OddsRatio_working_3-way'!Y562+4*PI())/3)</f>
        <v>-0.14285189569424175</v>
      </c>
      <c r="AC562" s="11">
        <f>'OddsRatio_working_3-way'!X562^(1/3)*SIN('OddsRatio_working_3-way'!Y562/3)</f>
        <v>0.14038938065828391</v>
      </c>
      <c r="AD562" s="11">
        <f>'OddsRatio_working_3-way'!X562^(1/3)*SIN(('OddsRatio_working_3-way'!Y562+2*PI())/3)</f>
        <v>0.38781612195824056</v>
      </c>
      <c r="AE562" s="11">
        <f>'OddsRatio_working_3-way'!X562^(1/3)*SIN(('OddsRatio_working_3-way'!Y562+4*PI())/3)</f>
        <v>-0.52820550261652432</v>
      </c>
      <c r="AF562" s="11">
        <f>-'OddsRatio_working_3-way'!U562/(3*'OddsRatio_working_3-way'!X562^(1/3))*COS(('OddsRatio_working_3-way'!Y562)/3)</f>
        <v>0.52886533153175885</v>
      </c>
      <c r="AG562" s="11">
        <f>-'OddsRatio_working_3-way'!U562/(3*'OddsRatio_working_3-way'!X562^(1/3))*COS(('OddsRatio_working_3-way'!Y562+2*PI())/3)</f>
        <v>-0.38601343583751696</v>
      </c>
      <c r="AH562" s="11">
        <f>-'OddsRatio_working_3-way'!U562/(3*'OddsRatio_working_3-way'!X562^(1/3))*COS(('OddsRatio_working_3-way'!Y562+4*PI())/3)</f>
        <v>-0.14285189569424175</v>
      </c>
      <c r="AI562" s="11">
        <f>'OddsRatio_working_3-way'!U562/(3*'OddsRatio_working_3-way'!X562^(1/3))*SIN(('OddsRatio_working_3-way'!Y562)/3)</f>
        <v>-0.14038938065828391</v>
      </c>
      <c r="AJ562" s="11">
        <f>'OddsRatio_working_3-way'!U562/(3*'OddsRatio_working_3-way'!X562^(1/3))*SIN(('OddsRatio_working_3-way'!Y562+2*PI())/3)</f>
        <v>-0.38781612195824056</v>
      </c>
      <c r="AK562" s="11">
        <f>'OddsRatio_working_3-way'!U562/(3*'OddsRatio_working_3-way'!X562^(1/3))*SIN(('OddsRatio_working_3-way'!Y562+4*PI())/3)</f>
        <v>0.52820550261652432</v>
      </c>
      <c r="AL562" s="11">
        <f>'OddsRatio_working_3-way'!Z562+'OddsRatio_working_3-way'!AF562</f>
        <v>1.0577306630635177</v>
      </c>
      <c r="AM562" s="11">
        <f>'OddsRatio_working_3-way'!AA562+'OddsRatio_working_3-way'!AG562</f>
        <v>-0.77202687167503392</v>
      </c>
      <c r="AN562" s="11">
        <f>'OddsRatio_working_3-way'!AB562+'OddsRatio_working_3-way'!AH562</f>
        <v>-0.28570379138848351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1.0577306630635177</v>
      </c>
      <c r="AS562" s="11">
        <f>IF(('OddsRatio_working_3-way'!X562=0),IF(Q562&gt;0,-Q562^(1/3),(-Q562)^(1/3)),'OddsRatio_working_3-way'!AM562-'OddsRatio_working_3-way'!R562/3)</f>
        <v>-0.77202687167503392</v>
      </c>
      <c r="AT562" s="11">
        <f>IF(('OddsRatio_working_3-way'!X562=0),IF(Q562&gt;0,-Q562^(1/3),(-Q562)^(1/3)),'OddsRatio_working_3-way'!AN562-'OddsRatio_working_3-way'!R562/3)</f>
        <v>-0.28570379138848351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9">
        <f t="shared" si="117"/>
        <v>0.77098749059014804</v>
      </c>
      <c r="E563" s="9">
        <f t="shared" si="118"/>
        <v>0.14499577890803758</v>
      </c>
      <c r="F563" s="9">
        <f t="shared" si="119"/>
        <v>8.401673050181431E-2</v>
      </c>
      <c r="G563" s="9">
        <f t="shared" si="120"/>
        <v>1.1001403909245044</v>
      </c>
      <c r="H563" s="9">
        <f t="shared" si="121"/>
        <v>1.2970379055496162</v>
      </c>
      <c r="I563" s="9">
        <f t="shared" si="122"/>
        <v>6.8967524953553445</v>
      </c>
      <c r="J563" s="9">
        <f t="shared" si="123"/>
        <v>11.902391274061841</v>
      </c>
      <c r="K563" s="11">
        <f t="shared" si="124"/>
        <v>0.78740157480314954</v>
      </c>
      <c r="L563" s="11">
        <f t="shared" si="125"/>
        <v>0.15723270440251572</v>
      </c>
      <c r="M563" s="11">
        <f t="shared" si="126"/>
        <v>9.1659028414298807E-2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-0.16274836008503268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0.17634592452312725</v>
      </c>
      <c r="Q563" s="11">
        <f>2*'OddsRatio_working_3-way'!K563*'OddsRatio_working_3-way'!L563*'OddsRatio_working_3-way'!M563</f>
        <v>2.2695743181869656E-2</v>
      </c>
      <c r="R563" s="11">
        <f t="shared" si="127"/>
        <v>0</v>
      </c>
      <c r="S563" s="11">
        <f t="shared" si="128"/>
        <v>-1.0835496248993852</v>
      </c>
      <c r="T563" s="11">
        <f t="shared" si="129"/>
        <v>-0.13945297617752703</v>
      </c>
      <c r="U563" s="11">
        <f>'OddsRatio_working_3-way'!S563-'OddsRatio_working_3-way'!R563^2/3</f>
        <v>-1.0835496248993852</v>
      </c>
      <c r="V563" s="11">
        <f>'OddsRatio_working_3-way'!S563*'OddsRatio_working_3-way'!R563/3-2*'OddsRatio_working_3-way'!R563^3/27-'OddsRatio_working_3-way'!T563</f>
        <v>0.13945297617752703</v>
      </c>
      <c r="W563" s="11">
        <f>'OddsRatio_working_3-way'!V563^2+4*'OddsRatio_working_3-way'!U563^3/27</f>
        <v>-0.16902304753067673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0.21706576197977806</v>
      </c>
      <c r="Y563" s="11">
        <f>IF('OddsRatio_working_3-way'!W563&gt;=0,IF('OddsRatio_working_3-way'!V563+SQRT('OddsRatio_working_3-way'!W563)&gt;0,0,PI()),ACOS('OddsRatio_working_3-way'!V563/(2*'OddsRatio_working_3-way'!X563)))</f>
        <v>1.243775812273251</v>
      </c>
      <c r="Z563" s="11">
        <f>'OddsRatio_working_3-way'!X563^(1/3)*COS('OddsRatio_working_3-way'!Y563/3)</f>
        <v>0.55007019546225233</v>
      </c>
      <c r="AA563" s="11">
        <f>'OddsRatio_working_3-way'!X563^(1/3)*COS(('OddsRatio_working_3-way'!Y563+2*PI())/3)</f>
        <v>-0.48468836212959904</v>
      </c>
      <c r="AB563" s="11">
        <f>'OddsRatio_working_3-way'!X563^(1/3)*COS(('OddsRatio_working_3-way'!Y563+4*PI())/3)</f>
        <v>-6.5381833332653475E-2</v>
      </c>
      <c r="AC563" s="11">
        <f>'OddsRatio_working_3-way'!X563^(1/3)*SIN('OddsRatio_working_3-way'!Y563/3)</f>
        <v>0.24208673727388433</v>
      </c>
      <c r="AD563" s="11">
        <f>'OddsRatio_working_3-way'!X563^(1/3)*SIN(('OddsRatio_working_3-way'!Y563+2*PI())/3)</f>
        <v>0.35533139449804008</v>
      </c>
      <c r="AE563" s="11">
        <f>'OddsRatio_working_3-way'!X563^(1/3)*SIN(('OddsRatio_working_3-way'!Y563+4*PI())/3)</f>
        <v>-0.59741813177192427</v>
      </c>
      <c r="AF563" s="11">
        <f>-'OddsRatio_working_3-way'!U563/(3*'OddsRatio_working_3-way'!X563^(1/3))*COS(('OddsRatio_working_3-way'!Y563)/3)</f>
        <v>0.55007019546225222</v>
      </c>
      <c r="AG563" s="11">
        <f>-'OddsRatio_working_3-way'!U563/(3*'OddsRatio_working_3-way'!X563^(1/3))*COS(('OddsRatio_working_3-way'!Y563+2*PI())/3)</f>
        <v>-0.48468836212959893</v>
      </c>
      <c r="AH563" s="11">
        <f>-'OddsRatio_working_3-way'!U563/(3*'OddsRatio_working_3-way'!X563^(1/3))*COS(('OddsRatio_working_3-way'!Y563+4*PI())/3)</f>
        <v>-6.5381833332653461E-2</v>
      </c>
      <c r="AI563" s="11">
        <f>'OddsRatio_working_3-way'!U563/(3*'OddsRatio_working_3-way'!X563^(1/3))*SIN(('OddsRatio_working_3-way'!Y563)/3)</f>
        <v>-0.2420867372738843</v>
      </c>
      <c r="AJ563" s="11">
        <f>'OddsRatio_working_3-way'!U563/(3*'OddsRatio_working_3-way'!X563^(1/3))*SIN(('OddsRatio_working_3-way'!Y563+2*PI())/3)</f>
        <v>-0.35533139449804002</v>
      </c>
      <c r="AK563" s="11">
        <f>'OddsRatio_working_3-way'!U563/(3*'OddsRatio_working_3-way'!X563^(1/3))*SIN(('OddsRatio_working_3-way'!Y563+4*PI())/3)</f>
        <v>0.59741813177192415</v>
      </c>
      <c r="AL563" s="11">
        <f>'OddsRatio_working_3-way'!Z563+'OddsRatio_working_3-way'!AF563</f>
        <v>1.1001403909245044</v>
      </c>
      <c r="AM563" s="11">
        <f>'OddsRatio_working_3-way'!AA563+'OddsRatio_working_3-way'!AG563</f>
        <v>-0.96937672425919796</v>
      </c>
      <c r="AN563" s="11">
        <f>'OddsRatio_working_3-way'!AB563+'OddsRatio_working_3-way'!AH563</f>
        <v>-0.13076366666530692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1.1001403909245044</v>
      </c>
      <c r="AS563" s="11">
        <f>IF(('OddsRatio_working_3-way'!X563=0),IF(Q563&gt;0,-Q563^(1/3),(-Q563)^(1/3)),'OddsRatio_working_3-way'!AM563-'OddsRatio_working_3-way'!R563/3)</f>
        <v>-0.96937672425919796</v>
      </c>
      <c r="AT563" s="11">
        <f>IF(('OddsRatio_working_3-way'!X563=0),IF(Q563&gt;0,-Q563^(1/3),(-Q563)^(1/3)),'OddsRatio_working_3-way'!AN563-'OddsRatio_working_3-way'!R563/3)</f>
        <v>-0.13076366666530692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9">
        <f t="shared" si="117"/>
        <v>0.30569143004348759</v>
      </c>
      <c r="E564" s="9">
        <f t="shared" si="118"/>
        <v>0.30471196648008281</v>
      </c>
      <c r="F564" s="9">
        <f t="shared" si="119"/>
        <v>0.38959660347642966</v>
      </c>
      <c r="G564" s="9">
        <f t="shared" si="120"/>
        <v>1.0515150938706943</v>
      </c>
      <c r="H564" s="9">
        <f t="shared" si="121"/>
        <v>3.2712726027606998</v>
      </c>
      <c r="I564" s="9">
        <f t="shared" si="122"/>
        <v>3.2817877536994073</v>
      </c>
      <c r="J564" s="9">
        <f t="shared" si="123"/>
        <v>2.5667574898673351</v>
      </c>
      <c r="K564" s="11">
        <f t="shared" si="124"/>
        <v>0.31645569620253161</v>
      </c>
      <c r="L564" s="11">
        <f t="shared" si="125"/>
        <v>0.31545741324921134</v>
      </c>
      <c r="M564" s="11">
        <f t="shared" si="126"/>
        <v>0.40160642570281119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-0.27999744054683784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0.2333336059567904</v>
      </c>
      <c r="Q564" s="11">
        <f>2*'OddsRatio_working_3-way'!K564*'OddsRatio_working_3-way'!L564*'OddsRatio_working_3-way'!M564</f>
        <v>8.018336974460151E-2</v>
      </c>
      <c r="R564" s="11">
        <f t="shared" si="127"/>
        <v>0</v>
      </c>
      <c r="S564" s="11">
        <f t="shared" si="128"/>
        <v>-0.83334192448719357</v>
      </c>
      <c r="T564" s="11">
        <f t="shared" si="129"/>
        <v>-0.28637179535642387</v>
      </c>
      <c r="U564" s="11">
        <f>'OddsRatio_working_3-way'!S564-'OddsRatio_working_3-way'!R564^2/3</f>
        <v>-0.83334192448719357</v>
      </c>
      <c r="V564" s="11">
        <f>'OddsRatio_working_3-way'!S564*'OddsRatio_working_3-way'!R564/3-2*'OddsRatio_working_3-way'!R564^3/27-'OddsRatio_working_3-way'!T564</f>
        <v>0.28637179535642387</v>
      </c>
      <c r="W564" s="11">
        <f>'OddsRatio_working_3-way'!V564^2+4*'OddsRatio_working_3-way'!U564^3/27</f>
        <v>-3.7277284725507759E-3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0.14640400749997615</v>
      </c>
      <c r="Y564" s="11">
        <f>IF('OddsRatio_working_3-way'!W564&gt;=0,IF('OddsRatio_working_3-way'!V564+SQRT('OddsRatio_working_3-way'!W564)&gt;0,0,PI()),ACOS('OddsRatio_working_3-way'!V564/(2*'OddsRatio_working_3-way'!X564)))</f>
        <v>0.21005725746823845</v>
      </c>
      <c r="Z564" s="11">
        <f>'OddsRatio_working_3-way'!X564^(1/3)*COS('OddsRatio_working_3-way'!Y564/3)</f>
        <v>0.52575754693534715</v>
      </c>
      <c r="AA564" s="11">
        <f>'OddsRatio_working_3-way'!X564^(1/3)*COS(('OddsRatio_working_3-way'!Y564+2*PI())/3)</f>
        <v>-0.29481202419779928</v>
      </c>
      <c r="AB564" s="11">
        <f>'OddsRatio_working_3-way'!X564^(1/3)*COS(('OddsRatio_working_3-way'!Y564+4*PI())/3)</f>
        <v>-0.23094552273754798</v>
      </c>
      <c r="AC564" s="11">
        <f>'OddsRatio_working_3-way'!X564^(1/3)*SIN('OddsRatio_working_3-way'!Y564/3)</f>
        <v>3.6873341810275698E-2</v>
      </c>
      <c r="AD564" s="11">
        <f>'OddsRatio_working_3-way'!X564^(1/3)*SIN(('OddsRatio_working_3-way'!Y564+2*PI())/3)</f>
        <v>0.43688272097226205</v>
      </c>
      <c r="AE564" s="11">
        <f>'OddsRatio_working_3-way'!X564^(1/3)*SIN(('OddsRatio_working_3-way'!Y564+4*PI())/3)</f>
        <v>-0.47375606278253779</v>
      </c>
      <c r="AF564" s="11">
        <f>-'OddsRatio_working_3-way'!U564/(3*'OddsRatio_working_3-way'!X564^(1/3))*COS(('OddsRatio_working_3-way'!Y564)/3)</f>
        <v>0.52575754693534715</v>
      </c>
      <c r="AG564" s="11">
        <f>-'OddsRatio_working_3-way'!U564/(3*'OddsRatio_working_3-way'!X564^(1/3))*COS(('OddsRatio_working_3-way'!Y564+2*PI())/3)</f>
        <v>-0.29481202419779928</v>
      </c>
      <c r="AH564" s="11">
        <f>-'OddsRatio_working_3-way'!U564/(3*'OddsRatio_working_3-way'!X564^(1/3))*COS(('OddsRatio_working_3-way'!Y564+4*PI())/3)</f>
        <v>-0.23094552273754798</v>
      </c>
      <c r="AI564" s="11">
        <f>'OddsRatio_working_3-way'!U564/(3*'OddsRatio_working_3-way'!X564^(1/3))*SIN(('OddsRatio_working_3-way'!Y564)/3)</f>
        <v>-3.6873341810275698E-2</v>
      </c>
      <c r="AJ564" s="11">
        <f>'OddsRatio_working_3-way'!U564/(3*'OddsRatio_working_3-way'!X564^(1/3))*SIN(('OddsRatio_working_3-way'!Y564+2*PI())/3)</f>
        <v>-0.43688272097226205</v>
      </c>
      <c r="AK564" s="11">
        <f>'OddsRatio_working_3-way'!U564/(3*'OddsRatio_working_3-way'!X564^(1/3))*SIN(('OddsRatio_working_3-way'!Y564+4*PI())/3)</f>
        <v>0.47375606278253779</v>
      </c>
      <c r="AL564" s="11">
        <f>'OddsRatio_working_3-way'!Z564+'OddsRatio_working_3-way'!AF564</f>
        <v>1.0515150938706943</v>
      </c>
      <c r="AM564" s="11">
        <f>'OddsRatio_working_3-way'!AA564+'OddsRatio_working_3-way'!AG564</f>
        <v>-0.58962404839559857</v>
      </c>
      <c r="AN564" s="11">
        <f>'OddsRatio_working_3-way'!AB564+'OddsRatio_working_3-way'!AH564</f>
        <v>-0.46189104547509596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1.0515150938706943</v>
      </c>
      <c r="AS564" s="11">
        <f>IF(('OddsRatio_working_3-way'!X564=0),IF(Q564&gt;0,-Q564^(1/3),(-Q564)^(1/3)),'OddsRatio_working_3-way'!AM564-'OddsRatio_working_3-way'!R564/3)</f>
        <v>-0.58962404839559857</v>
      </c>
      <c r="AT564" s="11">
        <f>IF(('OddsRatio_working_3-way'!X564=0),IF(Q564&gt;0,-Q564^(1/3),(-Q564)^(1/3)),'OddsRatio_working_3-way'!AN564-'OddsRatio_working_3-way'!R564/3)</f>
        <v>-0.46189104547509596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9">
        <f t="shared" si="117"/>
        <v>0.44786573370237037</v>
      </c>
      <c r="E565" s="9">
        <f t="shared" si="118"/>
        <v>0.27686336703380371</v>
      </c>
      <c r="F565" s="9">
        <f t="shared" si="119"/>
        <v>0.27527089926382597</v>
      </c>
      <c r="G565" s="9">
        <f t="shared" si="120"/>
        <v>1.0447559613445065</v>
      </c>
      <c r="H565" s="9">
        <f t="shared" si="121"/>
        <v>2.2328120343865177</v>
      </c>
      <c r="I565" s="9">
        <f t="shared" si="122"/>
        <v>3.6118899033612659</v>
      </c>
      <c r="J565" s="9">
        <f t="shared" si="123"/>
        <v>3.6327850225881559</v>
      </c>
      <c r="K565" s="11">
        <f t="shared" si="124"/>
        <v>0.4587155963302752</v>
      </c>
      <c r="L565" s="11">
        <f t="shared" si="125"/>
        <v>0.2857142857142857</v>
      </c>
      <c r="M565" s="11">
        <f t="shared" si="126"/>
        <v>0.28409090909090912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-0.27679316096747286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0.23084713451685929</v>
      </c>
      <c r="Q565" s="11">
        <f>2*'OddsRatio_working_3-way'!K565*'OddsRatio_working_3-way'!L565*'OddsRatio_working_3-way'!M565</f>
        <v>7.4466817586083631E-2</v>
      </c>
      <c r="R565" s="11">
        <f t="shared" si="127"/>
        <v>0</v>
      </c>
      <c r="S565" s="11">
        <f t="shared" si="128"/>
        <v>-0.83400591875168151</v>
      </c>
      <c r="T565" s="11">
        <f t="shared" si="129"/>
        <v>-0.26903416733925206</v>
      </c>
      <c r="U565" s="11">
        <f>'OddsRatio_working_3-way'!S565-'OddsRatio_working_3-way'!R565^2/3</f>
        <v>-0.83400591875168151</v>
      </c>
      <c r="V565" s="11">
        <f>'OddsRatio_working_3-way'!S565*'OddsRatio_working_3-way'!R565/3-2*'OddsRatio_working_3-way'!R565^3/27-'OddsRatio_working_3-way'!T565</f>
        <v>0.26903416733925206</v>
      </c>
      <c r="W565" s="11">
        <f>'OddsRatio_working_3-way'!V565^2+4*'OddsRatio_working_3-way'!U565^3/27</f>
        <v>-1.3562254516280209E-2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0.14657902110483351</v>
      </c>
      <c r="Y565" s="11">
        <f>IF('OddsRatio_working_3-way'!W565&gt;=0,IF('OddsRatio_working_3-way'!V565+SQRT('OddsRatio_working_3-way'!W565)&gt;0,0,PI()),ACOS('OddsRatio_working_3-way'!V565/(2*'OddsRatio_working_3-way'!X565)))</f>
        <v>0.40851853347135969</v>
      </c>
      <c r="Z565" s="11">
        <f>'OddsRatio_working_3-way'!X565^(1/3)*COS('OddsRatio_working_3-way'!Y565/3)</f>
        <v>0.52237798067225316</v>
      </c>
      <c r="AA565" s="11">
        <f>'OddsRatio_working_3-way'!X565^(1/3)*COS(('OddsRatio_working_3-way'!Y565+2*PI())/3)</f>
        <v>-0.32317619602814518</v>
      </c>
      <c r="AB565" s="11">
        <f>'OddsRatio_working_3-way'!X565^(1/3)*COS(('OddsRatio_working_3-way'!Y565+4*PI())/3)</f>
        <v>-0.19920178464410798</v>
      </c>
      <c r="AC565" s="11">
        <f>'OddsRatio_working_3-way'!X565^(1/3)*SIN('OddsRatio_working_3-way'!Y565/3)</f>
        <v>7.1576659785199281E-2</v>
      </c>
      <c r="AD565" s="11">
        <f>'OddsRatio_working_3-way'!X565^(1/3)*SIN(('OddsRatio_working_3-way'!Y565+2*PI())/3)</f>
        <v>0.41660427174718817</v>
      </c>
      <c r="AE565" s="11">
        <f>'OddsRatio_working_3-way'!X565^(1/3)*SIN(('OddsRatio_working_3-way'!Y565+4*PI())/3)</f>
        <v>-0.4881809315323874</v>
      </c>
      <c r="AF565" s="11">
        <f>-'OddsRatio_working_3-way'!U565/(3*'OddsRatio_working_3-way'!X565^(1/3))*COS(('OddsRatio_working_3-way'!Y565)/3)</f>
        <v>0.52237798067225327</v>
      </c>
      <c r="AG565" s="11">
        <f>-'OddsRatio_working_3-way'!U565/(3*'OddsRatio_working_3-way'!X565^(1/3))*COS(('OddsRatio_working_3-way'!Y565+2*PI())/3)</f>
        <v>-0.32317619602814524</v>
      </c>
      <c r="AH565" s="11">
        <f>-'OddsRatio_working_3-way'!U565/(3*'OddsRatio_working_3-way'!X565^(1/3))*COS(('OddsRatio_working_3-way'!Y565+4*PI())/3)</f>
        <v>-0.19920178464410801</v>
      </c>
      <c r="AI565" s="11">
        <f>'OddsRatio_working_3-way'!U565/(3*'OddsRatio_working_3-way'!X565^(1/3))*SIN(('OddsRatio_working_3-way'!Y565)/3)</f>
        <v>-7.1576659785199295E-2</v>
      </c>
      <c r="AJ565" s="11">
        <f>'OddsRatio_working_3-way'!U565/(3*'OddsRatio_working_3-way'!X565^(1/3))*SIN(('OddsRatio_working_3-way'!Y565+2*PI())/3)</f>
        <v>-0.41660427174718828</v>
      </c>
      <c r="AK565" s="11">
        <f>'OddsRatio_working_3-way'!U565/(3*'OddsRatio_working_3-way'!X565^(1/3))*SIN(('OddsRatio_working_3-way'!Y565+4*PI())/3)</f>
        <v>0.48818093153238751</v>
      </c>
      <c r="AL565" s="11">
        <f>'OddsRatio_working_3-way'!Z565+'OddsRatio_working_3-way'!AF565</f>
        <v>1.0447559613445065</v>
      </c>
      <c r="AM565" s="11">
        <f>'OddsRatio_working_3-way'!AA565+'OddsRatio_working_3-way'!AG565</f>
        <v>-0.64635239205629036</v>
      </c>
      <c r="AN565" s="11">
        <f>'OddsRatio_working_3-way'!AB565+'OddsRatio_working_3-way'!AH565</f>
        <v>-0.39840356928821596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1.0447559613445065</v>
      </c>
      <c r="AS565" s="11">
        <f>IF(('OddsRatio_working_3-way'!X565=0),IF(Q565&gt;0,-Q565^(1/3),(-Q565)^(1/3)),'OddsRatio_working_3-way'!AM565-'OddsRatio_working_3-way'!R565/3)</f>
        <v>-0.64635239205629036</v>
      </c>
      <c r="AT565" s="11">
        <f>IF(('OddsRatio_working_3-way'!X565=0),IF(Q565&gt;0,-Q565^(1/3),(-Q565)^(1/3)),'OddsRatio_working_3-way'!AN565-'OddsRatio_working_3-way'!R565/3)</f>
        <v>-0.39840356928821596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9">
        <f t="shared" si="117"/>
        <v>0.44614387001703981</v>
      </c>
      <c r="E566" s="9">
        <f t="shared" si="118"/>
        <v>0.30348280348957313</v>
      </c>
      <c r="F566" s="9">
        <f t="shared" si="119"/>
        <v>0.25037332649338689</v>
      </c>
      <c r="G566" s="9">
        <f t="shared" si="120"/>
        <v>1.0432180078942601</v>
      </c>
      <c r="H566" s="9">
        <f t="shared" si="121"/>
        <v>2.2414294293941692</v>
      </c>
      <c r="I566" s="9">
        <f t="shared" si="122"/>
        <v>3.2950796173673722</v>
      </c>
      <c r="J566" s="9">
        <f t="shared" si="123"/>
        <v>3.9940356826565266</v>
      </c>
      <c r="K566" s="11">
        <f t="shared" si="124"/>
        <v>0.45662100456621008</v>
      </c>
      <c r="L566" s="11">
        <f t="shared" si="125"/>
        <v>0.3125</v>
      </c>
      <c r="M566" s="11">
        <f t="shared" si="126"/>
        <v>0.25839793281653745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-0.27704255306596803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0.23081778816089102</v>
      </c>
      <c r="Q566" s="11">
        <f>2*'OddsRatio_working_3-way'!K566*'OddsRatio_working_3-way'!L566*'OddsRatio_working_3-way'!M566</f>
        <v>7.374370228782462E-2</v>
      </c>
      <c r="R566" s="11">
        <f t="shared" si="127"/>
        <v>0</v>
      </c>
      <c r="S566" s="11">
        <f t="shared" si="128"/>
        <v>-0.833149224212967</v>
      </c>
      <c r="T566" s="11">
        <f t="shared" si="129"/>
        <v>-0.26618186077091605</v>
      </c>
      <c r="U566" s="11">
        <f>'OddsRatio_working_3-way'!S566-'OddsRatio_working_3-way'!R566^2/3</f>
        <v>-0.833149224212967</v>
      </c>
      <c r="V566" s="11">
        <f>'OddsRatio_working_3-way'!S566*'OddsRatio_working_3-way'!R566/3-2*'OddsRatio_working_3-way'!R566^3/27-'OddsRatio_working_3-way'!T566</f>
        <v>0.26618186077091605</v>
      </c>
      <c r="W566" s="11">
        <f>'OddsRatio_working_3-way'!V566^2+4*'OddsRatio_working_3-way'!U566^3/27</f>
        <v>-1.4824287777340614E-2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0.14635322919294261</v>
      </c>
      <c r="Y566" s="11">
        <f>IF('OddsRatio_working_3-way'!W566&gt;=0,IF('OddsRatio_working_3-way'!V566+SQRT('OddsRatio_working_3-way'!W566)&gt;0,0,PI()),ACOS('OddsRatio_working_3-way'!V566/(2*'OddsRatio_working_3-way'!X566)))</f>
        <v>0.42900141543671633</v>
      </c>
      <c r="Z566" s="11">
        <f>'OddsRatio_working_3-way'!X566^(1/3)*COS('OddsRatio_working_3-way'!Y566/3)</f>
        <v>0.52160900394713006</v>
      </c>
      <c r="AA566" s="11">
        <f>'OddsRatio_working_3-way'!X566^(1/3)*COS(('OddsRatio_working_3-way'!Y566+2*PI())/3)</f>
        <v>-0.32584557595150565</v>
      </c>
      <c r="AB566" s="11">
        <f>'OddsRatio_working_3-way'!X566^(1/3)*COS(('OddsRatio_working_3-way'!Y566+4*PI())/3)</f>
        <v>-0.19576342799562443</v>
      </c>
      <c r="AC566" s="11">
        <f>'OddsRatio_working_3-way'!X566^(1/3)*SIN('OddsRatio_working_3-way'!Y566/3)</f>
        <v>7.5102963139092913E-2</v>
      </c>
      <c r="AD566" s="11">
        <f>'OddsRatio_working_3-way'!X566^(1/3)*SIN(('OddsRatio_working_3-way'!Y566+2*PI())/3)</f>
        <v>0.41417516669136567</v>
      </c>
      <c r="AE566" s="11">
        <f>'OddsRatio_working_3-way'!X566^(1/3)*SIN(('OddsRatio_working_3-way'!Y566+4*PI())/3)</f>
        <v>-0.48927812983045849</v>
      </c>
      <c r="AF566" s="11">
        <f>-'OddsRatio_working_3-way'!U566/(3*'OddsRatio_working_3-way'!X566^(1/3))*COS(('OddsRatio_working_3-way'!Y566)/3)</f>
        <v>0.52160900394713006</v>
      </c>
      <c r="AG566" s="11">
        <f>-'OddsRatio_working_3-way'!U566/(3*'OddsRatio_working_3-way'!X566^(1/3))*COS(('OddsRatio_working_3-way'!Y566+2*PI())/3)</f>
        <v>-0.32584557595150565</v>
      </c>
      <c r="AH566" s="11">
        <f>-'OddsRatio_working_3-way'!U566/(3*'OddsRatio_working_3-way'!X566^(1/3))*COS(('OddsRatio_working_3-way'!Y566+4*PI())/3)</f>
        <v>-0.19576342799562443</v>
      </c>
      <c r="AI566" s="11">
        <f>'OddsRatio_working_3-way'!U566/(3*'OddsRatio_working_3-way'!X566^(1/3))*SIN(('OddsRatio_working_3-way'!Y566)/3)</f>
        <v>-7.5102963139092913E-2</v>
      </c>
      <c r="AJ566" s="11">
        <f>'OddsRatio_working_3-way'!U566/(3*'OddsRatio_working_3-way'!X566^(1/3))*SIN(('OddsRatio_working_3-way'!Y566+2*PI())/3)</f>
        <v>-0.41417516669136567</v>
      </c>
      <c r="AK566" s="11">
        <f>'OddsRatio_working_3-way'!U566/(3*'OddsRatio_working_3-way'!X566^(1/3))*SIN(('OddsRatio_working_3-way'!Y566+4*PI())/3)</f>
        <v>0.48927812983045849</v>
      </c>
      <c r="AL566" s="11">
        <f>'OddsRatio_working_3-way'!Z566+'OddsRatio_working_3-way'!AF566</f>
        <v>1.0432180078942601</v>
      </c>
      <c r="AM566" s="11">
        <f>'OddsRatio_working_3-way'!AA566+'OddsRatio_working_3-way'!AG566</f>
        <v>-0.6516911519030113</v>
      </c>
      <c r="AN566" s="11">
        <f>'OddsRatio_working_3-way'!AB566+'OddsRatio_working_3-way'!AH566</f>
        <v>-0.39152685599124887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1.0432180078942601</v>
      </c>
      <c r="AS566" s="11">
        <f>IF(('OddsRatio_working_3-way'!X566=0),IF(Q566&gt;0,-Q566^(1/3),(-Q566)^(1/3)),'OddsRatio_working_3-way'!AM566-'OddsRatio_working_3-way'!R566/3)</f>
        <v>-0.6516911519030113</v>
      </c>
      <c r="AT566" s="11">
        <f>IF(('OddsRatio_working_3-way'!X566=0),IF(Q566&gt;0,-Q566^(1/3),(-Q566)^(1/3)),'OddsRatio_working_3-way'!AN566-'OddsRatio_working_3-way'!R566/3)</f>
        <v>-0.39152685599124887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9">
        <f t="shared" si="117"/>
        <v>0.71613030049854765</v>
      </c>
      <c r="E567" s="9">
        <f t="shared" si="118"/>
        <v>0.18544366599110892</v>
      </c>
      <c r="F567" s="9">
        <f t="shared" si="119"/>
        <v>9.8426033510343708E-2</v>
      </c>
      <c r="G567" s="9">
        <f t="shared" si="120"/>
        <v>1.0713349281881634</v>
      </c>
      <c r="H567" s="9">
        <f t="shared" si="121"/>
        <v>1.3963939234296203</v>
      </c>
      <c r="I567" s="9">
        <f t="shared" si="122"/>
        <v>5.392473205571469</v>
      </c>
      <c r="J567" s="9">
        <f t="shared" si="123"/>
        <v>10.159913636008799</v>
      </c>
      <c r="K567" s="11">
        <f t="shared" si="124"/>
        <v>0.72992700729927007</v>
      </c>
      <c r="L567" s="11">
        <f t="shared" si="125"/>
        <v>0.19607843137254904</v>
      </c>
      <c r="M567" s="11">
        <f t="shared" si="126"/>
        <v>0.10471204188481674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-0.19438268676982029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0.19512677620442451</v>
      </c>
      <c r="Q567" s="11">
        <f>2*'OddsRatio_working_3-way'!K567*'OddsRatio_working_3-way'!L567*'OddsRatio_working_3-way'!M567</f>
        <v>2.9973391122031415E-2</v>
      </c>
      <c r="R567" s="11">
        <f t="shared" si="127"/>
        <v>0</v>
      </c>
      <c r="S567" s="11">
        <f t="shared" si="128"/>
        <v>-1.0038279614659578</v>
      </c>
      <c r="T567" s="11">
        <f t="shared" si="129"/>
        <v>-0.15419784354315788</v>
      </c>
      <c r="U567" s="11">
        <f>'OddsRatio_working_3-way'!S567-'OddsRatio_working_3-way'!R567^2/3</f>
        <v>-1.0038279614659578</v>
      </c>
      <c r="V567" s="11">
        <f>'OddsRatio_working_3-way'!S567*'OddsRatio_working_3-way'!R567/3-2*'OddsRatio_working_3-way'!R567^3/27-'OddsRatio_working_3-way'!T567</f>
        <v>0.15419784354315788</v>
      </c>
      <c r="W567" s="11">
        <f>'OddsRatio_working_3-way'!V567^2+4*'OddsRatio_working_3-way'!U567^3/27</f>
        <v>-0.12607901028472179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0.19355618385760889</v>
      </c>
      <c r="Y567" s="11">
        <f>IF('OddsRatio_working_3-way'!W567&gt;=0,IF('OddsRatio_working_3-way'!V567+SQRT('OddsRatio_working_3-way'!W567)&gt;0,0,PI()),ACOS('OddsRatio_working_3-way'!V567/(2*'OddsRatio_working_3-way'!X567)))</f>
        <v>1.1611026398737339</v>
      </c>
      <c r="Z567" s="11">
        <f>'OddsRatio_working_3-way'!X567^(1/3)*COS('OddsRatio_working_3-way'!Y567/3)</f>
        <v>0.53566746409408184</v>
      </c>
      <c r="AA567" s="11">
        <f>'OddsRatio_working_3-way'!X567^(1/3)*COS(('OddsRatio_working_3-way'!Y567+2*PI())/3)</f>
        <v>-0.45691642903370655</v>
      </c>
      <c r="AB567" s="11">
        <f>'OddsRatio_working_3-way'!X567^(1/3)*COS(('OddsRatio_working_3-way'!Y567+4*PI())/3)</f>
        <v>-7.8751035060375327E-2</v>
      </c>
      <c r="AC567" s="11">
        <f>'OddsRatio_working_3-way'!X567^(1/3)*SIN('OddsRatio_working_3-way'!Y567/3)</f>
        <v>0.21833389200870365</v>
      </c>
      <c r="AD567" s="11">
        <f>'OddsRatio_working_3-way'!X567^(1/3)*SIN(('OddsRatio_working_3-way'!Y567+2*PI())/3)</f>
        <v>0.35473468588191154</v>
      </c>
      <c r="AE567" s="11">
        <f>'OddsRatio_working_3-way'!X567^(1/3)*SIN(('OddsRatio_working_3-way'!Y567+4*PI())/3)</f>
        <v>-0.57306857789061527</v>
      </c>
      <c r="AF567" s="11">
        <f>-'OddsRatio_working_3-way'!U567/(3*'OddsRatio_working_3-way'!X567^(1/3))*COS(('OddsRatio_working_3-way'!Y567)/3)</f>
        <v>0.53566746409408172</v>
      </c>
      <c r="AG567" s="11">
        <f>-'OddsRatio_working_3-way'!U567/(3*'OddsRatio_working_3-way'!X567^(1/3))*COS(('OddsRatio_working_3-way'!Y567+2*PI())/3)</f>
        <v>-0.45691642903370649</v>
      </c>
      <c r="AH567" s="11">
        <f>-'OddsRatio_working_3-way'!U567/(3*'OddsRatio_working_3-way'!X567^(1/3))*COS(('OddsRatio_working_3-way'!Y567+4*PI())/3)</f>
        <v>-7.8751035060375313E-2</v>
      </c>
      <c r="AI567" s="11">
        <f>'OddsRatio_working_3-way'!U567/(3*'OddsRatio_working_3-way'!X567^(1/3))*SIN(('OddsRatio_working_3-way'!Y567)/3)</f>
        <v>-0.2183338920087036</v>
      </c>
      <c r="AJ567" s="11">
        <f>'OddsRatio_working_3-way'!U567/(3*'OddsRatio_working_3-way'!X567^(1/3))*SIN(('OddsRatio_working_3-way'!Y567+2*PI())/3)</f>
        <v>-0.35473468588191148</v>
      </c>
      <c r="AK567" s="11">
        <f>'OddsRatio_working_3-way'!U567/(3*'OddsRatio_working_3-way'!X567^(1/3))*SIN(('OddsRatio_working_3-way'!Y567+4*PI())/3)</f>
        <v>0.57306857789061516</v>
      </c>
      <c r="AL567" s="11">
        <f>'OddsRatio_working_3-way'!Z567+'OddsRatio_working_3-way'!AF567</f>
        <v>1.0713349281881634</v>
      </c>
      <c r="AM567" s="11">
        <f>'OddsRatio_working_3-way'!AA567+'OddsRatio_working_3-way'!AG567</f>
        <v>-0.9138328580674131</v>
      </c>
      <c r="AN567" s="11">
        <f>'OddsRatio_working_3-way'!AB567+'OddsRatio_working_3-way'!AH567</f>
        <v>-0.15750207012075063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1.0713349281881634</v>
      </c>
      <c r="AS567" s="11">
        <f>IF(('OddsRatio_working_3-way'!X567=0),IF(Q567&gt;0,-Q567^(1/3),(-Q567)^(1/3)),'OddsRatio_working_3-way'!AM567-'OddsRatio_working_3-way'!R567/3)</f>
        <v>-0.9138328580674131</v>
      </c>
      <c r="AT567" s="11">
        <f>IF(('OddsRatio_working_3-way'!X567=0),IF(Q567&gt;0,-Q567^(1/3),(-Q567)^(1/3)),'OddsRatio_working_3-way'!AN567-'OddsRatio_working_3-way'!R567/3)</f>
        <v>-0.15750207012075063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9">
        <f t="shared" si="117"/>
        <v>0.78421570785587769</v>
      </c>
      <c r="E568" s="9">
        <f t="shared" si="118"/>
        <v>0.13916756402974975</v>
      </c>
      <c r="F568" s="9">
        <f t="shared" si="119"/>
        <v>7.6616728114372451E-2</v>
      </c>
      <c r="G568" s="9">
        <f t="shared" si="120"/>
        <v>1.1006374393295317</v>
      </c>
      <c r="H568" s="9">
        <f t="shared" si="121"/>
        <v>1.2751593598323829</v>
      </c>
      <c r="I568" s="9">
        <f t="shared" si="122"/>
        <v>7.1855824090319693</v>
      </c>
      <c r="J568" s="9">
        <f t="shared" si="123"/>
        <v>13.05197996065837</v>
      </c>
      <c r="K568" s="11">
        <f t="shared" si="124"/>
        <v>0.8</v>
      </c>
      <c r="L568" s="11">
        <f t="shared" si="125"/>
        <v>0.15105740181268881</v>
      </c>
      <c r="M568" s="11">
        <f t="shared" si="126"/>
        <v>8.3682008368200847E-2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-0.15558027531633556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0.17009442667711638</v>
      </c>
      <c r="Q568" s="11">
        <f>2*'OddsRatio_working_3-way'!K568*'OddsRatio_working_3-way'!L568*'OddsRatio_working_3-way'!M568</f>
        <v>2.0225258820108966E-2</v>
      </c>
      <c r="R568" s="11">
        <f t="shared" si="127"/>
        <v>0</v>
      </c>
      <c r="S568" s="11">
        <f t="shared" si="128"/>
        <v>-1.0932904337087059</v>
      </c>
      <c r="T568" s="11">
        <f t="shared" si="129"/>
        <v>-0.12999886250995316</v>
      </c>
      <c r="U568" s="11">
        <f>'OddsRatio_working_3-way'!S568-'OddsRatio_working_3-way'!R568^2/3</f>
        <v>-1.0932904337087059</v>
      </c>
      <c r="V568" s="11">
        <f>'OddsRatio_working_3-way'!S568*'OddsRatio_working_3-way'!R568/3-2*'OddsRatio_working_3-way'!R568^3/27-'OddsRatio_working_3-way'!T568</f>
        <v>0.12999886250995316</v>
      </c>
      <c r="W568" s="11">
        <f>'OddsRatio_working_3-way'!V568^2+4*'OddsRatio_working_3-way'!U568^3/27</f>
        <v>-0.17669918946950597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0.21999937143284506</v>
      </c>
      <c r="Y568" s="11">
        <f>IF('OddsRatio_working_3-way'!W568&gt;=0,IF('OddsRatio_working_3-way'!V568+SQRT('OddsRatio_working_3-way'!W568)&gt;0,0,PI()),ACOS('OddsRatio_working_3-way'!V568/(2*'OddsRatio_working_3-way'!X568)))</f>
        <v>1.2708668794552802</v>
      </c>
      <c r="Z568" s="11">
        <f>'OddsRatio_working_3-way'!X568^(1/3)*COS('OddsRatio_working_3-way'!Y568/3)</f>
        <v>0.55031871966476587</v>
      </c>
      <c r="AA568" s="11">
        <f>'OddsRatio_working_3-way'!X568^(1/3)*COS(('OddsRatio_working_3-way'!Y568+2*PI())/3)</f>
        <v>-0.49006535909037502</v>
      </c>
      <c r="AB568" s="11">
        <f>'OddsRatio_working_3-way'!X568^(1/3)*COS(('OddsRatio_working_3-way'!Y568+4*PI())/3)</f>
        <v>-6.0253360574390812E-2</v>
      </c>
      <c r="AC568" s="11">
        <f>'OddsRatio_working_3-way'!X568^(1/3)*SIN('OddsRatio_working_3-way'!Y568/3)</f>
        <v>0.24815207304413453</v>
      </c>
      <c r="AD568" s="11">
        <f>'OddsRatio_working_3-way'!X568^(1/3)*SIN(('OddsRatio_working_3-way'!Y568+2*PI())/3)</f>
        <v>0.35251395488574699</v>
      </c>
      <c r="AE568" s="11">
        <f>'OddsRatio_working_3-way'!X568^(1/3)*SIN(('OddsRatio_working_3-way'!Y568+4*PI())/3)</f>
        <v>-0.60066602792988144</v>
      </c>
      <c r="AF568" s="11">
        <f>-'OddsRatio_working_3-way'!U568/(3*'OddsRatio_working_3-way'!X568^(1/3))*COS(('OddsRatio_working_3-way'!Y568)/3)</f>
        <v>0.55031871966476575</v>
      </c>
      <c r="AG568" s="11">
        <f>-'OddsRatio_working_3-way'!U568/(3*'OddsRatio_working_3-way'!X568^(1/3))*COS(('OddsRatio_working_3-way'!Y568+2*PI())/3)</f>
        <v>-0.49006535909037485</v>
      </c>
      <c r="AH568" s="11">
        <f>-'OddsRatio_working_3-way'!U568/(3*'OddsRatio_working_3-way'!X568^(1/3))*COS(('OddsRatio_working_3-way'!Y568+4*PI())/3)</f>
        <v>-6.0253360574390791E-2</v>
      </c>
      <c r="AI568" s="11">
        <f>'OddsRatio_working_3-way'!U568/(3*'OddsRatio_working_3-way'!X568^(1/3))*SIN(('OddsRatio_working_3-way'!Y568)/3)</f>
        <v>-0.24815207304413445</v>
      </c>
      <c r="AJ568" s="11">
        <f>'OddsRatio_working_3-way'!U568/(3*'OddsRatio_working_3-way'!X568^(1/3))*SIN(('OddsRatio_working_3-way'!Y568+2*PI())/3)</f>
        <v>-0.35251395488574688</v>
      </c>
      <c r="AK568" s="11">
        <f>'OddsRatio_working_3-way'!U568/(3*'OddsRatio_working_3-way'!X568^(1/3))*SIN(('OddsRatio_working_3-way'!Y568+4*PI())/3)</f>
        <v>0.60066602792988122</v>
      </c>
      <c r="AL568" s="11">
        <f>'OddsRatio_working_3-way'!Z568+'OddsRatio_working_3-way'!AF568</f>
        <v>1.1006374393295317</v>
      </c>
      <c r="AM568" s="11">
        <f>'OddsRatio_working_3-way'!AA568+'OddsRatio_working_3-way'!AG568</f>
        <v>-0.98013071818074993</v>
      </c>
      <c r="AN568" s="11">
        <f>'OddsRatio_working_3-way'!AB568+'OddsRatio_working_3-way'!AH568</f>
        <v>-0.12050672114878161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1.1006374393295317</v>
      </c>
      <c r="AS568" s="11">
        <f>IF(('OddsRatio_working_3-way'!X568=0),IF(Q568&gt;0,-Q568^(1/3),(-Q568)^(1/3)),'OddsRatio_working_3-way'!AM568-'OddsRatio_working_3-way'!R568/3)</f>
        <v>-0.98013071818074993</v>
      </c>
      <c r="AT568" s="11">
        <f>IF(('OddsRatio_working_3-way'!X568=0),IF(Q568&gt;0,-Q568^(1/3),(-Q568)^(1/3)),'OddsRatio_working_3-way'!AN568-'OddsRatio_working_3-way'!R568/3)</f>
        <v>-0.12050672114878161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9">
        <f t="shared" si="117"/>
        <v>0.33437023513009678</v>
      </c>
      <c r="E569" s="9">
        <f t="shared" si="118"/>
        <v>0.3253923760317155</v>
      </c>
      <c r="F569" s="9">
        <f t="shared" si="119"/>
        <v>0.34023738883818777</v>
      </c>
      <c r="G569" s="9">
        <f t="shared" si="120"/>
        <v>1.0314491312285625</v>
      </c>
      <c r="H569" s="9">
        <f t="shared" si="121"/>
        <v>2.9906968232711262</v>
      </c>
      <c r="I569" s="9">
        <f t="shared" si="122"/>
        <v>3.0732127537694107</v>
      </c>
      <c r="J569" s="9">
        <f t="shared" si="123"/>
        <v>2.9391243667096982</v>
      </c>
      <c r="K569" s="11">
        <f t="shared" si="124"/>
        <v>0.34129692832764502</v>
      </c>
      <c r="L569" s="11">
        <f t="shared" si="125"/>
        <v>0.33222591362126247</v>
      </c>
      <c r="M569" s="11">
        <f t="shared" si="126"/>
        <v>0.34722222222222221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-0.28713399400557127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0.22913761107268524</v>
      </c>
      <c r="Q569" s="11">
        <f>2*'OddsRatio_working_3-way'!K569*'OddsRatio_working_3-way'!L569*'OddsRatio_working_3-way'!M569</f>
        <v>7.8741447104015552E-2</v>
      </c>
      <c r="R569" s="11">
        <f t="shared" si="127"/>
        <v>0</v>
      </c>
      <c r="S569" s="11">
        <f t="shared" si="128"/>
        <v>-0.7980163124406624</v>
      </c>
      <c r="T569" s="11">
        <f t="shared" si="129"/>
        <v>-0.2742324097734235</v>
      </c>
      <c r="U569" s="11">
        <f>'OddsRatio_working_3-way'!S569-'OddsRatio_working_3-way'!R569^2/3</f>
        <v>-0.7980163124406624</v>
      </c>
      <c r="V569" s="11">
        <f>'OddsRatio_working_3-way'!S569*'OddsRatio_working_3-way'!R569/3-2*'OddsRatio_working_3-way'!R569^3/27-'OddsRatio_working_3-way'!T569</f>
        <v>0.2742324097734235</v>
      </c>
      <c r="W569" s="11">
        <f>'OddsRatio_working_3-way'!V569^2+4*'OddsRatio_working_3-way'!U569^3/27</f>
        <v>-8.5586336443094213E-5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0.13719420624299514</v>
      </c>
      <c r="Y569" s="11">
        <f>IF('OddsRatio_working_3-way'!W569&gt;=0,IF('OddsRatio_working_3-way'!V569+SQRT('OddsRatio_working_3-way'!W569)&gt;0,0,PI()),ACOS('OddsRatio_working_3-way'!V569/(2*'OddsRatio_working_3-way'!X569)))</f>
        <v>3.3722422699170362E-2</v>
      </c>
      <c r="Z569" s="11">
        <f>'OddsRatio_working_3-way'!X569^(1/3)*COS('OddsRatio_working_3-way'!Y569/3)</f>
        <v>0.51572456561428126</v>
      </c>
      <c r="AA569" s="11">
        <f>'OddsRatio_working_3-way'!X569^(1/3)*COS(('OddsRatio_working_3-way'!Y569+2*PI())/3)</f>
        <v>-0.26288298262253185</v>
      </c>
      <c r="AB569" s="11">
        <f>'OddsRatio_working_3-way'!X569^(1/3)*COS(('OddsRatio_working_3-way'!Y569+4*PI())/3)</f>
        <v>-0.25284158299174958</v>
      </c>
      <c r="AC569" s="11">
        <f>'OddsRatio_working_3-way'!X569^(1/3)*SIN('OddsRatio_working_3-way'!Y569/3)</f>
        <v>5.7974047798726933E-3</v>
      </c>
      <c r="AD569" s="11">
        <f>'OddsRatio_working_3-way'!X569^(1/3)*SIN(('OddsRatio_working_3-way'!Y569+2*PI())/3)</f>
        <v>0.4437318727877258</v>
      </c>
      <c r="AE569" s="11">
        <f>'OddsRatio_working_3-way'!X569^(1/3)*SIN(('OddsRatio_working_3-way'!Y569+4*PI())/3)</f>
        <v>-0.44952927756759853</v>
      </c>
      <c r="AF569" s="11">
        <f>-'OddsRatio_working_3-way'!U569/(3*'OddsRatio_working_3-way'!X569^(1/3))*COS(('OddsRatio_working_3-way'!Y569)/3)</f>
        <v>0.51572456561428115</v>
      </c>
      <c r="AG569" s="11">
        <f>-'OddsRatio_working_3-way'!U569/(3*'OddsRatio_working_3-way'!X569^(1/3))*COS(('OddsRatio_working_3-way'!Y569+2*PI())/3)</f>
        <v>-0.26288298262253179</v>
      </c>
      <c r="AH569" s="11">
        <f>-'OddsRatio_working_3-way'!U569/(3*'OddsRatio_working_3-way'!X569^(1/3))*COS(('OddsRatio_working_3-way'!Y569+4*PI())/3)</f>
        <v>-0.25284158299174953</v>
      </c>
      <c r="AI569" s="11">
        <f>'OddsRatio_working_3-way'!U569/(3*'OddsRatio_working_3-way'!X569^(1/3))*SIN(('OddsRatio_working_3-way'!Y569)/3)</f>
        <v>-5.7974047798726924E-3</v>
      </c>
      <c r="AJ569" s="11">
        <f>'OddsRatio_working_3-way'!U569/(3*'OddsRatio_working_3-way'!X569^(1/3))*SIN(('OddsRatio_working_3-way'!Y569+2*PI())/3)</f>
        <v>-0.44373187278772569</v>
      </c>
      <c r="AK569" s="11">
        <f>'OddsRatio_working_3-way'!U569/(3*'OddsRatio_working_3-way'!X569^(1/3))*SIN(('OddsRatio_working_3-way'!Y569+4*PI())/3)</f>
        <v>0.44952927756759842</v>
      </c>
      <c r="AL569" s="11">
        <f>'OddsRatio_working_3-way'!Z569+'OddsRatio_working_3-way'!AF569</f>
        <v>1.0314491312285625</v>
      </c>
      <c r="AM569" s="11">
        <f>'OddsRatio_working_3-way'!AA569+'OddsRatio_working_3-way'!AG569</f>
        <v>-0.52576596524506369</v>
      </c>
      <c r="AN569" s="11">
        <f>'OddsRatio_working_3-way'!AB569+'OddsRatio_working_3-way'!AH569</f>
        <v>-0.50568316598349905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1.0314491312285625</v>
      </c>
      <c r="AS569" s="11">
        <f>IF(('OddsRatio_working_3-way'!X569=0),IF(Q569&gt;0,-Q569^(1/3),(-Q569)^(1/3)),'OddsRatio_working_3-way'!AM569-'OddsRatio_working_3-way'!R569/3)</f>
        <v>-0.52576596524506369</v>
      </c>
      <c r="AT569" s="11">
        <f>IF(('OddsRatio_working_3-way'!X569=0),IF(Q569&gt;0,-Q569^(1/3),(-Q569)^(1/3)),'OddsRatio_working_3-way'!AN569-'OddsRatio_working_3-way'!R569/3)</f>
        <v>-0.50568316598349905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9">
        <f t="shared" si="117"/>
        <v>0.48857206327551872</v>
      </c>
      <c r="E570" s="9">
        <f t="shared" si="118"/>
        <v>0.26990204766422665</v>
      </c>
      <c r="F570" s="9">
        <f t="shared" si="119"/>
        <v>0.2415258890602546</v>
      </c>
      <c r="G570" s="9">
        <f t="shared" si="120"/>
        <v>1.0364167987662101</v>
      </c>
      <c r="H570" s="9">
        <f t="shared" si="121"/>
        <v>2.0467809667538717</v>
      </c>
      <c r="I570" s="9">
        <f t="shared" si="122"/>
        <v>3.7050478447798083</v>
      </c>
      <c r="J570" s="9">
        <f t="shared" si="123"/>
        <v>4.1403429002616168</v>
      </c>
      <c r="K570" s="11">
        <f t="shared" si="124"/>
        <v>0.49751243781094534</v>
      </c>
      <c r="L570" s="11">
        <f t="shared" si="125"/>
        <v>0.2770083102493075</v>
      </c>
      <c r="M570" s="11">
        <f t="shared" si="126"/>
        <v>0.24813895781637715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-0.27314685482562906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0.22741198019306633</v>
      </c>
      <c r="Q570" s="11">
        <f>2*'OddsRatio_working_3-way'!K570*'OddsRatio_working_3-way'!L570*'OddsRatio_working_3-way'!M570</f>
        <v>6.8394580509192865E-2</v>
      </c>
      <c r="R570" s="11">
        <f t="shared" si="127"/>
        <v>0</v>
      </c>
      <c r="S570" s="11">
        <f t="shared" si="128"/>
        <v>-0.83256305600970992</v>
      </c>
      <c r="T570" s="11">
        <f t="shared" si="129"/>
        <v>-0.25039490406307063</v>
      </c>
      <c r="U570" s="11">
        <f>'OddsRatio_working_3-way'!S570-'OddsRatio_working_3-way'!R570^2/3</f>
        <v>-0.83256305600970992</v>
      </c>
      <c r="V570" s="11">
        <f>'OddsRatio_working_3-way'!S570*'OddsRatio_working_3-way'!R570/3-2*'OddsRatio_working_3-way'!R570^3/27-'OddsRatio_working_3-way'!T570</f>
        <v>0.25039490406307063</v>
      </c>
      <c r="W570" s="11">
        <f>'OddsRatio_working_3-way'!V570^2+4*'OddsRatio_working_3-way'!U570^3/27</f>
        <v>-2.2798753817816042E-2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0.14619880454245376</v>
      </c>
      <c r="Y570" s="11">
        <f>IF('OddsRatio_working_3-way'!W570&gt;=0,IF('OddsRatio_working_3-way'!V570+SQRT('OddsRatio_working_3-way'!W570)&gt;0,0,PI()),ACOS('OddsRatio_working_3-way'!V570/(2*'OddsRatio_working_3-way'!X570)))</f>
        <v>0.54263545227746013</v>
      </c>
      <c r="Z570" s="11">
        <f>'OddsRatio_working_3-way'!X570^(1/3)*COS('OddsRatio_working_3-way'!Y570/3)</f>
        <v>0.51820839938310514</v>
      </c>
      <c r="AA570" s="11">
        <f>'OddsRatio_working_3-way'!X570^(1/3)*COS(('OddsRatio_working_3-way'!Y570+2*PI())/3)</f>
        <v>-0.34117615049709682</v>
      </c>
      <c r="AB570" s="11">
        <f>'OddsRatio_working_3-way'!X570^(1/3)*COS(('OddsRatio_working_3-way'!Y570+4*PI())/3)</f>
        <v>-0.17703224888600852</v>
      </c>
      <c r="AC570" s="11">
        <f>'OddsRatio_working_3-way'!X570^(1/3)*SIN('OddsRatio_working_3-way'!Y570/3)</f>
        <v>9.476852578099737E-2</v>
      </c>
      <c r="AD570" s="11">
        <f>'OddsRatio_working_3-way'!X570^(1/3)*SIN(('OddsRatio_working_3-way'!Y570+2*PI())/3)</f>
        <v>0.40139737542974269</v>
      </c>
      <c r="AE570" s="11">
        <f>'OddsRatio_working_3-way'!X570^(1/3)*SIN(('OddsRatio_working_3-way'!Y570+4*PI())/3)</f>
        <v>-0.49616590121073989</v>
      </c>
      <c r="AF570" s="11">
        <f>-'OddsRatio_working_3-way'!U570/(3*'OddsRatio_working_3-way'!X570^(1/3))*COS(('OddsRatio_working_3-way'!Y570)/3)</f>
        <v>0.51820839938310503</v>
      </c>
      <c r="AG570" s="11">
        <f>-'OddsRatio_working_3-way'!U570/(3*'OddsRatio_working_3-way'!X570^(1/3))*COS(('OddsRatio_working_3-way'!Y570+2*PI())/3)</f>
        <v>-0.34117615049709671</v>
      </c>
      <c r="AH570" s="11">
        <f>-'OddsRatio_working_3-way'!U570/(3*'OddsRatio_working_3-way'!X570^(1/3))*COS(('OddsRatio_working_3-way'!Y570+4*PI())/3)</f>
        <v>-0.17703224888600849</v>
      </c>
      <c r="AI570" s="11">
        <f>'OddsRatio_working_3-way'!U570/(3*'OddsRatio_working_3-way'!X570^(1/3))*SIN(('OddsRatio_working_3-way'!Y570)/3)</f>
        <v>-9.4768525780997356E-2</v>
      </c>
      <c r="AJ570" s="11">
        <f>'OddsRatio_working_3-way'!U570/(3*'OddsRatio_working_3-way'!X570^(1/3))*SIN(('OddsRatio_working_3-way'!Y570+2*PI())/3)</f>
        <v>-0.40139737542974258</v>
      </c>
      <c r="AK570" s="11">
        <f>'OddsRatio_working_3-way'!U570/(3*'OddsRatio_working_3-way'!X570^(1/3))*SIN(('OddsRatio_working_3-way'!Y570+4*PI())/3)</f>
        <v>0.49616590121073978</v>
      </c>
      <c r="AL570" s="11">
        <f>'OddsRatio_working_3-way'!Z570+'OddsRatio_working_3-way'!AF570</f>
        <v>1.0364167987662101</v>
      </c>
      <c r="AM570" s="11">
        <f>'OddsRatio_working_3-way'!AA570+'OddsRatio_working_3-way'!AG570</f>
        <v>-0.68235230099419353</v>
      </c>
      <c r="AN570" s="11">
        <f>'OddsRatio_working_3-way'!AB570+'OddsRatio_working_3-way'!AH570</f>
        <v>-0.35406449777201698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1.0364167987662101</v>
      </c>
      <c r="AS570" s="11">
        <f>IF(('OddsRatio_working_3-way'!X570=0),IF(Q570&gt;0,-Q570^(1/3),(-Q570)^(1/3)),'OddsRatio_working_3-way'!AM570-'OddsRatio_working_3-way'!R570/3)</f>
        <v>-0.68235230099419353</v>
      </c>
      <c r="AT570" s="11">
        <f>IF(('OddsRatio_working_3-way'!X570=0),IF(Q570&gt;0,-Q570^(1/3),(-Q570)^(1/3)),'OddsRatio_working_3-way'!AN570-'OddsRatio_working_3-way'!R570/3)</f>
        <v>-0.35406449777201698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9">
        <f t="shared" si="117"/>
        <v>0.45868131615973773</v>
      </c>
      <c r="E571" s="9">
        <f t="shared" si="118"/>
        <v>0.26421681933466307</v>
      </c>
      <c r="F571" s="9">
        <f t="shared" si="119"/>
        <v>0.27710186450559915</v>
      </c>
      <c r="G571" s="9">
        <f t="shared" si="120"/>
        <v>1.0352306361912216</v>
      </c>
      <c r="H571" s="9">
        <f t="shared" si="121"/>
        <v>2.1801629252579926</v>
      </c>
      <c r="I571" s="9">
        <f t="shared" si="122"/>
        <v>3.7847704113543852</v>
      </c>
      <c r="J571" s="9">
        <f t="shared" si="123"/>
        <v>3.6087812032018785</v>
      </c>
      <c r="K571" s="11">
        <f t="shared" si="124"/>
        <v>0.46728971962616822</v>
      </c>
      <c r="L571" s="11">
        <f t="shared" si="125"/>
        <v>0.2710027100271003</v>
      </c>
      <c r="M571" s="11">
        <f t="shared" si="126"/>
        <v>0.28409090909090912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-0.27801925109310566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0.22844987370859265</v>
      </c>
      <c r="Q571" s="11">
        <f>2*'OddsRatio_working_3-way'!K571*'OddsRatio_working_3-way'!L571*'OddsRatio_working_3-way'!M571</f>
        <v>7.1952716128690614E-2</v>
      </c>
      <c r="R571" s="11">
        <f t="shared" si="127"/>
        <v>0</v>
      </c>
      <c r="S571" s="11">
        <f t="shared" si="128"/>
        <v>-0.82170523375766968</v>
      </c>
      <c r="T571" s="11">
        <f t="shared" si="129"/>
        <v>-0.25880479803391176</v>
      </c>
      <c r="U571" s="11">
        <f>'OddsRatio_working_3-way'!S571-'OddsRatio_working_3-way'!R571^2/3</f>
        <v>-0.82170523375766968</v>
      </c>
      <c r="V571" s="11">
        <f>'OddsRatio_working_3-way'!S571*'OddsRatio_working_3-way'!R571/3-2*'OddsRatio_working_3-way'!R571^3/27-'OddsRatio_working_3-way'!T571</f>
        <v>0.25880479803391176</v>
      </c>
      <c r="W571" s="11">
        <f>'OddsRatio_working_3-way'!V571^2+4*'OddsRatio_working_3-way'!U571^3/27</f>
        <v>-1.52148847719627E-2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0.14334818472633037</v>
      </c>
      <c r="Y571" s="11">
        <f>IF('OddsRatio_working_3-way'!W571&gt;=0,IF('OddsRatio_working_3-way'!V571+SQRT('OddsRatio_working_3-way'!W571)&gt;0,0,PI()),ACOS('OddsRatio_working_3-way'!V571/(2*'OddsRatio_working_3-way'!X571)))</f>
        <v>0.44476011254407455</v>
      </c>
      <c r="Z571" s="11">
        <f>'OddsRatio_working_3-way'!X571^(1/3)*COS('OddsRatio_working_3-way'!Y571/3)</f>
        <v>0.51761531809561079</v>
      </c>
      <c r="AA571" s="11">
        <f>'OddsRatio_working_3-way'!X571^(1/3)*COS(('OddsRatio_working_3-way'!Y571+2*PI())/3)</f>
        <v>-0.3257561115616775</v>
      </c>
      <c r="AB571" s="11">
        <f>'OddsRatio_working_3-way'!X571^(1/3)*COS(('OddsRatio_working_3-way'!Y571+4*PI())/3)</f>
        <v>-0.19185920653393343</v>
      </c>
      <c r="AC571" s="11">
        <f>'OddsRatio_working_3-way'!X571^(1/3)*SIN('OddsRatio_working_3-way'!Y571/3)</f>
        <v>7.7305414161426028E-2</v>
      </c>
      <c r="AD571" s="11">
        <f>'OddsRatio_working_3-way'!X571^(1/3)*SIN(('OddsRatio_working_3-way'!Y571+2*PI())/3)</f>
        <v>0.40961530777804905</v>
      </c>
      <c r="AE571" s="11">
        <f>'OddsRatio_working_3-way'!X571^(1/3)*SIN(('OddsRatio_working_3-way'!Y571+4*PI())/3)</f>
        <v>-0.48692072193947483</v>
      </c>
      <c r="AF571" s="11">
        <f>-'OddsRatio_working_3-way'!U571/(3*'OddsRatio_working_3-way'!X571^(1/3))*COS(('OddsRatio_working_3-way'!Y571)/3)</f>
        <v>0.51761531809561079</v>
      </c>
      <c r="AG571" s="11">
        <f>-'OddsRatio_working_3-way'!U571/(3*'OddsRatio_working_3-way'!X571^(1/3))*COS(('OddsRatio_working_3-way'!Y571+2*PI())/3)</f>
        <v>-0.3257561115616775</v>
      </c>
      <c r="AH571" s="11">
        <f>-'OddsRatio_working_3-way'!U571/(3*'OddsRatio_working_3-way'!X571^(1/3))*COS(('OddsRatio_working_3-way'!Y571+4*PI())/3)</f>
        <v>-0.19185920653393343</v>
      </c>
      <c r="AI571" s="11">
        <f>'OddsRatio_working_3-way'!U571/(3*'OddsRatio_working_3-way'!X571^(1/3))*SIN(('OddsRatio_working_3-way'!Y571)/3)</f>
        <v>-7.7305414161426028E-2</v>
      </c>
      <c r="AJ571" s="11">
        <f>'OddsRatio_working_3-way'!U571/(3*'OddsRatio_working_3-way'!X571^(1/3))*SIN(('OddsRatio_working_3-way'!Y571+2*PI())/3)</f>
        <v>-0.40961530777804905</v>
      </c>
      <c r="AK571" s="11">
        <f>'OddsRatio_working_3-way'!U571/(3*'OddsRatio_working_3-way'!X571^(1/3))*SIN(('OddsRatio_working_3-way'!Y571+4*PI())/3)</f>
        <v>0.48692072193947483</v>
      </c>
      <c r="AL571" s="11">
        <f>'OddsRatio_working_3-way'!Z571+'OddsRatio_working_3-way'!AF571</f>
        <v>1.0352306361912216</v>
      </c>
      <c r="AM571" s="11">
        <f>'OddsRatio_working_3-way'!AA571+'OddsRatio_working_3-way'!AG571</f>
        <v>-0.65151222312335499</v>
      </c>
      <c r="AN571" s="11">
        <f>'OddsRatio_working_3-way'!AB571+'OddsRatio_working_3-way'!AH571</f>
        <v>-0.38371841306786686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1.0352306361912216</v>
      </c>
      <c r="AS571" s="11">
        <f>IF(('OddsRatio_working_3-way'!X571=0),IF(Q571&gt;0,-Q571^(1/3),(-Q571)^(1/3)),'OddsRatio_working_3-way'!AM571-'OddsRatio_working_3-way'!R571/3)</f>
        <v>-0.65151222312335499</v>
      </c>
      <c r="AT571" s="11">
        <f>IF(('OddsRatio_working_3-way'!X571=0),IF(Q571&gt;0,-Q571^(1/3),(-Q571)^(1/3)),'OddsRatio_working_3-way'!AN571-'OddsRatio_working_3-way'!R571/3)</f>
        <v>-0.38371841306786686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9">
        <f t="shared" si="117"/>
        <v>0.31191412767705656</v>
      </c>
      <c r="E572" s="9">
        <f t="shared" si="118"/>
        <v>0.3446646380368219</v>
      </c>
      <c r="F572" s="9">
        <f t="shared" si="119"/>
        <v>0.34342123428612165</v>
      </c>
      <c r="G572" s="9">
        <f t="shared" si="120"/>
        <v>1.0504812386717144</v>
      </c>
      <c r="H572" s="9">
        <f t="shared" si="121"/>
        <v>3.2060106012106</v>
      </c>
      <c r="I572" s="9">
        <f t="shared" si="122"/>
        <v>2.9013710419958021</v>
      </c>
      <c r="J572" s="9">
        <f t="shared" si="123"/>
        <v>2.9118758543825201</v>
      </c>
      <c r="K572" s="11">
        <f t="shared" si="124"/>
        <v>0.32258064516129031</v>
      </c>
      <c r="L572" s="11">
        <f t="shared" si="125"/>
        <v>0.35587188612099646</v>
      </c>
      <c r="M572" s="11">
        <f t="shared" si="126"/>
        <v>0.3546099290780142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-0.28161263455108121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0.233258511493172</v>
      </c>
      <c r="Q572" s="11">
        <f>2*'OddsRatio_working_3-way'!K572*'OddsRatio_working_3-way'!L572*'OddsRatio_working_3-way'!M572</f>
        <v>8.141658341821012E-2</v>
      </c>
      <c r="R572" s="11">
        <f t="shared" si="127"/>
        <v>0</v>
      </c>
      <c r="S572" s="11">
        <f t="shared" si="128"/>
        <v>-0.82829561914013361</v>
      </c>
      <c r="T572" s="11">
        <f t="shared" si="129"/>
        <v>-0.28910841854803965</v>
      </c>
      <c r="U572" s="11">
        <f>'OddsRatio_working_3-way'!S572-'OddsRatio_working_3-way'!R572^2/3</f>
        <v>-0.82829561914013361</v>
      </c>
      <c r="V572" s="11">
        <f>'OddsRatio_working_3-way'!S572*'OddsRatio_working_3-way'!R572/3-2*'OddsRatio_working_3-way'!R572^3/27-'OddsRatio_working_3-way'!T572</f>
        <v>0.28910841854803965</v>
      </c>
      <c r="W572" s="11">
        <f>'OddsRatio_working_3-way'!V572^2+4*'OddsRatio_working_3-way'!U572^3/27</f>
        <v>-6.047348227228716E-4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0.14507619764977933</v>
      </c>
      <c r="Y572" s="11">
        <f>IF('OddsRatio_working_3-way'!W572&gt;=0,IF('OddsRatio_working_3-way'!V572+SQRT('OddsRatio_working_3-way'!W572)&gt;0,0,PI()),ACOS('OddsRatio_working_3-way'!V572/(2*'OddsRatio_working_3-way'!X572)))</f>
        <v>8.4855038423803153E-2</v>
      </c>
      <c r="Z572" s="11">
        <f>'OddsRatio_working_3-way'!X572^(1/3)*COS('OddsRatio_working_3-way'!Y572/3)</f>
        <v>0.5252406193358572</v>
      </c>
      <c r="AA572" s="11">
        <f>'OddsRatio_working_3-way'!X572^(1/3)*COS(('OddsRatio_working_3-way'!Y572+2*PI())/3)</f>
        <v>-0.27548979430397019</v>
      </c>
      <c r="AB572" s="11">
        <f>'OddsRatio_working_3-way'!X572^(1/3)*COS(('OddsRatio_working_3-way'!Y572+4*PI())/3)</f>
        <v>-0.24975082503188709</v>
      </c>
      <c r="AC572" s="11">
        <f>'OddsRatio_working_3-way'!X572^(1/3)*SIN('OddsRatio_working_3-way'!Y572/3)</f>
        <v>1.4860400837900762E-2</v>
      </c>
      <c r="AD572" s="11">
        <f>'OddsRatio_working_3-way'!X572^(1/3)*SIN(('OddsRatio_working_3-way'!Y572+2*PI())/3)</f>
        <v>0.44744151902537393</v>
      </c>
      <c r="AE572" s="11">
        <f>'OddsRatio_working_3-way'!X572^(1/3)*SIN(('OddsRatio_working_3-way'!Y572+4*PI())/3)</f>
        <v>-0.46230191986327462</v>
      </c>
      <c r="AF572" s="11">
        <f>-'OddsRatio_working_3-way'!U572/(3*'OddsRatio_working_3-way'!X572^(1/3))*COS(('OddsRatio_working_3-way'!Y572)/3)</f>
        <v>0.52524061933585708</v>
      </c>
      <c r="AG572" s="11">
        <f>-'OddsRatio_working_3-way'!U572/(3*'OddsRatio_working_3-way'!X572^(1/3))*COS(('OddsRatio_working_3-way'!Y572+2*PI())/3)</f>
        <v>-0.27548979430397014</v>
      </c>
      <c r="AH572" s="11">
        <f>-'OddsRatio_working_3-way'!U572/(3*'OddsRatio_working_3-way'!X572^(1/3))*COS(('OddsRatio_working_3-way'!Y572+4*PI())/3)</f>
        <v>-0.24975082503188703</v>
      </c>
      <c r="AI572" s="11">
        <f>'OddsRatio_working_3-way'!U572/(3*'OddsRatio_working_3-way'!X572^(1/3))*SIN(('OddsRatio_working_3-way'!Y572)/3)</f>
        <v>-1.4860400837900758E-2</v>
      </c>
      <c r="AJ572" s="11">
        <f>'OddsRatio_working_3-way'!U572/(3*'OddsRatio_working_3-way'!X572^(1/3))*SIN(('OddsRatio_working_3-way'!Y572+2*PI())/3)</f>
        <v>-0.44744151902537388</v>
      </c>
      <c r="AK572" s="11">
        <f>'OddsRatio_working_3-way'!U572/(3*'OddsRatio_working_3-way'!X572^(1/3))*SIN(('OddsRatio_working_3-way'!Y572+4*PI())/3)</f>
        <v>0.46230191986327457</v>
      </c>
      <c r="AL572" s="11">
        <f>'OddsRatio_working_3-way'!Z572+'OddsRatio_working_3-way'!AF572</f>
        <v>1.0504812386717144</v>
      </c>
      <c r="AM572" s="11">
        <f>'OddsRatio_working_3-way'!AA572+'OddsRatio_working_3-way'!AG572</f>
        <v>-0.55097958860794027</v>
      </c>
      <c r="AN572" s="11">
        <f>'OddsRatio_working_3-way'!AB572+'OddsRatio_working_3-way'!AH572</f>
        <v>-0.49950165006377412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1.0504812386717144</v>
      </c>
      <c r="AS572" s="11">
        <f>IF(('OddsRatio_working_3-way'!X572=0),IF(Q572&gt;0,-Q572^(1/3),(-Q572)^(1/3)),'OddsRatio_working_3-way'!AM572-'OddsRatio_working_3-way'!R572/3)</f>
        <v>-0.55097958860794027</v>
      </c>
      <c r="AT572" s="11">
        <f>IF(('OddsRatio_working_3-way'!X572=0),IF(Q572&gt;0,-Q572^(1/3),(-Q572)^(1/3)),'OddsRatio_working_3-way'!AN572-'OddsRatio_working_3-way'!R572/3)</f>
        <v>-0.49950165006377412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9">
        <f t="shared" si="117"/>
        <v>0.62498805685051118</v>
      </c>
      <c r="E573" s="9">
        <f t="shared" si="118"/>
        <v>0.25338402494196244</v>
      </c>
      <c r="F573" s="9">
        <f t="shared" si="119"/>
        <v>0.12162791820752651</v>
      </c>
      <c r="G573" s="9">
        <f t="shared" si="120"/>
        <v>1.0714831697266987</v>
      </c>
      <c r="H573" s="9">
        <f t="shared" si="121"/>
        <v>1.6000305750469512</v>
      </c>
      <c r="I573" s="9">
        <f t="shared" si="122"/>
        <v>3.9465787167484208</v>
      </c>
      <c r="J573" s="9">
        <f t="shared" si="123"/>
        <v>8.22179656395795</v>
      </c>
      <c r="K573" s="11">
        <f t="shared" si="124"/>
        <v>0.64102564102564097</v>
      </c>
      <c r="L573" s="11">
        <f t="shared" si="125"/>
        <v>0.26666666666666666</v>
      </c>
      <c r="M573" s="11">
        <f t="shared" si="126"/>
        <v>0.12919896640826872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-0.22923651140705414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0.22195719870138469</v>
      </c>
      <c r="Q573" s="11">
        <f>2*'OddsRatio_working_3-way'!K573*'OddsRatio_working_3-way'!L573*'OddsRatio_working_3-way'!M573</f>
        <v>4.4170586806245714E-2</v>
      </c>
      <c r="R573" s="11">
        <f t="shared" si="127"/>
        <v>0</v>
      </c>
      <c r="S573" s="11">
        <f t="shared" si="128"/>
        <v>-0.96824540444718421</v>
      </c>
      <c r="T573" s="11">
        <f t="shared" si="129"/>
        <v>-0.19268565262630533</v>
      </c>
      <c r="U573" s="11">
        <f>'OddsRatio_working_3-way'!S573-'OddsRatio_working_3-way'!R573^2/3</f>
        <v>-0.96824540444718421</v>
      </c>
      <c r="V573" s="11">
        <f>'OddsRatio_working_3-way'!S573*'OddsRatio_working_3-way'!R573/3-2*'OddsRatio_working_3-way'!R573^3/27-'OddsRatio_working_3-way'!T573</f>
        <v>0.19268565262630533</v>
      </c>
      <c r="W573" s="11">
        <f>'OddsRatio_working_3-way'!V573^2+4*'OddsRatio_working_3-way'!U573^3/27</f>
        <v>-9.7350647638422411E-2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0.18335648909054705</v>
      </c>
      <c r="Y573" s="11">
        <f>IF('OddsRatio_working_3-way'!W573&gt;=0,IF('OddsRatio_working_3-way'!V573+SQRT('OddsRatio_working_3-way'!W573)&gt;0,0,PI()),ACOS('OddsRatio_working_3-way'!V573/(2*'OddsRatio_working_3-way'!X573)))</f>
        <v>1.0175642014287463</v>
      </c>
      <c r="Z573" s="11">
        <f>'OddsRatio_working_3-way'!X573^(1/3)*COS('OddsRatio_working_3-way'!Y573/3)</f>
        <v>0.53574158486334933</v>
      </c>
      <c r="AA573" s="11">
        <f>'OddsRatio_working_3-way'!X573^(1/3)*COS(('OddsRatio_working_3-way'!Y573+2*PI())/3)</f>
        <v>-0.43156888893214124</v>
      </c>
      <c r="AB573" s="11">
        <f>'OddsRatio_working_3-way'!X573^(1/3)*COS(('OddsRatio_working_3-way'!Y573+4*PI())/3)</f>
        <v>-0.10417269593120825</v>
      </c>
      <c r="AC573" s="11">
        <f>'OddsRatio_working_3-way'!X573^(1/3)*SIN('OddsRatio_working_3-way'!Y573/3)</f>
        <v>0.18902228016074765</v>
      </c>
      <c r="AD573" s="11">
        <f>'OddsRatio_working_3-way'!X573^(1/3)*SIN(('OddsRatio_working_3-way'!Y573+2*PI())/3)</f>
        <v>0.36945468227502354</v>
      </c>
      <c r="AE573" s="11">
        <f>'OddsRatio_working_3-way'!X573^(1/3)*SIN(('OddsRatio_working_3-way'!Y573+4*PI())/3)</f>
        <v>-0.55847696243577094</v>
      </c>
      <c r="AF573" s="11">
        <f>-'OddsRatio_working_3-way'!U573/(3*'OddsRatio_working_3-way'!X573^(1/3))*COS(('OddsRatio_working_3-way'!Y573)/3)</f>
        <v>0.53574158486334922</v>
      </c>
      <c r="AG573" s="11">
        <f>-'OddsRatio_working_3-way'!U573/(3*'OddsRatio_working_3-way'!X573^(1/3))*COS(('OddsRatio_working_3-way'!Y573+2*PI())/3)</f>
        <v>-0.43156888893214118</v>
      </c>
      <c r="AH573" s="11">
        <f>-'OddsRatio_working_3-way'!U573/(3*'OddsRatio_working_3-way'!X573^(1/3))*COS(('OddsRatio_working_3-way'!Y573+4*PI())/3)</f>
        <v>-0.10417269593120822</v>
      </c>
      <c r="AI573" s="11">
        <f>'OddsRatio_working_3-way'!U573/(3*'OddsRatio_working_3-way'!X573^(1/3))*SIN(('OddsRatio_working_3-way'!Y573)/3)</f>
        <v>-0.1890222801607476</v>
      </c>
      <c r="AJ573" s="11">
        <f>'OddsRatio_working_3-way'!U573/(3*'OddsRatio_working_3-way'!X573^(1/3))*SIN(('OddsRatio_working_3-way'!Y573+2*PI())/3)</f>
        <v>-0.36945468227502343</v>
      </c>
      <c r="AK573" s="11">
        <f>'OddsRatio_working_3-way'!U573/(3*'OddsRatio_working_3-way'!X573^(1/3))*SIN(('OddsRatio_working_3-way'!Y573+4*PI())/3)</f>
        <v>0.55847696243577083</v>
      </c>
      <c r="AL573" s="11">
        <f>'OddsRatio_working_3-way'!Z573+'OddsRatio_working_3-way'!AF573</f>
        <v>1.0714831697266987</v>
      </c>
      <c r="AM573" s="11">
        <f>'OddsRatio_working_3-way'!AA573+'OddsRatio_working_3-way'!AG573</f>
        <v>-0.86313777786428236</v>
      </c>
      <c r="AN573" s="11">
        <f>'OddsRatio_working_3-way'!AB573+'OddsRatio_working_3-way'!AH573</f>
        <v>-0.20834539186241646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1.0714831697266987</v>
      </c>
      <c r="AS573" s="11">
        <f>IF(('OddsRatio_working_3-way'!X573=0),IF(Q573&gt;0,-Q573^(1/3),(-Q573)^(1/3)),'OddsRatio_working_3-way'!AM573-'OddsRatio_working_3-way'!R573/3)</f>
        <v>-0.86313777786428236</v>
      </c>
      <c r="AT573" s="11">
        <f>IF(('OddsRatio_working_3-way'!X573=0),IF(Q573&gt;0,-Q573^(1/3),(-Q573)^(1/3)),'OddsRatio_working_3-way'!AN573-'OddsRatio_working_3-way'!R573/3)</f>
        <v>-0.20834539186241646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9">
        <f t="shared" si="117"/>
        <v>0.55369422725749651</v>
      </c>
      <c r="E574" s="9">
        <f t="shared" si="118"/>
        <v>0.26917037610718697</v>
      </c>
      <c r="F574" s="9">
        <f t="shared" si="119"/>
        <v>0.17713539663531649</v>
      </c>
      <c r="G574" s="9">
        <f t="shared" si="120"/>
        <v>1.0605933905573928</v>
      </c>
      <c r="H574" s="9">
        <f t="shared" si="121"/>
        <v>1.8060509768236181</v>
      </c>
      <c r="I574" s="9">
        <f t="shared" si="122"/>
        <v>3.715119079826926</v>
      </c>
      <c r="J574" s="9">
        <f t="shared" si="123"/>
        <v>5.6453990506413794</v>
      </c>
      <c r="K574" s="11">
        <f t="shared" si="124"/>
        <v>0.56818181818181823</v>
      </c>
      <c r="L574" s="11">
        <f t="shared" si="125"/>
        <v>0.2808988764044944</v>
      </c>
      <c r="M574" s="11">
        <f t="shared" si="126"/>
        <v>0.18587360594795541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-0.2528032929436379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0.2284261309051418</v>
      </c>
      <c r="Q574" s="11">
        <f>2*'OddsRatio_working_3-way'!K574*'OddsRatio_working_3-way'!L574*'OddsRatio_working_3-way'!M574</f>
        <v>5.9331462572764115E-2</v>
      </c>
      <c r="R574" s="11">
        <f t="shared" si="127"/>
        <v>0</v>
      </c>
      <c r="S574" s="11">
        <f t="shared" si="128"/>
        <v>-0.90357260874789735</v>
      </c>
      <c r="T574" s="11">
        <f t="shared" si="129"/>
        <v>-0.23469418409036299</v>
      </c>
      <c r="U574" s="11">
        <f>'OddsRatio_working_3-way'!S574-'OddsRatio_working_3-way'!R574^2/3</f>
        <v>-0.90357260874789735</v>
      </c>
      <c r="V574" s="11">
        <f>'OddsRatio_working_3-way'!S574*'OddsRatio_working_3-way'!R574/3-2*'OddsRatio_working_3-way'!R574^3/27-'OddsRatio_working_3-way'!T574</f>
        <v>0.23469418409036299</v>
      </c>
      <c r="W574" s="11">
        <f>'OddsRatio_working_3-way'!V574^2+4*'OddsRatio_working_3-way'!U574^3/27</f>
        <v>-5.4209891272131876E-2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0.16529613676518054</v>
      </c>
      <c r="Y574" s="11">
        <f>IF('OddsRatio_working_3-way'!W574&gt;=0,IF('OddsRatio_working_3-way'!V574+SQRT('OddsRatio_working_3-way'!W574)&gt;0,0,PI()),ACOS('OddsRatio_working_3-way'!V574/(2*'OddsRatio_working_3-way'!X574)))</f>
        <v>0.78141121110991074</v>
      </c>
      <c r="Z574" s="11">
        <f>'OddsRatio_working_3-way'!X574^(1/3)*COS('OddsRatio_working_3-way'!Y574/3)</f>
        <v>0.53029669527869638</v>
      </c>
      <c r="AA574" s="11">
        <f>'OddsRatio_working_3-way'!X574^(1/3)*COS(('OddsRatio_working_3-way'!Y574+2*PI())/3)</f>
        <v>-0.38755019982853861</v>
      </c>
      <c r="AB574" s="11">
        <f>'OddsRatio_working_3-way'!X574^(1/3)*COS(('OddsRatio_working_3-way'!Y574+4*PI())/3)</f>
        <v>-0.14274649545015797</v>
      </c>
      <c r="AC574" s="11">
        <f>'OddsRatio_working_3-way'!X574^(1/3)*SIN('OddsRatio_working_3-way'!Y574/3)</f>
        <v>0.14133748462147588</v>
      </c>
      <c r="AD574" s="11">
        <f>'OddsRatio_working_3-way'!X574^(1/3)*SIN(('OddsRatio_working_3-way'!Y574+2*PI())/3)</f>
        <v>0.38858166734354865</v>
      </c>
      <c r="AE574" s="11">
        <f>'OddsRatio_working_3-way'!X574^(1/3)*SIN(('OddsRatio_working_3-way'!Y574+4*PI())/3)</f>
        <v>-0.52991915196502426</v>
      </c>
      <c r="AF574" s="11">
        <f>-'OddsRatio_working_3-way'!U574/(3*'OddsRatio_working_3-way'!X574^(1/3))*COS(('OddsRatio_working_3-way'!Y574)/3)</f>
        <v>0.53029669527869638</v>
      </c>
      <c r="AG574" s="11">
        <f>-'OddsRatio_working_3-way'!U574/(3*'OddsRatio_working_3-way'!X574^(1/3))*COS(('OddsRatio_working_3-way'!Y574+2*PI())/3)</f>
        <v>-0.38755019982853861</v>
      </c>
      <c r="AH574" s="11">
        <f>-'OddsRatio_working_3-way'!U574/(3*'OddsRatio_working_3-way'!X574^(1/3))*COS(('OddsRatio_working_3-way'!Y574+4*PI())/3)</f>
        <v>-0.14274649545015797</v>
      </c>
      <c r="AI574" s="11">
        <f>'OddsRatio_working_3-way'!U574/(3*'OddsRatio_working_3-way'!X574^(1/3))*SIN(('OddsRatio_working_3-way'!Y574)/3)</f>
        <v>-0.14133748462147588</v>
      </c>
      <c r="AJ574" s="11">
        <f>'OddsRatio_working_3-way'!U574/(3*'OddsRatio_working_3-way'!X574^(1/3))*SIN(('OddsRatio_working_3-way'!Y574+2*PI())/3)</f>
        <v>-0.38858166734354865</v>
      </c>
      <c r="AK574" s="11">
        <f>'OddsRatio_working_3-way'!U574/(3*'OddsRatio_working_3-way'!X574^(1/3))*SIN(('OddsRatio_working_3-way'!Y574+4*PI())/3)</f>
        <v>0.52991915196502426</v>
      </c>
      <c r="AL574" s="11">
        <f>'OddsRatio_working_3-way'!Z574+'OddsRatio_working_3-way'!AF574</f>
        <v>1.0605933905573928</v>
      </c>
      <c r="AM574" s="11">
        <f>'OddsRatio_working_3-way'!AA574+'OddsRatio_working_3-way'!AG574</f>
        <v>-0.77510039965707722</v>
      </c>
      <c r="AN574" s="11">
        <f>'OddsRatio_working_3-way'!AB574+'OddsRatio_working_3-way'!AH574</f>
        <v>-0.28549299090031593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1.0605933905573928</v>
      </c>
      <c r="AS574" s="11">
        <f>IF(('OddsRatio_working_3-way'!X574=0),IF(Q574&gt;0,-Q574^(1/3),(-Q574)^(1/3)),'OddsRatio_working_3-way'!AM574-'OddsRatio_working_3-way'!R574/3)</f>
        <v>-0.77510039965707722</v>
      </c>
      <c r="AT574" s="11">
        <f>IF(('OddsRatio_working_3-way'!X574=0),IF(Q574&gt;0,-Q574^(1/3),(-Q574)^(1/3)),'OddsRatio_working_3-way'!AN574-'OddsRatio_working_3-way'!R574/3)</f>
        <v>-0.28549299090031593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9">
        <f t="shared" si="117"/>
        <v>0.27729426773668225</v>
      </c>
      <c r="E575" s="9">
        <f t="shared" si="118"/>
        <v>0.3313712832682234</v>
      </c>
      <c r="F575" s="9">
        <f t="shared" si="119"/>
        <v>0.39133444899509418</v>
      </c>
      <c r="G575" s="9">
        <f t="shared" si="120"/>
        <v>1.0509182324526274</v>
      </c>
      <c r="H575" s="9">
        <f t="shared" si="121"/>
        <v>3.6062772164825159</v>
      </c>
      <c r="I575" s="9">
        <f t="shared" si="122"/>
        <v>3.0177630063090448</v>
      </c>
      <c r="J575" s="9">
        <f t="shared" si="123"/>
        <v>2.5553589840298883</v>
      </c>
      <c r="K575" s="11">
        <f t="shared" si="124"/>
        <v>0.28735632183908044</v>
      </c>
      <c r="L575" s="11">
        <f t="shared" si="125"/>
        <v>0.34246575342465752</v>
      </c>
      <c r="M575" s="11">
        <f t="shared" si="126"/>
        <v>0.40322580645161293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-0.27964100141709947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0.23332622243893522</v>
      </c>
      <c r="Q575" s="11">
        <f>2*'OddsRatio_working_3-way'!K575*'OddsRatio_working_3-way'!L575*'OddsRatio_working_3-way'!M575</f>
        <v>7.9362660693515358E-2</v>
      </c>
      <c r="R575" s="11">
        <f t="shared" si="127"/>
        <v>0</v>
      </c>
      <c r="S575" s="11">
        <f t="shared" si="128"/>
        <v>-0.83437772449869296</v>
      </c>
      <c r="T575" s="11">
        <f t="shared" si="129"/>
        <v>-0.2838019471083989</v>
      </c>
      <c r="U575" s="11">
        <f>'OddsRatio_working_3-way'!S575-'OddsRatio_working_3-way'!R575^2/3</f>
        <v>-0.83437772449869296</v>
      </c>
      <c r="V575" s="11">
        <f>'OddsRatio_working_3-way'!S575*'OddsRatio_working_3-way'!R575/3-2*'OddsRatio_working_3-way'!R575^3/27-'OddsRatio_working_3-way'!T575</f>
        <v>0.2838019471083989</v>
      </c>
      <c r="W575" s="11">
        <f>'OddsRatio_working_3-way'!V575^2+4*'OddsRatio_working_3-way'!U575^3/27</f>
        <v>-5.5130839512555763E-3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0.14667705097745695</v>
      </c>
      <c r="Y575" s="11">
        <f>IF('OddsRatio_working_3-way'!W575&gt;=0,IF('OddsRatio_working_3-way'!V575+SQRT('OddsRatio_working_3-way'!W575)&gt;0,0,PI()),ACOS('OddsRatio_working_3-way'!V575/(2*'OddsRatio_working_3-way'!X575)))</f>
        <v>0.25589107805130484</v>
      </c>
      <c r="Z575" s="11">
        <f>'OddsRatio_working_3-way'!X575^(1/3)*COS('OddsRatio_working_3-way'!Y575/3)</f>
        <v>0.52545911622631369</v>
      </c>
      <c r="AA575" s="11">
        <f>'OddsRatio_working_3-way'!X575^(1/3)*COS(('OddsRatio_working_3-way'!Y575+2*PI())/3)</f>
        <v>-0.30163931274704281</v>
      </c>
      <c r="AB575" s="11">
        <f>'OddsRatio_working_3-way'!X575^(1/3)*COS(('OddsRatio_working_3-way'!Y575+4*PI())/3)</f>
        <v>-0.22381980347927105</v>
      </c>
      <c r="AC575" s="11">
        <f>'OddsRatio_working_3-way'!X575^(1/3)*SIN('OddsRatio_working_3-way'!Y575/3)</f>
        <v>4.4929114623952597E-2</v>
      </c>
      <c r="AD575" s="11">
        <f>'OddsRatio_working_3-way'!X575^(1/3)*SIN(('OddsRatio_working_3-way'!Y575+2*PI())/3)</f>
        <v>0.43259638599013134</v>
      </c>
      <c r="AE575" s="11">
        <f>'OddsRatio_working_3-way'!X575^(1/3)*SIN(('OddsRatio_working_3-way'!Y575+4*PI())/3)</f>
        <v>-0.47752550061408394</v>
      </c>
      <c r="AF575" s="11">
        <f>-'OddsRatio_working_3-way'!U575/(3*'OddsRatio_working_3-way'!X575^(1/3))*COS(('OddsRatio_working_3-way'!Y575)/3)</f>
        <v>0.52545911622631369</v>
      </c>
      <c r="AG575" s="11">
        <f>-'OddsRatio_working_3-way'!U575/(3*'OddsRatio_working_3-way'!X575^(1/3))*COS(('OddsRatio_working_3-way'!Y575+2*PI())/3)</f>
        <v>-0.30163931274704281</v>
      </c>
      <c r="AH575" s="11">
        <f>-'OddsRatio_working_3-way'!U575/(3*'OddsRatio_working_3-way'!X575^(1/3))*COS(('OddsRatio_working_3-way'!Y575+4*PI())/3)</f>
        <v>-0.22381980347927105</v>
      </c>
      <c r="AI575" s="11">
        <f>'OddsRatio_working_3-way'!U575/(3*'OddsRatio_working_3-way'!X575^(1/3))*SIN(('OddsRatio_working_3-way'!Y575)/3)</f>
        <v>-4.4929114623952597E-2</v>
      </c>
      <c r="AJ575" s="11">
        <f>'OddsRatio_working_3-way'!U575/(3*'OddsRatio_working_3-way'!X575^(1/3))*SIN(('OddsRatio_working_3-way'!Y575+2*PI())/3)</f>
        <v>-0.43259638599013134</v>
      </c>
      <c r="AK575" s="11">
        <f>'OddsRatio_working_3-way'!U575/(3*'OddsRatio_working_3-way'!X575^(1/3))*SIN(('OddsRatio_working_3-way'!Y575+4*PI())/3)</f>
        <v>0.47752550061408394</v>
      </c>
      <c r="AL575" s="11">
        <f>'OddsRatio_working_3-way'!Z575+'OddsRatio_working_3-way'!AF575</f>
        <v>1.0509182324526274</v>
      </c>
      <c r="AM575" s="11">
        <f>'OddsRatio_working_3-way'!AA575+'OddsRatio_working_3-way'!AG575</f>
        <v>-0.60327862549408562</v>
      </c>
      <c r="AN575" s="11">
        <f>'OddsRatio_working_3-way'!AB575+'OddsRatio_working_3-way'!AH575</f>
        <v>-0.4476396069585421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1.0509182324526274</v>
      </c>
      <c r="AS575" s="11">
        <f>IF(('OddsRatio_working_3-way'!X575=0),IF(Q575&gt;0,-Q575^(1/3),(-Q575)^(1/3)),'OddsRatio_working_3-way'!AM575-'OddsRatio_working_3-way'!R575/3)</f>
        <v>-0.60327862549408562</v>
      </c>
      <c r="AT575" s="11">
        <f>IF(('OddsRatio_working_3-way'!X575=0),IF(Q575&gt;0,-Q575^(1/3),(-Q575)^(1/3)),'OddsRatio_working_3-way'!AN575-'OddsRatio_working_3-way'!R575/3)</f>
        <v>-0.4476396069585421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9">
        <f t="shared" si="117"/>
        <v>0.35362818475505614</v>
      </c>
      <c r="E576" s="9">
        <f t="shared" si="118"/>
        <v>0.33031432537684058</v>
      </c>
      <c r="F576" s="9">
        <f t="shared" si="119"/>
        <v>0.31605748986810328</v>
      </c>
      <c r="G576" s="9">
        <f t="shared" si="120"/>
        <v>1.0504763781647699</v>
      </c>
      <c r="H576" s="9">
        <f t="shared" si="121"/>
        <v>2.8278288980066995</v>
      </c>
      <c r="I576" s="9">
        <f t="shared" si="122"/>
        <v>3.0274194098580058</v>
      </c>
      <c r="J576" s="9">
        <f t="shared" si="123"/>
        <v>3.1639813390194256</v>
      </c>
      <c r="K576" s="11">
        <f t="shared" si="124"/>
        <v>0.36496350364963503</v>
      </c>
      <c r="L576" s="11">
        <f t="shared" si="125"/>
        <v>0.34129692832764502</v>
      </c>
      <c r="M576" s="11">
        <f t="shared" si="126"/>
        <v>0.32679738562091504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-0.28160098398244227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0.23324643377193433</v>
      </c>
      <c r="Q576" s="11">
        <f>2*'OddsRatio_working_3-way'!K576*'OddsRatio_working_3-way'!L576*'OddsRatio_working_3-way'!M576</f>
        <v>8.1412367808703076E-2</v>
      </c>
      <c r="R576" s="11">
        <f t="shared" si="127"/>
        <v>0</v>
      </c>
      <c r="S576" s="11">
        <f t="shared" si="128"/>
        <v>-0.82828699840934206</v>
      </c>
      <c r="T576" s="11">
        <f t="shared" si="129"/>
        <v>-0.28910540956696057</v>
      </c>
      <c r="U576" s="11">
        <f>'OddsRatio_working_3-way'!S576-'OddsRatio_working_3-way'!R576^2/3</f>
        <v>-0.82828699840934206</v>
      </c>
      <c r="V576" s="11">
        <f>'OddsRatio_working_3-way'!S576*'OddsRatio_working_3-way'!R576/3-2*'OddsRatio_working_3-way'!R576^3/27-'OddsRatio_working_3-way'!T576</f>
        <v>0.28910540956696057</v>
      </c>
      <c r="W576" s="11">
        <f>'OddsRatio_working_3-way'!V576^2+4*'OddsRatio_working_3-way'!U576^3/27</f>
        <v>-6.038460373982979E-4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0.14507393277074135</v>
      </c>
      <c r="Y576" s="11">
        <f>IF('OddsRatio_working_3-way'!W576&gt;=0,IF('OddsRatio_working_3-way'!V576+SQRT('OddsRatio_working_3-way'!W576)&gt;0,0,PI()),ACOS('OddsRatio_working_3-way'!V576/(2*'OddsRatio_working_3-way'!X576)))</f>
        <v>8.4793836280229407E-2</v>
      </c>
      <c r="Z576" s="11">
        <f>'OddsRatio_working_3-way'!X576^(1/3)*COS('OddsRatio_working_3-way'!Y576/3)</f>
        <v>0.52523818908238495</v>
      </c>
      <c r="AA576" s="11">
        <f>'OddsRatio_working_3-way'!X576^(1/3)*COS(('OddsRatio_working_3-way'!Y576+2*PI())/3)</f>
        <v>-0.27547923254310219</v>
      </c>
      <c r="AB576" s="11">
        <f>'OddsRatio_working_3-way'!X576^(1/3)*COS(('OddsRatio_working_3-way'!Y576+4*PI())/3)</f>
        <v>-0.24975895653928254</v>
      </c>
      <c r="AC576" s="11">
        <f>'OddsRatio_working_3-way'!X576^(1/3)*SIN('OddsRatio_working_3-way'!Y576/3)</f>
        <v>1.4849608274436666E-2</v>
      </c>
      <c r="AD576" s="11">
        <f>'OddsRatio_working_3-way'!X576^(1/3)*SIN(('OddsRatio_working_3-way'!Y576+2*PI())/3)</f>
        <v>0.4474448106458615</v>
      </c>
      <c r="AE576" s="11">
        <f>'OddsRatio_working_3-way'!X576^(1/3)*SIN(('OddsRatio_working_3-way'!Y576+4*PI())/3)</f>
        <v>-0.46229441892029827</v>
      </c>
      <c r="AF576" s="11">
        <f>-'OddsRatio_working_3-way'!U576/(3*'OddsRatio_working_3-way'!X576^(1/3))*COS(('OddsRatio_working_3-way'!Y576)/3)</f>
        <v>0.52523818908238484</v>
      </c>
      <c r="AG576" s="11">
        <f>-'OddsRatio_working_3-way'!U576/(3*'OddsRatio_working_3-way'!X576^(1/3))*COS(('OddsRatio_working_3-way'!Y576+2*PI())/3)</f>
        <v>-0.27547923254310214</v>
      </c>
      <c r="AH576" s="11">
        <f>-'OddsRatio_working_3-way'!U576/(3*'OddsRatio_working_3-way'!X576^(1/3))*COS(('OddsRatio_working_3-way'!Y576+4*PI())/3)</f>
        <v>-0.24975895653928248</v>
      </c>
      <c r="AI576" s="11">
        <f>'OddsRatio_working_3-way'!U576/(3*'OddsRatio_working_3-way'!X576^(1/3))*SIN(('OddsRatio_working_3-way'!Y576)/3)</f>
        <v>-1.4849608274436665E-2</v>
      </c>
      <c r="AJ576" s="11">
        <f>'OddsRatio_working_3-way'!U576/(3*'OddsRatio_working_3-way'!X576^(1/3))*SIN(('OddsRatio_working_3-way'!Y576+2*PI())/3)</f>
        <v>-0.44744481064586145</v>
      </c>
      <c r="AK576" s="11">
        <f>'OddsRatio_working_3-way'!U576/(3*'OddsRatio_working_3-way'!X576^(1/3))*SIN(('OddsRatio_working_3-way'!Y576+4*PI())/3)</f>
        <v>0.46229441892029816</v>
      </c>
      <c r="AL576" s="11">
        <f>'OddsRatio_working_3-way'!Z576+'OddsRatio_working_3-way'!AF576</f>
        <v>1.0504763781647699</v>
      </c>
      <c r="AM576" s="11">
        <f>'OddsRatio_working_3-way'!AA576+'OddsRatio_working_3-way'!AG576</f>
        <v>-0.55095846508620427</v>
      </c>
      <c r="AN576" s="11">
        <f>'OddsRatio_working_3-way'!AB576+'OddsRatio_working_3-way'!AH576</f>
        <v>-0.49951791307856502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1.0504763781647699</v>
      </c>
      <c r="AS576" s="11">
        <f>IF(('OddsRatio_working_3-way'!X576=0),IF(Q576&gt;0,-Q576^(1/3),(-Q576)^(1/3)),'OddsRatio_working_3-way'!AM576-'OddsRatio_working_3-way'!R576/3)</f>
        <v>-0.55095846508620427</v>
      </c>
      <c r="AT576" s="11">
        <f>IF(('OddsRatio_working_3-way'!X576=0),IF(Q576&gt;0,-Q576^(1/3),(-Q576)^(1/3)),'OddsRatio_working_3-way'!AN576-'OddsRatio_working_3-way'!R576/3)</f>
        <v>-0.49951791307856502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9">
        <f t="shared" si="117"/>
        <v>0.454777606322814</v>
      </c>
      <c r="E577" s="9">
        <f t="shared" si="118"/>
        <v>0.27142851852293787</v>
      </c>
      <c r="F577" s="9">
        <f t="shared" si="119"/>
        <v>0.27379387515424791</v>
      </c>
      <c r="G577" s="9">
        <f t="shared" si="120"/>
        <v>1.0609530610378011</v>
      </c>
      <c r="H577" s="9">
        <f t="shared" si="121"/>
        <v>2.1988769589727153</v>
      </c>
      <c r="I577" s="9">
        <f t="shared" si="122"/>
        <v>3.684211244425637</v>
      </c>
      <c r="J577" s="9">
        <f t="shared" si="123"/>
        <v>3.6523826525945022</v>
      </c>
      <c r="K577" s="11">
        <f t="shared" si="124"/>
        <v>0.46948356807511737</v>
      </c>
      <c r="L577" s="11">
        <f t="shared" si="125"/>
        <v>0.28328611898016998</v>
      </c>
      <c r="M577" s="11">
        <f t="shared" si="126"/>
        <v>0.2857142857142857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-0.271591779192625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0.23407679314793392</v>
      </c>
      <c r="Q577" s="11">
        <f>2*'OddsRatio_working_3-way'!K577*'OddsRatio_working_3-way'!L577*'OddsRatio_working_3-way'!M577</f>
        <v>7.5998958814264245E-2</v>
      </c>
      <c r="R577" s="11">
        <f t="shared" si="127"/>
        <v>0</v>
      </c>
      <c r="S577" s="11">
        <f t="shared" si="128"/>
        <v>-0.86186994998076216</v>
      </c>
      <c r="T577" s="11">
        <f t="shared" si="129"/>
        <v>-0.27982790583790973</v>
      </c>
      <c r="U577" s="11">
        <f>'OddsRatio_working_3-way'!S577-'OddsRatio_working_3-way'!R577^2/3</f>
        <v>-0.86186994998076216</v>
      </c>
      <c r="V577" s="11">
        <f>'OddsRatio_working_3-way'!S577*'OddsRatio_working_3-way'!R577/3-2*'OddsRatio_working_3-way'!R577^3/27-'OddsRatio_working_3-way'!T577</f>
        <v>0.27982790583790973</v>
      </c>
      <c r="W577" s="11">
        <f>'OddsRatio_working_3-way'!V577^2+4*'OddsRatio_working_3-way'!U577^3/27</f>
        <v>-1.6542872458866847E-2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0.15398581862017108</v>
      </c>
      <c r="Y577" s="11">
        <f>IF('OddsRatio_working_3-way'!W577&gt;=0,IF('OddsRatio_working_3-way'!V577+SQRT('OddsRatio_working_3-way'!W577)&gt;0,0,PI()),ACOS('OddsRatio_working_3-way'!V577/(2*'OddsRatio_working_3-way'!X577)))</f>
        <v>0.43083862115604865</v>
      </c>
      <c r="Z577" s="11">
        <f>'OddsRatio_working_3-way'!X577^(1/3)*COS('OddsRatio_working_3-way'!Y577/3)</f>
        <v>0.53047653051890054</v>
      </c>
      <c r="AA577" s="11">
        <f>'OddsRatio_working_3-way'!X577^(1/3)*COS(('OddsRatio_working_3-way'!Y577+2*PI())/3)</f>
        <v>-0.33167225822738111</v>
      </c>
      <c r="AB577" s="11">
        <f>'OddsRatio_working_3-way'!X577^(1/3)*COS(('OddsRatio_working_3-way'!Y577+4*PI())/3)</f>
        <v>-0.19880427229151945</v>
      </c>
      <c r="AC577" s="11">
        <f>'OddsRatio_working_3-way'!X577^(1/3)*SIN('OddsRatio_working_3-way'!Y577/3)</f>
        <v>7.6711367446753123E-2</v>
      </c>
      <c r="AD577" s="11">
        <f>'OddsRatio_working_3-way'!X577^(1/3)*SIN(('OddsRatio_working_3-way'!Y577+2*PI())/3)</f>
        <v>0.42105046781742228</v>
      </c>
      <c r="AE577" s="11">
        <f>'OddsRatio_working_3-way'!X577^(1/3)*SIN(('OddsRatio_working_3-way'!Y577+4*PI())/3)</f>
        <v>-0.49776183526417539</v>
      </c>
      <c r="AF577" s="11">
        <f>-'OddsRatio_working_3-way'!U577/(3*'OddsRatio_working_3-way'!X577^(1/3))*COS(('OddsRatio_working_3-way'!Y577)/3)</f>
        <v>0.53047653051890054</v>
      </c>
      <c r="AG577" s="11">
        <f>-'OddsRatio_working_3-way'!U577/(3*'OddsRatio_working_3-way'!X577^(1/3))*COS(('OddsRatio_working_3-way'!Y577+2*PI())/3)</f>
        <v>-0.33167225822738111</v>
      </c>
      <c r="AH577" s="11">
        <f>-'OddsRatio_working_3-way'!U577/(3*'OddsRatio_working_3-way'!X577^(1/3))*COS(('OddsRatio_working_3-way'!Y577+4*PI())/3)</f>
        <v>-0.19880427229151945</v>
      </c>
      <c r="AI577" s="11">
        <f>'OddsRatio_working_3-way'!U577/(3*'OddsRatio_working_3-way'!X577^(1/3))*SIN(('OddsRatio_working_3-way'!Y577)/3)</f>
        <v>-7.6711367446753123E-2</v>
      </c>
      <c r="AJ577" s="11">
        <f>'OddsRatio_working_3-way'!U577/(3*'OddsRatio_working_3-way'!X577^(1/3))*SIN(('OddsRatio_working_3-way'!Y577+2*PI())/3)</f>
        <v>-0.42105046781742228</v>
      </c>
      <c r="AK577" s="11">
        <f>'OddsRatio_working_3-way'!U577/(3*'OddsRatio_working_3-way'!X577^(1/3))*SIN(('OddsRatio_working_3-way'!Y577+4*PI())/3)</f>
        <v>0.49776183526417539</v>
      </c>
      <c r="AL577" s="11">
        <f>'OddsRatio_working_3-way'!Z577+'OddsRatio_working_3-way'!AF577</f>
        <v>1.0609530610378011</v>
      </c>
      <c r="AM577" s="11">
        <f>'OddsRatio_working_3-way'!AA577+'OddsRatio_working_3-way'!AG577</f>
        <v>-0.66334451645476222</v>
      </c>
      <c r="AN577" s="11">
        <f>'OddsRatio_working_3-way'!AB577+'OddsRatio_working_3-way'!AH577</f>
        <v>-0.3976085445830389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1.0609530610378011</v>
      </c>
      <c r="AS577" s="11">
        <f>IF(('OddsRatio_working_3-way'!X577=0),IF(Q577&gt;0,-Q577^(1/3),(-Q577)^(1/3)),'OddsRatio_working_3-way'!AM577-'OddsRatio_working_3-way'!R577/3)</f>
        <v>-0.66334451645476222</v>
      </c>
      <c r="AT577" s="11">
        <f>IF(('OddsRatio_working_3-way'!X577=0),IF(Q577&gt;0,-Q577^(1/3),(-Q577)^(1/3)),'OddsRatio_working_3-way'!AN577-'OddsRatio_working_3-way'!R577/3)</f>
        <v>-0.3976085445830389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9">
        <f t="shared" si="117"/>
        <v>0.57762857167814396</v>
      </c>
      <c r="E578" s="9">
        <f t="shared" si="118"/>
        <v>0.25689732935299703</v>
      </c>
      <c r="F578" s="9">
        <f t="shared" si="119"/>
        <v>0.16547409896885895</v>
      </c>
      <c r="G578" s="9">
        <f t="shared" si="120"/>
        <v>1.0753180917106562</v>
      </c>
      <c r="H578" s="9">
        <f t="shared" si="121"/>
        <v>1.7312163023632468</v>
      </c>
      <c r="I578" s="9">
        <f t="shared" si="122"/>
        <v>3.8926056667016642</v>
      </c>
      <c r="J578" s="9">
        <f t="shared" si="123"/>
        <v>6.0432418501229783</v>
      </c>
      <c r="K578" s="11">
        <f t="shared" si="124"/>
        <v>0.59523809523809523</v>
      </c>
      <c r="L578" s="11">
        <f t="shared" si="125"/>
        <v>0.2710027100271003</v>
      </c>
      <c r="M578" s="11">
        <f t="shared" si="126"/>
        <v>0.17574692442882248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-0.24321262837701607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0.22850048569110676</v>
      </c>
      <c r="Q578" s="11">
        <f>2*'OddsRatio_working_3-way'!K578*'OddsRatio_working_3-way'!L578*'OddsRatio_working_3-way'!M578</f>
        <v>5.6699872379927241E-2</v>
      </c>
      <c r="R578" s="11">
        <f t="shared" si="127"/>
        <v>0</v>
      </c>
      <c r="S578" s="11">
        <f t="shared" si="128"/>
        <v>-0.93950913328767094</v>
      </c>
      <c r="T578" s="11">
        <f t="shared" si="129"/>
        <v>-0.23312881719297046</v>
      </c>
      <c r="U578" s="11">
        <f>'OddsRatio_working_3-way'!S578-'OddsRatio_working_3-way'!R578^2/3</f>
        <v>-0.93950913328767094</v>
      </c>
      <c r="V578" s="11">
        <f>'OddsRatio_working_3-way'!S578*'OddsRatio_working_3-way'!R578/3-2*'OddsRatio_working_3-way'!R578^3/27-'OddsRatio_working_3-way'!T578</f>
        <v>0.23312881719297046</v>
      </c>
      <c r="W578" s="11">
        <f>'OddsRatio_working_3-way'!V578^2+4*'OddsRatio_working_3-way'!U578^3/27</f>
        <v>-6.8507767909769257E-2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0.17525468133231328</v>
      </c>
      <c r="Y578" s="11">
        <f>IF('OddsRatio_working_3-way'!W578&gt;=0,IF('OddsRatio_working_3-way'!V578+SQRT('OddsRatio_working_3-way'!W578)&gt;0,0,PI()),ACOS('OddsRatio_working_3-way'!V578/(2*'OddsRatio_working_3-way'!X578)))</f>
        <v>0.84314934800712671</v>
      </c>
      <c r="Z578" s="11">
        <f>'OddsRatio_working_3-way'!X578^(1/3)*COS('OddsRatio_working_3-way'!Y578/3)</f>
        <v>0.53765904585532809</v>
      </c>
      <c r="AA578" s="11">
        <f>'OddsRatio_working_3-way'!X578^(1/3)*COS(('OddsRatio_working_3-way'!Y578+2*PI())/3)</f>
        <v>-0.40325179090946595</v>
      </c>
      <c r="AB578" s="11">
        <f>'OddsRatio_working_3-way'!X578^(1/3)*COS(('OddsRatio_working_3-way'!Y578+4*PI())/3)</f>
        <v>-0.13440725494586203</v>
      </c>
      <c r="AC578" s="11">
        <f>'OddsRatio_working_3-way'!X578^(1/3)*SIN('OddsRatio_working_3-way'!Y578/3)</f>
        <v>0.15521746520874674</v>
      </c>
      <c r="AD578" s="11">
        <f>'OddsRatio_working_3-way'!X578^(1/3)*SIN(('OddsRatio_working_3-way'!Y578+2*PI())/3)</f>
        <v>0.38801765968084323</v>
      </c>
      <c r="AE578" s="11">
        <f>'OddsRatio_working_3-way'!X578^(1/3)*SIN(('OddsRatio_working_3-way'!Y578+4*PI())/3)</f>
        <v>-0.54323512488958992</v>
      </c>
      <c r="AF578" s="11">
        <f>-'OddsRatio_working_3-way'!U578/(3*'OddsRatio_working_3-way'!X578^(1/3))*COS(('OddsRatio_working_3-way'!Y578)/3)</f>
        <v>0.5376590458553282</v>
      </c>
      <c r="AG578" s="11">
        <f>-'OddsRatio_working_3-way'!U578/(3*'OddsRatio_working_3-way'!X578^(1/3))*COS(('OddsRatio_working_3-way'!Y578+2*PI())/3)</f>
        <v>-0.403251790909466</v>
      </c>
      <c r="AH578" s="11">
        <f>-'OddsRatio_working_3-way'!U578/(3*'OddsRatio_working_3-way'!X578^(1/3))*COS(('OddsRatio_working_3-way'!Y578+4*PI())/3)</f>
        <v>-0.13440725494586206</v>
      </c>
      <c r="AI578" s="11">
        <f>'OddsRatio_working_3-way'!U578/(3*'OddsRatio_working_3-way'!X578^(1/3))*SIN(('OddsRatio_working_3-way'!Y578)/3)</f>
        <v>-0.15521746520874677</v>
      </c>
      <c r="AJ578" s="11">
        <f>'OddsRatio_working_3-way'!U578/(3*'OddsRatio_working_3-way'!X578^(1/3))*SIN(('OddsRatio_working_3-way'!Y578+2*PI())/3)</f>
        <v>-0.38801765968084329</v>
      </c>
      <c r="AK578" s="11">
        <f>'OddsRatio_working_3-way'!U578/(3*'OddsRatio_working_3-way'!X578^(1/3))*SIN(('OddsRatio_working_3-way'!Y578+4*PI())/3)</f>
        <v>0.54323512488959003</v>
      </c>
      <c r="AL578" s="11">
        <f>'OddsRatio_working_3-way'!Z578+'OddsRatio_working_3-way'!AF578</f>
        <v>1.0753180917106562</v>
      </c>
      <c r="AM578" s="11">
        <f>'OddsRatio_working_3-way'!AA578+'OddsRatio_working_3-way'!AG578</f>
        <v>-0.80650358181893189</v>
      </c>
      <c r="AN578" s="11">
        <f>'OddsRatio_working_3-way'!AB578+'OddsRatio_working_3-way'!AH578</f>
        <v>-0.26881450989172406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1.0753180917106562</v>
      </c>
      <c r="AS578" s="11">
        <f>IF(('OddsRatio_working_3-way'!X578=0),IF(Q578&gt;0,-Q578^(1/3),(-Q578)^(1/3)),'OddsRatio_working_3-way'!AM578-'OddsRatio_working_3-way'!R578/3)</f>
        <v>-0.80650358181893189</v>
      </c>
      <c r="AT578" s="11">
        <f>IF(('OddsRatio_working_3-way'!X578=0),IF(Q578&gt;0,-Q578^(1/3),(-Q578)^(1/3)),'OddsRatio_working_3-way'!AN578-'OddsRatio_working_3-way'!R578/3)</f>
        <v>-0.26881450989172406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9">
        <f t="shared" si="117"/>
        <v>0.53277058322616955</v>
      </c>
      <c r="E579" s="9">
        <f t="shared" si="118"/>
        <v>0.27141343832841841</v>
      </c>
      <c r="F579" s="9">
        <f t="shared" si="119"/>
        <v>0.19581597844541196</v>
      </c>
      <c r="G579" s="9">
        <f t="shared" si="120"/>
        <v>1.0694884245016905</v>
      </c>
      <c r="H579" s="9">
        <f t="shared" si="121"/>
        <v>1.8769805080913864</v>
      </c>
      <c r="I579" s="9">
        <f t="shared" si="122"/>
        <v>3.6844159454992425</v>
      </c>
      <c r="J579" s="9">
        <f t="shared" si="123"/>
        <v>5.1068355500864921</v>
      </c>
      <c r="K579" s="11">
        <f t="shared" si="124"/>
        <v>0.54945054945054939</v>
      </c>
      <c r="L579" s="11">
        <f t="shared" si="125"/>
        <v>0.28490028490028491</v>
      </c>
      <c r="M579" s="11">
        <f t="shared" si="126"/>
        <v>0.20661157024793389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-0.255620059815864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0.23189708504393816</v>
      </c>
      <c r="Q579" s="11">
        <f>2*'OddsRatio_working_3-way'!K579*'OddsRatio_working_3-way'!L579*'OddsRatio_working_3-way'!M579</f>
        <v>6.468537937069406E-2</v>
      </c>
      <c r="R579" s="11">
        <f t="shared" si="127"/>
        <v>0</v>
      </c>
      <c r="S579" s="11">
        <f t="shared" si="128"/>
        <v>-0.90719439315907102</v>
      </c>
      <c r="T579" s="11">
        <f t="shared" si="129"/>
        <v>-0.25305282933307421</v>
      </c>
      <c r="U579" s="11">
        <f>'OddsRatio_working_3-way'!S579-'OddsRatio_working_3-way'!R579^2/3</f>
        <v>-0.90719439315907102</v>
      </c>
      <c r="V579" s="11">
        <f>'OddsRatio_working_3-way'!S579*'OddsRatio_working_3-way'!R579/3-2*'OddsRatio_working_3-way'!R579^3/27-'OddsRatio_working_3-way'!T579</f>
        <v>0.25305282933307421</v>
      </c>
      <c r="W579" s="11">
        <f>'OddsRatio_working_3-way'!V579^2+4*'OddsRatio_working_3-way'!U579^3/27</f>
        <v>-4.657500598788146E-2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0.16629096519456149</v>
      </c>
      <c r="Y579" s="11">
        <f>IF('OddsRatio_working_3-way'!W579&gt;=0,IF('OddsRatio_working_3-way'!V579+SQRT('OddsRatio_working_3-way'!W579)&gt;0,0,PI()),ACOS('OddsRatio_working_3-way'!V579/(2*'OddsRatio_working_3-way'!X579)))</f>
        <v>0.70613790776344043</v>
      </c>
      <c r="Z579" s="11">
        <f>'OddsRatio_working_3-way'!X579^(1/3)*COS('OddsRatio_working_3-way'!Y579/3)</f>
        <v>0.53474421225084523</v>
      </c>
      <c r="AA579" s="11">
        <f>'OddsRatio_working_3-way'!X579^(1/3)*COS(('OddsRatio_working_3-way'!Y579+2*PI())/3)</f>
        <v>-0.37843546141390205</v>
      </c>
      <c r="AB579" s="11">
        <f>'OddsRatio_working_3-way'!X579^(1/3)*COS(('OddsRatio_working_3-way'!Y579+4*PI())/3)</f>
        <v>-0.15630875083694287</v>
      </c>
      <c r="AC579" s="11">
        <f>'OddsRatio_working_3-way'!X579^(1/3)*SIN('OddsRatio_working_3-way'!Y579/3)</f>
        <v>0.12824491614581338</v>
      </c>
      <c r="AD579" s="11">
        <f>'OddsRatio_working_3-way'!X579^(1/3)*SIN(('OddsRatio_working_3-way'!Y579+2*PI())/3)</f>
        <v>0.3989796142630232</v>
      </c>
      <c r="AE579" s="11">
        <f>'OddsRatio_working_3-way'!X579^(1/3)*SIN(('OddsRatio_working_3-way'!Y579+4*PI())/3)</f>
        <v>-0.52722453040883654</v>
      </c>
      <c r="AF579" s="11">
        <f>-'OddsRatio_working_3-way'!U579/(3*'OddsRatio_working_3-way'!X579^(1/3))*COS(('OddsRatio_working_3-way'!Y579)/3)</f>
        <v>0.53474421225084523</v>
      </c>
      <c r="AG579" s="11">
        <f>-'OddsRatio_working_3-way'!U579/(3*'OddsRatio_working_3-way'!X579^(1/3))*COS(('OddsRatio_working_3-way'!Y579+2*PI())/3)</f>
        <v>-0.37843546141390205</v>
      </c>
      <c r="AH579" s="11">
        <f>-'OddsRatio_working_3-way'!U579/(3*'OddsRatio_working_3-way'!X579^(1/3))*COS(('OddsRatio_working_3-way'!Y579+4*PI())/3)</f>
        <v>-0.15630875083694287</v>
      </c>
      <c r="AI579" s="11">
        <f>'OddsRatio_working_3-way'!U579/(3*'OddsRatio_working_3-way'!X579^(1/3))*SIN(('OddsRatio_working_3-way'!Y579)/3)</f>
        <v>-0.12824491614581338</v>
      </c>
      <c r="AJ579" s="11">
        <f>'OddsRatio_working_3-way'!U579/(3*'OddsRatio_working_3-way'!X579^(1/3))*SIN(('OddsRatio_working_3-way'!Y579+2*PI())/3)</f>
        <v>-0.3989796142630232</v>
      </c>
      <c r="AK579" s="11">
        <f>'OddsRatio_working_3-way'!U579/(3*'OddsRatio_working_3-way'!X579^(1/3))*SIN(('OddsRatio_working_3-way'!Y579+4*PI())/3)</f>
        <v>0.52722453040883654</v>
      </c>
      <c r="AL579" s="11">
        <f>'OddsRatio_working_3-way'!Z579+'OddsRatio_working_3-way'!AF579</f>
        <v>1.0694884245016905</v>
      </c>
      <c r="AM579" s="11">
        <f>'OddsRatio_working_3-way'!AA579+'OddsRatio_working_3-way'!AG579</f>
        <v>-0.7568709228278041</v>
      </c>
      <c r="AN579" s="11">
        <f>'OddsRatio_working_3-way'!AB579+'OddsRatio_working_3-way'!AH579</f>
        <v>-0.31261750167388574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1.0694884245016905</v>
      </c>
      <c r="AS579" s="11">
        <f>IF(('OddsRatio_working_3-way'!X579=0),IF(Q579&gt;0,-Q579^(1/3),(-Q579)^(1/3)),'OddsRatio_working_3-way'!AM579-'OddsRatio_working_3-way'!R579/3)</f>
        <v>-0.7568709228278041</v>
      </c>
      <c r="AT579" s="11">
        <f>IF(('OddsRatio_working_3-way'!X579=0),IF(Q579&gt;0,-Q579^(1/3),(-Q579)^(1/3)),'OddsRatio_working_3-way'!AN579-'OddsRatio_working_3-way'!R579/3)</f>
        <v>-0.31261750167388574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9">
        <f t="shared" ref="D580:D643" si="130">(K580/(AR580+K580-(AR580*K580)))</f>
        <v>0.52917981522557311</v>
      </c>
      <c r="E580" s="9">
        <f t="shared" ref="E580:E643" si="131">(L580/(AR580+L580-(AR580*L580)))</f>
        <v>0.24990913631191825</v>
      </c>
      <c r="F580" s="9">
        <f t="shared" ref="F580:F643" si="132">(M580/(AR580+M580-(AR580*M580)))</f>
        <v>0.2209110484625087</v>
      </c>
      <c r="G580" s="9">
        <f t="shared" ref="G580:G643" si="133">AR580</f>
        <v>1.0719479812853052</v>
      </c>
      <c r="H580" s="9">
        <f t="shared" ref="H580:H643" si="134">IF(A580="","",1/D580)</f>
        <v>1.8897168244668037</v>
      </c>
      <c r="I580" s="9">
        <f t="shared" ref="I580:I643" si="135">IF(B580="","",1/E580)</f>
        <v>4.0014543475988544</v>
      </c>
      <c r="J580" s="9">
        <f t="shared" ref="J580:J643" si="136">IF(C580="","",1/F580)</f>
        <v>4.5267088584286546</v>
      </c>
      <c r="K580" s="11">
        <f t="shared" ref="K580:K643" si="137">1/A580</f>
        <v>0.54644808743169393</v>
      </c>
      <c r="L580" s="11">
        <f t="shared" ref="L580:L643" si="138">1/B580</f>
        <v>0.26315789473684209</v>
      </c>
      <c r="M580" s="11">
        <f t="shared" ref="M580:M643" si="139">1/C580</f>
        <v>0.23310023310023309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-0.25629494654516249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0.23196054257313964</v>
      </c>
      <c r="Q580" s="11">
        <f>2*'OddsRatio_working_3-way'!K580*'OddsRatio_working_3-way'!L580*'OddsRatio_working_3-way'!M580</f>
        <v>6.7040619240791799E-2</v>
      </c>
      <c r="R580" s="11">
        <f t="shared" ref="R580:R643" si="140">O580/N580</f>
        <v>0</v>
      </c>
      <c r="S580" s="11">
        <f t="shared" ref="S580:S643" si="141">P580/N580</f>
        <v>-0.90505312609534883</v>
      </c>
      <c r="T580" s="11">
        <f t="shared" ref="T580:T643" si="142">Q580/N580</f>
        <v>-0.26157604800443607</v>
      </c>
      <c r="U580" s="11">
        <f>'OddsRatio_working_3-way'!S580-'OddsRatio_working_3-way'!R580^2/3</f>
        <v>-0.90505312609534883</v>
      </c>
      <c r="V580" s="11">
        <f>'OddsRatio_working_3-way'!S580*'OddsRatio_working_3-way'!R580/3-2*'OddsRatio_working_3-way'!R580^3/27-'OddsRatio_working_3-way'!T580</f>
        <v>0.26157604800443607</v>
      </c>
      <c r="W580" s="11">
        <f>'OddsRatio_working_3-way'!V580^2+4*'OddsRatio_working_3-way'!U580^3/27</f>
        <v>-4.1407329253143374E-2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0.16570256345539922</v>
      </c>
      <c r="Y580" s="11">
        <f>IF('OddsRatio_working_3-way'!W580&gt;=0,IF('OddsRatio_working_3-way'!V580+SQRT('OddsRatio_working_3-way'!W580)&gt;0,0,PI()),ACOS('OddsRatio_working_3-way'!V580/(2*'OddsRatio_working_3-way'!X580)))</f>
        <v>0.6611381374026587</v>
      </c>
      <c r="Z580" s="11">
        <f>'OddsRatio_working_3-way'!X580^(1/3)*COS('OddsRatio_working_3-way'!Y580/3)</f>
        <v>0.53597399064265261</v>
      </c>
      <c r="AA580" s="11">
        <f>'OddsRatio_working_3-way'!X580^(1/3)*COS(('OddsRatio_working_3-way'!Y580+2*PI())/3)</f>
        <v>-0.37196868861288374</v>
      </c>
      <c r="AB580" s="11">
        <f>'OddsRatio_working_3-way'!X580^(1/3)*COS(('OddsRatio_working_3-way'!Y580+4*PI())/3)</f>
        <v>-0.16400530202976854</v>
      </c>
      <c r="AC580" s="11">
        <f>'OddsRatio_working_3-way'!X580^(1/3)*SIN('OddsRatio_working_3-way'!Y580/3)</f>
        <v>0.12006771722534774</v>
      </c>
      <c r="AD580" s="11">
        <f>'OddsRatio_working_3-way'!X580^(1/3)*SIN(('OddsRatio_working_3-way'!Y580+2*PI())/3)</f>
        <v>0.40413323305158638</v>
      </c>
      <c r="AE580" s="11">
        <f>'OddsRatio_working_3-way'!X580^(1/3)*SIN(('OddsRatio_working_3-way'!Y580+4*PI())/3)</f>
        <v>-0.52420095027693403</v>
      </c>
      <c r="AF580" s="11">
        <f>-'OddsRatio_working_3-way'!U580/(3*'OddsRatio_working_3-way'!X580^(1/3))*COS(('OddsRatio_working_3-way'!Y580)/3)</f>
        <v>0.5359739906426525</v>
      </c>
      <c r="AG580" s="11">
        <f>-'OddsRatio_working_3-way'!U580/(3*'OddsRatio_working_3-way'!X580^(1/3))*COS(('OddsRatio_working_3-way'!Y580+2*PI())/3)</f>
        <v>-0.37196868861288368</v>
      </c>
      <c r="AH580" s="11">
        <f>-'OddsRatio_working_3-way'!U580/(3*'OddsRatio_working_3-way'!X580^(1/3))*COS(('OddsRatio_working_3-way'!Y580+4*PI())/3)</f>
        <v>-0.16400530202976851</v>
      </c>
      <c r="AI580" s="11">
        <f>'OddsRatio_working_3-way'!U580/(3*'OddsRatio_working_3-way'!X580^(1/3))*SIN(('OddsRatio_working_3-way'!Y580)/3)</f>
        <v>-0.12006771722534773</v>
      </c>
      <c r="AJ580" s="11">
        <f>'OddsRatio_working_3-way'!U580/(3*'OddsRatio_working_3-way'!X580^(1/3))*SIN(('OddsRatio_working_3-way'!Y580+2*PI())/3)</f>
        <v>-0.40413323305158633</v>
      </c>
      <c r="AK580" s="11">
        <f>'OddsRatio_working_3-way'!U580/(3*'OddsRatio_working_3-way'!X580^(1/3))*SIN(('OddsRatio_working_3-way'!Y580+4*PI())/3)</f>
        <v>0.52420095027693392</v>
      </c>
      <c r="AL580" s="11">
        <f>'OddsRatio_working_3-way'!Z580+'OddsRatio_working_3-way'!AF580</f>
        <v>1.0719479812853052</v>
      </c>
      <c r="AM580" s="11">
        <f>'OddsRatio_working_3-way'!AA580+'OddsRatio_working_3-way'!AG580</f>
        <v>-0.74393737722576736</v>
      </c>
      <c r="AN580" s="11">
        <f>'OddsRatio_working_3-way'!AB580+'OddsRatio_working_3-way'!AH580</f>
        <v>-0.32801060405953708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1.0719479812853052</v>
      </c>
      <c r="AS580" s="11">
        <f>IF(('OddsRatio_working_3-way'!X580=0),IF(Q580&gt;0,-Q580^(1/3),(-Q580)^(1/3)),'OddsRatio_working_3-way'!AM580-'OddsRatio_working_3-way'!R580/3)</f>
        <v>-0.74393737722576736</v>
      </c>
      <c r="AT580" s="11">
        <f>IF(('OddsRatio_working_3-way'!X580=0),IF(Q580&gt;0,-Q580^(1/3),(-Q580)^(1/3)),'OddsRatio_working_3-way'!AN580-'OddsRatio_working_3-way'!R580/3)</f>
        <v>-0.32801060405953708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9">
        <f t="shared" si="130"/>
        <v>0.59873502989140559</v>
      </c>
      <c r="E581" s="9">
        <f t="shared" si="131"/>
        <v>0.22118286275499666</v>
      </c>
      <c r="F581" s="9">
        <f t="shared" si="132"/>
        <v>0.18008210735359756</v>
      </c>
      <c r="G581" s="9">
        <f t="shared" si="133"/>
        <v>1.0637903115463569</v>
      </c>
      <c r="H581" s="9">
        <f t="shared" si="134"/>
        <v>1.6701878962742052</v>
      </c>
      <c r="I581" s="9">
        <f t="shared" si="135"/>
        <v>4.5211459312184408</v>
      </c>
      <c r="J581" s="9">
        <f t="shared" si="136"/>
        <v>5.5530225334184076</v>
      </c>
      <c r="K581" s="11">
        <f t="shared" si="137"/>
        <v>0.61349693251533743</v>
      </c>
      <c r="L581" s="11">
        <f t="shared" si="138"/>
        <v>0.23201856148491881</v>
      </c>
      <c r="M581" s="11">
        <f t="shared" si="139"/>
        <v>0.18939393939393939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-0.24060991248513486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0.22160166566811129</v>
      </c>
      <c r="Q581" s="11">
        <f>2*'OddsRatio_working_3-way'!K581*'OddsRatio_working_3-way'!L581*'OddsRatio_working_3-way'!M581</f>
        <v>5.3917680211219288E-2</v>
      </c>
      <c r="R581" s="11">
        <f t="shared" si="140"/>
        <v>0</v>
      </c>
      <c r="S581" s="11">
        <f t="shared" si="141"/>
        <v>-0.92099973512854372</v>
      </c>
      <c r="T581" s="11">
        <f t="shared" si="142"/>
        <v>-0.22408752679526608</v>
      </c>
      <c r="U581" s="11">
        <f>'OddsRatio_working_3-way'!S581-'OddsRatio_working_3-way'!R581^2/3</f>
        <v>-0.92099973512854372</v>
      </c>
      <c r="V581" s="11">
        <f>'OddsRatio_working_3-way'!S581*'OddsRatio_working_3-way'!R581/3-2*'OddsRatio_working_3-way'!R581^3/27-'OddsRatio_working_3-way'!T581</f>
        <v>0.22408752679526608</v>
      </c>
      <c r="W581" s="11">
        <f>'OddsRatio_working_3-way'!V581^2+4*'OddsRatio_working_3-way'!U581^3/27</f>
        <v>-6.5522452479330098E-2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0.17010119939652776</v>
      </c>
      <c r="Y581" s="11">
        <f>IF('OddsRatio_working_3-way'!W581&gt;=0,IF('OddsRatio_working_3-way'!V581+SQRT('OddsRatio_working_3-way'!W581)&gt;0,0,PI()),ACOS('OddsRatio_working_3-way'!V581/(2*'OddsRatio_working_3-way'!X581)))</f>
        <v>0.85172148598239605</v>
      </c>
      <c r="Z581" s="11">
        <f>'OddsRatio_working_3-way'!X581^(1/3)*COS('OddsRatio_working_3-way'!Y581/3)</f>
        <v>0.53189515577317859</v>
      </c>
      <c r="AA581" s="11">
        <f>'OddsRatio_working_3-way'!X581^(1/3)*COS(('OddsRatio_working_3-way'!Y581+2*PI())/3)</f>
        <v>-0.40035587834048825</v>
      </c>
      <c r="AB581" s="11">
        <f>'OddsRatio_working_3-way'!X581^(1/3)*COS(('OddsRatio_working_3-way'!Y581+4*PI())/3)</f>
        <v>-0.13153927743269039</v>
      </c>
      <c r="AC581" s="11">
        <f>'OddsRatio_working_3-way'!X581^(1/3)*SIN('OddsRatio_working_3-way'!Y581/3)</f>
        <v>0.1552013368967575</v>
      </c>
      <c r="AD581" s="11">
        <f>'OddsRatio_working_3-way'!X581^(1/3)*SIN(('OddsRatio_working_3-way'!Y581+2*PI())/3)</f>
        <v>0.38303404860107521</v>
      </c>
      <c r="AE581" s="11">
        <f>'OddsRatio_working_3-way'!X581^(1/3)*SIN(('OddsRatio_working_3-way'!Y581+4*PI())/3)</f>
        <v>-0.53823538549783256</v>
      </c>
      <c r="AF581" s="11">
        <f>-'OddsRatio_working_3-way'!U581/(3*'OddsRatio_working_3-way'!X581^(1/3))*COS(('OddsRatio_working_3-way'!Y581)/3)</f>
        <v>0.53189515577317836</v>
      </c>
      <c r="AG581" s="11">
        <f>-'OddsRatio_working_3-way'!U581/(3*'OddsRatio_working_3-way'!X581^(1/3))*COS(('OddsRatio_working_3-way'!Y581+2*PI())/3)</f>
        <v>-0.40035587834048808</v>
      </c>
      <c r="AH581" s="11">
        <f>-'OddsRatio_working_3-way'!U581/(3*'OddsRatio_working_3-way'!X581^(1/3))*COS(('OddsRatio_working_3-way'!Y581+4*PI())/3)</f>
        <v>-0.13153927743269037</v>
      </c>
      <c r="AI581" s="11">
        <f>'OddsRatio_working_3-way'!U581/(3*'OddsRatio_working_3-way'!X581^(1/3))*SIN(('OddsRatio_working_3-way'!Y581)/3)</f>
        <v>-0.15520133689675744</v>
      </c>
      <c r="AJ581" s="11">
        <f>'OddsRatio_working_3-way'!U581/(3*'OddsRatio_working_3-way'!X581^(1/3))*SIN(('OddsRatio_working_3-way'!Y581+2*PI())/3)</f>
        <v>-0.38303404860107504</v>
      </c>
      <c r="AK581" s="11">
        <f>'OddsRatio_working_3-way'!U581/(3*'OddsRatio_working_3-way'!X581^(1/3))*SIN(('OddsRatio_working_3-way'!Y581+4*PI())/3)</f>
        <v>0.53823538549783234</v>
      </c>
      <c r="AL581" s="11">
        <f>'OddsRatio_working_3-way'!Z581+'OddsRatio_working_3-way'!AF581</f>
        <v>1.0637903115463569</v>
      </c>
      <c r="AM581" s="11">
        <f>'OddsRatio_working_3-way'!AA581+'OddsRatio_working_3-way'!AG581</f>
        <v>-0.80071175668097627</v>
      </c>
      <c r="AN581" s="11">
        <f>'OddsRatio_working_3-way'!AB581+'OddsRatio_working_3-way'!AH581</f>
        <v>-0.26307855486538079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1.0637903115463569</v>
      </c>
      <c r="AS581" s="11">
        <f>IF(('OddsRatio_working_3-way'!X581=0),IF(Q581&gt;0,-Q581^(1/3),(-Q581)^(1/3)),'OddsRatio_working_3-way'!AM581-'OddsRatio_working_3-way'!R581/3)</f>
        <v>-0.80071175668097627</v>
      </c>
      <c r="AT581" s="11">
        <f>IF(('OddsRatio_working_3-way'!X581=0),IF(Q581&gt;0,-Q581^(1/3),(-Q581)^(1/3)),'OddsRatio_working_3-way'!AN581-'OddsRatio_working_3-way'!R581/3)</f>
        <v>-0.26307855486538079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9">
        <f t="shared" si="130"/>
        <v>0.42960632972992346</v>
      </c>
      <c r="E582" s="9">
        <f t="shared" si="131"/>
        <v>0.27919990679640616</v>
      </c>
      <c r="F582" s="9">
        <f t="shared" si="132"/>
        <v>0.29119376347367049</v>
      </c>
      <c r="G582" s="9">
        <f t="shared" si="133"/>
        <v>1.0537400354129463</v>
      </c>
      <c r="H582" s="9">
        <f t="shared" si="134"/>
        <v>2.3277124446203121</v>
      </c>
      <c r="I582" s="9">
        <f t="shared" si="135"/>
        <v>3.5816630867617176</v>
      </c>
      <c r="J582" s="9">
        <f t="shared" si="136"/>
        <v>3.4341394818039062</v>
      </c>
      <c r="K582" s="11">
        <f t="shared" si="137"/>
        <v>0.44247787610619471</v>
      </c>
      <c r="L582" s="11">
        <f t="shared" si="138"/>
        <v>0.28985507246376813</v>
      </c>
      <c r="M582" s="11">
        <f t="shared" si="139"/>
        <v>0.30211480362537763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-0.27630775954962938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0.23326037165894237</v>
      </c>
      <c r="Q582" s="11">
        <f>2*'OddsRatio_working_3-way'!K582*'OddsRatio_working_3-way'!L582*'OddsRatio_working_3-way'!M582</f>
        <v>7.749514008602737E-2</v>
      </c>
      <c r="R582" s="11">
        <f t="shared" si="140"/>
        <v>0</v>
      </c>
      <c r="S582" s="11">
        <f t="shared" si="141"/>
        <v>-0.84420492583757856</v>
      </c>
      <c r="T582" s="11">
        <f t="shared" si="142"/>
        <v>-0.28046675276995969</v>
      </c>
      <c r="U582" s="11">
        <f>'OddsRatio_working_3-way'!S582-'OddsRatio_working_3-way'!R582^2/3</f>
        <v>-0.84420492583757856</v>
      </c>
      <c r="V582" s="11">
        <f>'OddsRatio_working_3-way'!S582*'OddsRatio_working_3-way'!R582/3-2*'OddsRatio_working_3-way'!R582^3/27-'OddsRatio_working_3-way'!T582</f>
        <v>0.28046675276995969</v>
      </c>
      <c r="W582" s="11">
        <f>'OddsRatio_working_3-way'!V582^2+4*'OddsRatio_working_3-way'!U582^3/27</f>
        <v>-1.047167740448797E-2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0.14927598334445302</v>
      </c>
      <c r="Y582" s="11">
        <f>IF('OddsRatio_working_3-way'!W582&gt;=0,IF('OddsRatio_working_3-way'!V582+SQRT('OddsRatio_working_3-way'!W582)&gt;0,0,PI()),ACOS('OddsRatio_working_3-way'!V582/(2*'OddsRatio_working_3-way'!X582)))</f>
        <v>0.34985166979343707</v>
      </c>
      <c r="Z582" s="11">
        <f>'OddsRatio_working_3-way'!X582^(1/3)*COS('OddsRatio_working_3-way'!Y582/3)</f>
        <v>0.52687001770647324</v>
      </c>
      <c r="AA582" s="11">
        <f>'OddsRatio_working_3-way'!X582^(1/3)*COS(('OddsRatio_working_3-way'!Y582+2*PI())/3)</f>
        <v>-0.3168879768800934</v>
      </c>
      <c r="AB582" s="11">
        <f>'OddsRatio_working_3-way'!X582^(1/3)*COS(('OddsRatio_working_3-way'!Y582+4*PI())/3)</f>
        <v>-0.20998204082637961</v>
      </c>
      <c r="AC582" s="11">
        <f>'OddsRatio_working_3-way'!X582^(1/3)*SIN('OddsRatio_working_3-way'!Y582/3)</f>
        <v>6.1722170958580617E-2</v>
      </c>
      <c r="AD582" s="11">
        <f>'OddsRatio_working_3-way'!X582^(1/3)*SIN(('OddsRatio_working_3-way'!Y582+2*PI())/3)</f>
        <v>0.42542173434687253</v>
      </c>
      <c r="AE582" s="11">
        <f>'OddsRatio_working_3-way'!X582^(1/3)*SIN(('OddsRatio_working_3-way'!Y582+4*PI())/3)</f>
        <v>-0.4871439053054531</v>
      </c>
      <c r="AF582" s="11">
        <f>-'OddsRatio_working_3-way'!U582/(3*'OddsRatio_working_3-way'!X582^(1/3))*COS(('OddsRatio_working_3-way'!Y582)/3)</f>
        <v>0.52687001770647313</v>
      </c>
      <c r="AG582" s="11">
        <f>-'OddsRatio_working_3-way'!U582/(3*'OddsRatio_working_3-way'!X582^(1/3))*COS(('OddsRatio_working_3-way'!Y582+2*PI())/3)</f>
        <v>-0.31688797688009335</v>
      </c>
      <c r="AH582" s="11">
        <f>-'OddsRatio_working_3-way'!U582/(3*'OddsRatio_working_3-way'!X582^(1/3))*COS(('OddsRatio_working_3-way'!Y582+4*PI())/3)</f>
        <v>-0.20998204082637956</v>
      </c>
      <c r="AI582" s="11">
        <f>'OddsRatio_working_3-way'!U582/(3*'OddsRatio_working_3-way'!X582^(1/3))*SIN(('OddsRatio_working_3-way'!Y582)/3)</f>
        <v>-6.1722170958580604E-2</v>
      </c>
      <c r="AJ582" s="11">
        <f>'OddsRatio_working_3-way'!U582/(3*'OddsRatio_working_3-way'!X582^(1/3))*SIN(('OddsRatio_working_3-way'!Y582+2*PI())/3)</f>
        <v>-0.42542173434687242</v>
      </c>
      <c r="AK582" s="11">
        <f>'OddsRatio_working_3-way'!U582/(3*'OddsRatio_working_3-way'!X582^(1/3))*SIN(('OddsRatio_working_3-way'!Y582+4*PI())/3)</f>
        <v>0.48714390530545298</v>
      </c>
      <c r="AL582" s="11">
        <f>'OddsRatio_working_3-way'!Z582+'OddsRatio_working_3-way'!AF582</f>
        <v>1.0537400354129463</v>
      </c>
      <c r="AM582" s="11">
        <f>'OddsRatio_working_3-way'!AA582+'OddsRatio_working_3-way'!AG582</f>
        <v>-0.63377595376018681</v>
      </c>
      <c r="AN582" s="11">
        <f>'OddsRatio_working_3-way'!AB582+'OddsRatio_working_3-way'!AH582</f>
        <v>-0.41996408165275917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1.0537400354129463</v>
      </c>
      <c r="AS582" s="11">
        <f>IF(('OddsRatio_working_3-way'!X582=0),IF(Q582&gt;0,-Q582^(1/3),(-Q582)^(1/3)),'OddsRatio_working_3-way'!AM582-'OddsRatio_working_3-way'!R582/3)</f>
        <v>-0.63377595376018681</v>
      </c>
      <c r="AT582" s="11">
        <f>IF(('OddsRatio_working_3-way'!X582=0),IF(Q582&gt;0,-Q582^(1/3),(-Q582)^(1/3)),'OddsRatio_working_3-way'!AN582-'OddsRatio_working_3-way'!R582/3)</f>
        <v>-0.41996408165275917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9">
        <f t="shared" si="130"/>
        <v>0.63832870750335302</v>
      </c>
      <c r="E583" s="9">
        <f t="shared" si="131"/>
        <v>0.21259288568220361</v>
      </c>
      <c r="F583" s="9">
        <f t="shared" si="132"/>
        <v>0.14907840681444334</v>
      </c>
      <c r="G583" s="9">
        <f t="shared" si="133"/>
        <v>1.0492425687560827</v>
      </c>
      <c r="H583" s="9">
        <f t="shared" si="134"/>
        <v>1.5665909871282848</v>
      </c>
      <c r="I583" s="9">
        <f t="shared" si="135"/>
        <v>4.7038262677089726</v>
      </c>
      <c r="J583" s="9">
        <f t="shared" si="136"/>
        <v>6.7078795740330905</v>
      </c>
      <c r="K583" s="11">
        <f t="shared" si="137"/>
        <v>0.64935064935064934</v>
      </c>
      <c r="L583" s="11">
        <f t="shared" si="138"/>
        <v>0.22075055187637968</v>
      </c>
      <c r="M583" s="11">
        <f t="shared" si="139"/>
        <v>0.15527950310559005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-0.23081422711219934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0.21167800156735206</v>
      </c>
      <c r="Q583" s="11">
        <f>2*'OddsRatio_working_3-way'!K583*'OddsRatio_working_3-way'!L583*'OddsRatio_working_3-way'!M583</f>
        <v>4.4516929877466249E-2</v>
      </c>
      <c r="R583" s="11">
        <f t="shared" si="140"/>
        <v>0</v>
      </c>
      <c r="S583" s="11">
        <f t="shared" si="141"/>
        <v>-0.91709252161676702</v>
      </c>
      <c r="T583" s="11">
        <f t="shared" si="142"/>
        <v>-0.19286908971961447</v>
      </c>
      <c r="U583" s="11">
        <f>'OddsRatio_working_3-way'!S583-'OddsRatio_working_3-way'!R583^2/3</f>
        <v>-0.91709252161676702</v>
      </c>
      <c r="V583" s="11">
        <f>'OddsRatio_working_3-way'!S583*'OddsRatio_working_3-way'!R583/3-2*'OddsRatio_working_3-way'!R583^3/27-'OddsRatio_working_3-way'!T583</f>
        <v>0.19286908971961447</v>
      </c>
      <c r="W583" s="11">
        <f>'OddsRatio_working_3-way'!V583^2+4*'OddsRatio_working_3-way'!U583^3/27</f>
        <v>-7.7072423531385575E-2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0.16901990215700805</v>
      </c>
      <c r="Y583" s="11">
        <f>IF('OddsRatio_working_3-way'!W583&gt;=0,IF('OddsRatio_working_3-way'!V583+SQRT('OddsRatio_working_3-way'!W583)&gt;0,0,PI()),ACOS('OddsRatio_working_3-way'!V583/(2*'OddsRatio_working_3-way'!X583)))</f>
        <v>0.96361920022631653</v>
      </c>
      <c r="Z583" s="11">
        <f>'OddsRatio_working_3-way'!X583^(1/3)*COS('OddsRatio_working_3-way'!Y583/3)</f>
        <v>0.52462128437804134</v>
      </c>
      <c r="AA583" s="11">
        <f>'OddsRatio_working_3-way'!X583^(1/3)*COS(('OddsRatio_working_3-way'!Y583+2*PI())/3)</f>
        <v>-0.41348111347009636</v>
      </c>
      <c r="AB583" s="11">
        <f>'OddsRatio_working_3-way'!X583^(1/3)*COS(('OddsRatio_working_3-way'!Y583+4*PI())/3)</f>
        <v>-0.11114017090794484</v>
      </c>
      <c r="AC583" s="11">
        <f>'OddsRatio_working_3-way'!X583^(1/3)*SIN('OddsRatio_working_3-way'!Y583/3)</f>
        <v>0.17455662457530327</v>
      </c>
      <c r="AD583" s="11">
        <f>'OddsRatio_working_3-way'!X583^(1/3)*SIN(('OddsRatio_working_3-way'!Y583+2*PI())/3)</f>
        <v>0.36705704734975242</v>
      </c>
      <c r="AE583" s="11">
        <f>'OddsRatio_working_3-way'!X583^(1/3)*SIN(('OddsRatio_working_3-way'!Y583+4*PI())/3)</f>
        <v>-0.54161367192505572</v>
      </c>
      <c r="AF583" s="11">
        <f>-'OddsRatio_working_3-way'!U583/(3*'OddsRatio_working_3-way'!X583^(1/3))*COS(('OddsRatio_working_3-way'!Y583)/3)</f>
        <v>0.52462128437804123</v>
      </c>
      <c r="AG583" s="11">
        <f>-'OddsRatio_working_3-way'!U583/(3*'OddsRatio_working_3-way'!X583^(1/3))*COS(('OddsRatio_working_3-way'!Y583+2*PI())/3)</f>
        <v>-0.41348111347009631</v>
      </c>
      <c r="AH583" s="11">
        <f>-'OddsRatio_working_3-way'!U583/(3*'OddsRatio_working_3-way'!X583^(1/3))*COS(('OddsRatio_working_3-way'!Y583+4*PI())/3)</f>
        <v>-0.11114017090794483</v>
      </c>
      <c r="AI583" s="11">
        <f>'OddsRatio_working_3-way'!U583/(3*'OddsRatio_working_3-way'!X583^(1/3))*SIN(('OddsRatio_working_3-way'!Y583)/3)</f>
        <v>-0.17455662457530322</v>
      </c>
      <c r="AJ583" s="11">
        <f>'OddsRatio_working_3-way'!U583/(3*'OddsRatio_working_3-way'!X583^(1/3))*SIN(('OddsRatio_working_3-way'!Y583+2*PI())/3)</f>
        <v>-0.36705704734975231</v>
      </c>
      <c r="AK583" s="11">
        <f>'OddsRatio_working_3-way'!U583/(3*'OddsRatio_working_3-way'!X583^(1/3))*SIN(('OddsRatio_working_3-way'!Y583+4*PI())/3)</f>
        <v>0.54161367192505561</v>
      </c>
      <c r="AL583" s="11">
        <f>'OddsRatio_working_3-way'!Z583+'OddsRatio_working_3-way'!AF583</f>
        <v>1.0492425687560827</v>
      </c>
      <c r="AM583" s="11">
        <f>'OddsRatio_working_3-way'!AA583+'OddsRatio_working_3-way'!AG583</f>
        <v>-0.82696222694019261</v>
      </c>
      <c r="AN583" s="11">
        <f>'OddsRatio_working_3-way'!AB583+'OddsRatio_working_3-way'!AH583</f>
        <v>-0.22228034181588968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1.0492425687560827</v>
      </c>
      <c r="AS583" s="11">
        <f>IF(('OddsRatio_working_3-way'!X583=0),IF(Q583&gt;0,-Q583^(1/3),(-Q583)^(1/3)),'OddsRatio_working_3-way'!AM583-'OddsRatio_working_3-way'!R583/3)</f>
        <v>-0.82696222694019261</v>
      </c>
      <c r="AT583" s="11">
        <f>IF(('OddsRatio_working_3-way'!X583=0),IF(Q583&gt;0,-Q583^(1/3),(-Q583)^(1/3)),'OddsRatio_working_3-way'!AN583-'OddsRatio_working_3-way'!R583/3)</f>
        <v>-0.22228034181588968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9">
        <f t="shared" si="130"/>
        <v>0.41556780305578367</v>
      </c>
      <c r="E584" s="9">
        <f t="shared" si="131"/>
        <v>0.2680989488006989</v>
      </c>
      <c r="F584" s="9">
        <f t="shared" si="132"/>
        <v>0.3163332481435176</v>
      </c>
      <c r="G584" s="9">
        <f t="shared" si="133"/>
        <v>1.0340780816432624</v>
      </c>
      <c r="H584" s="9">
        <f t="shared" si="134"/>
        <v>2.406346191034836</v>
      </c>
      <c r="I584" s="9">
        <f t="shared" si="135"/>
        <v>3.7299661355382128</v>
      </c>
      <c r="J584" s="9">
        <f t="shared" si="136"/>
        <v>3.1612231906344186</v>
      </c>
      <c r="K584" s="11">
        <f t="shared" si="137"/>
        <v>0.42372881355932207</v>
      </c>
      <c r="L584" s="11">
        <f t="shared" si="138"/>
        <v>0.27472527472527469</v>
      </c>
      <c r="M584" s="11">
        <f t="shared" si="139"/>
        <v>0.3236245954692557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-0.28269443243937242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0.22942747560157464</v>
      </c>
      <c r="Q584" s="11">
        <f>2*'OddsRatio_working_3-way'!K584*'OddsRatio_working_3-way'!L584*'OddsRatio_working_3-way'!M584</f>
        <v>7.5345640591650137E-2</v>
      </c>
      <c r="R584" s="11">
        <f t="shared" si="140"/>
        <v>0</v>
      </c>
      <c r="S584" s="11">
        <f t="shared" si="141"/>
        <v>-0.81157408591970914</v>
      </c>
      <c r="T584" s="11">
        <f t="shared" si="142"/>
        <v>-0.26652679340548741</v>
      </c>
      <c r="U584" s="11">
        <f>'OddsRatio_working_3-way'!S584-'OddsRatio_working_3-way'!R584^2/3</f>
        <v>-0.81157408591970914</v>
      </c>
      <c r="V584" s="11">
        <f>'OddsRatio_working_3-way'!S584*'OddsRatio_working_3-way'!R584/3-2*'OddsRatio_working_3-way'!R584^3/27-'OddsRatio_working_3-way'!T584</f>
        <v>0.26652679340548741</v>
      </c>
      <c r="W584" s="11">
        <f>'OddsRatio_working_3-way'!V584^2+4*'OddsRatio_working_3-way'!U584^3/27</f>
        <v>-8.1553644177148749E-3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0.14070527355142579</v>
      </c>
      <c r="Y584" s="11">
        <f>IF('OddsRatio_working_3-way'!W584&gt;=0,IF('OddsRatio_working_3-way'!V584+SQRT('OddsRatio_working_3-way'!W584)&gt;0,0,PI()),ACOS('OddsRatio_working_3-way'!V584/(2*'OddsRatio_working_3-way'!X584)))</f>
        <v>0.32668863937012094</v>
      </c>
      <c r="Z584" s="11">
        <f>'OddsRatio_working_3-way'!X584^(1/3)*COS('OddsRatio_working_3-way'!Y584/3)</f>
        <v>0.51703904082163121</v>
      </c>
      <c r="AA584" s="11">
        <f>'OddsRatio_working_3-way'!X584^(1/3)*COS(('OddsRatio_working_3-way'!Y584+2*PI())/3)</f>
        <v>-0.30747352106053744</v>
      </c>
      <c r="AB584" s="11">
        <f>'OddsRatio_working_3-way'!X584^(1/3)*COS(('OddsRatio_working_3-way'!Y584+4*PI())/3)</f>
        <v>-0.20956551976109389</v>
      </c>
      <c r="AC584" s="11">
        <f>'OddsRatio_working_3-way'!X584^(1/3)*SIN('OddsRatio_working_3-way'!Y584/3)</f>
        <v>5.6527210906052117E-2</v>
      </c>
      <c r="AD584" s="11">
        <f>'OddsRatio_working_3-way'!X584^(1/3)*SIN(('OddsRatio_working_3-way'!Y584+2*PI())/3)</f>
        <v>0.41950533864684603</v>
      </c>
      <c r="AE584" s="11">
        <f>'OddsRatio_working_3-way'!X584^(1/3)*SIN(('OddsRatio_working_3-way'!Y584+4*PI())/3)</f>
        <v>-0.47603254955289803</v>
      </c>
      <c r="AF584" s="11">
        <f>-'OddsRatio_working_3-way'!U584/(3*'OddsRatio_working_3-way'!X584^(1/3))*COS(('OddsRatio_working_3-way'!Y584)/3)</f>
        <v>0.51703904082163121</v>
      </c>
      <c r="AG584" s="11">
        <f>-'OddsRatio_working_3-way'!U584/(3*'OddsRatio_working_3-way'!X584^(1/3))*COS(('OddsRatio_working_3-way'!Y584+2*PI())/3)</f>
        <v>-0.30747352106053744</v>
      </c>
      <c r="AH584" s="11">
        <f>-'OddsRatio_working_3-way'!U584/(3*'OddsRatio_working_3-way'!X584^(1/3))*COS(('OddsRatio_working_3-way'!Y584+4*PI())/3)</f>
        <v>-0.20956551976109389</v>
      </c>
      <c r="AI584" s="11">
        <f>'OddsRatio_working_3-way'!U584/(3*'OddsRatio_working_3-way'!X584^(1/3))*SIN(('OddsRatio_working_3-way'!Y584)/3)</f>
        <v>-5.6527210906052117E-2</v>
      </c>
      <c r="AJ584" s="11">
        <f>'OddsRatio_working_3-way'!U584/(3*'OddsRatio_working_3-way'!X584^(1/3))*SIN(('OddsRatio_working_3-way'!Y584+2*PI())/3)</f>
        <v>-0.41950533864684603</v>
      </c>
      <c r="AK584" s="11">
        <f>'OddsRatio_working_3-way'!U584/(3*'OddsRatio_working_3-way'!X584^(1/3))*SIN(('OddsRatio_working_3-way'!Y584+4*PI())/3)</f>
        <v>0.47603254955289803</v>
      </c>
      <c r="AL584" s="11">
        <f>'OddsRatio_working_3-way'!Z584+'OddsRatio_working_3-way'!AF584</f>
        <v>1.0340780816432624</v>
      </c>
      <c r="AM584" s="11">
        <f>'OddsRatio_working_3-way'!AA584+'OddsRatio_working_3-way'!AG584</f>
        <v>-0.61494704212107487</v>
      </c>
      <c r="AN584" s="11">
        <f>'OddsRatio_working_3-way'!AB584+'OddsRatio_working_3-way'!AH584</f>
        <v>-0.41913103952218778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1.0340780816432624</v>
      </c>
      <c r="AS584" s="11">
        <f>IF(('OddsRatio_working_3-way'!X584=0),IF(Q584&gt;0,-Q584^(1/3),(-Q584)^(1/3)),'OddsRatio_working_3-way'!AM584-'OddsRatio_working_3-way'!R584/3)</f>
        <v>-0.61494704212107487</v>
      </c>
      <c r="AT584" s="11">
        <f>IF(('OddsRatio_working_3-way'!X584=0),IF(Q584&gt;0,-Q584^(1/3),(-Q584)^(1/3)),'OddsRatio_working_3-way'!AN584-'OddsRatio_working_3-way'!R584/3)</f>
        <v>-0.41913103952218778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9">
        <f t="shared" si="130"/>
        <v>0.40191473828986901</v>
      </c>
      <c r="E585" s="9">
        <f t="shared" si="131"/>
        <v>0.33799896865768148</v>
      </c>
      <c r="F585" s="9">
        <f t="shared" si="132"/>
        <v>0.26008629305244968</v>
      </c>
      <c r="G585" s="9">
        <f t="shared" si="133"/>
        <v>1.0941837481702179</v>
      </c>
      <c r="H585" s="9">
        <f t="shared" si="134"/>
        <v>2.4880898975114962</v>
      </c>
      <c r="I585" s="9">
        <f t="shared" si="135"/>
        <v>2.95858890922469</v>
      </c>
      <c r="J585" s="9">
        <f t="shared" si="136"/>
        <v>3.8448777452425662</v>
      </c>
      <c r="K585" s="11">
        <f t="shared" si="137"/>
        <v>0.42372881355932207</v>
      </c>
      <c r="L585" s="11">
        <f t="shared" si="138"/>
        <v>0.35842293906810035</v>
      </c>
      <c r="M585" s="11">
        <f t="shared" si="139"/>
        <v>0.27777777777777779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-0.26702171462514102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0.24257673018380144</v>
      </c>
      <c r="Q585" s="11">
        <f>2*'OddsRatio_working_3-way'!K585*'OddsRatio_working_3-way'!L585*'OddsRatio_working_3-way'!M585</f>
        <v>8.4374514846539642E-2</v>
      </c>
      <c r="R585" s="11">
        <f t="shared" si="140"/>
        <v>0</v>
      </c>
      <c r="S585" s="11">
        <f t="shared" si="141"/>
        <v>-0.90845319649131639</v>
      </c>
      <c r="T585" s="11">
        <f t="shared" si="142"/>
        <v>-0.31598372051871876</v>
      </c>
      <c r="U585" s="11">
        <f>'OddsRatio_working_3-way'!S585-'OddsRatio_working_3-way'!R585^2/3</f>
        <v>-0.90845319649131639</v>
      </c>
      <c r="V585" s="11">
        <f>'OddsRatio_working_3-way'!S585*'OddsRatio_working_3-way'!R585/3-2*'OddsRatio_working_3-way'!R585^3/27-'OddsRatio_working_3-way'!T585</f>
        <v>0.31598372051871876</v>
      </c>
      <c r="W585" s="11">
        <f>'OddsRatio_working_3-way'!V585^2+4*'OddsRatio_working_3-way'!U585^3/27</f>
        <v>-1.1226111203219563E-2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0.16663719785515427</v>
      </c>
      <c r="Y585" s="11">
        <f>IF('OddsRatio_working_3-way'!W585&gt;=0,IF('OddsRatio_working_3-way'!V585+SQRT('OddsRatio_working_3-way'!W585)&gt;0,0,PI()),ACOS('OddsRatio_working_3-way'!V585/(2*'OddsRatio_working_3-way'!X585)))</f>
        <v>0.3235308968107371</v>
      </c>
      <c r="Z585" s="11">
        <f>'OddsRatio_working_3-way'!X585^(1/3)*COS('OddsRatio_working_3-way'!Y585/3)</f>
        <v>0.54709187408510895</v>
      </c>
      <c r="AA585" s="11">
        <f>'OddsRatio_working_3-way'!X585^(1/3)*COS(('OddsRatio_working_3-way'!Y585+2*PI())/3)</f>
        <v>-0.32484077211745821</v>
      </c>
      <c r="AB585" s="11">
        <f>'OddsRatio_working_3-way'!X585^(1/3)*COS(('OddsRatio_working_3-way'!Y585+4*PI())/3)</f>
        <v>-0.22225110196765091</v>
      </c>
      <c r="AC585" s="11">
        <f>'OddsRatio_working_3-way'!X585^(1/3)*SIN('OddsRatio_working_3-way'!Y585/3)</f>
        <v>5.9230173677066282E-2</v>
      </c>
      <c r="AD585" s="11">
        <f>'OddsRatio_working_3-way'!X585^(1/3)*SIN(('OddsRatio_working_3-way'!Y585+2*PI())/3)</f>
        <v>0.44418037432320867</v>
      </c>
      <c r="AE585" s="11">
        <f>'OddsRatio_working_3-way'!X585^(1/3)*SIN(('OddsRatio_working_3-way'!Y585+4*PI())/3)</f>
        <v>-0.50341054800027485</v>
      </c>
      <c r="AF585" s="11">
        <f>-'OddsRatio_working_3-way'!U585/(3*'OddsRatio_working_3-way'!X585^(1/3))*COS(('OddsRatio_working_3-way'!Y585)/3)</f>
        <v>0.54709187408510884</v>
      </c>
      <c r="AG585" s="11">
        <f>-'OddsRatio_working_3-way'!U585/(3*'OddsRatio_working_3-way'!X585^(1/3))*COS(('OddsRatio_working_3-way'!Y585+2*PI())/3)</f>
        <v>-0.32484077211745815</v>
      </c>
      <c r="AH585" s="11">
        <f>-'OddsRatio_working_3-way'!U585/(3*'OddsRatio_working_3-way'!X585^(1/3))*COS(('OddsRatio_working_3-way'!Y585+4*PI())/3)</f>
        <v>-0.22225110196765085</v>
      </c>
      <c r="AI585" s="11">
        <f>'OddsRatio_working_3-way'!U585/(3*'OddsRatio_working_3-way'!X585^(1/3))*SIN(('OddsRatio_working_3-way'!Y585)/3)</f>
        <v>-5.9230173677066268E-2</v>
      </c>
      <c r="AJ585" s="11">
        <f>'OddsRatio_working_3-way'!U585/(3*'OddsRatio_working_3-way'!X585^(1/3))*SIN(('OddsRatio_working_3-way'!Y585+2*PI())/3)</f>
        <v>-0.44418037432320862</v>
      </c>
      <c r="AK585" s="11">
        <f>'OddsRatio_working_3-way'!U585/(3*'OddsRatio_working_3-way'!X585^(1/3))*SIN(('OddsRatio_working_3-way'!Y585+4*PI())/3)</f>
        <v>0.50341054800027474</v>
      </c>
      <c r="AL585" s="11">
        <f>'OddsRatio_working_3-way'!Z585+'OddsRatio_working_3-way'!AF585</f>
        <v>1.0941837481702179</v>
      </c>
      <c r="AM585" s="11">
        <f>'OddsRatio_working_3-way'!AA585+'OddsRatio_working_3-way'!AG585</f>
        <v>-0.64968154423491642</v>
      </c>
      <c r="AN585" s="11">
        <f>'OddsRatio_working_3-way'!AB585+'OddsRatio_working_3-way'!AH585</f>
        <v>-0.44450220393530177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1.0941837481702179</v>
      </c>
      <c r="AS585" s="11">
        <f>IF(('OddsRatio_working_3-way'!X585=0),IF(Q585&gt;0,-Q585^(1/3),(-Q585)^(1/3)),'OddsRatio_working_3-way'!AM585-'OddsRatio_working_3-way'!R585/3)</f>
        <v>-0.64968154423491642</v>
      </c>
      <c r="AT585" s="11">
        <f>IF(('OddsRatio_working_3-way'!X585=0),IF(Q585&gt;0,-Q585^(1/3),(-Q585)^(1/3)),'OddsRatio_working_3-way'!AN585-'OddsRatio_working_3-way'!R585/3)</f>
        <v>-0.44450220393530177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9">
        <f t="shared" si="130"/>
        <v>0.37093670211782287</v>
      </c>
      <c r="E586" s="9">
        <f t="shared" si="131"/>
        <v>0.27574474539715554</v>
      </c>
      <c r="F586" s="9">
        <f t="shared" si="132"/>
        <v>0.35331855248502164</v>
      </c>
      <c r="G586" s="9">
        <f t="shared" si="133"/>
        <v>1.0340717956608041</v>
      </c>
      <c r="H586" s="9">
        <f t="shared" si="134"/>
        <v>2.6958777448837186</v>
      </c>
      <c r="I586" s="9">
        <f t="shared" si="135"/>
        <v>3.6265423609784424</v>
      </c>
      <c r="J586" s="9">
        <f t="shared" si="136"/>
        <v>2.8303070783196231</v>
      </c>
      <c r="K586" s="11">
        <f t="shared" si="137"/>
        <v>0.37878787878787878</v>
      </c>
      <c r="L586" s="11">
        <f t="shared" si="138"/>
        <v>0.2824858757062147</v>
      </c>
      <c r="M586" s="11">
        <f t="shared" si="139"/>
        <v>0.36101083032490977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-0.28481566568209182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0.22984232584673142</v>
      </c>
      <c r="Q586" s="11">
        <f>2*'OddsRatio_working_3-way'!K586*'OddsRatio_working_3-way'!L586*'OddsRatio_working_3-way'!M586</f>
        <v>7.72579246543635E-2</v>
      </c>
      <c r="R586" s="11">
        <f t="shared" si="140"/>
        <v>0</v>
      </c>
      <c r="S586" s="11">
        <f t="shared" si="141"/>
        <v>-0.80698624949681996</v>
      </c>
      <c r="T586" s="11">
        <f t="shared" si="142"/>
        <v>-0.27125588218380503</v>
      </c>
      <c r="U586" s="11">
        <f>'OddsRatio_working_3-way'!S586-'OddsRatio_working_3-way'!R586^2/3</f>
        <v>-0.80698624949681996</v>
      </c>
      <c r="V586" s="11">
        <f>'OddsRatio_working_3-way'!S586*'OddsRatio_working_3-way'!R586/3-2*'OddsRatio_working_3-way'!R586^3/27-'OddsRatio_working_3-way'!T586</f>
        <v>0.27125588218380503</v>
      </c>
      <c r="W586" s="11">
        <f>'OddsRatio_working_3-way'!V586^2+4*'OddsRatio_working_3-way'!U586^3/27</f>
        <v>-4.2767024478582299E-3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0.13951384883513585</v>
      </c>
      <c r="Y586" s="11">
        <f>IF('OddsRatio_working_3-way'!W586&gt;=0,IF('OddsRatio_working_3-way'!V586+SQRT('OddsRatio_working_3-way'!W586)&gt;0,0,PI()),ACOS('OddsRatio_working_3-way'!V586/(2*'OddsRatio_working_3-way'!X586)))</f>
        <v>0.23657334420251019</v>
      </c>
      <c r="Z586" s="11">
        <f>'OddsRatio_working_3-way'!X586^(1/3)*COS('OddsRatio_working_3-way'!Y586/3)</f>
        <v>0.51703589783040205</v>
      </c>
      <c r="AA586" s="11">
        <f>'OddsRatio_working_3-way'!X586^(1/3)*COS(('OddsRatio_working_3-way'!Y586+2*PI())/3)</f>
        <v>-0.2939011743226958</v>
      </c>
      <c r="AB586" s="11">
        <f>'OddsRatio_working_3-way'!X586^(1/3)*COS(('OddsRatio_working_3-way'!Y586+4*PI())/3)</f>
        <v>-0.22313472350770633</v>
      </c>
      <c r="AC586" s="11">
        <f>'OddsRatio_working_3-way'!X586^(1/3)*SIN('OddsRatio_working_3-way'!Y586/3)</f>
        <v>4.0857029427628797E-2</v>
      </c>
      <c r="AD586" s="11">
        <f>'OddsRatio_working_3-way'!X586^(1/3)*SIN(('OddsRatio_working_3-way'!Y586+2*PI())/3)</f>
        <v>0.42733770747580935</v>
      </c>
      <c r="AE586" s="11">
        <f>'OddsRatio_working_3-way'!X586^(1/3)*SIN(('OddsRatio_working_3-way'!Y586+4*PI())/3)</f>
        <v>-0.46819473690343794</v>
      </c>
      <c r="AF586" s="11">
        <f>-'OddsRatio_working_3-way'!U586/(3*'OddsRatio_working_3-way'!X586^(1/3))*COS(('OddsRatio_working_3-way'!Y586)/3)</f>
        <v>0.51703589783040205</v>
      </c>
      <c r="AG586" s="11">
        <f>-'OddsRatio_working_3-way'!U586/(3*'OddsRatio_working_3-way'!X586^(1/3))*COS(('OddsRatio_working_3-way'!Y586+2*PI())/3)</f>
        <v>-0.2939011743226958</v>
      </c>
      <c r="AH586" s="11">
        <f>-'OddsRatio_working_3-way'!U586/(3*'OddsRatio_working_3-way'!X586^(1/3))*COS(('OddsRatio_working_3-way'!Y586+4*PI())/3)</f>
        <v>-0.22313472350770633</v>
      </c>
      <c r="AI586" s="11">
        <f>'OddsRatio_working_3-way'!U586/(3*'OddsRatio_working_3-way'!X586^(1/3))*SIN(('OddsRatio_working_3-way'!Y586)/3)</f>
        <v>-4.0857029427628797E-2</v>
      </c>
      <c r="AJ586" s="11">
        <f>'OddsRatio_working_3-way'!U586/(3*'OddsRatio_working_3-way'!X586^(1/3))*SIN(('OddsRatio_working_3-way'!Y586+2*PI())/3)</f>
        <v>-0.42733770747580935</v>
      </c>
      <c r="AK586" s="11">
        <f>'OddsRatio_working_3-way'!U586/(3*'OddsRatio_working_3-way'!X586^(1/3))*SIN(('OddsRatio_working_3-way'!Y586+4*PI())/3)</f>
        <v>0.46819473690343794</v>
      </c>
      <c r="AL586" s="11">
        <f>'OddsRatio_working_3-way'!Z586+'OddsRatio_working_3-way'!AF586</f>
        <v>1.0340717956608041</v>
      </c>
      <c r="AM586" s="11">
        <f>'OddsRatio_working_3-way'!AA586+'OddsRatio_working_3-way'!AG586</f>
        <v>-0.5878023486453916</v>
      </c>
      <c r="AN586" s="11">
        <f>'OddsRatio_working_3-way'!AB586+'OddsRatio_working_3-way'!AH586</f>
        <v>-0.44626944701541266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1.0340717956608041</v>
      </c>
      <c r="AS586" s="11">
        <f>IF(('OddsRatio_working_3-way'!X586=0),IF(Q586&gt;0,-Q586^(1/3),(-Q586)^(1/3)),'OddsRatio_working_3-way'!AM586-'OddsRatio_working_3-way'!R586/3)</f>
        <v>-0.5878023486453916</v>
      </c>
      <c r="AT586" s="11">
        <f>IF(('OddsRatio_working_3-way'!X586=0),IF(Q586&gt;0,-Q586^(1/3),(-Q586)^(1/3)),'OddsRatio_working_3-way'!AN586-'OddsRatio_working_3-way'!R586/3)</f>
        <v>-0.44626944701541266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9">
        <f t="shared" si="130"/>
        <v>0.3585665103271844</v>
      </c>
      <c r="E587" s="9">
        <f t="shared" si="131"/>
        <v>0.2906701477092718</v>
      </c>
      <c r="F587" s="9">
        <f t="shared" si="132"/>
        <v>0.3507633419635437</v>
      </c>
      <c r="G587" s="9">
        <f t="shared" si="133"/>
        <v>1.0340363436082292</v>
      </c>
      <c r="H587" s="9">
        <f t="shared" si="134"/>
        <v>2.7888828744422369</v>
      </c>
      <c r="I587" s="9">
        <f t="shared" si="135"/>
        <v>3.4403257709154218</v>
      </c>
      <c r="J587" s="9">
        <f t="shared" si="136"/>
        <v>2.8509250550587302</v>
      </c>
      <c r="K587" s="11">
        <f t="shared" si="137"/>
        <v>0.36630036630036628</v>
      </c>
      <c r="L587" s="11">
        <f t="shared" si="138"/>
        <v>0.29761904761904762</v>
      </c>
      <c r="M587" s="11">
        <f t="shared" si="139"/>
        <v>0.35842293906810035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-0.28556502097208714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0.22975829427442332</v>
      </c>
      <c r="Q587" s="11">
        <f>2*'OddsRatio_working_3-way'!K587*'OddsRatio_working_3-way'!L587*'OddsRatio_working_3-way'!M587</f>
        <v>7.814907968517798E-2</v>
      </c>
      <c r="R587" s="11">
        <f t="shared" si="140"/>
        <v>0</v>
      </c>
      <c r="S587" s="11">
        <f t="shared" si="141"/>
        <v>-0.80457436100649493</v>
      </c>
      <c r="T587" s="11">
        <f t="shared" si="142"/>
        <v>-0.27366474864166485</v>
      </c>
      <c r="U587" s="11">
        <f>'OddsRatio_working_3-way'!S587-'OddsRatio_working_3-way'!R587^2/3</f>
        <v>-0.80457436100649493</v>
      </c>
      <c r="V587" s="11">
        <f>'OddsRatio_working_3-way'!S587*'OddsRatio_working_3-way'!R587/3-2*'OddsRatio_working_3-way'!R587^3/27-'OddsRatio_working_3-way'!T587</f>
        <v>0.27366474864166485</v>
      </c>
      <c r="W587" s="11">
        <f>'OddsRatio_working_3-way'!V587^2+4*'OddsRatio_working_3-way'!U587^3/27</f>
        <v>-2.268062879582422E-3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0.13888885622025982</v>
      </c>
      <c r="Y587" s="11">
        <f>IF('OddsRatio_working_3-way'!W587&gt;=0,IF('OddsRatio_working_3-way'!V587+SQRT('OddsRatio_working_3-way'!W587)&gt;0,0,PI()),ACOS('OddsRatio_working_3-way'!V587/(2*'OddsRatio_working_3-way'!X587)))</f>
        <v>0.17229833265893313</v>
      </c>
      <c r="Z587" s="11">
        <f>'OddsRatio_working_3-way'!X587^(1/3)*COS('OddsRatio_working_3-way'!Y587/3)</f>
        <v>0.51701817180411458</v>
      </c>
      <c r="AA587" s="11">
        <f>'OddsRatio_working_3-way'!X587^(1/3)*COS(('OddsRatio_working_3-way'!Y587+2*PI())/3)</f>
        <v>-0.28425297391207016</v>
      </c>
      <c r="AB587" s="11">
        <f>'OddsRatio_working_3-way'!X587^(1/3)*COS(('OddsRatio_working_3-way'!Y587+4*PI())/3)</f>
        <v>-0.2327651978920445</v>
      </c>
      <c r="AC587" s="11">
        <f>'OddsRatio_working_3-way'!X587^(1/3)*SIN('OddsRatio_working_3-way'!Y587/3)</f>
        <v>2.972648134513704E-2</v>
      </c>
      <c r="AD587" s="11">
        <f>'OddsRatio_working_3-way'!X587^(1/3)*SIN(('OddsRatio_working_3-way'!Y587+2*PI())/3)</f>
        <v>0.43288763032798205</v>
      </c>
      <c r="AE587" s="11">
        <f>'OddsRatio_working_3-way'!X587^(1/3)*SIN(('OddsRatio_working_3-way'!Y587+4*PI())/3)</f>
        <v>-0.462614111673119</v>
      </c>
      <c r="AF587" s="11">
        <f>-'OddsRatio_working_3-way'!U587/(3*'OddsRatio_working_3-way'!X587^(1/3))*COS(('OddsRatio_working_3-way'!Y587)/3)</f>
        <v>0.51701817180411458</v>
      </c>
      <c r="AG587" s="11">
        <f>-'OddsRatio_working_3-way'!U587/(3*'OddsRatio_working_3-way'!X587^(1/3))*COS(('OddsRatio_working_3-way'!Y587+2*PI())/3)</f>
        <v>-0.28425297391207016</v>
      </c>
      <c r="AH587" s="11">
        <f>-'OddsRatio_working_3-way'!U587/(3*'OddsRatio_working_3-way'!X587^(1/3))*COS(('OddsRatio_working_3-way'!Y587+4*PI())/3)</f>
        <v>-0.2327651978920445</v>
      </c>
      <c r="AI587" s="11">
        <f>'OddsRatio_working_3-way'!U587/(3*'OddsRatio_working_3-way'!X587^(1/3))*SIN(('OddsRatio_working_3-way'!Y587)/3)</f>
        <v>-2.972648134513704E-2</v>
      </c>
      <c r="AJ587" s="11">
        <f>'OddsRatio_working_3-way'!U587/(3*'OddsRatio_working_3-way'!X587^(1/3))*SIN(('OddsRatio_working_3-way'!Y587+2*PI())/3)</f>
        <v>-0.43288763032798205</v>
      </c>
      <c r="AK587" s="11">
        <f>'OddsRatio_working_3-way'!U587/(3*'OddsRatio_working_3-way'!X587^(1/3))*SIN(('OddsRatio_working_3-way'!Y587+4*PI())/3)</f>
        <v>0.462614111673119</v>
      </c>
      <c r="AL587" s="11">
        <f>'OddsRatio_working_3-way'!Z587+'OddsRatio_working_3-way'!AF587</f>
        <v>1.0340363436082292</v>
      </c>
      <c r="AM587" s="11">
        <f>'OddsRatio_working_3-way'!AA587+'OddsRatio_working_3-way'!AG587</f>
        <v>-0.56850594782414032</v>
      </c>
      <c r="AN587" s="11">
        <f>'OddsRatio_working_3-way'!AB587+'OddsRatio_working_3-way'!AH587</f>
        <v>-0.465530395784089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1.0340363436082292</v>
      </c>
      <c r="AS587" s="11">
        <f>IF(('OddsRatio_working_3-way'!X587=0),IF(Q587&gt;0,-Q587^(1/3),(-Q587)^(1/3)),'OddsRatio_working_3-way'!AM587-'OddsRatio_working_3-way'!R587/3)</f>
        <v>-0.56850594782414032</v>
      </c>
      <c r="AT587" s="11">
        <f>IF(('OddsRatio_working_3-way'!X587=0),IF(Q587&gt;0,-Q587^(1/3),(-Q587)^(1/3)),'OddsRatio_working_3-way'!AN587-'OddsRatio_working_3-way'!R587/3)</f>
        <v>-0.465530395784089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9">
        <f t="shared" si="130"/>
        <v>0.28403628669445341</v>
      </c>
      <c r="E588" s="9">
        <f t="shared" si="131"/>
        <v>0.30594051759742041</v>
      </c>
      <c r="F588" s="9">
        <f t="shared" si="132"/>
        <v>0.41002319570812623</v>
      </c>
      <c r="G588" s="9">
        <f t="shared" si="133"/>
        <v>1.0502820514557041</v>
      </c>
      <c r="H588" s="9">
        <f t="shared" si="134"/>
        <v>3.5206769234936903</v>
      </c>
      <c r="I588" s="9">
        <f t="shared" si="135"/>
        <v>3.2686092311443211</v>
      </c>
      <c r="J588" s="9">
        <f t="shared" si="136"/>
        <v>2.4388864104943151</v>
      </c>
      <c r="K588" s="11">
        <f t="shared" si="137"/>
        <v>0.29411764705882354</v>
      </c>
      <c r="L588" s="11">
        <f t="shared" si="138"/>
        <v>0.31645569620253161</v>
      </c>
      <c r="M588" s="11">
        <f t="shared" si="139"/>
        <v>0.42194092827004215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-0.27891457816903409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0.23288437310511448</v>
      </c>
      <c r="Q588" s="11">
        <f>2*'OddsRatio_working_3-way'!K588*'OddsRatio_working_3-way'!L588*'OddsRatio_working_3-way'!M588</f>
        <v>7.8544476595316853E-2</v>
      </c>
      <c r="R588" s="11">
        <f t="shared" si="140"/>
        <v>0</v>
      </c>
      <c r="S588" s="11">
        <f t="shared" si="141"/>
        <v>-0.83496665765522182</v>
      </c>
      <c r="T588" s="11">
        <f t="shared" si="142"/>
        <v>-0.28160764170496516</v>
      </c>
      <c r="U588" s="11">
        <f>'OddsRatio_working_3-way'!S588-'OddsRatio_working_3-way'!R588^2/3</f>
        <v>-0.83496665765522182</v>
      </c>
      <c r="V588" s="11">
        <f>'OddsRatio_working_3-way'!S588*'OddsRatio_working_3-way'!R588/3-2*'OddsRatio_working_3-way'!R588^3/27-'OddsRatio_working_3-way'!T588</f>
        <v>0.28160764170496516</v>
      </c>
      <c r="W588" s="11">
        <f>'OddsRatio_working_3-way'!V588^2+4*'OddsRatio_working_3-way'!U588^3/27</f>
        <v>-6.9361193090402007E-3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0.14683237311273717</v>
      </c>
      <c r="Y588" s="11">
        <f>IF('OddsRatio_working_3-way'!W588&gt;=0,IF('OddsRatio_working_3-way'!V588+SQRT('OddsRatio_working_3-way'!W588)&gt;0,0,PI()),ACOS('OddsRatio_working_3-way'!V588/(2*'OddsRatio_working_3-way'!X588)))</f>
        <v>0.28754633266099305</v>
      </c>
      <c r="Z588" s="11">
        <f>'OddsRatio_working_3-way'!X588^(1/3)*COS('OddsRatio_working_3-way'!Y588/3)</f>
        <v>0.52514102572785215</v>
      </c>
      <c r="AA588" s="11">
        <f>'OddsRatio_working_3-way'!X588^(1/3)*COS(('OddsRatio_working_3-way'!Y588+2*PI())/3)</f>
        <v>-0.30629512534854381</v>
      </c>
      <c r="AB588" s="11">
        <f>'OddsRatio_working_3-way'!X588^(1/3)*COS(('OddsRatio_working_3-way'!Y588+4*PI())/3)</f>
        <v>-0.21884590037930851</v>
      </c>
      <c r="AC588" s="11">
        <f>'OddsRatio_working_3-way'!X588^(1/3)*SIN('OddsRatio_working_3-way'!Y588/3)</f>
        <v>5.048883357641238E-2</v>
      </c>
      <c r="AD588" s="11">
        <f>'OddsRatio_working_3-way'!X588^(1/3)*SIN(('OddsRatio_working_3-way'!Y588+2*PI())/3)</f>
        <v>0.42954105206153137</v>
      </c>
      <c r="AE588" s="11">
        <f>'OddsRatio_working_3-way'!X588^(1/3)*SIN(('OddsRatio_working_3-way'!Y588+4*PI())/3)</f>
        <v>-0.48002988563794358</v>
      </c>
      <c r="AF588" s="11">
        <f>-'OddsRatio_working_3-way'!U588/(3*'OddsRatio_working_3-way'!X588^(1/3))*COS(('OddsRatio_working_3-way'!Y588)/3)</f>
        <v>0.52514102572785193</v>
      </c>
      <c r="AG588" s="11">
        <f>-'OddsRatio_working_3-way'!U588/(3*'OddsRatio_working_3-way'!X588^(1/3))*COS(('OddsRatio_working_3-way'!Y588+2*PI())/3)</f>
        <v>-0.3062951253485437</v>
      </c>
      <c r="AH588" s="11">
        <f>-'OddsRatio_working_3-way'!U588/(3*'OddsRatio_working_3-way'!X588^(1/3))*COS(('OddsRatio_working_3-way'!Y588+4*PI())/3)</f>
        <v>-0.21884590037930843</v>
      </c>
      <c r="AI588" s="11">
        <f>'OddsRatio_working_3-way'!U588/(3*'OddsRatio_working_3-way'!X588^(1/3))*SIN(('OddsRatio_working_3-way'!Y588)/3)</f>
        <v>-5.0488833576412359E-2</v>
      </c>
      <c r="AJ588" s="11">
        <f>'OddsRatio_working_3-way'!U588/(3*'OddsRatio_working_3-way'!X588^(1/3))*SIN(('OddsRatio_working_3-way'!Y588+2*PI())/3)</f>
        <v>-0.4295410520615312</v>
      </c>
      <c r="AK588" s="11">
        <f>'OddsRatio_working_3-way'!U588/(3*'OddsRatio_working_3-way'!X588^(1/3))*SIN(('OddsRatio_working_3-way'!Y588+4*PI())/3)</f>
        <v>0.48002988563794335</v>
      </c>
      <c r="AL588" s="11">
        <f>'OddsRatio_working_3-way'!Z588+'OddsRatio_working_3-way'!AF588</f>
        <v>1.0502820514557041</v>
      </c>
      <c r="AM588" s="11">
        <f>'OddsRatio_working_3-way'!AA588+'OddsRatio_working_3-way'!AG588</f>
        <v>-0.6125902506970875</v>
      </c>
      <c r="AN588" s="11">
        <f>'OddsRatio_working_3-way'!AB588+'OddsRatio_working_3-way'!AH588</f>
        <v>-0.43769180075861691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1.0502820514557041</v>
      </c>
      <c r="AS588" s="11">
        <f>IF(('OddsRatio_working_3-way'!X588=0),IF(Q588&gt;0,-Q588^(1/3),(-Q588)^(1/3)),'OddsRatio_working_3-way'!AM588-'OddsRatio_working_3-way'!R588/3)</f>
        <v>-0.6125902506970875</v>
      </c>
      <c r="AT588" s="11">
        <f>IF(('OddsRatio_working_3-way'!X588=0),IF(Q588&gt;0,-Q588^(1/3),(-Q588)^(1/3)),'OddsRatio_working_3-way'!AN588-'OddsRatio_working_3-way'!R588/3)</f>
        <v>-0.43769180075861691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9">
        <f t="shared" si="130"/>
        <v>9.869009021962559E-2</v>
      </c>
      <c r="E589" s="9">
        <f t="shared" si="131"/>
        <v>0.18769676184298076</v>
      </c>
      <c r="F589" s="9">
        <f t="shared" si="132"/>
        <v>0.71361314793739361</v>
      </c>
      <c r="G589" s="9">
        <f t="shared" si="133"/>
        <v>1.0846472228340043</v>
      </c>
      <c r="H589" s="9">
        <f t="shared" si="134"/>
        <v>10.132729616262315</v>
      </c>
      <c r="I589" s="9">
        <f t="shared" si="135"/>
        <v>5.3277424191076781</v>
      </c>
      <c r="J589" s="9">
        <f t="shared" si="136"/>
        <v>1.4013194724485816</v>
      </c>
      <c r="K589" s="11">
        <f t="shared" si="137"/>
        <v>0.10615711252653928</v>
      </c>
      <c r="L589" s="11">
        <f t="shared" si="138"/>
        <v>0.20040080160320639</v>
      </c>
      <c r="M589" s="11">
        <f t="shared" si="139"/>
        <v>0.72992700729927007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-0.19302550426064824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0.19845353452732792</v>
      </c>
      <c r="Q589" s="11">
        <f>2*'OddsRatio_working_3-way'!K589*'OddsRatio_working_3-way'!L589*'OddsRatio_working_3-way'!M589</f>
        <v>3.1056891162336137E-2</v>
      </c>
      <c r="R589" s="11">
        <f t="shared" si="140"/>
        <v>0</v>
      </c>
      <c r="S589" s="11">
        <f t="shared" si="141"/>
        <v>-1.0281207930914147</v>
      </c>
      <c r="T589" s="11">
        <f t="shared" si="142"/>
        <v>-0.16089527278425894</v>
      </c>
      <c r="U589" s="11">
        <f>'OddsRatio_working_3-way'!S589-'OddsRatio_working_3-way'!R589^2/3</f>
        <v>-1.0281207930914147</v>
      </c>
      <c r="V589" s="11">
        <f>'OddsRatio_working_3-way'!S589*'OddsRatio_working_3-way'!R589/3-2*'OddsRatio_working_3-way'!R589^3/27-'OddsRatio_working_3-way'!T589</f>
        <v>0.16089527278425894</v>
      </c>
      <c r="W589" s="11">
        <f>'OddsRatio_working_3-way'!V589^2+4*'OddsRatio_working_3-way'!U589^3/27</f>
        <v>-0.13511374136149662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0.20062466832733811</v>
      </c>
      <c r="Y589" s="11">
        <f>IF('OddsRatio_working_3-way'!W589&gt;=0,IF('OddsRatio_working_3-way'!V589+SQRT('OddsRatio_working_3-way'!W589)&gt;0,0,PI()),ACOS('OddsRatio_working_3-way'!V589/(2*'OddsRatio_working_3-way'!X589)))</f>
        <v>1.1582036686177888</v>
      </c>
      <c r="Z589" s="11">
        <f>'OddsRatio_working_3-way'!X589^(1/3)*COS('OddsRatio_working_3-way'!Y589/3)</f>
        <v>0.54232361141700214</v>
      </c>
      <c r="AA589" s="11">
        <f>'OddsRatio_working_3-way'!X589^(1/3)*COS(('OddsRatio_working_3-way'!Y589+2*PI())/3)</f>
        <v>-0.46206498443418137</v>
      </c>
      <c r="AB589" s="11">
        <f>'OddsRatio_working_3-way'!X589^(1/3)*COS(('OddsRatio_working_3-way'!Y589+4*PI())/3)</f>
        <v>-8.0258626982820921E-2</v>
      </c>
      <c r="AC589" s="11">
        <f>'OddsRatio_working_3-way'!X589^(1/3)*SIN('OddsRatio_working_3-way'!Y589/3)</f>
        <v>0.22043600325285342</v>
      </c>
      <c r="AD589" s="11">
        <f>'OddsRatio_working_3-way'!X589^(1/3)*SIN(('OddsRatio_working_3-way'!Y589+2*PI())/3)</f>
        <v>0.35944802293281758</v>
      </c>
      <c r="AE589" s="11">
        <f>'OddsRatio_working_3-way'!X589^(1/3)*SIN(('OddsRatio_working_3-way'!Y589+4*PI())/3)</f>
        <v>-0.57988402618567103</v>
      </c>
      <c r="AF589" s="11">
        <f>-'OddsRatio_working_3-way'!U589/(3*'OddsRatio_working_3-way'!X589^(1/3))*COS(('OddsRatio_working_3-way'!Y589)/3)</f>
        <v>0.54232361141700214</v>
      </c>
      <c r="AG589" s="11">
        <f>-'OddsRatio_working_3-way'!U589/(3*'OddsRatio_working_3-way'!X589^(1/3))*COS(('OddsRatio_working_3-way'!Y589+2*PI())/3)</f>
        <v>-0.46206498443418137</v>
      </c>
      <c r="AH589" s="11">
        <f>-'OddsRatio_working_3-way'!U589/(3*'OddsRatio_working_3-way'!X589^(1/3))*COS(('OddsRatio_working_3-way'!Y589+4*PI())/3)</f>
        <v>-8.0258626982820921E-2</v>
      </c>
      <c r="AI589" s="11">
        <f>'OddsRatio_working_3-way'!U589/(3*'OddsRatio_working_3-way'!X589^(1/3))*SIN(('OddsRatio_working_3-way'!Y589)/3)</f>
        <v>-0.22043600325285342</v>
      </c>
      <c r="AJ589" s="11">
        <f>'OddsRatio_working_3-way'!U589/(3*'OddsRatio_working_3-way'!X589^(1/3))*SIN(('OddsRatio_working_3-way'!Y589+2*PI())/3)</f>
        <v>-0.35944802293281758</v>
      </c>
      <c r="AK589" s="11">
        <f>'OddsRatio_working_3-way'!U589/(3*'OddsRatio_working_3-way'!X589^(1/3))*SIN(('OddsRatio_working_3-way'!Y589+4*PI())/3)</f>
        <v>0.57988402618567103</v>
      </c>
      <c r="AL589" s="11">
        <f>'OddsRatio_working_3-way'!Z589+'OddsRatio_working_3-way'!AF589</f>
        <v>1.0846472228340043</v>
      </c>
      <c r="AM589" s="11">
        <f>'OddsRatio_working_3-way'!AA589+'OddsRatio_working_3-way'!AG589</f>
        <v>-0.92412996886836274</v>
      </c>
      <c r="AN589" s="11">
        <f>'OddsRatio_working_3-way'!AB589+'OddsRatio_working_3-way'!AH589</f>
        <v>-0.16051725396564184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1.0846472228340043</v>
      </c>
      <c r="AS589" s="11">
        <f>IF(('OddsRatio_working_3-way'!X589=0),IF(Q589&gt;0,-Q589^(1/3),(-Q589)^(1/3)),'OddsRatio_working_3-way'!AM589-'OddsRatio_working_3-way'!R589/3)</f>
        <v>-0.92412996886836274</v>
      </c>
      <c r="AT589" s="11">
        <f>IF(('OddsRatio_working_3-way'!X589=0),IF(Q589&gt;0,-Q589^(1/3),(-Q589)^(1/3)),'OddsRatio_working_3-way'!AN589-'OddsRatio_working_3-way'!R589/3)</f>
        <v>-0.16051725396564184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9">
        <f t="shared" si="130"/>
        <v>0.54843065659041479</v>
      </c>
      <c r="E590" s="9">
        <f t="shared" si="131"/>
        <v>0.25453403593676655</v>
      </c>
      <c r="F590" s="9">
        <f t="shared" si="132"/>
        <v>0.197035307472819</v>
      </c>
      <c r="G590" s="9">
        <f t="shared" si="133"/>
        <v>1.0422589564253617</v>
      </c>
      <c r="H590" s="9">
        <f t="shared" si="134"/>
        <v>1.8233845755760356</v>
      </c>
      <c r="I590" s="9">
        <f t="shared" si="135"/>
        <v>3.9287476675552666</v>
      </c>
      <c r="J590" s="9">
        <f t="shared" si="136"/>
        <v>5.0752325196231638</v>
      </c>
      <c r="K590" s="11">
        <f t="shared" si="137"/>
        <v>0.55865921787709494</v>
      </c>
      <c r="L590" s="11">
        <f t="shared" si="138"/>
        <v>0.26246719160104987</v>
      </c>
      <c r="M590" s="11">
        <f t="shared" si="139"/>
        <v>0.20366598778004072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-0.25920935405608425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0.22427477942903939</v>
      </c>
      <c r="Q590" s="11">
        <f>2*'OddsRatio_working_3-way'!K590*'OddsRatio_working_3-way'!L590*'OddsRatio_working_3-way'!M590</f>
        <v>5.9726971885230198E-2</v>
      </c>
      <c r="R590" s="11">
        <f t="shared" si="140"/>
        <v>0</v>
      </c>
      <c r="S590" s="11">
        <f t="shared" si="141"/>
        <v>-0.86522641224017638</v>
      </c>
      <c r="T590" s="11">
        <f t="shared" si="142"/>
        <v>-0.23041981684159157</v>
      </c>
      <c r="U590" s="11">
        <f>'OddsRatio_working_3-way'!S590-'OddsRatio_working_3-way'!R590^2/3</f>
        <v>-0.86522641224017638</v>
      </c>
      <c r="V590" s="11">
        <f>'OddsRatio_working_3-way'!S590*'OddsRatio_working_3-way'!R590/3-2*'OddsRatio_working_3-way'!R590^3/27-'OddsRatio_working_3-way'!T590</f>
        <v>0.23041981684159157</v>
      </c>
      <c r="W590" s="11">
        <f>'OddsRatio_working_3-way'!V590^2+4*'OddsRatio_working_3-way'!U590^3/27</f>
        <v>-4.2865667996764174E-2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0.15488621629286189</v>
      </c>
      <c r="Y590" s="11">
        <f>IF('OddsRatio_working_3-way'!W590&gt;=0,IF('OddsRatio_working_3-way'!V590+SQRT('OddsRatio_working_3-way'!W590)&gt;0,0,PI()),ACOS('OddsRatio_working_3-way'!V590/(2*'OddsRatio_working_3-way'!X590)))</f>
        <v>0.73200508801960007</v>
      </c>
      <c r="Z590" s="11">
        <f>'OddsRatio_working_3-way'!X590^(1/3)*COS('OddsRatio_working_3-way'!Y590/3)</f>
        <v>0.52112947821268085</v>
      </c>
      <c r="AA590" s="11">
        <f>'OddsRatio_working_3-way'!X590^(1/3)*COS(('OddsRatio_working_3-way'!Y590+2*PI())/3)</f>
        <v>-0.37292422140925191</v>
      </c>
      <c r="AB590" s="11">
        <f>'OddsRatio_working_3-way'!X590^(1/3)*COS(('OddsRatio_working_3-way'!Y590+4*PI())/3)</f>
        <v>-0.14820525680342919</v>
      </c>
      <c r="AC590" s="11">
        <f>'OddsRatio_working_3-way'!X590^(1/3)*SIN('OddsRatio_working_3-way'!Y590/3)</f>
        <v>0.12974155470718599</v>
      </c>
      <c r="AD590" s="11">
        <f>'OddsRatio_working_3-way'!X590^(1/3)*SIN(('OddsRatio_working_3-way'!Y590+2*PI())/3)</f>
        <v>0.38644058943951798</v>
      </c>
      <c r="AE590" s="11">
        <f>'OddsRatio_working_3-way'!X590^(1/3)*SIN(('OddsRatio_working_3-way'!Y590+4*PI())/3)</f>
        <v>-0.51618214414670371</v>
      </c>
      <c r="AF590" s="11">
        <f>-'OddsRatio_working_3-way'!U590/(3*'OddsRatio_working_3-way'!X590^(1/3))*COS(('OddsRatio_working_3-way'!Y590)/3)</f>
        <v>0.52112947821268085</v>
      </c>
      <c r="AG590" s="11">
        <f>-'OddsRatio_working_3-way'!U590/(3*'OddsRatio_working_3-way'!X590^(1/3))*COS(('OddsRatio_working_3-way'!Y590+2*PI())/3)</f>
        <v>-0.37292422140925191</v>
      </c>
      <c r="AH590" s="11">
        <f>-'OddsRatio_working_3-way'!U590/(3*'OddsRatio_working_3-way'!X590^(1/3))*COS(('OddsRatio_working_3-way'!Y590+4*PI())/3)</f>
        <v>-0.14820525680342919</v>
      </c>
      <c r="AI590" s="11">
        <f>'OddsRatio_working_3-way'!U590/(3*'OddsRatio_working_3-way'!X590^(1/3))*SIN(('OddsRatio_working_3-way'!Y590)/3)</f>
        <v>-0.12974155470718599</v>
      </c>
      <c r="AJ590" s="11">
        <f>'OddsRatio_working_3-way'!U590/(3*'OddsRatio_working_3-way'!X590^(1/3))*SIN(('OddsRatio_working_3-way'!Y590+2*PI())/3)</f>
        <v>-0.38644058943951798</v>
      </c>
      <c r="AK590" s="11">
        <f>'OddsRatio_working_3-way'!U590/(3*'OddsRatio_working_3-way'!X590^(1/3))*SIN(('OddsRatio_working_3-way'!Y590+4*PI())/3)</f>
        <v>0.51618214414670371</v>
      </c>
      <c r="AL590" s="11">
        <f>'OddsRatio_working_3-way'!Z590+'OddsRatio_working_3-way'!AF590</f>
        <v>1.0422589564253617</v>
      </c>
      <c r="AM590" s="11">
        <f>'OddsRatio_working_3-way'!AA590+'OddsRatio_working_3-way'!AG590</f>
        <v>-0.74584844281850382</v>
      </c>
      <c r="AN590" s="11">
        <f>'OddsRatio_working_3-way'!AB590+'OddsRatio_working_3-way'!AH590</f>
        <v>-0.29641051360685838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1.0422589564253617</v>
      </c>
      <c r="AS590" s="11">
        <f>IF(('OddsRatio_working_3-way'!X590=0),IF(Q590&gt;0,-Q590^(1/3),(-Q590)^(1/3)),'OddsRatio_working_3-way'!AM590-'OddsRatio_working_3-way'!R590/3)</f>
        <v>-0.74584844281850382</v>
      </c>
      <c r="AT590" s="11">
        <f>IF(('OddsRatio_working_3-way'!X590=0),IF(Q590&gt;0,-Q590^(1/3),(-Q590)^(1/3)),'OddsRatio_working_3-way'!AN590-'OddsRatio_working_3-way'!R590/3)</f>
        <v>-0.29641051360685838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9">
        <f t="shared" si="130"/>
        <v>0.35458351436073099</v>
      </c>
      <c r="E591" s="9">
        <f t="shared" si="131"/>
        <v>0.34936989380471706</v>
      </c>
      <c r="F591" s="9">
        <f t="shared" si="132"/>
        <v>0.29604659183455179</v>
      </c>
      <c r="G591" s="9">
        <f t="shared" si="133"/>
        <v>1.0521445526278514</v>
      </c>
      <c r="H591" s="9">
        <f t="shared" si="134"/>
        <v>2.820210076046183</v>
      </c>
      <c r="I591" s="9">
        <f t="shared" si="135"/>
        <v>2.8622958581512967</v>
      </c>
      <c r="J591" s="9">
        <f t="shared" si="136"/>
        <v>3.3778466889389449</v>
      </c>
      <c r="K591" s="11">
        <f t="shared" si="137"/>
        <v>0.36630036630036628</v>
      </c>
      <c r="L591" s="11">
        <f t="shared" si="138"/>
        <v>0.36101083032490977</v>
      </c>
      <c r="M591" s="11">
        <f t="shared" si="139"/>
        <v>0.30674846625766872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-0.28071640436815071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0.23364821486679255</v>
      </c>
      <c r="Q591" s="11">
        <f>2*'OddsRatio_working_3-way'!K591*'OddsRatio_working_3-way'!L591*'OddsRatio_working_3-way'!M591</f>
        <v>8.1127852384302965E-2</v>
      </c>
      <c r="R591" s="11">
        <f t="shared" si="140"/>
        <v>0</v>
      </c>
      <c r="S591" s="11">
        <f t="shared" si="141"/>
        <v>-0.83232832578024296</v>
      </c>
      <c r="T591" s="11">
        <f t="shared" si="142"/>
        <v>-0.28900289089591769</v>
      </c>
      <c r="U591" s="11">
        <f>'OddsRatio_working_3-way'!S591-'OddsRatio_working_3-way'!R591^2/3</f>
        <v>-0.83232832578024296</v>
      </c>
      <c r="V591" s="11">
        <f>'OddsRatio_working_3-way'!S591*'OddsRatio_working_3-way'!R591/3-2*'OddsRatio_working_3-way'!R591^3/27-'OddsRatio_working_3-way'!T591</f>
        <v>0.28900289089591769</v>
      </c>
      <c r="W591" s="11">
        <f>'OddsRatio_working_3-way'!V591^2+4*'OddsRatio_working_3-way'!U591^3/27</f>
        <v>-1.9013975061660388E-3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0.14613698064860561</v>
      </c>
      <c r="Y591" s="11">
        <f>IF('OddsRatio_working_3-way'!W591&gt;=0,IF('OddsRatio_working_3-way'!V591+SQRT('OddsRatio_working_3-way'!W591)&gt;0,0,PI()),ACOS('OddsRatio_working_3-way'!V591/(2*'OddsRatio_working_3-way'!X591)))</f>
        <v>0.14975135434988673</v>
      </c>
      <c r="Z591" s="11">
        <f>'OddsRatio_working_3-way'!X591^(1/3)*COS('OddsRatio_working_3-way'!Y591/3)</f>
        <v>0.52607227631392572</v>
      </c>
      <c r="AA591" s="11">
        <f>'OddsRatio_working_3-way'!X591^(1/3)*COS(('OddsRatio_working_3-way'!Y591+2*PI())/3)</f>
        <v>-0.28579688321230401</v>
      </c>
      <c r="AB591" s="11">
        <f>'OddsRatio_working_3-way'!X591^(1/3)*COS(('OddsRatio_working_3-way'!Y591+4*PI())/3)</f>
        <v>-0.2402753931016218</v>
      </c>
      <c r="AC591" s="11">
        <f>'OddsRatio_working_3-way'!X591^(1/3)*SIN('OddsRatio_working_3-way'!Y591/3)</f>
        <v>2.6281844569315323E-2</v>
      </c>
      <c r="AD591" s="11">
        <f>'OddsRatio_working_3-way'!X591^(1/3)*SIN(('OddsRatio_working_3-way'!Y591+2*PI())/3)</f>
        <v>0.44245103322990859</v>
      </c>
      <c r="AE591" s="11">
        <f>'OddsRatio_working_3-way'!X591^(1/3)*SIN(('OddsRatio_working_3-way'!Y591+4*PI())/3)</f>
        <v>-0.4687328777992239</v>
      </c>
      <c r="AF591" s="11">
        <f>-'OddsRatio_working_3-way'!U591/(3*'OddsRatio_working_3-way'!X591^(1/3))*COS(('OddsRatio_working_3-way'!Y591)/3)</f>
        <v>0.52607227631392572</v>
      </c>
      <c r="AG591" s="11">
        <f>-'OddsRatio_working_3-way'!U591/(3*'OddsRatio_working_3-way'!X591^(1/3))*COS(('OddsRatio_working_3-way'!Y591+2*PI())/3)</f>
        <v>-0.28579688321230401</v>
      </c>
      <c r="AH591" s="11">
        <f>-'OddsRatio_working_3-way'!U591/(3*'OddsRatio_working_3-way'!X591^(1/3))*COS(('OddsRatio_working_3-way'!Y591+4*PI())/3)</f>
        <v>-0.2402753931016218</v>
      </c>
      <c r="AI591" s="11">
        <f>'OddsRatio_working_3-way'!U591/(3*'OddsRatio_working_3-way'!X591^(1/3))*SIN(('OddsRatio_working_3-way'!Y591)/3)</f>
        <v>-2.6281844569315323E-2</v>
      </c>
      <c r="AJ591" s="11">
        <f>'OddsRatio_working_3-way'!U591/(3*'OddsRatio_working_3-way'!X591^(1/3))*SIN(('OddsRatio_working_3-way'!Y591+2*PI())/3)</f>
        <v>-0.44245103322990859</v>
      </c>
      <c r="AK591" s="11">
        <f>'OddsRatio_working_3-way'!U591/(3*'OddsRatio_working_3-way'!X591^(1/3))*SIN(('OddsRatio_working_3-way'!Y591+4*PI())/3)</f>
        <v>0.4687328777992239</v>
      </c>
      <c r="AL591" s="11">
        <f>'OddsRatio_working_3-way'!Z591+'OddsRatio_working_3-way'!AF591</f>
        <v>1.0521445526278514</v>
      </c>
      <c r="AM591" s="11">
        <f>'OddsRatio_working_3-way'!AA591+'OddsRatio_working_3-way'!AG591</f>
        <v>-0.57159376642460802</v>
      </c>
      <c r="AN591" s="11">
        <f>'OddsRatio_working_3-way'!AB591+'OddsRatio_working_3-way'!AH591</f>
        <v>-0.4805507862032436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1.0521445526278514</v>
      </c>
      <c r="AS591" s="11">
        <f>IF(('OddsRatio_working_3-way'!X591=0),IF(Q591&gt;0,-Q591^(1/3),(-Q591)^(1/3)),'OddsRatio_working_3-way'!AM591-'OddsRatio_working_3-way'!R591/3)</f>
        <v>-0.57159376642460802</v>
      </c>
      <c r="AT591" s="11">
        <f>IF(('OddsRatio_working_3-way'!X591=0),IF(Q591&gt;0,-Q591^(1/3),(-Q591)^(1/3)),'OddsRatio_working_3-way'!AN591-'OddsRatio_working_3-way'!R591/3)</f>
        <v>-0.4805507862032436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9">
        <f t="shared" si="130"/>
        <v>0.3102499328668426</v>
      </c>
      <c r="E592" s="9">
        <f t="shared" si="131"/>
        <v>0.27263933319233247</v>
      </c>
      <c r="F592" s="9">
        <f t="shared" si="132"/>
        <v>0.41711073394082487</v>
      </c>
      <c r="G592" s="9">
        <f t="shared" si="133"/>
        <v>1.0586703754792461</v>
      </c>
      <c r="H592" s="9">
        <f t="shared" si="134"/>
        <v>3.2232077885064165</v>
      </c>
      <c r="I592" s="9">
        <f t="shared" si="135"/>
        <v>3.6678493462077002</v>
      </c>
      <c r="J592" s="9">
        <f t="shared" si="136"/>
        <v>2.3974448956326047</v>
      </c>
      <c r="K592" s="11">
        <f t="shared" si="137"/>
        <v>0.32258064516129031</v>
      </c>
      <c r="L592" s="11">
        <f t="shared" si="138"/>
        <v>0.28409090909090912</v>
      </c>
      <c r="M592" s="11">
        <f t="shared" si="139"/>
        <v>0.43103448275862072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-0.2759315906562847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0.23463570634037823</v>
      </c>
      <c r="Q592" s="11">
        <f>2*'OddsRatio_working_3-way'!K592*'OddsRatio_working_3-way'!L592*'OddsRatio_working_3-way'!M592</f>
        <v>7.9001921326726676E-2</v>
      </c>
      <c r="R592" s="11">
        <f t="shared" si="140"/>
        <v>0</v>
      </c>
      <c r="S592" s="11">
        <f t="shared" si="141"/>
        <v>-0.85034013605442205</v>
      </c>
      <c r="T592" s="11">
        <f t="shared" si="142"/>
        <v>-0.28630981011933404</v>
      </c>
      <c r="U592" s="11">
        <f>'OddsRatio_working_3-way'!S592-'OddsRatio_working_3-way'!R592^2/3</f>
        <v>-0.85034013605442205</v>
      </c>
      <c r="V592" s="11">
        <f>'OddsRatio_working_3-way'!S592*'OddsRatio_working_3-way'!R592/3-2*'OddsRatio_working_3-way'!R592^3/27-'OddsRatio_working_3-way'!T592</f>
        <v>0.28630981011933404</v>
      </c>
      <c r="W592" s="11">
        <f>'OddsRatio_working_3-way'!V592^2+4*'OddsRatio_working_3-way'!U592^3/27</f>
        <v>-9.1174392891755635E-3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0.15090621811223079</v>
      </c>
      <c r="Y592" s="11">
        <f>IF('OddsRatio_working_3-way'!W592&gt;=0,IF('OddsRatio_working_3-way'!V592+SQRT('OddsRatio_working_3-way'!W592)&gt;0,0,PI()),ACOS('OddsRatio_working_3-way'!V592/(2*'OddsRatio_working_3-way'!X592)))</f>
        <v>0.32190356878875015</v>
      </c>
      <c r="Z592" s="11">
        <f>'OddsRatio_working_3-way'!X592^(1/3)*COS('OddsRatio_working_3-way'!Y592/3)</f>
        <v>0.52933518773962296</v>
      </c>
      <c r="AA592" s="11">
        <f>'OddsRatio_working_3-way'!X592^(1/3)*COS(('OddsRatio_working_3-way'!Y592+2*PI())/3)</f>
        <v>-0.31404601303344037</v>
      </c>
      <c r="AB592" s="11">
        <f>'OddsRatio_working_3-way'!X592^(1/3)*COS(('OddsRatio_working_3-way'!Y592+4*PI())/3)</f>
        <v>-0.21528917470618275</v>
      </c>
      <c r="AC592" s="11">
        <f>'OddsRatio_working_3-way'!X592^(1/3)*SIN('OddsRatio_working_3-way'!Y592/3)</f>
        <v>5.7017287192558573E-2</v>
      </c>
      <c r="AD592" s="11">
        <f>'OddsRatio_working_3-way'!X592^(1/3)*SIN(('OddsRatio_working_3-way'!Y592+2*PI())/3)</f>
        <v>0.42990907610323936</v>
      </c>
      <c r="AE592" s="11">
        <f>'OddsRatio_working_3-way'!X592^(1/3)*SIN(('OddsRatio_working_3-way'!Y592+4*PI())/3)</f>
        <v>-0.48692636329579791</v>
      </c>
      <c r="AF592" s="11">
        <f>-'OddsRatio_working_3-way'!U592/(3*'OddsRatio_working_3-way'!X592^(1/3))*COS(('OddsRatio_working_3-way'!Y592)/3)</f>
        <v>0.52933518773962307</v>
      </c>
      <c r="AG592" s="11">
        <f>-'OddsRatio_working_3-way'!U592/(3*'OddsRatio_working_3-way'!X592^(1/3))*COS(('OddsRatio_working_3-way'!Y592+2*PI())/3)</f>
        <v>-0.31404601303344043</v>
      </c>
      <c r="AH592" s="11">
        <f>-'OddsRatio_working_3-way'!U592/(3*'OddsRatio_working_3-way'!X592^(1/3))*COS(('OddsRatio_working_3-way'!Y592+4*PI())/3)</f>
        <v>-0.21528917470618281</v>
      </c>
      <c r="AI592" s="11">
        <f>'OddsRatio_working_3-way'!U592/(3*'OddsRatio_working_3-way'!X592^(1/3))*SIN(('OddsRatio_working_3-way'!Y592)/3)</f>
        <v>-5.7017287192558587E-2</v>
      </c>
      <c r="AJ592" s="11">
        <f>'OddsRatio_working_3-way'!U592/(3*'OddsRatio_working_3-way'!X592^(1/3))*SIN(('OddsRatio_working_3-way'!Y592+2*PI())/3)</f>
        <v>-0.42990907610323947</v>
      </c>
      <c r="AK592" s="11">
        <f>'OddsRatio_working_3-way'!U592/(3*'OddsRatio_working_3-way'!X592^(1/3))*SIN(('OddsRatio_working_3-way'!Y592+4*PI())/3)</f>
        <v>0.48692636329579803</v>
      </c>
      <c r="AL592" s="11">
        <f>'OddsRatio_working_3-way'!Z592+'OddsRatio_working_3-way'!AF592</f>
        <v>1.0586703754792461</v>
      </c>
      <c r="AM592" s="11">
        <f>'OddsRatio_working_3-way'!AA592+'OddsRatio_working_3-way'!AG592</f>
        <v>-0.62809202606688075</v>
      </c>
      <c r="AN592" s="11">
        <f>'OddsRatio_working_3-way'!AB592+'OddsRatio_working_3-way'!AH592</f>
        <v>-0.43057834941236556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1.0586703754792461</v>
      </c>
      <c r="AS592" s="11">
        <f>IF(('OddsRatio_working_3-way'!X592=0),IF(Q592&gt;0,-Q592^(1/3),(-Q592)^(1/3)),'OddsRatio_working_3-way'!AM592-'OddsRatio_working_3-way'!R592/3)</f>
        <v>-0.62809202606688075</v>
      </c>
      <c r="AT592" s="11">
        <f>IF(('OddsRatio_working_3-way'!X592=0),IF(Q592&gt;0,-Q592^(1/3),(-Q592)^(1/3)),'OddsRatio_working_3-way'!AN592-'OddsRatio_working_3-way'!R592/3)</f>
        <v>-0.43057834941236556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9">
        <f t="shared" si="130"/>
        <v>0.52905504714390894</v>
      </c>
      <c r="E593" s="9">
        <f t="shared" si="131"/>
        <v>0.25116111369972621</v>
      </c>
      <c r="F593" s="9">
        <f t="shared" si="132"/>
        <v>0.21978383915636476</v>
      </c>
      <c r="G593" s="9">
        <f t="shared" si="133"/>
        <v>1.0724849157399698</v>
      </c>
      <c r="H593" s="9">
        <f t="shared" si="134"/>
        <v>1.8901624800641752</v>
      </c>
      <c r="I593" s="9">
        <f t="shared" si="135"/>
        <v>3.981508065757116</v>
      </c>
      <c r="J593" s="9">
        <f t="shared" si="136"/>
        <v>4.5499250710992998</v>
      </c>
      <c r="K593" s="11">
        <f t="shared" si="137"/>
        <v>0.54644808743169393</v>
      </c>
      <c r="L593" s="11">
        <f t="shared" si="138"/>
        <v>0.26455026455026459</v>
      </c>
      <c r="M593" s="11">
        <f t="shared" si="139"/>
        <v>0.23201856148491881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-0.25617144754238552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0.23210576885471973</v>
      </c>
      <c r="Q593" s="11">
        <f>2*'OddsRatio_working_3-way'!K593*'OddsRatio_working_3-way'!L593*'OddsRatio_working_3-way'!M593</f>
        <v>6.7082592154543277E-2</v>
      </c>
      <c r="R593" s="11">
        <f t="shared" si="140"/>
        <v>0</v>
      </c>
      <c r="S593" s="11">
        <f t="shared" si="141"/>
        <v>-0.9060563582766813</v>
      </c>
      <c r="T593" s="11">
        <f t="shared" si="142"/>
        <v>-0.26186599950193101</v>
      </c>
      <c r="U593" s="11">
        <f>'OddsRatio_working_3-way'!S593-'OddsRatio_working_3-way'!R593^2/3</f>
        <v>-0.9060563582766813</v>
      </c>
      <c r="V593" s="11">
        <f>'OddsRatio_working_3-way'!S593*'OddsRatio_working_3-way'!R593/3-2*'OddsRatio_working_3-way'!R593^3/27-'OddsRatio_working_3-way'!T593</f>
        <v>0.26186599950193101</v>
      </c>
      <c r="W593" s="11">
        <f>'OddsRatio_working_3-way'!V593^2+4*'OddsRatio_working_3-way'!U593^3/27</f>
        <v>-4.1621191984919093E-2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0.16597815645444466</v>
      </c>
      <c r="Y593" s="11">
        <f>IF('OddsRatio_working_3-way'!W593&gt;=0,IF('OddsRatio_working_3-way'!V593+SQRT('OddsRatio_working_3-way'!W593)&gt;0,0,PI()),ACOS('OddsRatio_working_3-way'!V593/(2*'OddsRatio_working_3-way'!X593)))</f>
        <v>0.6618496741705685</v>
      </c>
      <c r="Z593" s="11">
        <f>'OddsRatio_working_3-way'!X593^(1/3)*COS('OddsRatio_working_3-way'!Y593/3)</f>
        <v>0.53624245786998492</v>
      </c>
      <c r="AA593" s="11">
        <f>'OddsRatio_working_3-way'!X593^(1/3)*COS(('OddsRatio_working_3-way'!Y593+2*PI())/3)</f>
        <v>-0.3722706857378888</v>
      </c>
      <c r="AB593" s="11">
        <f>'OddsRatio_working_3-way'!X593^(1/3)*COS(('OddsRatio_working_3-way'!Y593+4*PI())/3)</f>
        <v>-0.16397177213209632</v>
      </c>
      <c r="AC593" s="11">
        <f>'OddsRatio_working_3-way'!X593^(1/3)*SIN('OddsRatio_working_3-way'!Y593/3)</f>
        <v>0.12026143384221095</v>
      </c>
      <c r="AD593" s="11">
        <f>'OddsRatio_working_3-way'!X593^(1/3)*SIN(('OddsRatio_working_3-way'!Y593+2*PI())/3)</f>
        <v>0.40426887418210805</v>
      </c>
      <c r="AE593" s="11">
        <f>'OddsRatio_working_3-way'!X593^(1/3)*SIN(('OddsRatio_working_3-way'!Y593+4*PI())/3)</f>
        <v>-0.52453030802431899</v>
      </c>
      <c r="AF593" s="11">
        <f>-'OddsRatio_working_3-way'!U593/(3*'OddsRatio_working_3-way'!X593^(1/3))*COS(('OddsRatio_working_3-way'!Y593)/3)</f>
        <v>0.53624245786998492</v>
      </c>
      <c r="AG593" s="11">
        <f>-'OddsRatio_working_3-way'!U593/(3*'OddsRatio_working_3-way'!X593^(1/3))*COS(('OddsRatio_working_3-way'!Y593+2*PI())/3)</f>
        <v>-0.3722706857378888</v>
      </c>
      <c r="AH593" s="11">
        <f>-'OddsRatio_working_3-way'!U593/(3*'OddsRatio_working_3-way'!X593^(1/3))*COS(('OddsRatio_working_3-way'!Y593+4*PI())/3)</f>
        <v>-0.16397177213209632</v>
      </c>
      <c r="AI593" s="11">
        <f>'OddsRatio_working_3-way'!U593/(3*'OddsRatio_working_3-way'!X593^(1/3))*SIN(('OddsRatio_working_3-way'!Y593)/3)</f>
        <v>-0.12026143384221095</v>
      </c>
      <c r="AJ593" s="11">
        <f>'OddsRatio_working_3-way'!U593/(3*'OddsRatio_working_3-way'!X593^(1/3))*SIN(('OddsRatio_working_3-way'!Y593+2*PI())/3)</f>
        <v>-0.40426887418210805</v>
      </c>
      <c r="AK593" s="11">
        <f>'OddsRatio_working_3-way'!U593/(3*'OddsRatio_working_3-way'!X593^(1/3))*SIN(('OddsRatio_working_3-way'!Y593+4*PI())/3)</f>
        <v>0.52453030802431899</v>
      </c>
      <c r="AL593" s="11">
        <f>'OddsRatio_working_3-way'!Z593+'OddsRatio_working_3-way'!AF593</f>
        <v>1.0724849157399698</v>
      </c>
      <c r="AM593" s="11">
        <f>'OddsRatio_working_3-way'!AA593+'OddsRatio_working_3-way'!AG593</f>
        <v>-0.74454137147577759</v>
      </c>
      <c r="AN593" s="11">
        <f>'OddsRatio_working_3-way'!AB593+'OddsRatio_working_3-way'!AH593</f>
        <v>-0.32794354426419264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1.0724849157399698</v>
      </c>
      <c r="AS593" s="11">
        <f>IF(('OddsRatio_working_3-way'!X593=0),IF(Q593&gt;0,-Q593^(1/3),(-Q593)^(1/3)),'OddsRatio_working_3-way'!AM593-'OddsRatio_working_3-way'!R593/3)</f>
        <v>-0.74454137147577759</v>
      </c>
      <c r="AT593" s="11">
        <f>IF(('OddsRatio_working_3-way'!X593=0),IF(Q593&gt;0,-Q593^(1/3),(-Q593)^(1/3)),'OddsRatio_working_3-way'!AN593-'OddsRatio_working_3-way'!R593/3)</f>
        <v>-0.32794354426419264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1.5609999999999999</v>
      </c>
      <c r="B2" s="4">
        <f>IF('True_Odds_Calculator_2-way'!B3="","",'True_Odds_Calculator_2-way'!B3)</f>
        <v>2.54</v>
      </c>
      <c r="C2" s="4">
        <f t="shared" ref="C2:C65" si="0">IF(A2="","",((1/A2)+(1/B2))-1)</f>
        <v>3.4315777792349955E-2</v>
      </c>
      <c r="D2" s="4">
        <f>IF(A2="","",(2*A2)/(2-($C2*A2)))</f>
        <v>1.6039595949789034</v>
      </c>
      <c r="E2" s="4">
        <f>IF(B2="","",(2*B2)/(2-($C2*B2)))</f>
        <v>2.6557399010026992</v>
      </c>
      <c r="G2" s="4">
        <f t="shared" ref="G2:G65" si="1">IF(A2="","",C2+1)</f>
        <v>1.03431577779235</v>
      </c>
    </row>
    <row r="3" spans="1:7" x14ac:dyDescent="0.2">
      <c r="A3" s="4">
        <f>IF('True_Odds_Calculator_2-way'!A4="","",'True_Odds_Calculator_2-way'!A4)</f>
        <v>1.8129999999999999</v>
      </c>
      <c r="B3" s="4">
        <f>IF('True_Odds_Calculator_2-way'!B4="","",'True_Odds_Calculator_2-way'!B4)</f>
        <v>2.08</v>
      </c>
      <c r="C3" s="4">
        <f t="shared" si="0"/>
        <v>3.2341210912639529E-2</v>
      </c>
      <c r="D3" s="4">
        <f t="shared" ref="D3:D66" si="2">IF(A3="","",(2*A3)/(2-($C3*A3)))</f>
        <v>1.8677576249863796</v>
      </c>
      <c r="E3" s="4">
        <f t="shared" ref="E3:E66" si="3">IF(B3="","",(2*B3)/(2-($C3*B3)))</f>
        <v>2.1523955205990801</v>
      </c>
      <c r="G3" s="4">
        <f t="shared" si="1"/>
        <v>1.0323412109126395</v>
      </c>
    </row>
    <row r="4" spans="1:7" x14ac:dyDescent="0.2">
      <c r="A4" s="4">
        <f>IF('True_Odds_Calculator_2-way'!A5="","",'True_Odds_Calculator_2-way'!A5)</f>
        <v>1.526</v>
      </c>
      <c r="B4" s="4">
        <f>IF('True_Odds_Calculator_2-way'!B5="","",'True_Odds_Calculator_2-way'!B5)</f>
        <v>2.61</v>
      </c>
      <c r="C4" s="4">
        <f t="shared" si="0"/>
        <v>3.8449757209643387E-2</v>
      </c>
      <c r="D4" s="4">
        <f t="shared" si="2"/>
        <v>1.5721215900972201</v>
      </c>
      <c r="E4" s="4">
        <f t="shared" si="3"/>
        <v>2.7478802011825341</v>
      </c>
      <c r="G4" s="4">
        <f t="shared" si="1"/>
        <v>1.0384497572096434</v>
      </c>
    </row>
    <row r="5" spans="1:7" x14ac:dyDescent="0.2">
      <c r="A5" s="4">
        <f>IF('True_Odds_Calculator_2-way'!A6="","",'True_Odds_Calculator_2-way'!A6)</f>
        <v>1.7869999999999999</v>
      </c>
      <c r="B5" s="4">
        <f>IF('True_Odds_Calculator_2-way'!B6="","",'True_Odds_Calculator_2-way'!B6)</f>
        <v>2.13</v>
      </c>
      <c r="C5" s="4">
        <f t="shared" si="0"/>
        <v>2.9080658170248963E-2</v>
      </c>
      <c r="D5" s="4">
        <f t="shared" si="2"/>
        <v>1.8346713067955878</v>
      </c>
      <c r="E5" s="4">
        <f t="shared" si="3"/>
        <v>2.1980764066745397</v>
      </c>
      <c r="G5" s="4">
        <f t="shared" si="1"/>
        <v>1.029080658170249</v>
      </c>
    </row>
    <row r="6" spans="1:7" x14ac:dyDescent="0.2">
      <c r="A6" s="4">
        <f>IF('True_Odds_Calculator_2-way'!A7="","",'True_Odds_Calculator_2-way'!A7)</f>
        <v>1.458</v>
      </c>
      <c r="B6" s="4">
        <f>IF('True_Odds_Calculator_2-way'!B7="","",'True_Odds_Calculator_2-way'!B7)</f>
        <v>2.87</v>
      </c>
      <c r="C6" s="4">
        <f t="shared" si="0"/>
        <v>3.4303111990555468E-2</v>
      </c>
      <c r="D6" s="4">
        <f t="shared" si="2"/>
        <v>1.495395303459687</v>
      </c>
      <c r="E6" s="4">
        <f t="shared" si="3"/>
        <v>3.0185899886743179</v>
      </c>
      <c r="G6" s="4">
        <f t="shared" si="1"/>
        <v>1.0343031119905555</v>
      </c>
    </row>
    <row r="7" spans="1:7" x14ac:dyDescent="0.2">
      <c r="A7" s="4">
        <f>IF('True_Odds_Calculator_2-way'!A8="","",'True_Odds_Calculator_2-way'!A8)</f>
        <v>1.675</v>
      </c>
      <c r="B7" s="4">
        <f>IF('True_Odds_Calculator_2-way'!B8="","",'True_Odds_Calculator_2-way'!B8)</f>
        <v>2.31</v>
      </c>
      <c r="C7" s="4">
        <f t="shared" si="0"/>
        <v>2.9915358273567172E-2</v>
      </c>
      <c r="D7" s="4">
        <f t="shared" si="2"/>
        <v>1.7180440694899262</v>
      </c>
      <c r="E7" s="4">
        <f t="shared" si="3"/>
        <v>2.3926721805673647</v>
      </c>
      <c r="G7" s="4">
        <f t="shared" si="1"/>
        <v>1.0299153582735672</v>
      </c>
    </row>
    <row r="8" spans="1:7" x14ac:dyDescent="0.2">
      <c r="A8" s="4">
        <f>IF('True_Odds_Calculator_2-way'!A9="","",'True_Odds_Calculator_2-way'!A9)</f>
        <v>1.7929999999999999</v>
      </c>
      <c r="B8" s="4">
        <f>IF('True_Odds_Calculator_2-way'!B9="","",'True_Odds_Calculator_2-way'!B9)</f>
        <v>2.12</v>
      </c>
      <c r="C8" s="4">
        <f t="shared" si="0"/>
        <v>2.9422597312399379E-2</v>
      </c>
      <c r="D8" s="4">
        <f t="shared" si="2"/>
        <v>1.841575907910546</v>
      </c>
      <c r="E8" s="4">
        <f t="shared" si="3"/>
        <v>2.1882469431459692</v>
      </c>
      <c r="G8" s="4">
        <f t="shared" si="1"/>
        <v>1.0294225973123994</v>
      </c>
    </row>
    <row r="9" spans="1:7" x14ac:dyDescent="0.2">
      <c r="A9" s="4">
        <f>IF('True_Odds_Calculator_2-way'!A10="","",'True_Odds_Calculator_2-way'!A10)</f>
        <v>1.8</v>
      </c>
      <c r="B9" s="4">
        <f>IF('True_Odds_Calculator_2-way'!B10="","",'True_Odds_Calculator_2-way'!B10)</f>
        <v>2.12</v>
      </c>
      <c r="C9" s="4">
        <f t="shared" si="0"/>
        <v>2.7253668763102645E-2</v>
      </c>
      <c r="D9" s="4">
        <f t="shared" si="2"/>
        <v>1.8452611218568664</v>
      </c>
      <c r="E9" s="4">
        <f t="shared" si="3"/>
        <v>2.1830663615560639</v>
      </c>
      <c r="G9" s="4">
        <f t="shared" si="1"/>
        <v>1.0272536687631026</v>
      </c>
    </row>
    <row r="10" spans="1:7" x14ac:dyDescent="0.2">
      <c r="A10" s="4">
        <f>IF('True_Odds_Calculator_2-way'!A11="","",'True_Odds_Calculator_2-way'!A11)</f>
        <v>1.3380000000000001</v>
      </c>
      <c r="B10" s="4">
        <f>IF('True_Odds_Calculator_2-way'!B11="","",'True_Odds_Calculator_2-way'!B11)</f>
        <v>3.49</v>
      </c>
      <c r="C10" s="4">
        <f t="shared" si="0"/>
        <v>3.3917106745302572E-2</v>
      </c>
      <c r="D10" s="4">
        <f t="shared" si="2"/>
        <v>1.3690648262436196</v>
      </c>
      <c r="E10" s="4">
        <f t="shared" si="3"/>
        <v>3.7095510839602484</v>
      </c>
      <c r="G10" s="4">
        <f t="shared" si="1"/>
        <v>1.0339171067453026</v>
      </c>
    </row>
    <row r="11" spans="1:7" x14ac:dyDescent="0.2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1.847</v>
      </c>
      <c r="C11" s="4">
        <f t="shared" si="0"/>
        <v>2.4510303952878232E-2</v>
      </c>
      <c r="D11" s="4">
        <f t="shared" si="2"/>
        <v>2.1238789097544917</v>
      </c>
      <c r="E11" s="4">
        <f t="shared" si="3"/>
        <v>1.8897755721908216</v>
      </c>
      <c r="G11" s="4">
        <f t="shared" si="1"/>
        <v>1.0245103039528782</v>
      </c>
    </row>
    <row r="12" spans="1:7" x14ac:dyDescent="0.2">
      <c r="A12" s="4">
        <f>IF('True_Odds_Calculator_2-way'!A13="","",'True_Odds_Calculator_2-way'!A13)</f>
        <v>1.7869999999999999</v>
      </c>
      <c r="B12" s="4">
        <f>IF('True_Odds_Calculator_2-way'!B13="","",'True_Odds_Calculator_2-way'!B13)</f>
        <v>2.13</v>
      </c>
      <c r="C12" s="4">
        <f t="shared" si="0"/>
        <v>2.9080658170248963E-2</v>
      </c>
      <c r="D12" s="4">
        <f t="shared" si="2"/>
        <v>1.8346713067955878</v>
      </c>
      <c r="E12" s="4">
        <f t="shared" si="3"/>
        <v>2.1980764066745397</v>
      </c>
      <c r="G12" s="4">
        <f t="shared" si="1"/>
        <v>1.029080658170249</v>
      </c>
    </row>
    <row r="13" spans="1:7" x14ac:dyDescent="0.2">
      <c r="A13" s="4">
        <f>IF('True_Odds_Calculator_2-way'!A14="","",'True_Odds_Calculator_2-way'!A14)</f>
        <v>1.3049999999999999</v>
      </c>
      <c r="B13" s="4">
        <f>IF('True_Odds_Calculator_2-way'!B14="","",'True_Odds_Calculator_2-way'!B14)</f>
        <v>3.67</v>
      </c>
      <c r="C13" s="4">
        <f t="shared" si="0"/>
        <v>3.876308893691216E-2</v>
      </c>
      <c r="D13" s="4">
        <f t="shared" si="2"/>
        <v>1.3388637681969711</v>
      </c>
      <c r="E13" s="4">
        <f t="shared" si="3"/>
        <v>3.9510384226699946</v>
      </c>
      <c r="G13" s="4">
        <f t="shared" si="1"/>
        <v>1.0387630889369122</v>
      </c>
    </row>
    <row r="14" spans="1:7" x14ac:dyDescent="0.2">
      <c r="A14" s="4">
        <f>IF('True_Odds_Calculator_2-way'!A15="","",'True_Odds_Calculator_2-way'!A15)</f>
        <v>1.518</v>
      </c>
      <c r="B14" s="4">
        <f>IF('True_Odds_Calculator_2-way'!B15="","",'True_Odds_Calculator_2-way'!B15)</f>
        <v>2.7</v>
      </c>
      <c r="C14" s="4">
        <f t="shared" si="0"/>
        <v>2.9131898697116076E-2</v>
      </c>
      <c r="D14" s="4">
        <f t="shared" si="2"/>
        <v>1.5523235995909554</v>
      </c>
      <c r="E14" s="4">
        <f t="shared" si="3"/>
        <v>2.8105328121785642</v>
      </c>
      <c r="G14" s="4">
        <f t="shared" si="1"/>
        <v>1.0291318986971161</v>
      </c>
    </row>
    <row r="15" spans="1:7" x14ac:dyDescent="0.2">
      <c r="A15" s="4">
        <f>IF('True_Odds_Calculator_2-way'!A16="","",'True_Odds_Calculator_2-way'!A16)</f>
        <v>2.34</v>
      </c>
      <c r="B15" s="4">
        <f>IF('True_Odds_Calculator_2-way'!B16="","",'True_Odds_Calculator_2-way'!B16)</f>
        <v>1.657</v>
      </c>
      <c r="C15" s="4">
        <f t="shared" si="0"/>
        <v>3.0850729100578178E-2</v>
      </c>
      <c r="D15" s="4">
        <f t="shared" si="2"/>
        <v>2.4276260181944536</v>
      </c>
      <c r="E15" s="4">
        <f t="shared" si="3"/>
        <v>1.7004635578614062</v>
      </c>
      <c r="G15" s="4">
        <f t="shared" si="1"/>
        <v>1.0308507291005782</v>
      </c>
    </row>
    <row r="16" spans="1:7" x14ac:dyDescent="0.2">
      <c r="A16" s="4">
        <f>IF('True_Odds_Calculator_2-way'!A17="","",'True_Odds_Calculator_2-way'!A17)</f>
        <v>1.74</v>
      </c>
      <c r="B16" s="4">
        <f>IF('True_Odds_Calculator_2-way'!B17="","",'True_Odds_Calculator_2-way'!B17)</f>
        <v>2.19</v>
      </c>
      <c r="C16" s="4">
        <f t="shared" si="0"/>
        <v>3.1333648244370904E-2</v>
      </c>
      <c r="D16" s="4">
        <f t="shared" si="2"/>
        <v>1.7887621461765948</v>
      </c>
      <c r="E16" s="4">
        <f t="shared" si="3"/>
        <v>2.2678093197643276</v>
      </c>
      <c r="G16" s="4">
        <f t="shared" si="1"/>
        <v>1.0313336482443709</v>
      </c>
    </row>
    <row r="17" spans="1:7" x14ac:dyDescent="0.2">
      <c r="A17" s="4">
        <f>IF('True_Odds_Calculator_2-way'!A18="","",'True_Odds_Calculator_2-way'!A18)</f>
        <v>2.08</v>
      </c>
      <c r="B17" s="4">
        <f>IF('True_Odds_Calculator_2-way'!B18="","",'True_Odds_Calculator_2-way'!B18)</f>
        <v>1.84</v>
      </c>
      <c r="C17" s="4">
        <f t="shared" si="0"/>
        <v>2.4247491638795804E-2</v>
      </c>
      <c r="D17" s="4">
        <f t="shared" si="2"/>
        <v>2.1338090990187331</v>
      </c>
      <c r="E17" s="4">
        <f t="shared" si="3"/>
        <v>1.8819826907946497</v>
      </c>
      <c r="G17" s="4">
        <f t="shared" si="1"/>
        <v>1.0242474916387958</v>
      </c>
    </row>
    <row r="18" spans="1:7" x14ac:dyDescent="0.2">
      <c r="A18" s="4">
        <f>IF('True_Odds_Calculator_2-way'!A19="","",'True_Odds_Calculator_2-way'!A19)</f>
        <v>1.806</v>
      </c>
      <c r="B18" s="4">
        <f>IF('True_Odds_Calculator_2-way'!B19="","",'True_Odds_Calculator_2-way'!B19)</f>
        <v>2.11</v>
      </c>
      <c r="C18" s="4">
        <f t="shared" si="0"/>
        <v>2.7643505324536966E-2</v>
      </c>
      <c r="D18" s="4">
        <f t="shared" si="2"/>
        <v>1.8522356646721723</v>
      </c>
      <c r="E18" s="4">
        <f t="shared" si="3"/>
        <v>2.1733843600463119</v>
      </c>
      <c r="G18" s="4">
        <f t="shared" si="1"/>
        <v>1.027643505324537</v>
      </c>
    </row>
    <row r="19" spans="1:7" x14ac:dyDescent="0.2">
      <c r="A19" s="4">
        <f>IF('True_Odds_Calculator_2-way'!A20="","",'True_Odds_Calculator_2-way'!A20)</f>
        <v>2.2200000000000002</v>
      </c>
      <c r="B19" s="4">
        <f>IF('True_Odds_Calculator_2-way'!B20="","",'True_Odds_Calculator_2-way'!B20)</f>
        <v>1.6990000000000001</v>
      </c>
      <c r="C19" s="4">
        <f t="shared" si="0"/>
        <v>3.9031968990768107E-2</v>
      </c>
      <c r="D19" s="4">
        <f t="shared" si="2"/>
        <v>2.3205384553860915</v>
      </c>
      <c r="E19" s="4">
        <f t="shared" si="3"/>
        <v>1.7572668527154895</v>
      </c>
      <c r="G19" s="4">
        <f t="shared" si="1"/>
        <v>1.0390319689907681</v>
      </c>
    </row>
    <row r="20" spans="1:7" x14ac:dyDescent="0.2">
      <c r="A20" s="4">
        <f>IF('True_Odds_Calculator_2-way'!A21="","",'True_Odds_Calculator_2-way'!A21)</f>
        <v>1.429</v>
      </c>
      <c r="B20" s="4">
        <f>IF('True_Odds_Calculator_2-way'!B21="","",'True_Odds_Calculator_2-way'!B21)</f>
        <v>2.99</v>
      </c>
      <c r="C20" s="4">
        <f t="shared" si="0"/>
        <v>3.4238223516222632E-2</v>
      </c>
      <c r="D20" s="4">
        <f t="shared" si="2"/>
        <v>1.4648345563972154</v>
      </c>
      <c r="E20" s="4">
        <f t="shared" si="3"/>
        <v>3.1513030523175409</v>
      </c>
      <c r="G20" s="4">
        <f t="shared" si="1"/>
        <v>1.0342382235162226</v>
      </c>
    </row>
    <row r="21" spans="1:7" x14ac:dyDescent="0.2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3.5245155416829377E-2</v>
      </c>
      <c r="D21" s="4">
        <f t="shared" si="2"/>
        <v>1.6994142999226434</v>
      </c>
      <c r="E21" s="4">
        <f t="shared" si="3"/>
        <v>2.4297677358192451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2.8676664035780064E-2</v>
      </c>
      <c r="D22" s="4">
        <f t="shared" si="2"/>
        <v>1.858225372769494</v>
      </c>
      <c r="E22" s="4">
        <f t="shared" si="3"/>
        <v>2.1651951011107946</v>
      </c>
      <c r="G22" s="4">
        <f t="shared" si="1"/>
        <v>1.0286766640357801</v>
      </c>
    </row>
    <row r="23" spans="1:7" x14ac:dyDescent="0.2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4.4094794094794221E-2</v>
      </c>
      <c r="D23" s="4">
        <f t="shared" si="2"/>
        <v>1.4872165246280515</v>
      </c>
      <c r="E23" s="4">
        <f t="shared" si="3"/>
        <v>3.0524755410613702</v>
      </c>
      <c r="G23" s="4">
        <f t="shared" si="1"/>
        <v>1.0440947940947942</v>
      </c>
    </row>
    <row r="24" spans="1:7" x14ac:dyDescent="0.2">
      <c r="A24" s="4">
        <f>IF('True_Odds_Calculator_2-way'!A25="","",'True_Odds_Calculator_2-way'!A25)</f>
        <v>1.5680000000000001</v>
      </c>
      <c r="B24" s="4">
        <f>IF('True_Odds_Calculator_2-way'!B25="","",'True_Odds_Calculator_2-way'!B25)</f>
        <v>2.5499999999999998</v>
      </c>
      <c r="C24" s="4">
        <f t="shared" si="0"/>
        <v>2.9911964785914513E-2</v>
      </c>
      <c r="D24" s="4">
        <f t="shared" si="2"/>
        <v>1.6056541643241509</v>
      </c>
      <c r="E24" s="4">
        <f t="shared" si="3"/>
        <v>2.6511072802015652</v>
      </c>
      <c r="G24" s="4">
        <f t="shared" si="1"/>
        <v>1.0299119647859145</v>
      </c>
    </row>
    <row r="25" spans="1:7" x14ac:dyDescent="0.2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4.0566131765174873E-2</v>
      </c>
      <c r="D25" s="4">
        <f t="shared" si="2"/>
        <v>1.3035795491457156</v>
      </c>
      <c r="E25" s="4">
        <f t="shared" si="3"/>
        <v>4.2940295313503105</v>
      </c>
      <c r="G25" s="4">
        <f t="shared" si="1"/>
        <v>1.0405661317651749</v>
      </c>
    </row>
    <row r="26" spans="1:7" x14ac:dyDescent="0.2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2.813852813852824E-2</v>
      </c>
      <c r="D26" s="4">
        <f t="shared" si="2"/>
        <v>1.7206703910614525</v>
      </c>
      <c r="E26" s="4">
        <f t="shared" si="3"/>
        <v>2.3875968992248064</v>
      </c>
      <c r="G26" s="4">
        <f t="shared" si="1"/>
        <v>1.0281385281385282</v>
      </c>
    </row>
    <row r="27" spans="1:7" x14ac:dyDescent="0.2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2.81266064478225E-2</v>
      </c>
      <c r="D27" s="4">
        <f t="shared" si="2"/>
        <v>1.5636447149336854</v>
      </c>
      <c r="E27" s="4">
        <f t="shared" si="3"/>
        <v>2.7741672608739938</v>
      </c>
      <c r="G27" s="4">
        <f t="shared" si="1"/>
        <v>1.0281266064478225</v>
      </c>
    </row>
    <row r="28" spans="1:7" x14ac:dyDescent="0.2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3.383458646616555E-2</v>
      </c>
      <c r="D28" s="4">
        <f t="shared" si="2"/>
        <v>1.7291440953412784</v>
      </c>
      <c r="E28" s="4">
        <f t="shared" si="3"/>
        <v>2.3714710252600297</v>
      </c>
      <c r="G28" s="4">
        <f t="shared" si="1"/>
        <v>1.0338345864661656</v>
      </c>
    </row>
    <row r="29" spans="1:7" x14ac:dyDescent="0.2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3.5766729599328695E-2</v>
      </c>
      <c r="D29" s="4">
        <f t="shared" si="2"/>
        <v>1.7320374239258789</v>
      </c>
      <c r="E29" s="4">
        <f t="shared" si="3"/>
        <v>2.3660503784588656</v>
      </c>
      <c r="G29" s="4">
        <f t="shared" si="1"/>
        <v>1.0357667295993287</v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3.1317766907055233E-2</v>
      </c>
      <c r="D31" s="4">
        <f t="shared" si="2"/>
        <v>1.6200825197107724</v>
      </c>
      <c r="E31" s="4">
        <f t="shared" si="3"/>
        <v>2.6126885829105997</v>
      </c>
      <c r="G31" s="4">
        <f t="shared" si="1"/>
        <v>1.0313177669070552</v>
      </c>
    </row>
    <row r="32" spans="1:7" x14ac:dyDescent="0.2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4.1767848470131153E-2</v>
      </c>
      <c r="D32" s="4">
        <f t="shared" si="2"/>
        <v>1.495279593318809</v>
      </c>
      <c r="E32" s="4">
        <f t="shared" si="3"/>
        <v>3.0190615835777126</v>
      </c>
      <c r="G32" s="4">
        <f t="shared" si="1"/>
        <v>1.0417678484701312</v>
      </c>
    </row>
    <row r="33" spans="1:7" x14ac:dyDescent="0.2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3.0163599182004175E-2</v>
      </c>
      <c r="D33" s="4">
        <f t="shared" si="2"/>
        <v>1.6710807347287484</v>
      </c>
      <c r="E33" s="4">
        <f t="shared" si="3"/>
        <v>2.49013367281986</v>
      </c>
      <c r="G33" s="4">
        <f t="shared" si="1"/>
        <v>1.0301635991820042</v>
      </c>
    </row>
    <row r="34" spans="1:7" x14ac:dyDescent="0.2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2.9789419619928204E-2</v>
      </c>
      <c r="D34" s="4">
        <f t="shared" si="2"/>
        <v>2.4459798994974875</v>
      </c>
      <c r="E34" s="4">
        <f t="shared" si="3"/>
        <v>1.691572545612511</v>
      </c>
      <c r="G34" s="4">
        <f t="shared" si="1"/>
        <v>1.0297894196199282</v>
      </c>
    </row>
    <row r="35" spans="1:7" x14ac:dyDescent="0.2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3.6665787391189752E-2</v>
      </c>
      <c r="D35" s="4">
        <f t="shared" si="2"/>
        <v>2.3250536645200861</v>
      </c>
      <c r="E35" s="4">
        <f t="shared" si="3"/>
        <v>1.754686415181671</v>
      </c>
      <c r="G35" s="4">
        <f t="shared" si="1"/>
        <v>1.0366657873911898</v>
      </c>
    </row>
    <row r="36" spans="1:7" x14ac:dyDescent="0.2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3.2492411802756749E-2</v>
      </c>
      <c r="D36" s="4">
        <f t="shared" si="2"/>
        <v>2.725571302637825</v>
      </c>
      <c r="E36" s="4">
        <f t="shared" si="3"/>
        <v>1.5795182143278188</v>
      </c>
      <c r="G36" s="4">
        <f t="shared" si="1"/>
        <v>1.0324924118027567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2.844754653130277E-2</v>
      </c>
      <c r="D37" s="4">
        <f t="shared" si="2"/>
        <v>2.0267924123888115</v>
      </c>
      <c r="E37" s="4">
        <f t="shared" si="3"/>
        <v>1.9739066903246005</v>
      </c>
      <c r="G37" s="4">
        <f t="shared" si="1"/>
        <v>1.0284475465313028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3.4655686647135031E-2</v>
      </c>
      <c r="D38" s="4">
        <f t="shared" si="2"/>
        <v>2.2763841740018629</v>
      </c>
      <c r="E38" s="4">
        <f t="shared" si="3"/>
        <v>1.7834631769717797</v>
      </c>
      <c r="G38" s="4">
        <f t="shared" si="1"/>
        <v>1.034655686647135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3.128132088410629E-2</v>
      </c>
      <c r="D39" s="4">
        <f t="shared" si="2"/>
        <v>2.2034055907479515</v>
      </c>
      <c r="E39" s="4">
        <f t="shared" si="3"/>
        <v>1.8309750325976726</v>
      </c>
      <c r="G39" s="4">
        <f t="shared" si="1"/>
        <v>1.0312813208841063</v>
      </c>
    </row>
    <row r="40" spans="1:7" x14ac:dyDescent="0.2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3.37891172052045E-2</v>
      </c>
      <c r="D40" s="4">
        <f t="shared" si="2"/>
        <v>2.5775604633610079</v>
      </c>
      <c r="E40" s="4">
        <f t="shared" si="3"/>
        <v>1.6338901254342355</v>
      </c>
      <c r="G40" s="4">
        <f t="shared" si="1"/>
        <v>1.0337891172052045</v>
      </c>
    </row>
    <row r="41" spans="1:7" x14ac:dyDescent="0.2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2.737019572719368E-2</v>
      </c>
      <c r="D41" s="4">
        <f t="shared" si="2"/>
        <v>1.9191122570208035</v>
      </c>
      <c r="E41" s="4">
        <f t="shared" si="3"/>
        <v>2.0880063804625832</v>
      </c>
      <c r="G41" s="4">
        <f t="shared" si="1"/>
        <v>1.0273701957271937</v>
      </c>
    </row>
    <row r="42" spans="1:7" x14ac:dyDescent="0.2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2.9427331427966497E-2</v>
      </c>
      <c r="D42" s="4">
        <f t="shared" si="2"/>
        <v>1.9334834220221038</v>
      </c>
      <c r="E42" s="4">
        <f t="shared" si="3"/>
        <v>2.0712563034422273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3.5349049661227649E-2</v>
      </c>
      <c r="D43" s="4">
        <f t="shared" si="2"/>
        <v>2.6265204785550034</v>
      </c>
      <c r="E43" s="4">
        <f t="shared" si="3"/>
        <v>1.6148093511176675</v>
      </c>
      <c r="G43" s="4">
        <f t="shared" si="1"/>
        <v>1.0353490496612276</v>
      </c>
    </row>
    <row r="44" spans="1:7" x14ac:dyDescent="0.2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3.2679738562091387E-2</v>
      </c>
      <c r="D44" s="4">
        <f t="shared" si="2"/>
        <v>2.3358778625954195</v>
      </c>
      <c r="E44" s="4">
        <f t="shared" si="3"/>
        <v>1.7485714285714284</v>
      </c>
      <c r="G44" s="4">
        <f t="shared" si="1"/>
        <v>1.0326797385620914</v>
      </c>
    </row>
    <row r="45" spans="1:7" x14ac:dyDescent="0.2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4.0843214756258295E-2</v>
      </c>
      <c r="D45" s="4">
        <f t="shared" si="2"/>
        <v>2.4133545310015898</v>
      </c>
      <c r="E45" s="4">
        <f t="shared" si="3"/>
        <v>1.7075365579302588</v>
      </c>
      <c r="G45" s="4">
        <f t="shared" si="1"/>
        <v>1.0408432147562583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3.3674339300937772E-2</v>
      </c>
      <c r="D47" s="4">
        <f t="shared" si="2"/>
        <v>2.1125619090499774</v>
      </c>
      <c r="E47" s="4">
        <f t="shared" si="3"/>
        <v>1.8988263860785108</v>
      </c>
      <c r="G47" s="4">
        <f t="shared" si="1"/>
        <v>1.0336743393009378</v>
      </c>
    </row>
    <row r="48" spans="1:7" x14ac:dyDescent="0.2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3.8647342995169254E-2</v>
      </c>
      <c r="D48" s="4">
        <f t="shared" si="2"/>
        <v>2.15625</v>
      </c>
      <c r="E48" s="4">
        <f t="shared" si="3"/>
        <v>1.8648648648648651</v>
      </c>
      <c r="G48" s="4">
        <f t="shared" si="1"/>
        <v>1.0386473429951693</v>
      </c>
    </row>
    <row r="49" spans="1:7" x14ac:dyDescent="0.2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3.9024126949857019E-2</v>
      </c>
      <c r="D49" s="4">
        <f t="shared" si="2"/>
        <v>1.98393746319002</v>
      </c>
      <c r="E49" s="4">
        <f t="shared" si="3"/>
        <v>2.0163247537682976</v>
      </c>
      <c r="G49" s="4">
        <f t="shared" si="1"/>
        <v>1.039024126949857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4.0540540540540349E-2</v>
      </c>
      <c r="D51" s="4">
        <f t="shared" si="2"/>
        <v>1.9220779220779218</v>
      </c>
      <c r="E51" s="4">
        <f t="shared" si="3"/>
        <v>2.0845070422535206</v>
      </c>
      <c r="G51" s="4">
        <f t="shared" si="1"/>
        <v>1.0405405405405403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3.8968048359240282E-2</v>
      </c>
      <c r="D52" s="4">
        <f t="shared" si="2"/>
        <v>2.0054118411083453</v>
      </c>
      <c r="E52" s="4">
        <f t="shared" si="3"/>
        <v>1.9946172892668752</v>
      </c>
      <c r="G52" s="4">
        <f t="shared" si="1"/>
        <v>1.0389680483592403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2.9760065904644417E-2</v>
      </c>
      <c r="D53" s="4">
        <f t="shared" si="2"/>
        <v>2.4244164274123086</v>
      </c>
      <c r="E53" s="4">
        <f t="shared" si="3"/>
        <v>1.7020418894049603</v>
      </c>
      <c r="G53" s="4">
        <f t="shared" si="1"/>
        <v>1.0297600659046444</v>
      </c>
    </row>
    <row r="54" spans="1:7" x14ac:dyDescent="0.2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3.6966331135022568E-2</v>
      </c>
      <c r="D54" s="4">
        <f t="shared" si="2"/>
        <v>1.3740312388219864</v>
      </c>
      <c r="E54" s="4">
        <f t="shared" si="3"/>
        <v>3.6735734778450748</v>
      </c>
      <c r="G54" s="4">
        <f t="shared" si="1"/>
        <v>1.0369663311350226</v>
      </c>
    </row>
    <row r="55" spans="1:7" x14ac:dyDescent="0.2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4.2479792511268322E-2</v>
      </c>
      <c r="D55" s="4">
        <f t="shared" si="2"/>
        <v>2.7856065654262965</v>
      </c>
      <c r="E55" s="4">
        <f t="shared" si="3"/>
        <v>1.5600337831202247</v>
      </c>
      <c r="G55" s="4">
        <f t="shared" si="1"/>
        <v>1.0424797925112683</v>
      </c>
    </row>
    <row r="56" spans="1:7" x14ac:dyDescent="0.2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4.0291065894084488E-2</v>
      </c>
      <c r="D56" s="4">
        <f t="shared" si="2"/>
        <v>2.1383086010661287</v>
      </c>
      <c r="E56" s="4">
        <f t="shared" si="3"/>
        <v>1.8784963928616634</v>
      </c>
      <c r="G56" s="4">
        <f t="shared" si="1"/>
        <v>1.0402910658940845</v>
      </c>
    </row>
    <row r="57" spans="1:7" x14ac:dyDescent="0.2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4.2747457978833836E-2</v>
      </c>
      <c r="D57" s="4">
        <f t="shared" si="2"/>
        <v>2.5742521367521367</v>
      </c>
      <c r="E57" s="4">
        <f t="shared" si="3"/>
        <v>1.6352222599253479</v>
      </c>
      <c r="G57" s="4">
        <f t="shared" si="1"/>
        <v>1.0427474579788338</v>
      </c>
    </row>
    <row r="58" spans="1:7" x14ac:dyDescent="0.2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4.2780748663101553E-2</v>
      </c>
      <c r="D58" s="4">
        <f t="shared" si="2"/>
        <v>2.308641975308642</v>
      </c>
      <c r="E58" s="4">
        <f t="shared" si="3"/>
        <v>1.7641509433962264</v>
      </c>
      <c r="G58" s="4">
        <f t="shared" si="1"/>
        <v>1.0427807486631016</v>
      </c>
    </row>
    <row r="59" spans="1:7" x14ac:dyDescent="0.2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4.4251447477253958E-2</v>
      </c>
      <c r="D59" s="4">
        <f t="shared" si="2"/>
        <v>2.6239826370048833</v>
      </c>
      <c r="E59" s="4">
        <f t="shared" si="3"/>
        <v>1.6157701303040428</v>
      </c>
      <c r="G59" s="4">
        <f t="shared" si="1"/>
        <v>1.044251447477254</v>
      </c>
    </row>
    <row r="60" spans="1:7" x14ac:dyDescent="0.2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4.3668588511637907E-2</v>
      </c>
      <c r="D60" s="4">
        <f t="shared" si="2"/>
        <v>2.3441371542985863</v>
      </c>
      <c r="E60" s="4">
        <f t="shared" si="3"/>
        <v>1.7439716972348942</v>
      </c>
      <c r="G60" s="4">
        <f t="shared" si="1"/>
        <v>1.0436685885116379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4.3410041841004166E-2</v>
      </c>
      <c r="D62" s="4">
        <f t="shared" si="2"/>
        <v>2.5207646671061306</v>
      </c>
      <c r="E62" s="4">
        <f t="shared" si="3"/>
        <v>1.6575639358474208</v>
      </c>
      <c r="G62" s="4">
        <f t="shared" si="1"/>
        <v>1.0434100418410042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5.0642479213907743E-2</v>
      </c>
      <c r="D63" s="4">
        <f t="shared" si="2"/>
        <v>2.8981380065717417</v>
      </c>
      <c r="E63" s="4">
        <f t="shared" si="3"/>
        <v>1.5268320830929023</v>
      </c>
      <c r="G63" s="4">
        <f t="shared" si="1"/>
        <v>1.0506424792139077</v>
      </c>
    </row>
    <row r="64" spans="1:7" x14ac:dyDescent="0.2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4.846530890409162E-2</v>
      </c>
      <c r="D64" s="4">
        <f t="shared" si="2"/>
        <v>2.5820446008595312</v>
      </c>
      <c r="E64" s="4">
        <f t="shared" si="3"/>
        <v>1.6320934311565529</v>
      </c>
      <c r="G64" s="4">
        <f t="shared" si="1"/>
        <v>1.0484653089040916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5.2548274770496839E-2</v>
      </c>
      <c r="D65" s="4">
        <f t="shared" si="2"/>
        <v>2.5957271980279373</v>
      </c>
      <c r="E65" s="4">
        <f t="shared" si="3"/>
        <v>1.6266735324407824</v>
      </c>
      <c r="G65" s="4">
        <f t="shared" si="1"/>
        <v>1.0525482747704968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ref="C66:C129" si="4">IF(A66="","",((1/A66)+(1/B66))-1)</f>
        <v>5.3618711385701623E-2</v>
      </c>
      <c r="D66" s="4">
        <f t="shared" si="2"/>
        <v>1.8471571224780923</v>
      </c>
      <c r="E66" s="4">
        <f t="shared" si="3"/>
        <v>2.1804185710849171</v>
      </c>
      <c r="G66" s="4">
        <f t="shared" ref="G66:G129" si="5">IF(A66="","",C66+1)</f>
        <v>1.0536187113857016</v>
      </c>
    </row>
    <row r="67" spans="1:7" x14ac:dyDescent="0.2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si="4"/>
        <v>3.687739463601547E-2</v>
      </c>
      <c r="D67" s="4">
        <f t="shared" ref="D67:D130" si="6">IF(A67="","",(2*A67)/(2-($C67*A67)))</f>
        <v>1.4898323225115948</v>
      </c>
      <c r="E67" s="4">
        <f t="shared" ref="E67:E130" si="7">IF(B67="","",(2*B67)/(2-($C67*B67)))</f>
        <v>3.0415149308084493</v>
      </c>
      <c r="G67" s="4">
        <f t="shared" si="5"/>
        <v>1.0368773946360155</v>
      </c>
    </row>
    <row r="68" spans="1:7" x14ac:dyDescent="0.2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4"/>
        <v>3.2199592155283119E-2</v>
      </c>
      <c r="D68" s="4">
        <f t="shared" si="6"/>
        <v>1.6107134891831068</v>
      </c>
      <c r="E68" s="4">
        <f t="shared" si="7"/>
        <v>2.6374290362205768</v>
      </c>
      <c r="G68" s="4">
        <f t="shared" si="5"/>
        <v>1.0321995921552831</v>
      </c>
    </row>
    <row r="69" spans="1:7" x14ac:dyDescent="0.2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4"/>
        <v>3.3427495291902032E-2</v>
      </c>
      <c r="D69" s="4">
        <f t="shared" si="6"/>
        <v>1.4755123306703715</v>
      </c>
      <c r="E69" s="4">
        <f t="shared" si="7"/>
        <v>3.1029948867786707</v>
      </c>
      <c r="G69" s="4">
        <f t="shared" si="5"/>
        <v>1.033427495291902</v>
      </c>
    </row>
    <row r="70" spans="1:7" x14ac:dyDescent="0.2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4"/>
        <v>3.3884036620014824E-2</v>
      </c>
      <c r="D70" s="4">
        <f t="shared" si="6"/>
        <v>2.2959652089876781</v>
      </c>
      <c r="E70" s="4">
        <f t="shared" si="7"/>
        <v>1.7716256524981358</v>
      </c>
      <c r="G70" s="4">
        <f t="shared" si="5"/>
        <v>1.0338840366200148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4"/>
        <v>2.737019572719368E-2</v>
      </c>
      <c r="D71" s="4">
        <f t="shared" si="6"/>
        <v>2.0880063804625832</v>
      </c>
      <c r="E71" s="4">
        <f t="shared" si="7"/>
        <v>1.9191122570208035</v>
      </c>
      <c r="G71" s="4">
        <f t="shared" si="5"/>
        <v>1.0273701957271937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4"/>
        <v>3.3411033411033575E-2</v>
      </c>
      <c r="D72" s="4">
        <f t="shared" si="6"/>
        <v>2.4351939451277205</v>
      </c>
      <c r="E72" s="4">
        <f t="shared" si="7"/>
        <v>1.6967699406723797</v>
      </c>
      <c r="G72" s="4">
        <f t="shared" si="5"/>
        <v>1.0334110334110336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4"/>
        <v>3.1914893617021267E-2</v>
      </c>
      <c r="D73" s="4">
        <f t="shared" si="6"/>
        <v>2.0659340659340657</v>
      </c>
      <c r="E73" s="4">
        <f t="shared" si="7"/>
        <v>1.9381443298969072</v>
      </c>
      <c r="G73" s="4">
        <f t="shared" si="5"/>
        <v>1.0319148936170213</v>
      </c>
    </row>
    <row r="74" spans="1:7" x14ac:dyDescent="0.2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4"/>
        <v>3.5731402098088338E-2</v>
      </c>
      <c r="D74" s="4">
        <f t="shared" si="6"/>
        <v>2.1926557300484557</v>
      </c>
      <c r="E74" s="4">
        <f t="shared" si="7"/>
        <v>1.8384649273092173</v>
      </c>
      <c r="G74" s="4">
        <f t="shared" si="5"/>
        <v>1.0357314020980883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4"/>
        <v>3.2592867166194583E-2</v>
      </c>
      <c r="D75" s="4">
        <f t="shared" si="6"/>
        <v>2.1851369724319478</v>
      </c>
      <c r="E75" s="4">
        <f t="shared" si="7"/>
        <v>1.8437843247333352</v>
      </c>
      <c r="G75" s="4">
        <f t="shared" si="5"/>
        <v>1.0325928671661946</v>
      </c>
    </row>
    <row r="76" spans="1:7" x14ac:dyDescent="0.2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4"/>
        <v>4.1910310659380334E-2</v>
      </c>
      <c r="D76" s="4">
        <f t="shared" si="6"/>
        <v>1.3469761846797177</v>
      </c>
      <c r="E76" s="4">
        <f t="shared" si="7"/>
        <v>3.8820421808576495</v>
      </c>
      <c r="G76" s="4">
        <f t="shared" si="5"/>
        <v>1.0419103106593803</v>
      </c>
    </row>
    <row r="77" spans="1:7" x14ac:dyDescent="0.2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4"/>
        <v>3.3768071984632497E-2</v>
      </c>
      <c r="D77" s="4">
        <f t="shared" si="6"/>
        <v>1.6127506929724442</v>
      </c>
      <c r="E77" s="4">
        <f t="shared" si="7"/>
        <v>2.6319850984566258</v>
      </c>
      <c r="G77" s="4">
        <f t="shared" si="5"/>
        <v>1.0337680719846325</v>
      </c>
    </row>
    <row r="78" spans="1:7" x14ac:dyDescent="0.2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4"/>
        <v>3.5245772087877381E-2</v>
      </c>
      <c r="D78" s="4">
        <f t="shared" si="6"/>
        <v>1.7631322279503969</v>
      </c>
      <c r="E78" s="4">
        <f t="shared" si="7"/>
        <v>2.3103888990323171</v>
      </c>
      <c r="G78" s="4">
        <f t="shared" si="5"/>
        <v>1.0352457720878774</v>
      </c>
    </row>
    <row r="79" spans="1:7" x14ac:dyDescent="0.2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4"/>
        <v>2.8338796658559762E-2</v>
      </c>
      <c r="D79" s="4">
        <f t="shared" si="6"/>
        <v>1.9842635333613092</v>
      </c>
      <c r="E79" s="4">
        <f t="shared" si="7"/>
        <v>2.0159880622468553</v>
      </c>
      <c r="G79" s="4">
        <f t="shared" si="5"/>
        <v>1.0283387966585598</v>
      </c>
    </row>
    <row r="80" spans="1:7" x14ac:dyDescent="0.2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4"/>
        <v>3.1697025831017633E-2</v>
      </c>
      <c r="D80" s="4">
        <f t="shared" si="6"/>
        <v>1.6837636458152829</v>
      </c>
      <c r="E80" s="4">
        <f t="shared" si="7"/>
        <v>2.4624936644703492</v>
      </c>
      <c r="G80" s="4">
        <f t="shared" si="5"/>
        <v>1.0316970258310176</v>
      </c>
    </row>
    <row r="81" spans="1:7" x14ac:dyDescent="0.2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4"/>
        <v>5.4278889712544132E-2</v>
      </c>
      <c r="D81" s="4">
        <f t="shared" si="6"/>
        <v>1.7932205893213202</v>
      </c>
      <c r="E81" s="4">
        <f t="shared" si="7"/>
        <v>2.2606833628153797</v>
      </c>
      <c r="G81" s="4">
        <f t="shared" si="5"/>
        <v>1.0542788897125441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4"/>
        <v>5.2085041263595144E-2</v>
      </c>
      <c r="D82" s="4">
        <f t="shared" si="6"/>
        <v>1.7897002005184135</v>
      </c>
      <c r="E82" s="4">
        <f t="shared" si="7"/>
        <v>2.2663033380813777</v>
      </c>
      <c r="G82" s="4">
        <f t="shared" si="5"/>
        <v>1.0520850412635951</v>
      </c>
    </row>
    <row r="83" spans="1:7" x14ac:dyDescent="0.2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4"/>
        <v>5.4184549356223188E-2</v>
      </c>
      <c r="D83" s="4">
        <f t="shared" si="6"/>
        <v>1.6724988784208166</v>
      </c>
      <c r="E83" s="4">
        <f t="shared" si="7"/>
        <v>2.486991327551701</v>
      </c>
      <c r="G83" s="4">
        <f t="shared" si="5"/>
        <v>1.0541845493562232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4"/>
        <v>5.0302561778583499E-2</v>
      </c>
      <c r="D85" s="4">
        <f t="shared" si="6"/>
        <v>1.67794601122716</v>
      </c>
      <c r="E85" s="4">
        <f t="shared" si="7"/>
        <v>2.4750437106192065</v>
      </c>
      <c r="G85" s="4">
        <f t="shared" si="5"/>
        <v>1.0503025617785835</v>
      </c>
    </row>
    <row r="86" spans="1:7" x14ac:dyDescent="0.2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4"/>
        <v>5.3618711385701623E-2</v>
      </c>
      <c r="D86" s="4">
        <f t="shared" si="6"/>
        <v>1.8471571224780923</v>
      </c>
      <c r="E86" s="4">
        <f t="shared" si="7"/>
        <v>2.1804185710849171</v>
      </c>
      <c r="G86" s="4">
        <f t="shared" si="5"/>
        <v>1.0536187113857016</v>
      </c>
    </row>
    <row r="87" spans="1:7" x14ac:dyDescent="0.2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4"/>
        <v>5.3151653838152679E-2</v>
      </c>
      <c r="D87" s="4">
        <f t="shared" si="6"/>
        <v>1.5839855012768762</v>
      </c>
      <c r="E87" s="4">
        <f t="shared" si="7"/>
        <v>2.7123712794470305</v>
      </c>
      <c r="G87" s="4">
        <f t="shared" si="5"/>
        <v>1.0531516538381527</v>
      </c>
    </row>
    <row r="88" spans="1:7" x14ac:dyDescent="0.2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4"/>
        <v>5.3181543199692038E-2</v>
      </c>
      <c r="D88" s="4">
        <f t="shared" si="6"/>
        <v>1.8244117794611951</v>
      </c>
      <c r="E88" s="4">
        <f t="shared" si="7"/>
        <v>2.2129860646260573</v>
      </c>
      <c r="G88" s="4">
        <f t="shared" si="5"/>
        <v>1.053181543199692</v>
      </c>
    </row>
    <row r="89" spans="1:7" x14ac:dyDescent="0.2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4"/>
        <v>5.1273605621431795E-2</v>
      </c>
      <c r="D89" s="4">
        <f t="shared" si="6"/>
        <v>1.8431650308610747</v>
      </c>
      <c r="E89" s="4">
        <f t="shared" si="7"/>
        <v>2.1860074402976122</v>
      </c>
      <c r="G89" s="4">
        <f t="shared" si="5"/>
        <v>1.0512736056214318</v>
      </c>
    </row>
    <row r="90" spans="1:7" x14ac:dyDescent="0.2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4"/>
        <v>4.807811148189356E-2</v>
      </c>
      <c r="D90" s="4">
        <f t="shared" si="6"/>
        <v>2.9905747551284425</v>
      </c>
      <c r="E90" s="4">
        <f t="shared" si="7"/>
        <v>1.5023674682016526</v>
      </c>
      <c r="G90" s="4">
        <f t="shared" si="5"/>
        <v>1.0480781114818936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4"/>
        <v>2.908747243515708E-2</v>
      </c>
      <c r="D91" s="4">
        <f t="shared" si="6"/>
        <v>2.2087440565928333</v>
      </c>
      <c r="E91" s="4">
        <f t="shared" si="7"/>
        <v>1.8273049985608751</v>
      </c>
      <c r="G91" s="4">
        <f t="shared" si="5"/>
        <v>1.0290874724351571</v>
      </c>
    </row>
    <row r="92" spans="1:7" x14ac:dyDescent="0.2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4"/>
        <v>2.7986944565804084E-2</v>
      </c>
      <c r="D92" s="4">
        <f t="shared" si="6"/>
        <v>2.4085296029216061</v>
      </c>
      <c r="E92" s="4">
        <f t="shared" si="7"/>
        <v>1.7099602293950913</v>
      </c>
      <c r="G92" s="4">
        <f t="shared" si="5"/>
        <v>1.0279869445658041</v>
      </c>
    </row>
    <row r="93" spans="1:7" x14ac:dyDescent="0.2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4"/>
        <v>2.6606425702811132E-2</v>
      </c>
      <c r="D93" s="4">
        <f t="shared" si="6"/>
        <v>1.6347968814115716</v>
      </c>
      <c r="E93" s="4">
        <f t="shared" si="7"/>
        <v>2.5753070458952809</v>
      </c>
      <c r="G93" s="4">
        <f t="shared" si="5"/>
        <v>1.0266064257028111</v>
      </c>
    </row>
    <row r="94" spans="1:7" x14ac:dyDescent="0.2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4"/>
        <v>3.7414965986394488E-2</v>
      </c>
      <c r="D94" s="4">
        <f t="shared" si="6"/>
        <v>2.9547738693467331</v>
      </c>
      <c r="E94" s="4">
        <f t="shared" si="7"/>
        <v>1.511568123393316</v>
      </c>
      <c r="G94" s="4">
        <f t="shared" si="5"/>
        <v>1.0374149659863945</v>
      </c>
    </row>
    <row r="95" spans="1:7" x14ac:dyDescent="0.2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4"/>
        <v>3.7106524911402872E-2</v>
      </c>
      <c r="D95" s="4">
        <f t="shared" si="6"/>
        <v>2.4462009178990307</v>
      </c>
      <c r="E95" s="4">
        <f t="shared" si="7"/>
        <v>1.6914668547249645</v>
      </c>
      <c r="G95" s="4">
        <f t="shared" si="5"/>
        <v>1.0371065249114029</v>
      </c>
    </row>
    <row r="96" spans="1:7" x14ac:dyDescent="0.2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4"/>
        <v>3.9975649350649345E-2</v>
      </c>
      <c r="D96" s="4">
        <f t="shared" si="6"/>
        <v>2.6980563920065701</v>
      </c>
      <c r="E96" s="4">
        <f t="shared" si="7"/>
        <v>1.5889085926164759</v>
      </c>
      <c r="G96" s="4">
        <f t="shared" si="5"/>
        <v>1.0399756493506493</v>
      </c>
    </row>
    <row r="97" spans="1:7" x14ac:dyDescent="0.2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4"/>
        <v>3.9058924870117639E-2</v>
      </c>
      <c r="D97" s="4">
        <f t="shared" si="6"/>
        <v>1.8978262535441519</v>
      </c>
      <c r="E97" s="4">
        <f t="shared" si="7"/>
        <v>2.1138012461236451</v>
      </c>
      <c r="G97" s="4">
        <f t="shared" si="5"/>
        <v>1.0390589248701176</v>
      </c>
    </row>
    <row r="98" spans="1:7" x14ac:dyDescent="0.2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4"/>
        <v>4.4657097288676173E-2</v>
      </c>
      <c r="D98" s="4">
        <f t="shared" si="6"/>
        <v>1.7131147540983604</v>
      </c>
      <c r="E98" s="4">
        <f t="shared" si="7"/>
        <v>2.402298850574712</v>
      </c>
      <c r="G98" s="4">
        <f t="shared" si="5"/>
        <v>1.0446570972886762</v>
      </c>
    </row>
    <row r="99" spans="1:7" x14ac:dyDescent="0.2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4"/>
        <v>4.4889540248602255E-2</v>
      </c>
      <c r="D99" s="4">
        <f t="shared" si="6"/>
        <v>1.8540733658732955</v>
      </c>
      <c r="E99" s="4">
        <f t="shared" si="7"/>
        <v>2.1708596005420371</v>
      </c>
      <c r="G99" s="4">
        <f t="shared" si="5"/>
        <v>1.0448895402486023</v>
      </c>
    </row>
    <row r="100" spans="1:7" x14ac:dyDescent="0.2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4"/>
        <v>3.7414965986394488E-2</v>
      </c>
      <c r="D100" s="4">
        <f t="shared" si="6"/>
        <v>1.511568123393316</v>
      </c>
      <c r="E100" s="4">
        <f t="shared" si="7"/>
        <v>2.9547738693467331</v>
      </c>
      <c r="G100" s="4">
        <f t="shared" si="5"/>
        <v>1.0374149659863945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4"/>
        <v>4.5321460546374093E-2</v>
      </c>
      <c r="D101" s="4">
        <f t="shared" si="6"/>
        <v>1.4778908219643463</v>
      </c>
      <c r="E101" s="4">
        <f t="shared" si="7"/>
        <v>3.0925281550492016</v>
      </c>
      <c r="G101" s="4">
        <f t="shared" si="5"/>
        <v>1.0453214605463741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4"/>
        <v>3.4887442654432999E-2</v>
      </c>
      <c r="D102" s="4">
        <f t="shared" si="6"/>
        <v>1.8796751228316457</v>
      </c>
      <c r="E102" s="4">
        <f t="shared" si="7"/>
        <v>2.1367833124358828</v>
      </c>
      <c r="G102" s="4">
        <f t="shared" si="5"/>
        <v>1.034887442654433</v>
      </c>
    </row>
    <row r="103" spans="1:7" x14ac:dyDescent="0.2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4"/>
        <v>3.868574456809748E-2</v>
      </c>
      <c r="D103" s="4">
        <f t="shared" si="6"/>
        <v>1.7578015836050302</v>
      </c>
      <c r="E103" s="4">
        <f t="shared" si="7"/>
        <v>2.3196066379840201</v>
      </c>
      <c r="G103" s="4">
        <f t="shared" si="5"/>
        <v>1.0386857445680975</v>
      </c>
    </row>
    <row r="104" spans="1:7" x14ac:dyDescent="0.2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4"/>
        <v>2.9281277728482547E-2</v>
      </c>
      <c r="D104" s="4">
        <f t="shared" si="6"/>
        <v>1.6488661302121432</v>
      </c>
      <c r="E104" s="4">
        <f t="shared" si="7"/>
        <v>2.5411499436302138</v>
      </c>
      <c r="G104" s="4">
        <f t="shared" si="5"/>
        <v>1.0292812777284825</v>
      </c>
    </row>
    <row r="105" spans="1:7" x14ac:dyDescent="0.2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4"/>
        <v>3.1149301825993625E-2</v>
      </c>
      <c r="D105" s="4">
        <f t="shared" si="6"/>
        <v>1.5044438459466738</v>
      </c>
      <c r="E105" s="4">
        <f t="shared" si="7"/>
        <v>2.9823812066203956</v>
      </c>
      <c r="G105" s="4">
        <f t="shared" si="5"/>
        <v>1.0311493018259936</v>
      </c>
    </row>
    <row r="106" spans="1:7" x14ac:dyDescent="0.2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4"/>
        <v>3.5310071454649705E-2</v>
      </c>
      <c r="D106" s="4">
        <f t="shared" si="6"/>
        <v>1.7101190741649199</v>
      </c>
      <c r="E106" s="4">
        <f t="shared" si="7"/>
        <v>2.4082145324373547</v>
      </c>
      <c r="G106" s="4">
        <f t="shared" si="5"/>
        <v>1.0353100714546497</v>
      </c>
    </row>
    <row r="107" spans="1:7" x14ac:dyDescent="0.2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4"/>
        <v>2.737019572719368E-2</v>
      </c>
      <c r="D107" s="4">
        <f t="shared" si="6"/>
        <v>1.9191122570208035</v>
      </c>
      <c r="E107" s="4">
        <f t="shared" si="7"/>
        <v>2.0880063804625832</v>
      </c>
      <c r="G107" s="4">
        <f t="shared" si="5"/>
        <v>1.0273701957271937</v>
      </c>
    </row>
    <row r="108" spans="1:7" x14ac:dyDescent="0.2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4"/>
        <v>3.9428448646325664E-2</v>
      </c>
      <c r="D108" s="4">
        <f t="shared" si="6"/>
        <v>1.8554769261437256</v>
      </c>
      <c r="E108" s="4">
        <f t="shared" si="7"/>
        <v>2.1689385995572641</v>
      </c>
      <c r="G108" s="4">
        <f t="shared" si="5"/>
        <v>1.0394284486463257</v>
      </c>
    </row>
    <row r="109" spans="1:7" x14ac:dyDescent="0.2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4"/>
        <v>2.9489204844655115E-2</v>
      </c>
      <c r="D109" s="4">
        <f t="shared" si="6"/>
        <v>1.8490749756572542</v>
      </c>
      <c r="E109" s="4">
        <f t="shared" si="7"/>
        <v>2.1777522935779814</v>
      </c>
      <c r="G109" s="4">
        <f t="shared" si="5"/>
        <v>1.0294892048446551</v>
      </c>
    </row>
    <row r="110" spans="1:7" x14ac:dyDescent="0.2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4"/>
        <v>2.8142785952212312E-2</v>
      </c>
      <c r="D110" s="4">
        <f t="shared" si="6"/>
        <v>1.8362511137332338</v>
      </c>
      <c r="E110" s="4">
        <f t="shared" si="7"/>
        <v>2.1958130561234772</v>
      </c>
      <c r="G110" s="4">
        <f t="shared" si="5"/>
        <v>1.0281427859522123</v>
      </c>
    </row>
    <row r="111" spans="1:7" x14ac:dyDescent="0.2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4"/>
        <v>3.0954077996130813E-2</v>
      </c>
      <c r="D111" s="4">
        <f t="shared" si="6"/>
        <v>2.5357603924606251</v>
      </c>
      <c r="E111" s="4">
        <f t="shared" si="7"/>
        <v>1.6511432414256895</v>
      </c>
      <c r="G111" s="4">
        <f t="shared" si="5"/>
        <v>1.0309540779961308</v>
      </c>
    </row>
    <row r="112" spans="1:7" x14ac:dyDescent="0.2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4"/>
        <v>3.3585003905233002E-2</v>
      </c>
      <c r="D112" s="4">
        <f t="shared" si="6"/>
        <v>2.3924011211460603</v>
      </c>
      <c r="E112" s="4">
        <f t="shared" si="7"/>
        <v>1.7181838514873629</v>
      </c>
      <c r="G112" s="4">
        <f t="shared" si="5"/>
        <v>1.033585003905233</v>
      </c>
    </row>
    <row r="113" spans="1:7" x14ac:dyDescent="0.2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4"/>
        <v>2.7986944565804084E-2</v>
      </c>
      <c r="D113" s="4">
        <f t="shared" si="6"/>
        <v>1.7099602293950913</v>
      </c>
      <c r="E113" s="4">
        <f t="shared" si="7"/>
        <v>2.4085296029216061</v>
      </c>
      <c r="G113" s="4">
        <f t="shared" si="5"/>
        <v>1.0279869445658041</v>
      </c>
    </row>
    <row r="114" spans="1:7" x14ac:dyDescent="0.2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4"/>
        <v>3.128132088410629E-2</v>
      </c>
      <c r="D114" s="4">
        <f t="shared" si="6"/>
        <v>2.2034055907479515</v>
      </c>
      <c r="E114" s="4">
        <f t="shared" si="7"/>
        <v>1.8309750325976726</v>
      </c>
      <c r="G114" s="4">
        <f t="shared" si="5"/>
        <v>1.0312813208841063</v>
      </c>
    </row>
    <row r="115" spans="1:7" x14ac:dyDescent="0.2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4"/>
        <v>2.5748928223876311E-2</v>
      </c>
      <c r="D115" s="4">
        <f t="shared" si="6"/>
        <v>2.0212647191728026</v>
      </c>
      <c r="E115" s="4">
        <f t="shared" si="7"/>
        <v>1.9791780536685666</v>
      </c>
      <c r="G115" s="4">
        <f t="shared" si="5"/>
        <v>1.0257489282238763</v>
      </c>
    </row>
    <row r="116" spans="1:7" x14ac:dyDescent="0.2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4"/>
        <v>2.3345896147403788E-2</v>
      </c>
      <c r="D116" s="4">
        <f t="shared" si="6"/>
        <v>2.0373253705876082</v>
      </c>
      <c r="E116" s="4">
        <f t="shared" si="7"/>
        <v>1.9640176827387685</v>
      </c>
      <c r="G116" s="4">
        <f t="shared" si="5"/>
        <v>1.0233458961474038</v>
      </c>
    </row>
    <row r="117" spans="1:7" x14ac:dyDescent="0.2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4"/>
        <v>2.813852813852824E-2</v>
      </c>
      <c r="D117" s="4">
        <f t="shared" si="6"/>
        <v>1.5741056218057923</v>
      </c>
      <c r="E117" s="4">
        <f t="shared" si="7"/>
        <v>2.7418397626112765</v>
      </c>
      <c r="G117" s="4">
        <f t="shared" si="5"/>
        <v>1.0281385281385282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4"/>
        <v>2.5883838383838453E-2</v>
      </c>
      <c r="D118" s="4">
        <f t="shared" si="6"/>
        <v>1.968924798011187</v>
      </c>
      <c r="E118" s="4">
        <f t="shared" si="7"/>
        <v>2.0320718409236691</v>
      </c>
      <c r="G118" s="4">
        <f t="shared" si="5"/>
        <v>1.0258838383838385</v>
      </c>
    </row>
    <row r="119" spans="1:7" x14ac:dyDescent="0.2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4"/>
        <v>2.3185220076411994E-2</v>
      </c>
      <c r="D119" s="4">
        <f t="shared" si="6"/>
        <v>2.0265153523890338</v>
      </c>
      <c r="E119" s="4">
        <f t="shared" si="7"/>
        <v>1.974169551066798</v>
      </c>
      <c r="G119" s="4">
        <f t="shared" si="5"/>
        <v>1.023185220076412</v>
      </c>
    </row>
    <row r="120" spans="1:7" x14ac:dyDescent="0.2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4"/>
        <v>5.2545469418918689E-2</v>
      </c>
      <c r="D120" s="4">
        <f t="shared" si="6"/>
        <v>2.3011953691211997</v>
      </c>
      <c r="E120" s="4">
        <f t="shared" si="7"/>
        <v>1.7685241000168785</v>
      </c>
      <c r="G120" s="4">
        <f t="shared" si="5"/>
        <v>1.0525454694189187</v>
      </c>
    </row>
    <row r="121" spans="1:7" x14ac:dyDescent="0.2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4"/>
        <v>4.5097025283727721E-2</v>
      </c>
      <c r="D121" s="4">
        <f t="shared" si="6"/>
        <v>2.1273774715571898</v>
      </c>
      <c r="E121" s="4">
        <f t="shared" si="7"/>
        <v>1.8870143543127138</v>
      </c>
      <c r="G121" s="4">
        <f t="shared" si="5"/>
        <v>1.0450970252837277</v>
      </c>
    </row>
    <row r="122" spans="1:7" x14ac:dyDescent="0.2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4"/>
        <v>5.3953691568370488E-2</v>
      </c>
      <c r="D122" s="4">
        <f t="shared" si="6"/>
        <v>2.3162155325069569</v>
      </c>
      <c r="E122" s="4">
        <f t="shared" si="7"/>
        <v>1.7597539880837978</v>
      </c>
      <c r="G122" s="4">
        <f t="shared" si="5"/>
        <v>1.0539536915683705</v>
      </c>
    </row>
    <row r="123" spans="1:7" x14ac:dyDescent="0.2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4"/>
        <v>5.4025566876570785E-2</v>
      </c>
      <c r="D123" s="4">
        <f t="shared" si="6"/>
        <v>2.418286984085487</v>
      </c>
      <c r="E123" s="4">
        <f t="shared" si="7"/>
        <v>1.7050759199096792</v>
      </c>
      <c r="G123" s="4">
        <f t="shared" si="5"/>
        <v>1.0540255668765708</v>
      </c>
    </row>
    <row r="124" spans="1:7" x14ac:dyDescent="0.2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2.0099999999999998</v>
      </c>
      <c r="C124" s="4">
        <f t="shared" si="4"/>
        <v>2.3828227284629522E-2</v>
      </c>
      <c r="D124" s="4">
        <f t="shared" si="6"/>
        <v>1.9440061084245355</v>
      </c>
      <c r="E124" s="4">
        <f t="shared" si="7"/>
        <v>2.05931517929361</v>
      </c>
      <c r="G124" s="4">
        <f t="shared" si="5"/>
        <v>1.0238282272846295</v>
      </c>
    </row>
    <row r="125" spans="1:7" x14ac:dyDescent="0.2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4"/>
        <v>2.5977433744424072E-2</v>
      </c>
      <c r="D125" s="4">
        <f t="shared" si="6"/>
        <v>2.1166342682588173</v>
      </c>
      <c r="E125" s="4">
        <f t="shared" si="7"/>
        <v>1.8955483710519774</v>
      </c>
      <c r="G125" s="4">
        <f t="shared" si="5"/>
        <v>1.0259774337444241</v>
      </c>
    </row>
    <row r="126" spans="1:7" x14ac:dyDescent="0.2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4"/>
        <v>2.9239766081871288E-2</v>
      </c>
      <c r="D126" s="4">
        <f t="shared" si="6"/>
        <v>1.7538461538461536</v>
      </c>
      <c r="E126" s="4">
        <f t="shared" si="7"/>
        <v>2.3265306122448979</v>
      </c>
      <c r="G126" s="4">
        <f t="shared" si="5"/>
        <v>1.0292397660818713</v>
      </c>
    </row>
    <row r="127" spans="1:7" x14ac:dyDescent="0.2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4"/>
        <v>2.9011311269375728E-2</v>
      </c>
      <c r="D127" s="4">
        <f t="shared" si="6"/>
        <v>1.8061099025820484</v>
      </c>
      <c r="E127" s="4">
        <f t="shared" si="7"/>
        <v>2.2405256365129644</v>
      </c>
      <c r="G127" s="4">
        <f t="shared" si="5"/>
        <v>1.0290113112693757</v>
      </c>
    </row>
    <row r="128" spans="1:7" x14ac:dyDescent="0.2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4"/>
        <v>3.0130699391399673E-2</v>
      </c>
      <c r="D128" s="4">
        <f t="shared" si="6"/>
        <v>1.597545425565827</v>
      </c>
      <c r="E128" s="4">
        <f t="shared" si="7"/>
        <v>2.6735129367831414</v>
      </c>
      <c r="G128" s="4">
        <f t="shared" si="5"/>
        <v>1.0301306993913997</v>
      </c>
    </row>
    <row r="129" spans="1:7" x14ac:dyDescent="0.2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4"/>
        <v>3.4193852437555794E-2</v>
      </c>
      <c r="D129" s="4">
        <f t="shared" si="6"/>
        <v>2.3508340001231001</v>
      </c>
      <c r="E129" s="4">
        <f t="shared" si="7"/>
        <v>1.740283410033262</v>
      </c>
      <c r="G129" s="4">
        <f t="shared" si="5"/>
        <v>1.0341938524375558</v>
      </c>
    </row>
    <row r="130" spans="1:7" x14ac:dyDescent="0.2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3.1333648244370904E-2</v>
      </c>
      <c r="D130" s="4">
        <f t="shared" si="6"/>
        <v>2.2678093197643276</v>
      </c>
      <c r="E130" s="4">
        <f t="shared" si="7"/>
        <v>1.7887621461765948</v>
      </c>
      <c r="G130" s="4">
        <f t="shared" ref="G130:G193" si="9">IF(A130="","",C130+1)</f>
        <v>1.0313336482443709</v>
      </c>
    </row>
    <row r="131" spans="1:7" x14ac:dyDescent="0.2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si="8"/>
        <v>3.7037037037036979E-2</v>
      </c>
      <c r="D131" s="4">
        <f t="shared" ref="D131:D194" si="10">IF(A131="","",(2*A131)/(2-($C131*A131)))</f>
        <v>1.5428571428571427</v>
      </c>
      <c r="E131" s="4">
        <f t="shared" ref="E131:E194" si="11">IF(B131="","",(2*B131)/(2-($C131*B131)))</f>
        <v>2.8421052631578947</v>
      </c>
      <c r="G131" s="4">
        <f t="shared" si="9"/>
        <v>1.037037037037037</v>
      </c>
    </row>
    <row r="132" spans="1:7" x14ac:dyDescent="0.2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8"/>
        <v>3.6282558021688338E-2</v>
      </c>
      <c r="D132" s="4">
        <f t="shared" si="10"/>
        <v>1.6054344288968434</v>
      </c>
      <c r="E132" s="4">
        <f t="shared" si="11"/>
        <v>2.6517065305025525</v>
      </c>
      <c r="G132" s="4">
        <f t="shared" si="9"/>
        <v>1.0362825580216883</v>
      </c>
    </row>
    <row r="133" spans="1:7" x14ac:dyDescent="0.2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8"/>
        <v>2.7217318200924545E-2</v>
      </c>
      <c r="D133" s="4">
        <f t="shared" si="10"/>
        <v>2.1405916094927453</v>
      </c>
      <c r="E133" s="4">
        <f t="shared" si="11"/>
        <v>1.8767379942806428</v>
      </c>
      <c r="G133" s="4">
        <f t="shared" si="9"/>
        <v>1.0272173182009245</v>
      </c>
    </row>
    <row r="134" spans="1:7" x14ac:dyDescent="0.2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8"/>
        <v>3.5451035451035562E-2</v>
      </c>
      <c r="D134" s="4">
        <f t="shared" si="10"/>
        <v>1.583217560433454</v>
      </c>
      <c r="E134" s="4">
        <f t="shared" si="11"/>
        <v>2.7146260123868511</v>
      </c>
      <c r="G134" s="4">
        <f t="shared" si="9"/>
        <v>1.0354510354510356</v>
      </c>
    </row>
    <row r="135" spans="1:7" x14ac:dyDescent="0.2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8"/>
        <v>4.3208402960133618E-2</v>
      </c>
      <c r="D135" s="4">
        <f t="shared" si="10"/>
        <v>1.4649414233257561</v>
      </c>
      <c r="E135" s="4">
        <f t="shared" si="11"/>
        <v>3.1508085746521246</v>
      </c>
      <c r="G135" s="4">
        <f t="shared" si="9"/>
        <v>1.0432084029601336</v>
      </c>
    </row>
    <row r="136" spans="1:7" x14ac:dyDescent="0.2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8"/>
        <v>3.9937759336099443E-2</v>
      </c>
      <c r="D136" s="4">
        <f t="shared" si="10"/>
        <v>2.5318450426789227</v>
      </c>
      <c r="E136" s="4">
        <f t="shared" si="11"/>
        <v>1.6528075439348477</v>
      </c>
      <c r="G136" s="4">
        <f t="shared" si="9"/>
        <v>1.0399377593360994</v>
      </c>
    </row>
    <row r="137" spans="1:7" x14ac:dyDescent="0.2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8"/>
        <v>2.891515407344869E-2</v>
      </c>
      <c r="D137" s="4">
        <f t="shared" si="10"/>
        <v>2.1232354918216445</v>
      </c>
      <c r="E137" s="4">
        <f t="shared" si="11"/>
        <v>1.8902852583283463</v>
      </c>
      <c r="G137" s="4">
        <f t="shared" si="9"/>
        <v>1.0289151540734487</v>
      </c>
    </row>
    <row r="138" spans="1:7" x14ac:dyDescent="0.2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8"/>
        <v>4.0453451354918846E-2</v>
      </c>
      <c r="D138" s="4">
        <f t="shared" si="10"/>
        <v>2.5556106756622681</v>
      </c>
      <c r="E138" s="4">
        <f t="shared" si="11"/>
        <v>1.6428343644365075</v>
      </c>
      <c r="G138" s="4">
        <f t="shared" si="9"/>
        <v>1.0404534513549188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8"/>
        <v>3.3495866016535869E-2</v>
      </c>
      <c r="D139" s="4">
        <f t="shared" si="10"/>
        <v>1.8346946713341112</v>
      </c>
      <c r="E139" s="4">
        <f t="shared" si="11"/>
        <v>2.1980428704566637</v>
      </c>
      <c r="G139" s="4">
        <f t="shared" si="9"/>
        <v>1.0334958660165359</v>
      </c>
    </row>
    <row r="140" spans="1:7" x14ac:dyDescent="0.2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8"/>
        <v>4.053236539624927E-2</v>
      </c>
      <c r="D140" s="4">
        <f t="shared" si="10"/>
        <v>1.4938996836873024</v>
      </c>
      <c r="E140" s="4">
        <f t="shared" si="11"/>
        <v>3.0247026532479415</v>
      </c>
      <c r="G140" s="4">
        <f t="shared" si="9"/>
        <v>1.0405323653962493</v>
      </c>
    </row>
    <row r="141" spans="1:7" x14ac:dyDescent="0.2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8"/>
        <v>3.7088710615044818E-2</v>
      </c>
      <c r="D141" s="4">
        <f t="shared" si="10"/>
        <v>3.2328509678631834</v>
      </c>
      <c r="E141" s="4">
        <f t="shared" si="11"/>
        <v>1.4478579244171366</v>
      </c>
      <c r="G141" s="4">
        <f t="shared" si="9"/>
        <v>1.0370887106150448</v>
      </c>
    </row>
    <row r="142" spans="1:7" x14ac:dyDescent="0.2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8"/>
        <v>3.002070393374745E-2</v>
      </c>
      <c r="D142" s="4">
        <f t="shared" si="10"/>
        <v>2.3822441430332923</v>
      </c>
      <c r="E142" s="4">
        <f t="shared" si="11"/>
        <v>1.7234611953612846</v>
      </c>
      <c r="G142" s="4">
        <f t="shared" si="9"/>
        <v>1.0300207039337475</v>
      </c>
    </row>
    <row r="143" spans="1:7" x14ac:dyDescent="0.2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8"/>
        <v>2.9489204844655115E-2</v>
      </c>
      <c r="D143" s="4">
        <f t="shared" si="10"/>
        <v>1.8490749756572542</v>
      </c>
      <c r="E143" s="4">
        <f t="shared" si="11"/>
        <v>2.1777522935779814</v>
      </c>
      <c r="G143" s="4">
        <f t="shared" si="9"/>
        <v>1.0294892048446551</v>
      </c>
    </row>
    <row r="144" spans="1:7" x14ac:dyDescent="0.2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8"/>
        <v>4.3208402960133618E-2</v>
      </c>
      <c r="D144" s="4">
        <f t="shared" si="10"/>
        <v>3.1508085746521246</v>
      </c>
      <c r="E144" s="4">
        <f t="shared" si="11"/>
        <v>1.4649414233257561</v>
      </c>
      <c r="G144" s="4">
        <f t="shared" si="9"/>
        <v>1.0432084029601336</v>
      </c>
    </row>
    <row r="145" spans="1:7" x14ac:dyDescent="0.2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8"/>
        <v>3.8961038961038863E-2</v>
      </c>
      <c r="D145" s="4">
        <f t="shared" si="10"/>
        <v>2.418848167539267</v>
      </c>
      <c r="E145" s="4">
        <f t="shared" si="11"/>
        <v>1.7047970479704795</v>
      </c>
      <c r="G145" s="4">
        <f t="shared" si="9"/>
        <v>1.0389610389610389</v>
      </c>
    </row>
    <row r="146" spans="1:7" x14ac:dyDescent="0.2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8"/>
        <v>4.1191670466636188E-2</v>
      </c>
      <c r="D146" s="4">
        <f t="shared" si="10"/>
        <v>2.7247877407330705</v>
      </c>
      <c r="E146" s="4">
        <f t="shared" si="11"/>
        <v>1.5797814863729138</v>
      </c>
      <c r="G146" s="4">
        <f t="shared" si="9"/>
        <v>1.0411916704666362</v>
      </c>
    </row>
    <row r="147" spans="1:7" x14ac:dyDescent="0.2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8"/>
        <v>4.1767848470131153E-2</v>
      </c>
      <c r="D147" s="4">
        <f t="shared" si="10"/>
        <v>3.0190615835777126</v>
      </c>
      <c r="E147" s="4">
        <f t="shared" si="11"/>
        <v>1.495279593318809</v>
      </c>
      <c r="G147" s="4">
        <f t="shared" si="9"/>
        <v>1.0417678484701312</v>
      </c>
    </row>
    <row r="148" spans="1:7" x14ac:dyDescent="0.2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8"/>
        <v>4.1767848470131153E-2</v>
      </c>
      <c r="D148" s="4">
        <f t="shared" si="10"/>
        <v>3.0190615835777126</v>
      </c>
      <c r="E148" s="4">
        <f t="shared" si="11"/>
        <v>1.495279593318809</v>
      </c>
      <c r="G148" s="4">
        <f t="shared" si="9"/>
        <v>1.0417678484701312</v>
      </c>
    </row>
    <row r="149" spans="1:7" x14ac:dyDescent="0.2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8"/>
        <v>4.0146971416220811E-2</v>
      </c>
      <c r="D149" s="4">
        <f t="shared" si="10"/>
        <v>1.9321396878425641</v>
      </c>
      <c r="E149" s="4">
        <f t="shared" si="11"/>
        <v>2.0728005824046591</v>
      </c>
      <c r="G149" s="4">
        <f t="shared" si="9"/>
        <v>1.0401469714162208</v>
      </c>
    </row>
    <row r="150" spans="1:7" x14ac:dyDescent="0.2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8"/>
        <v>4.0291065894084488E-2</v>
      </c>
      <c r="D150" s="4">
        <f t="shared" si="10"/>
        <v>2.1383086010661287</v>
      </c>
      <c r="E150" s="4">
        <f t="shared" si="11"/>
        <v>1.8784963928616634</v>
      </c>
      <c r="G150" s="4">
        <f t="shared" si="9"/>
        <v>1.0402910658940845</v>
      </c>
    </row>
    <row r="151" spans="1:7" x14ac:dyDescent="0.2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8"/>
        <v>3.9304610733182255E-2</v>
      </c>
      <c r="D151" s="4">
        <f t="shared" si="10"/>
        <v>2.0385208012326657</v>
      </c>
      <c r="E151" s="4">
        <f t="shared" si="11"/>
        <v>1.9629080118694364</v>
      </c>
      <c r="G151" s="4">
        <f t="shared" si="9"/>
        <v>1.0393046107331823</v>
      </c>
    </row>
    <row r="152" spans="1:7" x14ac:dyDescent="0.2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8"/>
        <v>4.1986687147977486E-2</v>
      </c>
      <c r="D152" s="4">
        <f t="shared" si="10"/>
        <v>1.6021328958162429</v>
      </c>
      <c r="E152" s="4">
        <f t="shared" si="11"/>
        <v>2.6607629427792916</v>
      </c>
      <c r="G152" s="4">
        <f t="shared" si="9"/>
        <v>1.0419866871479775</v>
      </c>
    </row>
    <row r="153" spans="1:7" x14ac:dyDescent="0.2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8"/>
        <v>4.4025157232704393E-2</v>
      </c>
      <c r="D153" s="4">
        <f t="shared" si="10"/>
        <v>1.5512195121951218</v>
      </c>
      <c r="E153" s="4">
        <f t="shared" si="11"/>
        <v>2.8141592920353982</v>
      </c>
      <c r="G153" s="4">
        <f t="shared" si="9"/>
        <v>1.0440251572327044</v>
      </c>
    </row>
    <row r="154" spans="1:7" x14ac:dyDescent="0.2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8"/>
        <v>3.4252965480474407E-2</v>
      </c>
      <c r="D154" s="4">
        <f t="shared" si="10"/>
        <v>1.8892106257081707</v>
      </c>
      <c r="E154" s="4">
        <f t="shared" si="11"/>
        <v>2.1245929491717397</v>
      </c>
      <c r="G154" s="4">
        <f t="shared" si="9"/>
        <v>1.0342529654804744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8"/>
        <v>2.982584211075201E-2</v>
      </c>
      <c r="D155" s="4">
        <f t="shared" si="10"/>
        <v>1.7652798232695142</v>
      </c>
      <c r="E155" s="4">
        <f t="shared" si="11"/>
        <v>2.3067115708443593</v>
      </c>
      <c r="G155" s="4">
        <f t="shared" si="9"/>
        <v>1.029825842110752</v>
      </c>
    </row>
    <row r="156" spans="1:7" x14ac:dyDescent="0.2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8"/>
        <v>2.8485132531375301E-2</v>
      </c>
      <c r="D156" s="4">
        <f t="shared" si="10"/>
        <v>1.7737034129219971</v>
      </c>
      <c r="E156" s="4">
        <f t="shared" si="11"/>
        <v>2.2924849280725841</v>
      </c>
      <c r="G156" s="4">
        <f t="shared" si="9"/>
        <v>1.0284851325313753</v>
      </c>
    </row>
    <row r="157" spans="1:7" x14ac:dyDescent="0.2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8"/>
        <v>6.0099049658680181E-2</v>
      </c>
      <c r="D157" s="4">
        <f t="shared" si="10"/>
        <v>2.5981568422882977</v>
      </c>
      <c r="E157" s="4">
        <f t="shared" si="11"/>
        <v>1.6257208138396257</v>
      </c>
      <c r="G157" s="4">
        <f t="shared" si="9"/>
        <v>1.0600990496586802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8"/>
        <v>2.3185220076411994E-2</v>
      </c>
      <c r="D159" s="4">
        <f t="shared" si="10"/>
        <v>2.0265153523890338</v>
      </c>
      <c r="E159" s="4">
        <f t="shared" si="11"/>
        <v>1.974169551066798</v>
      </c>
      <c r="G159" s="4">
        <f t="shared" si="9"/>
        <v>1.023185220076412</v>
      </c>
    </row>
    <row r="160" spans="1:7" x14ac:dyDescent="0.2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8"/>
        <v>3.7665386256935607E-2</v>
      </c>
      <c r="D160" s="4">
        <f t="shared" si="10"/>
        <v>2.2190126672191313</v>
      </c>
      <c r="E160" s="4">
        <f t="shared" si="11"/>
        <v>1.8203360202000585</v>
      </c>
      <c r="G160" s="4">
        <f t="shared" si="9"/>
        <v>1.0376653862569356</v>
      </c>
    </row>
    <row r="161" spans="1:7" x14ac:dyDescent="0.2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8"/>
        <v>3.7398886437651102E-2</v>
      </c>
      <c r="D161" s="4">
        <f t="shared" si="10"/>
        <v>1.723831944947483</v>
      </c>
      <c r="E161" s="4">
        <f t="shared" si="11"/>
        <v>2.3815361521140859</v>
      </c>
      <c r="G161" s="4">
        <f t="shared" si="9"/>
        <v>1.0373988864376511</v>
      </c>
    </row>
    <row r="162" spans="1:7" x14ac:dyDescent="0.2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8"/>
        <v>2.5883838383838453E-2</v>
      </c>
      <c r="D162" s="4">
        <f t="shared" si="10"/>
        <v>1.968924798011187</v>
      </c>
      <c r="E162" s="4">
        <f t="shared" si="11"/>
        <v>2.0320718409236691</v>
      </c>
      <c r="G162" s="4">
        <f t="shared" si="9"/>
        <v>1.0258838383838385</v>
      </c>
    </row>
    <row r="163" spans="1:7" x14ac:dyDescent="0.2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8"/>
        <v>3.7037037037036979E-2</v>
      </c>
      <c r="D163" s="4">
        <f t="shared" si="10"/>
        <v>2.8421052631578947</v>
      </c>
      <c r="E163" s="4">
        <f t="shared" si="11"/>
        <v>1.5428571428571427</v>
      </c>
      <c r="G163" s="4">
        <f t="shared" si="9"/>
        <v>1.037037037037037</v>
      </c>
    </row>
    <row r="164" spans="1:7" x14ac:dyDescent="0.2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8"/>
        <v>3.9809863339275164E-2</v>
      </c>
      <c r="D164" s="4">
        <f t="shared" si="10"/>
        <v>1.9422965954991347</v>
      </c>
      <c r="E164" s="4">
        <f t="shared" si="11"/>
        <v>2.0612369871402327</v>
      </c>
      <c r="G164" s="4">
        <f t="shared" si="9"/>
        <v>1.0398098633392752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8"/>
        <v>7.8600114744693084E-2</v>
      </c>
      <c r="D165" s="4">
        <f t="shared" si="10"/>
        <v>1.7758532857870606</v>
      </c>
      <c r="E165" s="4">
        <f t="shared" si="11"/>
        <v>2.2889034799737362</v>
      </c>
      <c r="G165" s="4">
        <f t="shared" si="9"/>
        <v>1.0786001147446931</v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4">
        <f t="shared" si="30"/>
        <v>2.8469890967571354E-2</v>
      </c>
      <c r="E430" s="4">
        <f t="shared" si="31"/>
        <v>3.2683215202435716</v>
      </c>
      <c r="F430" s="4">
        <f t="shared" si="32"/>
        <v>3.6951899701086117</v>
      </c>
      <c r="G430" s="4">
        <f t="shared" si="33"/>
        <v>2.3617743835766309</v>
      </c>
      <c r="I430" s="4">
        <f t="shared" si="34"/>
        <v>1.0284698909675714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4">
        <f t="shared" si="30"/>
        <v>2.5207550865865791E-2</v>
      </c>
      <c r="E431" s="4">
        <f t="shared" si="31"/>
        <v>1.9618144660766756</v>
      </c>
      <c r="F431" s="4">
        <f t="shared" si="32"/>
        <v>3.7654843430359</v>
      </c>
      <c r="G431" s="4">
        <f t="shared" si="33"/>
        <v>4.4504235163428882</v>
      </c>
      <c r="I431" s="4">
        <f t="shared" si="34"/>
        <v>1.0252075508658658</v>
      </c>
    </row>
    <row r="432" spans="1: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4">
        <f t="shared" si="30"/>
        <v>2.9698620193315817E-2</v>
      </c>
      <c r="E432" s="4">
        <f t="shared" si="31"/>
        <v>1.9987825752400332</v>
      </c>
      <c r="F432" s="4">
        <f t="shared" si="32"/>
        <v>3.9809382219263156</v>
      </c>
      <c r="G432" s="4">
        <f t="shared" si="33"/>
        <v>4.0241708967413583</v>
      </c>
      <c r="I432" s="4">
        <f t="shared" si="34"/>
        <v>1.0296986201933158</v>
      </c>
    </row>
    <row r="433" spans="1: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4">
        <f t="shared" si="30"/>
        <v>2.8069683807388612E-2</v>
      </c>
      <c r="E433" s="4">
        <f t="shared" si="31"/>
        <v>2.4970066863629294</v>
      </c>
      <c r="F433" s="4">
        <f t="shared" si="32"/>
        <v>3.6291880897225823</v>
      </c>
      <c r="G433" s="4">
        <f t="shared" si="33"/>
        <v>3.0866410379625173</v>
      </c>
      <c r="I433" s="4">
        <f t="shared" si="34"/>
        <v>1.0280696838073886</v>
      </c>
    </row>
    <row r="434" spans="1: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4">
        <f t="shared" si="30"/>
        <v>2.2162566027244868E-2</v>
      </c>
      <c r="E434" s="4">
        <f t="shared" si="31"/>
        <v>2.215683129182735</v>
      </c>
      <c r="F434" s="4">
        <f t="shared" si="32"/>
        <v>3.3824604021980811</v>
      </c>
      <c r="G434" s="4">
        <f t="shared" si="33"/>
        <v>3.9521139011605277</v>
      </c>
      <c r="I434" s="4">
        <f t="shared" si="34"/>
        <v>1.0221625660272449</v>
      </c>
    </row>
    <row r="435" spans="1: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4">
        <f t="shared" si="30"/>
        <v>2.9547074505461124E-2</v>
      </c>
      <c r="E435" s="4">
        <f t="shared" si="31"/>
        <v>1.6875910697535939</v>
      </c>
      <c r="F435" s="4">
        <f t="shared" si="32"/>
        <v>4.0449738982018504</v>
      </c>
      <c r="G435" s="4">
        <f t="shared" si="33"/>
        <v>6.2414569131749644</v>
      </c>
      <c r="I435" s="4">
        <f t="shared" si="34"/>
        <v>1.0295470745054611</v>
      </c>
    </row>
    <row r="436" spans="1: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4">
        <f t="shared" si="30"/>
        <v>2.8350310992637739E-2</v>
      </c>
      <c r="E436" s="4">
        <f t="shared" si="31"/>
        <v>3.1193179709057013</v>
      </c>
      <c r="F436" s="4">
        <f t="shared" si="32"/>
        <v>3.35297951293908</v>
      </c>
      <c r="G436" s="4">
        <f t="shared" si="33"/>
        <v>2.6234676250008673</v>
      </c>
      <c r="I436" s="4">
        <f t="shared" si="34"/>
        <v>1.0283503109926377</v>
      </c>
    </row>
    <row r="437" spans="1: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4">
        <f t="shared" si="30"/>
        <v>3.5888424051214951E-2</v>
      </c>
      <c r="E437" s="4">
        <f t="shared" si="31"/>
        <v>1.6416177564735557</v>
      </c>
      <c r="F437" s="4">
        <f t="shared" si="32"/>
        <v>4.5665421271074145</v>
      </c>
      <c r="G437" s="4">
        <f t="shared" si="33"/>
        <v>5.8186652068299738</v>
      </c>
      <c r="I437" s="4">
        <f t="shared" si="34"/>
        <v>1.035888424051215</v>
      </c>
    </row>
    <row r="438" spans="1: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4">
        <f t="shared" si="30"/>
        <v>2.1834515784931341E-2</v>
      </c>
      <c r="E438" s="4">
        <f t="shared" si="31"/>
        <v>3.2658238352807856</v>
      </c>
      <c r="F438" s="4">
        <f t="shared" si="32"/>
        <v>3.3392293624295073</v>
      </c>
      <c r="G438" s="4">
        <f t="shared" si="33"/>
        <v>2.5359582794994364</v>
      </c>
      <c r="I438" s="4">
        <f t="shared" si="34"/>
        <v>1.0218345157849313</v>
      </c>
    </row>
    <row r="439" spans="1: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4">
        <f t="shared" si="30"/>
        <v>2.7265740419956996E-2</v>
      </c>
      <c r="E439" s="4">
        <f t="shared" si="31"/>
        <v>2.8941771704513588</v>
      </c>
      <c r="F439" s="4">
        <f t="shared" si="32"/>
        <v>3.348920015825247</v>
      </c>
      <c r="G439" s="4">
        <f t="shared" si="33"/>
        <v>2.8099760166801571</v>
      </c>
      <c r="I439" s="4">
        <f t="shared" si="34"/>
        <v>1.027265740419957</v>
      </c>
    </row>
    <row r="440" spans="1: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4">
        <f t="shared" si="30"/>
        <v>3.2233361180729503E-2</v>
      </c>
      <c r="E440" s="4">
        <f t="shared" si="31"/>
        <v>1.4626298282533432</v>
      </c>
      <c r="F440" s="4">
        <f t="shared" si="32"/>
        <v>5.4292553861660569</v>
      </c>
      <c r="G440" s="4">
        <f t="shared" si="33"/>
        <v>7.5692956262076212</v>
      </c>
      <c r="I440" s="4">
        <f t="shared" si="34"/>
        <v>1.0322333611807295</v>
      </c>
    </row>
    <row r="441" spans="1: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4">
        <f t="shared" si="30"/>
        <v>2.8535010895933688E-2</v>
      </c>
      <c r="E441" s="4">
        <f t="shared" si="31"/>
        <v>2.2470204182193347</v>
      </c>
      <c r="F441" s="4">
        <f t="shared" si="32"/>
        <v>3.4602579910841329</v>
      </c>
      <c r="G441" s="4">
        <f t="shared" si="33"/>
        <v>3.7598165515819857</v>
      </c>
      <c r="I441" s="4">
        <f t="shared" si="34"/>
        <v>1.0285350108959337</v>
      </c>
    </row>
    <row r="442" spans="1: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4">
        <f t="shared" si="30"/>
        <v>2.8429507778694241E-2</v>
      </c>
      <c r="E442" s="4">
        <f t="shared" si="31"/>
        <v>4.6132304220483018</v>
      </c>
      <c r="F442" s="4">
        <f t="shared" si="32"/>
        <v>3.8344474597916753</v>
      </c>
      <c r="G442" s="4">
        <f t="shared" si="33"/>
        <v>1.9141012934361972</v>
      </c>
      <c r="I442" s="4">
        <f t="shared" si="34"/>
        <v>1.0284295077786942</v>
      </c>
    </row>
    <row r="443" spans="1: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4">
        <f t="shared" si="30"/>
        <v>2.264821798754002E-2</v>
      </c>
      <c r="E443" s="4">
        <f t="shared" si="31"/>
        <v>2.6520557586793228</v>
      </c>
      <c r="F443" s="4">
        <f t="shared" si="32"/>
        <v>3.4579760925551435</v>
      </c>
      <c r="G443" s="4">
        <f t="shared" si="33"/>
        <v>2.9962769251837029</v>
      </c>
      <c r="I443" s="4">
        <f t="shared" si="34"/>
        <v>1.02264821798754</v>
      </c>
    </row>
    <row r="444" spans="1: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4">
        <f t="shared" si="30"/>
        <v>2.7247435097365713E-2</v>
      </c>
      <c r="E444" s="4">
        <f t="shared" si="31"/>
        <v>3.2004001268834283</v>
      </c>
      <c r="F444" s="4">
        <f t="shared" si="32"/>
        <v>2.7783858454938137</v>
      </c>
      <c r="G444" s="4">
        <f t="shared" si="33"/>
        <v>3.0523366616323049</v>
      </c>
      <c r="I444" s="4">
        <f t="shared" si="34"/>
        <v>1.0272474350973657</v>
      </c>
    </row>
    <row r="445" spans="1: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4">
        <f t="shared" si="30"/>
        <v>2.7134151251365424E-2</v>
      </c>
      <c r="E445" s="4">
        <f t="shared" si="31"/>
        <v>2.6416437341456969</v>
      </c>
      <c r="F445" s="4">
        <f t="shared" si="32"/>
        <v>3.0203145997117811</v>
      </c>
      <c r="G445" s="4">
        <f t="shared" si="33"/>
        <v>3.4440422965784929</v>
      </c>
      <c r="I445" s="4">
        <f t="shared" si="34"/>
        <v>1.0271341512513654</v>
      </c>
    </row>
    <row r="446" spans="1: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4">
        <f t="shared" si="30"/>
        <v>3.5064045051295345E-2</v>
      </c>
      <c r="E446" s="4">
        <f t="shared" si="31"/>
        <v>3.7799312118177149</v>
      </c>
      <c r="F446" s="4">
        <f t="shared" si="32"/>
        <v>3.5190206372618293</v>
      </c>
      <c r="G446" s="4">
        <f t="shared" si="33"/>
        <v>2.2159439706366357</v>
      </c>
      <c r="I446" s="4">
        <f t="shared" si="34"/>
        <v>1.0350640450512953</v>
      </c>
    </row>
    <row r="447" spans="1: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4">
        <f t="shared" si="30"/>
        <v>3.2144066361943224E-2</v>
      </c>
      <c r="E447" s="4">
        <f t="shared" si="31"/>
        <v>1.8250022528031307</v>
      </c>
      <c r="F447" s="4">
        <f t="shared" si="32"/>
        <v>4.3540746270772388</v>
      </c>
      <c r="G447" s="4">
        <f t="shared" si="33"/>
        <v>4.4966951565561297</v>
      </c>
      <c r="I447" s="4">
        <f t="shared" si="34"/>
        <v>1.0321440663619432</v>
      </c>
    </row>
    <row r="448" spans="1: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4">
        <f t="shared" si="30"/>
        <v>2.8132262688395082E-2</v>
      </c>
      <c r="E448" s="4">
        <f t="shared" si="31"/>
        <v>3.7472035599746212</v>
      </c>
      <c r="F448" s="4">
        <f t="shared" si="32"/>
        <v>4.1235115774171032</v>
      </c>
      <c r="G448" s="4">
        <f t="shared" si="33"/>
        <v>2.0382266177527324</v>
      </c>
      <c r="I448" s="4">
        <f t="shared" si="34"/>
        <v>1.0281322626883951</v>
      </c>
    </row>
    <row r="449" spans="1: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4">
        <f t="shared" si="30"/>
        <v>3.3024617019499658E-2</v>
      </c>
      <c r="E449" s="4">
        <f t="shared" si="31"/>
        <v>10.199601258361124</v>
      </c>
      <c r="F449" s="4">
        <f t="shared" si="32"/>
        <v>5.6283792912784163</v>
      </c>
      <c r="G449" s="4">
        <f t="shared" si="33"/>
        <v>1.3806702345965916</v>
      </c>
      <c r="I449" s="4">
        <f t="shared" si="34"/>
        <v>1.0330246170194997</v>
      </c>
    </row>
    <row r="450" spans="1: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4">
        <f t="shared" si="30"/>
        <v>2.2273425499231836E-2</v>
      </c>
      <c r="E450" s="4">
        <f t="shared" si="31"/>
        <v>2.5265200517464419</v>
      </c>
      <c r="F450" s="4">
        <f t="shared" si="32"/>
        <v>3.5933762649494017</v>
      </c>
      <c r="G450" s="4">
        <f t="shared" si="33"/>
        <v>3.0683424980361349</v>
      </c>
      <c r="I450" s="4">
        <f t="shared" si="34"/>
        <v>1.0222734254992318</v>
      </c>
    </row>
    <row r="451" spans="1: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4">
        <f t="shared" ref="D451:D514" si="35">IF(A451="","",((1/A451)+(1/B451)+(1/C451))-1)</f>
        <v>3.5074467470267212E-2</v>
      </c>
      <c r="E451" s="4">
        <f t="shared" ref="E451:E514" si="36">IF(A451="","",(3*A451)/(3-($D451*A451)))</f>
        <v>1.2685388857850992</v>
      </c>
      <c r="F451" s="4">
        <f t="shared" ref="F451:F514" si="37">IF(B451="","",(3*B451)/(3-($D451*B451)))</f>
        <v>7.0814654093496872</v>
      </c>
      <c r="G451" s="4">
        <f t="shared" ref="G451:G514" si="38">IF(C451="","",(3*C451)/(3-($D451*C451)))</f>
        <v>14.188869265929668</v>
      </c>
      <c r="I451" s="4">
        <f t="shared" ref="I451:I514" si="39">IF(A451="","",D451+1)</f>
        <v>1.0350744674702672</v>
      </c>
    </row>
    <row r="452" spans="1: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4">
        <f t="shared" si="35"/>
        <v>3.4416395989894655E-2</v>
      </c>
      <c r="E452" s="4">
        <f t="shared" si="36"/>
        <v>1.2476046021508398</v>
      </c>
      <c r="F452" s="4">
        <f t="shared" si="37"/>
        <v>7.3753551229490268</v>
      </c>
      <c r="G452" s="4">
        <f t="shared" si="38"/>
        <v>15.903988162278566</v>
      </c>
      <c r="I452" s="4">
        <f t="shared" si="39"/>
        <v>1.0344163959898947</v>
      </c>
    </row>
    <row r="453" spans="1: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4">
        <f t="shared" si="35"/>
        <v>3.2945201337464924E-2</v>
      </c>
      <c r="E453" s="4">
        <f t="shared" si="36"/>
        <v>9.9624573927641205</v>
      </c>
      <c r="F453" s="4">
        <f t="shared" si="37"/>
        <v>6.7913506893121296</v>
      </c>
      <c r="G453" s="4">
        <f t="shared" si="38"/>
        <v>1.3291208269168053</v>
      </c>
      <c r="I453" s="4">
        <f t="shared" si="39"/>
        <v>1.0329452013374649</v>
      </c>
    </row>
    <row r="454" spans="1: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4">
        <f t="shared" si="35"/>
        <v>2.1846354571532167E-2</v>
      </c>
      <c r="E454" s="4">
        <f t="shared" si="36"/>
        <v>2.5878666836715238</v>
      </c>
      <c r="F454" s="4">
        <f t="shared" si="37"/>
        <v>3.7918919908219939</v>
      </c>
      <c r="G454" s="4">
        <f t="shared" si="38"/>
        <v>2.8582801345314914</v>
      </c>
      <c r="I454" s="4">
        <f t="shared" si="39"/>
        <v>1.0218463545715322</v>
      </c>
    </row>
    <row r="455" spans="1: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4">
        <f t="shared" si="35"/>
        <v>2.6362410447328122E-2</v>
      </c>
      <c r="E455" s="4">
        <f t="shared" si="36"/>
        <v>1.3764498968370726</v>
      </c>
      <c r="F455" s="4">
        <f t="shared" si="37"/>
        <v>5.8677181829378142</v>
      </c>
      <c r="G455" s="4">
        <f t="shared" si="38"/>
        <v>9.7022050663670711</v>
      </c>
      <c r="I455" s="4">
        <f t="shared" si="39"/>
        <v>1.0263624104473281</v>
      </c>
    </row>
    <row r="456" spans="1: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4">
        <f t="shared" si="35"/>
        <v>2.6525091344788754E-2</v>
      </c>
      <c r="E456" s="4">
        <f t="shared" si="36"/>
        <v>2.8395447121816662</v>
      </c>
      <c r="F456" s="4">
        <f t="shared" si="37"/>
        <v>3.6756978904631192</v>
      </c>
      <c r="G456" s="4">
        <f t="shared" si="38"/>
        <v>2.6611762165992241</v>
      </c>
      <c r="I456" s="4">
        <f t="shared" si="39"/>
        <v>1.0265250913447888</v>
      </c>
    </row>
    <row r="457" spans="1: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4">
        <f t="shared" si="35"/>
        <v>2.949268786874959E-2</v>
      </c>
      <c r="E457" s="4">
        <f t="shared" si="36"/>
        <v>2.1442681621287938</v>
      </c>
      <c r="F457" s="4">
        <f t="shared" si="37"/>
        <v>3.7858466660841481</v>
      </c>
      <c r="G457" s="4">
        <f t="shared" si="38"/>
        <v>3.7105928593643647</v>
      </c>
      <c r="I457" s="4">
        <f t="shared" si="39"/>
        <v>1.0294926878687496</v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4">
        <f t="shared" si="35"/>
        <v>2.5856568726115192E-2</v>
      </c>
      <c r="E459" s="4">
        <f t="shared" si="36"/>
        <v>5.685598174995949</v>
      </c>
      <c r="F459" s="4">
        <f t="shared" si="37"/>
        <v>4.4115974270929064</v>
      </c>
      <c r="G459" s="4">
        <f t="shared" si="38"/>
        <v>1.6738033461901214</v>
      </c>
      <c r="I459" s="4">
        <f t="shared" si="39"/>
        <v>1.0258565687261152</v>
      </c>
    </row>
    <row r="460" spans="1: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4">
        <f t="shared" si="35"/>
        <v>3.4695229061797228E-2</v>
      </c>
      <c r="E460" s="4">
        <f t="shared" si="36"/>
        <v>1.1963260099460817</v>
      </c>
      <c r="F460" s="4">
        <f t="shared" si="37"/>
        <v>9.1813157242591217</v>
      </c>
      <c r="G460" s="4">
        <f t="shared" si="38"/>
        <v>18.119028212082146</v>
      </c>
      <c r="I460" s="4">
        <f t="shared" si="39"/>
        <v>1.0346952290617972</v>
      </c>
    </row>
    <row r="461" spans="1: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4">
        <f t="shared" si="35"/>
        <v>2.3774508973398945E-2</v>
      </c>
      <c r="E461" s="4">
        <f t="shared" si="36"/>
        <v>2.1045234683370686</v>
      </c>
      <c r="F461" s="4">
        <f t="shared" si="37"/>
        <v>3.8754791424389974</v>
      </c>
      <c r="G461" s="4">
        <f t="shared" si="38"/>
        <v>3.7481197781906266</v>
      </c>
      <c r="I461" s="4">
        <f t="shared" si="39"/>
        <v>1.0237745089733989</v>
      </c>
    </row>
    <row r="462" spans="1: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4">
        <f t="shared" si="35"/>
        <v>2.0947016370357341E-2</v>
      </c>
      <c r="E462" s="4">
        <f t="shared" si="36"/>
        <v>2.7103391871322442</v>
      </c>
      <c r="F462" s="4">
        <f t="shared" si="37"/>
        <v>3.2940608001767129</v>
      </c>
      <c r="G462" s="4">
        <f t="shared" si="38"/>
        <v>3.0537538075613693</v>
      </c>
      <c r="I462" s="4">
        <f t="shared" si="39"/>
        <v>1.0209470163703573</v>
      </c>
    </row>
    <row r="463" spans="1: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4">
        <f t="shared" si="35"/>
        <v>2.7434590169599149E-2</v>
      </c>
      <c r="E463" s="4">
        <f t="shared" si="36"/>
        <v>2.5375497536893459</v>
      </c>
      <c r="F463" s="4">
        <f t="shared" si="37"/>
        <v>3.3601743741126922</v>
      </c>
      <c r="G463" s="4">
        <f t="shared" si="38"/>
        <v>3.2434313194417324</v>
      </c>
      <c r="I463" s="4">
        <f t="shared" si="39"/>
        <v>1.0274345901695991</v>
      </c>
    </row>
    <row r="464" spans="1: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4">
        <f t="shared" si="35"/>
        <v>2.616568944198483E-2</v>
      </c>
      <c r="E464" s="4">
        <f t="shared" si="36"/>
        <v>3.0806061847225066</v>
      </c>
      <c r="F464" s="4">
        <f t="shared" si="37"/>
        <v>3.1333527745375767</v>
      </c>
      <c r="G464" s="4">
        <f t="shared" si="38"/>
        <v>2.8070836754497281</v>
      </c>
      <c r="I464" s="4">
        <f t="shared" si="39"/>
        <v>1.0261656894419848</v>
      </c>
    </row>
    <row r="465" spans="1: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4">
        <f t="shared" si="35"/>
        <v>2.9351566482064051E-2</v>
      </c>
      <c r="E465" s="4">
        <f t="shared" si="36"/>
        <v>1.9359887244442322</v>
      </c>
      <c r="F465" s="4">
        <f t="shared" si="37"/>
        <v>3.7744192769162783</v>
      </c>
      <c r="G465" s="4">
        <f t="shared" si="38"/>
        <v>4.5761009684332654</v>
      </c>
      <c r="I465" s="4">
        <f t="shared" si="39"/>
        <v>1.0293515664820641</v>
      </c>
    </row>
    <row r="466" spans="1: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4">
        <f t="shared" si="35"/>
        <v>2.707120887810599E-2</v>
      </c>
      <c r="E466" s="4">
        <f t="shared" si="36"/>
        <v>1.9642082802618983</v>
      </c>
      <c r="F466" s="4">
        <f t="shared" si="37"/>
        <v>3.5395542130769742</v>
      </c>
      <c r="G466" s="4">
        <f t="shared" si="38"/>
        <v>4.7992113616042573</v>
      </c>
      <c r="I466" s="4">
        <f t="shared" si="39"/>
        <v>1.027071208878106</v>
      </c>
    </row>
    <row r="467" spans="1: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4">
        <f t="shared" si="35"/>
        <v>3.0383490705525373E-2</v>
      </c>
      <c r="E467" s="4">
        <f t="shared" si="36"/>
        <v>1.9164905958356337</v>
      </c>
      <c r="F467" s="4">
        <f t="shared" si="37"/>
        <v>3.6716374516145232</v>
      </c>
      <c r="G467" s="4">
        <f t="shared" si="38"/>
        <v>4.8577908177335924</v>
      </c>
      <c r="I467" s="4">
        <f t="shared" si="39"/>
        <v>1.0303834907055254</v>
      </c>
    </row>
    <row r="468" spans="1: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4">
        <f t="shared" si="35"/>
        <v>2.7317505222099969E-2</v>
      </c>
      <c r="E468" s="4">
        <f t="shared" si="36"/>
        <v>3.4554055837545348</v>
      </c>
      <c r="F468" s="4">
        <f t="shared" si="37"/>
        <v>3.3384953121742176</v>
      </c>
      <c r="G468" s="4">
        <f t="shared" si="38"/>
        <v>2.4327216702996455</v>
      </c>
      <c r="I468" s="4">
        <f t="shared" si="39"/>
        <v>1.0273175052221</v>
      </c>
    </row>
    <row r="469" spans="1: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4">
        <f t="shared" si="35"/>
        <v>3.0871062700100316E-2</v>
      </c>
      <c r="E469" s="4">
        <f t="shared" si="36"/>
        <v>1.719910444248463</v>
      </c>
      <c r="F469" s="4">
        <f t="shared" si="37"/>
        <v>4.1390931571230514</v>
      </c>
      <c r="G469" s="4">
        <f t="shared" si="38"/>
        <v>5.650497622157074</v>
      </c>
      <c r="I469" s="4">
        <f t="shared" si="39"/>
        <v>1.0308710627001003</v>
      </c>
    </row>
    <row r="470" spans="1: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4">
        <f t="shared" si="35"/>
        <v>2.8464419475655589E-2</v>
      </c>
      <c r="E470" s="4">
        <f t="shared" si="36"/>
        <v>5.2490170380078656</v>
      </c>
      <c r="F470" s="4">
        <f t="shared" si="37"/>
        <v>3.8883495145631075</v>
      </c>
      <c r="G470" s="4">
        <f t="shared" si="38"/>
        <v>1.8105786618444848</v>
      </c>
      <c r="I470" s="4">
        <f t="shared" si="39"/>
        <v>1.0284644194756556</v>
      </c>
    </row>
    <row r="471" spans="1: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4">
        <f t="shared" si="35"/>
        <v>2.7101179218822935E-2</v>
      </c>
      <c r="E471" s="4">
        <f t="shared" si="36"/>
        <v>2.8410938918094071</v>
      </c>
      <c r="F471" s="4">
        <f t="shared" si="37"/>
        <v>3.1787318016525115</v>
      </c>
      <c r="G471" s="4">
        <f t="shared" si="38"/>
        <v>2.9991120197486807</v>
      </c>
      <c r="I471" s="4">
        <f t="shared" si="39"/>
        <v>1.0271011792188229</v>
      </c>
    </row>
    <row r="472" spans="1: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4">
        <f t="shared" si="35"/>
        <v>2.9400319410358255E-2</v>
      </c>
      <c r="E472" s="4">
        <f t="shared" si="36"/>
        <v>1.9672081797481131</v>
      </c>
      <c r="F472" s="4">
        <f t="shared" si="37"/>
        <v>3.4530256639640129</v>
      </c>
      <c r="G472" s="4">
        <f t="shared" si="38"/>
        <v>4.9489197174765831</v>
      </c>
      <c r="I472" s="4">
        <f t="shared" si="39"/>
        <v>1.0294003194103583</v>
      </c>
    </row>
    <row r="473" spans="1: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4">
        <f t="shared" si="35"/>
        <v>3.2846827818576729E-2</v>
      </c>
      <c r="E473" s="4">
        <f t="shared" si="36"/>
        <v>2.7822492560352172</v>
      </c>
      <c r="F473" s="4">
        <f t="shared" si="37"/>
        <v>3.2732500615069284</v>
      </c>
      <c r="G473" s="4">
        <f t="shared" si="38"/>
        <v>2.9844348117975894</v>
      </c>
      <c r="I473" s="4">
        <f t="shared" si="39"/>
        <v>1.0328468278185767</v>
      </c>
    </row>
    <row r="474" spans="1: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4">
        <f t="shared" si="35"/>
        <v>3.4456725148995782E-2</v>
      </c>
      <c r="E474" s="4">
        <f t="shared" si="36"/>
        <v>1.9528403339518285</v>
      </c>
      <c r="F474" s="4">
        <f t="shared" si="37"/>
        <v>4.0609733427175945</v>
      </c>
      <c r="G474" s="4">
        <f t="shared" si="38"/>
        <v>4.1377201777630361</v>
      </c>
      <c r="I474" s="4">
        <f t="shared" si="39"/>
        <v>1.0344567251489958</v>
      </c>
    </row>
    <row r="475" spans="1: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4">
        <f t="shared" si="35"/>
        <v>3.4005670145961675E-2</v>
      </c>
      <c r="E475" s="4">
        <f t="shared" si="36"/>
        <v>2.3299518921280815</v>
      </c>
      <c r="F475" s="4">
        <f t="shared" si="37"/>
        <v>3.5146572568990893</v>
      </c>
      <c r="G475" s="4">
        <f t="shared" si="38"/>
        <v>3.4930370329688598</v>
      </c>
      <c r="I475" s="4">
        <f t="shared" si="39"/>
        <v>1.0340056701459617</v>
      </c>
    </row>
    <row r="476" spans="1: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4">
        <f t="shared" si="35"/>
        <v>3.8682867932964937E-2</v>
      </c>
      <c r="E476" s="4">
        <f t="shared" si="36"/>
        <v>1.5816102981810773</v>
      </c>
      <c r="F476" s="4">
        <f t="shared" si="37"/>
        <v>4.3734659224697428</v>
      </c>
      <c r="G476" s="4">
        <f t="shared" si="38"/>
        <v>7.190034317837898</v>
      </c>
      <c r="I476" s="4">
        <f t="shared" si="39"/>
        <v>1.0386828679329649</v>
      </c>
    </row>
    <row r="477" spans="1: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4">
        <f t="shared" si="35"/>
        <v>3.8485124956124439E-2</v>
      </c>
      <c r="E477" s="4">
        <f t="shared" si="36"/>
        <v>2.6148675900139602</v>
      </c>
      <c r="F477" s="4">
        <f t="shared" si="37"/>
        <v>3.6426163946539627</v>
      </c>
      <c r="G477" s="4">
        <f t="shared" si="38"/>
        <v>2.915082103403063</v>
      </c>
      <c r="I477" s="4">
        <f t="shared" si="39"/>
        <v>1.0384851249561244</v>
      </c>
    </row>
    <row r="478" spans="1: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4">
        <f t="shared" si="35"/>
        <v>3.818657110238699E-2</v>
      </c>
      <c r="E478" s="4">
        <f t="shared" si="36"/>
        <v>2.6248652992242874</v>
      </c>
      <c r="F478" s="4">
        <f t="shared" si="37"/>
        <v>3.80585226209408</v>
      </c>
      <c r="G478" s="4">
        <f t="shared" si="38"/>
        <v>2.8068218896399602</v>
      </c>
      <c r="I478" s="4">
        <f t="shared" si="39"/>
        <v>1.038186571102387</v>
      </c>
    </row>
    <row r="479" spans="1: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4">
        <f t="shared" si="35"/>
        <v>3.9821428648594726E-2</v>
      </c>
      <c r="E479" s="4">
        <f t="shared" si="36"/>
        <v>1.7811379249389319</v>
      </c>
      <c r="F479" s="4">
        <f t="shared" si="37"/>
        <v>4.1908450624667921</v>
      </c>
      <c r="G479" s="4">
        <f t="shared" si="38"/>
        <v>5.0013552008353495</v>
      </c>
      <c r="I479" s="4">
        <f t="shared" si="39"/>
        <v>1.0398214286485947</v>
      </c>
    </row>
    <row r="480" spans="1: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4">
        <f t="shared" si="35"/>
        <v>3.9256282223034233E-2</v>
      </c>
      <c r="E480" s="4">
        <f t="shared" si="36"/>
        <v>2.8634144451332921</v>
      </c>
      <c r="F480" s="4">
        <f t="shared" si="37"/>
        <v>3.7449450159631072</v>
      </c>
      <c r="G480" s="4">
        <f t="shared" si="38"/>
        <v>2.6059313068622614</v>
      </c>
      <c r="I480" s="4">
        <f t="shared" si="39"/>
        <v>1.0392562822230342</v>
      </c>
    </row>
    <row r="481" spans="1: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4">
        <f t="shared" si="35"/>
        <v>2.1066733214941014E-2</v>
      </c>
      <c r="E481" s="4">
        <f t="shared" si="36"/>
        <v>2.2035787284205894</v>
      </c>
      <c r="F481" s="4">
        <f t="shared" si="37"/>
        <v>3.4726682872778372</v>
      </c>
      <c r="G481" s="4">
        <f t="shared" si="38"/>
        <v>3.8725205729429808</v>
      </c>
      <c r="I481" s="4">
        <f t="shared" si="39"/>
        <v>1.021066733214941</v>
      </c>
    </row>
    <row r="482" spans="1: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4">
        <f t="shared" si="35"/>
        <v>2.967304438923235E-2</v>
      </c>
      <c r="E482" s="4">
        <f t="shared" si="36"/>
        <v>1.2144141459438007</v>
      </c>
      <c r="F482" s="4">
        <f t="shared" si="37"/>
        <v>8.5931610587889438</v>
      </c>
      <c r="G482" s="4">
        <f t="shared" si="38"/>
        <v>16.615140348126094</v>
      </c>
      <c r="I482" s="4">
        <f t="shared" si="39"/>
        <v>1.0296730443892324</v>
      </c>
    </row>
    <row r="483" spans="1: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4">
        <f t="shared" si="35"/>
        <v>3.7974872251549385E-2</v>
      </c>
      <c r="E483" s="4">
        <f t="shared" si="36"/>
        <v>2.7205713703782379</v>
      </c>
      <c r="F483" s="4">
        <f t="shared" si="37"/>
        <v>2.8706551162846985</v>
      </c>
      <c r="G483" s="4">
        <f t="shared" si="38"/>
        <v>3.5201647355609404</v>
      </c>
      <c r="I483" s="4">
        <f t="shared" si="39"/>
        <v>1.0379748722515494</v>
      </c>
    </row>
    <row r="484" spans="1: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4">
        <f t="shared" si="35"/>
        <v>4.0123258124029393E-2</v>
      </c>
      <c r="E484" s="4">
        <f t="shared" si="36"/>
        <v>2.0233093581241111</v>
      </c>
      <c r="F484" s="4">
        <f t="shared" si="37"/>
        <v>3.5949140146311978</v>
      </c>
      <c r="G484" s="4">
        <f t="shared" si="38"/>
        <v>4.3938770505738356</v>
      </c>
      <c r="I484" s="4">
        <f t="shared" si="39"/>
        <v>1.0401232581240294</v>
      </c>
    </row>
    <row r="485" spans="1: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4">
        <f t="shared" si="35"/>
        <v>4.1044162127876982E-2</v>
      </c>
      <c r="E485" s="4">
        <f t="shared" si="36"/>
        <v>1.9928952084111737</v>
      </c>
      <c r="F485" s="4">
        <f t="shared" si="37"/>
        <v>3.379335828201222</v>
      </c>
      <c r="G485" s="4">
        <f t="shared" si="38"/>
        <v>4.9431211361597249</v>
      </c>
      <c r="I485" s="4">
        <f t="shared" si="39"/>
        <v>1.041044162127877</v>
      </c>
    </row>
    <row r="486" spans="1: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4">
        <f t="shared" si="35"/>
        <v>4.1473838737055457E-2</v>
      </c>
      <c r="E486" s="4">
        <f t="shared" si="36"/>
        <v>1.8564531916435125</v>
      </c>
      <c r="F486" s="4">
        <f t="shared" si="37"/>
        <v>3.6448485106501334</v>
      </c>
      <c r="G486" s="4">
        <f t="shared" si="38"/>
        <v>5.3482056252745123</v>
      </c>
      <c r="I486" s="4">
        <f t="shared" si="39"/>
        <v>1.0414738387370555</v>
      </c>
    </row>
    <row r="487" spans="1: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4">
        <f t="shared" si="35"/>
        <v>3.9863229434209391E-2</v>
      </c>
      <c r="E487" s="4">
        <f t="shared" si="36"/>
        <v>1.928167468844151</v>
      </c>
      <c r="F487" s="4">
        <f t="shared" si="37"/>
        <v>3.4513397009916265</v>
      </c>
      <c r="G487" s="4">
        <f t="shared" si="38"/>
        <v>5.2183817175635667</v>
      </c>
      <c r="I487" s="4">
        <f t="shared" si="39"/>
        <v>1.0398632294342094</v>
      </c>
    </row>
    <row r="488" spans="1: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4">
        <f t="shared" si="35"/>
        <v>4.4108943485736907E-2</v>
      </c>
      <c r="E488" s="4">
        <f t="shared" si="36"/>
        <v>1.7646258482397266</v>
      </c>
      <c r="F488" s="4">
        <f t="shared" si="37"/>
        <v>3.7900530311685094</v>
      </c>
      <c r="G488" s="4">
        <f t="shared" si="38"/>
        <v>5.9011295908401218</v>
      </c>
      <c r="I488" s="4">
        <f t="shared" si="39"/>
        <v>1.0441089434857369</v>
      </c>
    </row>
    <row r="489" spans="1: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4">
        <f t="shared" si="35"/>
        <v>3.7542268878335783E-2</v>
      </c>
      <c r="E489" s="4">
        <f t="shared" si="36"/>
        <v>2.9124138441251279</v>
      </c>
      <c r="F489" s="4">
        <f t="shared" si="37"/>
        <v>2.9876776289947284</v>
      </c>
      <c r="G489" s="4">
        <f t="shared" si="38"/>
        <v>3.1062260579516314</v>
      </c>
      <c r="I489" s="4">
        <f t="shared" si="39"/>
        <v>1.0375422688783358</v>
      </c>
    </row>
    <row r="490" spans="1: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4">
        <f t="shared" si="35"/>
        <v>3.8974379878931042E-2</v>
      </c>
      <c r="E490" s="4">
        <f t="shared" si="36"/>
        <v>3.4041741254180362</v>
      </c>
      <c r="F490" s="4">
        <f t="shared" si="37"/>
        <v>3.1324939665189682</v>
      </c>
      <c r="G490" s="4">
        <f t="shared" si="38"/>
        <v>2.5839223080083</v>
      </c>
      <c r="I490" s="4">
        <f t="shared" si="39"/>
        <v>1.038974379878931</v>
      </c>
    </row>
    <row r="491" spans="1: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4">
        <f t="shared" si="35"/>
        <v>3.8331114764845076E-2</v>
      </c>
      <c r="E491" s="4">
        <f t="shared" si="36"/>
        <v>2.5398307252711927</v>
      </c>
      <c r="F491" s="4">
        <f t="shared" si="37"/>
        <v>3.0223754911596741</v>
      </c>
      <c r="G491" s="4">
        <f t="shared" si="38"/>
        <v>3.6309845007041148</v>
      </c>
      <c r="I491" s="4">
        <f t="shared" si="39"/>
        <v>1.0383311147648451</v>
      </c>
    </row>
    <row r="492" spans="1: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4">
        <f t="shared" si="35"/>
        <v>4.5349916423577552E-2</v>
      </c>
      <c r="E492" s="4">
        <f t="shared" si="36"/>
        <v>2.1262107907391306</v>
      </c>
      <c r="F492" s="4">
        <f t="shared" si="37"/>
        <v>3.4289810160453151</v>
      </c>
      <c r="G492" s="4">
        <f t="shared" si="38"/>
        <v>4.2008348896896193</v>
      </c>
      <c r="I492" s="4">
        <f t="shared" si="39"/>
        <v>1.0453499164235776</v>
      </c>
    </row>
    <row r="493" spans="1: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4">
        <f t="shared" si="35"/>
        <v>4.937370197300095E-2</v>
      </c>
      <c r="E493" s="4">
        <f t="shared" si="36"/>
        <v>3.0233006851218995</v>
      </c>
      <c r="F493" s="4">
        <f t="shared" si="37"/>
        <v>3.389042652638524</v>
      </c>
      <c r="G493" s="4">
        <f t="shared" si="38"/>
        <v>2.6726027001243096</v>
      </c>
      <c r="I493" s="4">
        <f t="shared" si="39"/>
        <v>1.0493737019730009</v>
      </c>
    </row>
    <row r="494" spans="1: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4">
        <f t="shared" si="35"/>
        <v>5.5311910237850315E-2</v>
      </c>
      <c r="E494" s="4">
        <f t="shared" si="36"/>
        <v>6.4944979717870837</v>
      </c>
      <c r="F494" s="4">
        <f t="shared" si="37"/>
        <v>4.1094291454692904</v>
      </c>
      <c r="G494" s="4">
        <f t="shared" si="38"/>
        <v>1.659253374217148</v>
      </c>
      <c r="I494" s="4">
        <f t="shared" si="39"/>
        <v>1.0553119102378503</v>
      </c>
    </row>
    <row r="495" spans="1: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4">
        <f t="shared" si="35"/>
        <v>2.4268035291022283E-2</v>
      </c>
      <c r="E495" s="4">
        <f t="shared" si="36"/>
        <v>4.8641475550620994</v>
      </c>
      <c r="F495" s="4">
        <f t="shared" si="37"/>
        <v>4.454962225391907</v>
      </c>
      <c r="G495" s="4">
        <f t="shared" si="38"/>
        <v>1.7545542267121272</v>
      </c>
      <c r="I495" s="4">
        <f t="shared" si="39"/>
        <v>1.0242680352910223</v>
      </c>
    </row>
    <row r="496" spans="1: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4">
        <f t="shared" si="35"/>
        <v>2.7742474015301388E-2</v>
      </c>
      <c r="E496" s="4">
        <f t="shared" si="36"/>
        <v>8.4179702882284442</v>
      </c>
      <c r="F496" s="4">
        <f t="shared" si="37"/>
        <v>5.2314029959244115</v>
      </c>
      <c r="G496" s="4">
        <f t="shared" si="38"/>
        <v>1.4491636129813972</v>
      </c>
      <c r="I496" s="4">
        <f t="shared" si="39"/>
        <v>1.0277424740153014</v>
      </c>
    </row>
    <row r="497" spans="1: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4">
        <f t="shared" si="35"/>
        <v>2.5834662684270704E-2</v>
      </c>
      <c r="E497" s="4">
        <f t="shared" si="36"/>
        <v>1.396597082687046</v>
      </c>
      <c r="F497" s="4">
        <f t="shared" si="37"/>
        <v>5.7624330403224926</v>
      </c>
      <c r="G497" s="4">
        <f t="shared" si="38"/>
        <v>9.0550129763693512</v>
      </c>
      <c r="I497" s="4">
        <f t="shared" si="39"/>
        <v>1.0258346626842707</v>
      </c>
    </row>
    <row r="498" spans="1: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4">
        <f t="shared" si="35"/>
        <v>2.7289923270146899E-2</v>
      </c>
      <c r="E498" s="4">
        <f t="shared" si="36"/>
        <v>2.7364633075891556</v>
      </c>
      <c r="F498" s="4">
        <f t="shared" si="37"/>
        <v>3.4446582995648596</v>
      </c>
      <c r="G498" s="4">
        <f t="shared" si="38"/>
        <v>2.904779165854904</v>
      </c>
      <c r="I498" s="4">
        <f t="shared" si="39"/>
        <v>1.0272899232701469</v>
      </c>
    </row>
    <row r="499" spans="1: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4">
        <f t="shared" si="35"/>
        <v>2.9758081781203094E-2</v>
      </c>
      <c r="E499" s="4">
        <f t="shared" si="36"/>
        <v>1.8327229924143342</v>
      </c>
      <c r="F499" s="4">
        <f t="shared" si="37"/>
        <v>3.5829711071337242</v>
      </c>
      <c r="G499" s="4">
        <f t="shared" si="38"/>
        <v>5.7056188925081432</v>
      </c>
      <c r="I499" s="4">
        <f t="shared" si="39"/>
        <v>1.0297580817812031</v>
      </c>
    </row>
    <row r="500" spans="1: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4">
        <f t="shared" si="35"/>
        <v>2.7625637000636916E-2</v>
      </c>
      <c r="E500" s="4">
        <f t="shared" si="36"/>
        <v>3.4353429256672814</v>
      </c>
      <c r="F500" s="4">
        <f t="shared" si="37"/>
        <v>3.0535116524427215</v>
      </c>
      <c r="G500" s="4">
        <f t="shared" si="38"/>
        <v>2.621806135103498</v>
      </c>
      <c r="I500" s="4">
        <f t="shared" si="39"/>
        <v>1.0276256370006369</v>
      </c>
    </row>
    <row r="501" spans="1: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4">
        <f t="shared" si="35"/>
        <v>2.7884874197619425E-2</v>
      </c>
      <c r="E501" s="4">
        <f t="shared" si="36"/>
        <v>2.8959068790702407</v>
      </c>
      <c r="F501" s="4">
        <f t="shared" si="37"/>
        <v>3.181373567764116</v>
      </c>
      <c r="G501" s="4">
        <f t="shared" si="38"/>
        <v>2.9381053590620119</v>
      </c>
      <c r="I501" s="4">
        <f t="shared" si="39"/>
        <v>1.0278848741976194</v>
      </c>
    </row>
    <row r="502" spans="1: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4">
        <f t="shared" si="35"/>
        <v>3.2498597965046505E-2</v>
      </c>
      <c r="E502" s="4">
        <f t="shared" si="36"/>
        <v>1.7215167426876967</v>
      </c>
      <c r="F502" s="4">
        <f t="shared" si="37"/>
        <v>3.9196536718855142</v>
      </c>
      <c r="G502" s="4">
        <f t="shared" si="38"/>
        <v>6.0978469483895736</v>
      </c>
      <c r="I502" s="4">
        <f t="shared" si="39"/>
        <v>1.0324985979650465</v>
      </c>
    </row>
    <row r="503" spans="1: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4">
        <f t="shared" si="35"/>
        <v>3.0802343099773699E-2</v>
      </c>
      <c r="E503" s="4">
        <f t="shared" si="36"/>
        <v>1.7094874831899112</v>
      </c>
      <c r="F503" s="4">
        <f t="shared" si="37"/>
        <v>3.6197063585831719</v>
      </c>
      <c r="G503" s="4">
        <f t="shared" si="38"/>
        <v>7.2064879154502819</v>
      </c>
      <c r="I503" s="4">
        <f t="shared" si="39"/>
        <v>1.0308023430997737</v>
      </c>
    </row>
    <row r="504" spans="1: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4">
        <f t="shared" si="35"/>
        <v>3.4872511829225905E-2</v>
      </c>
      <c r="E504" s="4">
        <f t="shared" si="36"/>
        <v>15.189451210969592</v>
      </c>
      <c r="F504" s="4">
        <f t="shared" si="37"/>
        <v>7.9291529409436974</v>
      </c>
      <c r="G504" s="4">
        <f t="shared" si="38"/>
        <v>1.2375503049775001</v>
      </c>
      <c r="I504" s="4">
        <f t="shared" si="39"/>
        <v>1.0348725118292259</v>
      </c>
    </row>
    <row r="505" spans="1: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4">
        <f t="shared" si="35"/>
        <v>3.0337911142864549E-2</v>
      </c>
      <c r="E505" s="4">
        <f t="shared" si="36"/>
        <v>4.7804435823916327</v>
      </c>
      <c r="F505" s="4">
        <f t="shared" si="37"/>
        <v>4.6268084151243691</v>
      </c>
      <c r="G505" s="4">
        <f t="shared" si="38"/>
        <v>1.7400907088644506</v>
      </c>
      <c r="I505" s="4">
        <f t="shared" si="39"/>
        <v>1.0303379111428645</v>
      </c>
    </row>
    <row r="506" spans="1: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4">
        <f t="shared" si="35"/>
        <v>2.7002953455306899E-2</v>
      </c>
      <c r="E506" s="4">
        <f t="shared" si="36"/>
        <v>3.125523682118529</v>
      </c>
      <c r="F506" s="4">
        <f t="shared" si="37"/>
        <v>3.6031885318103138</v>
      </c>
      <c r="G506" s="4">
        <f t="shared" si="38"/>
        <v>2.4843384246264084</v>
      </c>
      <c r="I506" s="4">
        <f t="shared" si="39"/>
        <v>1.0270029534553069</v>
      </c>
    </row>
    <row r="507" spans="1: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4">
        <f t="shared" si="35"/>
        <v>3.031535194723034E-2</v>
      </c>
      <c r="E507" s="4">
        <f t="shared" si="36"/>
        <v>7.695213813883413</v>
      </c>
      <c r="F507" s="4">
        <f t="shared" si="37"/>
        <v>4.255447321199691</v>
      </c>
      <c r="G507" s="4">
        <f t="shared" si="38"/>
        <v>1.5746638525931371</v>
      </c>
      <c r="I507" s="4">
        <f t="shared" si="39"/>
        <v>1.0303153519472303</v>
      </c>
    </row>
    <row r="508" spans="1: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4">
        <f t="shared" si="35"/>
        <v>3.4520363286999256E-2</v>
      </c>
      <c r="E508" s="4">
        <f t="shared" si="36"/>
        <v>1.2785369349779399</v>
      </c>
      <c r="F508" s="4">
        <f t="shared" si="37"/>
        <v>6.6067800921612481</v>
      </c>
      <c r="G508" s="4">
        <f t="shared" si="38"/>
        <v>15.038423390766788</v>
      </c>
      <c r="I508" s="4">
        <f t="shared" si="39"/>
        <v>1.0345203632869993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4">
        <f t="shared" si="35"/>
        <v>4.9896567258081559E-2</v>
      </c>
      <c r="E509" s="4">
        <f t="shared" si="36"/>
        <v>3.3352955197452991</v>
      </c>
      <c r="F509" s="4">
        <f t="shared" si="37"/>
        <v>3.8745710584349444</v>
      </c>
      <c r="G509" s="4">
        <f t="shared" si="38"/>
        <v>2.2620165869457911</v>
      </c>
      <c r="I509" s="4">
        <f t="shared" si="39"/>
        <v>1.0498965672580816</v>
      </c>
    </row>
    <row r="510" spans="1: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4">
        <f t="shared" si="35"/>
        <v>5.4601466977779234E-2</v>
      </c>
      <c r="E510" s="4">
        <f t="shared" si="36"/>
        <v>1.7010849536579531</v>
      </c>
      <c r="F510" s="4">
        <f t="shared" si="37"/>
        <v>4.6651005805958379</v>
      </c>
      <c r="G510" s="4">
        <f t="shared" si="38"/>
        <v>5.0560658958974116</v>
      </c>
      <c r="I510" s="4">
        <f t="shared" si="39"/>
        <v>1.0546014669777792</v>
      </c>
    </row>
    <row r="511" spans="1: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4">
        <f t="shared" si="35"/>
        <v>5.2545379029065087E-2</v>
      </c>
      <c r="E511" s="4">
        <f t="shared" si="36"/>
        <v>3.4911783333673849</v>
      </c>
      <c r="F511" s="4">
        <f t="shared" si="37"/>
        <v>4.1513963351715866</v>
      </c>
      <c r="G511" s="4">
        <f t="shared" si="38"/>
        <v>2.1155919137039518</v>
      </c>
      <c r="I511" s="4">
        <f t="shared" si="39"/>
        <v>1.0525453790290651</v>
      </c>
    </row>
    <row r="512" spans="1: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4">
        <f t="shared" si="35"/>
        <v>5.3833055162602284E-2</v>
      </c>
      <c r="E512" s="4">
        <f t="shared" si="36"/>
        <v>1.9242238460383663</v>
      </c>
      <c r="F512" s="4">
        <f t="shared" si="37"/>
        <v>4.2166037450191496</v>
      </c>
      <c r="G512" s="4">
        <f t="shared" si="38"/>
        <v>4.1126495167276902</v>
      </c>
      <c r="I512" s="4">
        <f t="shared" si="39"/>
        <v>1.0538330551626023</v>
      </c>
    </row>
    <row r="513" spans="1: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4">
        <f t="shared" si="35"/>
        <v>5.506446991494518E-2</v>
      </c>
      <c r="E513" s="4">
        <f t="shared" si="36"/>
        <v>5.0958672414603452</v>
      </c>
      <c r="F513" s="4">
        <f t="shared" si="37"/>
        <v>4.3402514875993621</v>
      </c>
      <c r="G513" s="4">
        <f t="shared" si="38"/>
        <v>1.7441014179661243</v>
      </c>
      <c r="I513" s="4">
        <f t="shared" si="39"/>
        <v>1.0550644699149452</v>
      </c>
    </row>
    <row r="514" spans="1: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4">
        <f t="shared" si="35"/>
        <v>5.1621528856886645E-2</v>
      </c>
      <c r="E514" s="4">
        <f t="shared" si="36"/>
        <v>3.1855386582781895</v>
      </c>
      <c r="F514" s="4">
        <f t="shared" si="37"/>
        <v>4.0887599720624008</v>
      </c>
      <c r="G514" s="4">
        <f t="shared" si="38"/>
        <v>2.2649624663984387</v>
      </c>
      <c r="I514" s="4">
        <f t="shared" si="39"/>
        <v>1.0516215288568866</v>
      </c>
    </row>
    <row r="515" spans="1: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4">
        <f t="shared" ref="D515:D578" si="40">IF(A515="","",((1/A515)+(1/B515)+(1/C515))-1)</f>
        <v>5.4836400224453907E-2</v>
      </c>
      <c r="E515" s="4">
        <f t="shared" ref="E515:E578" si="41">IF(A515="","",(3*A515)/(3-($D515*A515)))</f>
        <v>8.6781036605843518</v>
      </c>
      <c r="F515" s="4">
        <f t="shared" ref="F515:F578" si="42">IF(B515="","",(3*B515)/(3-($D515*B515)))</f>
        <v>5.2977174878698836</v>
      </c>
      <c r="G515" s="4">
        <f t="shared" ref="G515:G578" si="43">IF(C515="","",(3*C515)/(3-($D515*C515)))</f>
        <v>1.4367673360454447</v>
      </c>
      <c r="I515" s="4">
        <f t="shared" ref="I515:I578" si="44">IF(A515="","",D515+1)</f>
        <v>1.0548364002244539</v>
      </c>
    </row>
    <row r="516" spans="1: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4">
        <f t="shared" si="40"/>
        <v>5.5474296906971698E-2</v>
      </c>
      <c r="E516" s="4">
        <f t="shared" si="41"/>
        <v>1.7551746793967917</v>
      </c>
      <c r="F516" s="4">
        <f t="shared" si="42"/>
        <v>4.2961813342793063</v>
      </c>
      <c r="G516" s="4">
        <f t="shared" si="43"/>
        <v>5.0635144702260435</v>
      </c>
      <c r="I516" s="4">
        <f t="shared" si="44"/>
        <v>1.0554742969069717</v>
      </c>
    </row>
    <row r="517" spans="1: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4">
        <f t="shared" si="40"/>
        <v>5.3336593134538868E-2</v>
      </c>
      <c r="E517" s="4">
        <f t="shared" si="41"/>
        <v>1.6892541536157542</v>
      </c>
      <c r="F517" s="4">
        <f t="shared" si="42"/>
        <v>3.9605308405125617</v>
      </c>
      <c r="G517" s="4">
        <f t="shared" si="43"/>
        <v>6.4295714642495119</v>
      </c>
      <c r="I517" s="4">
        <f t="shared" si="44"/>
        <v>1.0533365931345389</v>
      </c>
    </row>
    <row r="518" spans="1: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4">
        <f t="shared" si="40"/>
        <v>4.5183838249032382E-2</v>
      </c>
      <c r="E518" s="4">
        <f t="shared" si="41"/>
        <v>3.3620370543476232</v>
      </c>
      <c r="F518" s="4">
        <f t="shared" si="42"/>
        <v>3.0871651373784372</v>
      </c>
      <c r="G518" s="4">
        <f t="shared" si="43"/>
        <v>2.6410344903548899</v>
      </c>
      <c r="I518" s="4">
        <f t="shared" si="44"/>
        <v>1.0451838382490324</v>
      </c>
    </row>
    <row r="519" spans="1: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4">
        <f t="shared" si="40"/>
        <v>2.3196168241567561E-2</v>
      </c>
      <c r="E519" s="4">
        <f t="shared" si="41"/>
        <v>5.1686214317222632</v>
      </c>
      <c r="F519" s="4">
        <f t="shared" si="42"/>
        <v>4.0638008521915276</v>
      </c>
      <c r="G519" s="4">
        <f t="shared" si="43"/>
        <v>1.7842812462810183</v>
      </c>
      <c r="I519" s="4">
        <f t="shared" si="44"/>
        <v>1.0231961682415676</v>
      </c>
    </row>
    <row r="520" spans="1: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4">
        <f t="shared" si="40"/>
        <v>2.4343048902600639E-2</v>
      </c>
      <c r="E520" s="4">
        <f t="shared" si="41"/>
        <v>4.5199078510122117</v>
      </c>
      <c r="F520" s="4">
        <f t="shared" si="42"/>
        <v>3.4858885866574423</v>
      </c>
      <c r="G520" s="4">
        <f t="shared" si="43"/>
        <v>2.0329928292405595</v>
      </c>
      <c r="I520" s="4">
        <f t="shared" si="44"/>
        <v>1.0243430489026006</v>
      </c>
    </row>
    <row r="521" spans="1: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4">
        <f t="shared" si="40"/>
        <v>2.3835885377727184E-2</v>
      </c>
      <c r="E521" s="4">
        <f t="shared" si="41"/>
        <v>1.3748561474723802</v>
      </c>
      <c r="F521" s="4">
        <f t="shared" si="42"/>
        <v>5.7513279903717267</v>
      </c>
      <c r="G521" s="4">
        <f t="shared" si="43"/>
        <v>10.123681955184065</v>
      </c>
      <c r="I521" s="4">
        <f t="shared" si="44"/>
        <v>1.0238358853777272</v>
      </c>
    </row>
    <row r="522" spans="1: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4">
        <f t="shared" si="40"/>
        <v>3.2875340093690308E-2</v>
      </c>
      <c r="E522" s="4">
        <f t="shared" si="41"/>
        <v>3.3485236146804414</v>
      </c>
      <c r="F522" s="4">
        <f t="shared" si="42"/>
        <v>3.0378737087087715</v>
      </c>
      <c r="G522" s="4">
        <f t="shared" si="43"/>
        <v>2.6868480065355724</v>
      </c>
      <c r="I522" s="4">
        <f t="shared" si="44"/>
        <v>1.0328753400936903</v>
      </c>
    </row>
    <row r="523" spans="1: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4">
        <f t="shared" si="40"/>
        <v>3.4642957267011054E-2</v>
      </c>
      <c r="E523" s="4">
        <f t="shared" si="41"/>
        <v>1.7756785587294062</v>
      </c>
      <c r="F523" s="4">
        <f t="shared" si="42"/>
        <v>3.6474168573793637</v>
      </c>
      <c r="G523" s="4">
        <f t="shared" si="43"/>
        <v>6.1474764054164952</v>
      </c>
      <c r="I523" s="4">
        <f t="shared" si="44"/>
        <v>1.0346429572670111</v>
      </c>
    </row>
    <row r="524" spans="1: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4">
        <f t="shared" si="40"/>
        <v>3.3260992094700903E-2</v>
      </c>
      <c r="E524" s="4">
        <f t="shared" si="41"/>
        <v>2.0348961680208593</v>
      </c>
      <c r="F524" s="4">
        <f t="shared" si="42"/>
        <v>3.221064099769452</v>
      </c>
      <c r="G524" s="4">
        <f t="shared" si="43"/>
        <v>5.047496346133042</v>
      </c>
      <c r="I524" s="4">
        <f t="shared" si="44"/>
        <v>1.0332609920947009</v>
      </c>
    </row>
    <row r="525" spans="1: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4">
        <f t="shared" si="40"/>
        <v>3.8260587922628986E-2</v>
      </c>
      <c r="E525" s="4">
        <f t="shared" si="41"/>
        <v>2.4651397650555738</v>
      </c>
      <c r="F525" s="4">
        <f t="shared" si="42"/>
        <v>3.5541134668919554</v>
      </c>
      <c r="G525" s="4">
        <f t="shared" si="43"/>
        <v>3.1950987725158297</v>
      </c>
      <c r="I525" s="4">
        <f t="shared" si="44"/>
        <v>1.038260587922629</v>
      </c>
    </row>
    <row r="526" spans="1: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4">
        <f t="shared" si="40"/>
        <v>4.5755424953461965E-2</v>
      </c>
      <c r="E526" s="4">
        <f t="shared" si="41"/>
        <v>1.3575375197062975</v>
      </c>
      <c r="F526" s="4">
        <f t="shared" si="42"/>
        <v>5.8134766046553672</v>
      </c>
      <c r="G526" s="4">
        <f t="shared" si="43"/>
        <v>10.945948930127422</v>
      </c>
      <c r="I526" s="4">
        <f t="shared" si="44"/>
        <v>1.045755424953462</v>
      </c>
    </row>
    <row r="527" spans="1: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4">
        <f t="shared" si="40"/>
        <v>3.8913199861912773E-2</v>
      </c>
      <c r="E527" s="4">
        <f t="shared" si="41"/>
        <v>3.5021805058053013</v>
      </c>
      <c r="F527" s="4">
        <f t="shared" si="42"/>
        <v>3.7213584591498141</v>
      </c>
      <c r="G527" s="4">
        <f t="shared" si="43"/>
        <v>2.2434375148729475</v>
      </c>
      <c r="I527" s="4">
        <f t="shared" si="44"/>
        <v>1.0389131998619128</v>
      </c>
    </row>
    <row r="528" spans="1: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4">
        <f t="shared" si="40"/>
        <v>2.8397962506780949E-2</v>
      </c>
      <c r="E528" s="4">
        <f t="shared" si="41"/>
        <v>2.2259340472410463</v>
      </c>
      <c r="F528" s="4">
        <f t="shared" si="42"/>
        <v>4.1898334724870718</v>
      </c>
      <c r="G528" s="4">
        <f t="shared" si="43"/>
        <v>3.2043330698232002</v>
      </c>
      <c r="I528" s="4">
        <f t="shared" si="44"/>
        <v>1.0283979625067809</v>
      </c>
    </row>
    <row r="529" spans="1: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4">
        <f t="shared" si="40"/>
        <v>3.8689712947290955E-2</v>
      </c>
      <c r="E529" s="4">
        <f t="shared" si="41"/>
        <v>1.529589693076125</v>
      </c>
      <c r="F529" s="4">
        <f t="shared" si="42"/>
        <v>5.1736002594569088</v>
      </c>
      <c r="G529" s="4">
        <f t="shared" si="43"/>
        <v>6.5384730036889351</v>
      </c>
      <c r="I529" s="4">
        <f t="shared" si="44"/>
        <v>1.038689712947291</v>
      </c>
    </row>
    <row r="530" spans="1: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4">
        <f t="shared" si="40"/>
        <v>2.8157716987504244E-2</v>
      </c>
      <c r="E530" s="4">
        <f t="shared" si="41"/>
        <v>2.2881061240260161</v>
      </c>
      <c r="F530" s="4">
        <f t="shared" si="42"/>
        <v>3.7258952445865883</v>
      </c>
      <c r="G530" s="4">
        <f t="shared" si="43"/>
        <v>3.3948311278842027</v>
      </c>
      <c r="I530" s="4">
        <f t="shared" si="44"/>
        <v>1.0281577169875042</v>
      </c>
    </row>
    <row r="531" spans="1: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4">
        <f t="shared" si="40"/>
        <v>3.4404768750119663E-2</v>
      </c>
      <c r="E531" s="4">
        <f t="shared" si="41"/>
        <v>2.3095958329029496</v>
      </c>
      <c r="F531" s="4">
        <f t="shared" si="42"/>
        <v>3.9076020471851201</v>
      </c>
      <c r="G531" s="4">
        <f t="shared" si="43"/>
        <v>3.2142725125782934</v>
      </c>
      <c r="I531" s="4">
        <f t="shared" si="44"/>
        <v>1.0344047687501197</v>
      </c>
    </row>
    <row r="532" spans="1: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4">
        <f t="shared" si="40"/>
        <v>2.3683695439420394E-2</v>
      </c>
      <c r="E532" s="4">
        <f t="shared" si="41"/>
        <v>1.8465311601810575</v>
      </c>
      <c r="F532" s="4">
        <f t="shared" si="42"/>
        <v>4.0558348769515735</v>
      </c>
      <c r="G532" s="4">
        <f t="shared" si="43"/>
        <v>4.7195266792768198</v>
      </c>
      <c r="I532" s="4">
        <f t="shared" si="44"/>
        <v>1.0236836954394204</v>
      </c>
    </row>
    <row r="533" spans="1: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4">
        <f t="shared" si="40"/>
        <v>2.4078447688624216E-2</v>
      </c>
      <c r="E533" s="4">
        <f t="shared" si="41"/>
        <v>3.5482518562117371</v>
      </c>
      <c r="F533" s="4">
        <f t="shared" si="42"/>
        <v>4.0366800770594473</v>
      </c>
      <c r="G533" s="4">
        <f t="shared" si="43"/>
        <v>2.1256571588771003</v>
      </c>
      <c r="I533" s="4">
        <f t="shared" si="44"/>
        <v>1.0240784476886242</v>
      </c>
    </row>
    <row r="534" spans="1: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4">
        <f t="shared" si="40"/>
        <v>2.8106222849955786E-2</v>
      </c>
      <c r="E534" s="4">
        <f t="shared" si="41"/>
        <v>2.1941972613293066</v>
      </c>
      <c r="F534" s="4">
        <f t="shared" si="42"/>
        <v>3.7792343363250644</v>
      </c>
      <c r="G534" s="4">
        <f t="shared" si="43"/>
        <v>3.57591634528641</v>
      </c>
      <c r="I534" s="4">
        <f t="shared" si="44"/>
        <v>1.0281062228499558</v>
      </c>
    </row>
    <row r="535" spans="1: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4">
        <f t="shared" si="40"/>
        <v>2.7433960592685214E-2</v>
      </c>
      <c r="E535" s="4">
        <f t="shared" si="41"/>
        <v>3.5197575447137393</v>
      </c>
      <c r="F535" s="4">
        <f t="shared" si="42"/>
        <v>3.6691123006826936</v>
      </c>
      <c r="G535" s="4">
        <f t="shared" si="43"/>
        <v>2.2555846537720519</v>
      </c>
      <c r="I535" s="4">
        <f t="shared" si="44"/>
        <v>1.0274339605926852</v>
      </c>
    </row>
    <row r="536" spans="1: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4">
        <f t="shared" si="40"/>
        <v>2.8021836414329648E-2</v>
      </c>
      <c r="E536" s="4">
        <f t="shared" si="41"/>
        <v>3.0864890924430521</v>
      </c>
      <c r="F536" s="4">
        <f t="shared" si="42"/>
        <v>3.5862368362088288</v>
      </c>
      <c r="G536" s="4">
        <f t="shared" si="43"/>
        <v>2.5178550359853702</v>
      </c>
      <c r="I536" s="4">
        <f t="shared" si="44"/>
        <v>1.0280218364143296</v>
      </c>
    </row>
    <row r="537" spans="1: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4">
        <f t="shared" si="40"/>
        <v>2.2080655265326765E-2</v>
      </c>
      <c r="E537" s="4">
        <f t="shared" si="41"/>
        <v>4.0576694126522863</v>
      </c>
      <c r="F537" s="4">
        <f t="shared" si="42"/>
        <v>3.7613240496103679</v>
      </c>
      <c r="G537" s="4">
        <f t="shared" si="43"/>
        <v>2.0504858885004666</v>
      </c>
      <c r="I537" s="4">
        <f t="shared" si="44"/>
        <v>1.0220806552653268</v>
      </c>
    </row>
    <row r="538" spans="1: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4">
        <f t="shared" si="40"/>
        <v>2.319271455355354E-2</v>
      </c>
      <c r="E538" s="4">
        <f t="shared" si="41"/>
        <v>2.1760000414520078</v>
      </c>
      <c r="F538" s="4">
        <f t="shared" si="42"/>
        <v>3.6079021420867288</v>
      </c>
      <c r="G538" s="4">
        <f t="shared" si="43"/>
        <v>3.7983558449481869</v>
      </c>
      <c r="I538" s="4">
        <f t="shared" si="44"/>
        <v>1.0231927145535535</v>
      </c>
    </row>
    <row r="539" spans="1: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4">
        <f t="shared" si="40"/>
        <v>2.148308823162548E-2</v>
      </c>
      <c r="E539" s="4">
        <f t="shared" si="41"/>
        <v>2.2145717777177443</v>
      </c>
      <c r="F539" s="4">
        <f t="shared" si="42"/>
        <v>3.4113477766548455</v>
      </c>
      <c r="G539" s="4">
        <f t="shared" si="43"/>
        <v>3.9168658970863599</v>
      </c>
      <c r="I539" s="4">
        <f t="shared" si="44"/>
        <v>1.0214830882316255</v>
      </c>
    </row>
    <row r="540" spans="1: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4">
        <f t="shared" si="40"/>
        <v>2.849234647076182E-2</v>
      </c>
      <c r="E540" s="4">
        <f t="shared" si="41"/>
        <v>3.0879839073853605</v>
      </c>
      <c r="F540" s="4">
        <f t="shared" si="42"/>
        <v>3.2896665733678536</v>
      </c>
      <c r="G540" s="4">
        <f t="shared" si="43"/>
        <v>2.6868579348183288</v>
      </c>
      <c r="I540" s="4">
        <f t="shared" si="44"/>
        <v>1.0284923464707618</v>
      </c>
    </row>
    <row r="541" spans="1: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4">
        <f t="shared" si="40"/>
        <v>2.4452600539557112E-2</v>
      </c>
      <c r="E541" s="4">
        <f t="shared" si="41"/>
        <v>1.4161601054338406</v>
      </c>
      <c r="F541" s="4">
        <f t="shared" si="42"/>
        <v>5.5174522586972827</v>
      </c>
      <c r="G541" s="4">
        <f t="shared" si="43"/>
        <v>8.8792535165498343</v>
      </c>
      <c r="I541" s="4">
        <f t="shared" si="44"/>
        <v>1.0244526005395571</v>
      </c>
    </row>
    <row r="542" spans="1: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4">
        <f t="shared" si="40"/>
        <v>2.3667908590550013E-2</v>
      </c>
      <c r="E542" s="4">
        <f t="shared" si="41"/>
        <v>2.2077970151100148</v>
      </c>
      <c r="F542" s="4">
        <f t="shared" si="42"/>
        <v>3.5782397639108843</v>
      </c>
      <c r="G542" s="4">
        <f t="shared" si="43"/>
        <v>3.7370214534139961</v>
      </c>
      <c r="I542" s="4">
        <f t="shared" si="44"/>
        <v>1.02366790859055</v>
      </c>
    </row>
    <row r="543" spans="1: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4">
        <f t="shared" si="40"/>
        <v>2.1797670056279195E-2</v>
      </c>
      <c r="E543" s="4">
        <f t="shared" si="41"/>
        <v>3.4966350244343971</v>
      </c>
      <c r="F543" s="4">
        <f t="shared" si="42"/>
        <v>3.6650690596540203</v>
      </c>
      <c r="G543" s="4">
        <f t="shared" si="43"/>
        <v>2.2667276400288996</v>
      </c>
      <c r="I543" s="4">
        <f t="shared" si="44"/>
        <v>1.0217976700562792</v>
      </c>
    </row>
    <row r="544" spans="1: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4">
        <f t="shared" si="40"/>
        <v>2.1797828399300556E-2</v>
      </c>
      <c r="E544" s="4">
        <f t="shared" si="41"/>
        <v>2.4011744388549587</v>
      </c>
      <c r="F544" s="4">
        <f t="shared" si="42"/>
        <v>3.4861218711703965</v>
      </c>
      <c r="G544" s="4">
        <f t="shared" si="43"/>
        <v>3.3705733945735039</v>
      </c>
      <c r="I544" s="4">
        <f t="shared" si="44"/>
        <v>1.0217978283993006</v>
      </c>
    </row>
    <row r="545" spans="1: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4">
        <f t="shared" si="40"/>
        <v>2.4518713656315416E-2</v>
      </c>
      <c r="E545" s="4">
        <f t="shared" si="41"/>
        <v>1.3752865161828409</v>
      </c>
      <c r="F545" s="4">
        <f t="shared" si="42"/>
        <v>5.9235303312497436</v>
      </c>
      <c r="G545" s="4">
        <f t="shared" si="43"/>
        <v>9.6097905147253488</v>
      </c>
      <c r="I545" s="4">
        <f t="shared" si="44"/>
        <v>1.0245187136563154</v>
      </c>
    </row>
    <row r="546" spans="1: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4">
        <f t="shared" si="40"/>
        <v>2.4247491638796026E-2</v>
      </c>
      <c r="E546" s="4">
        <f t="shared" si="41"/>
        <v>1.8677771993753256</v>
      </c>
      <c r="F546" s="4">
        <f t="shared" si="42"/>
        <v>3.8884861168205096</v>
      </c>
      <c r="G546" s="4">
        <f t="shared" si="43"/>
        <v>4.8207931801334318</v>
      </c>
      <c r="I546" s="4">
        <f t="shared" si="44"/>
        <v>1.024247491638796</v>
      </c>
    </row>
    <row r="547" spans="1: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4">
        <f t="shared" si="40"/>
        <v>2.5160736699198161E-2</v>
      </c>
      <c r="E547" s="4">
        <f t="shared" si="41"/>
        <v>5.2951588656169815</v>
      </c>
      <c r="F547" s="4">
        <f t="shared" si="42"/>
        <v>3.9784630279148367</v>
      </c>
      <c r="G547" s="4">
        <f t="shared" si="43"/>
        <v>1.7863685242100928</v>
      </c>
      <c r="I547" s="4">
        <f t="shared" si="44"/>
        <v>1.0251607366991982</v>
      </c>
    </row>
    <row r="548" spans="1: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4">
        <f t="shared" si="40"/>
        <v>5.8134960985971817E-2</v>
      </c>
      <c r="E548" s="4">
        <f t="shared" si="41"/>
        <v>1.4179180816856454</v>
      </c>
      <c r="F548" s="4">
        <f t="shared" si="42"/>
        <v>5.0140377911917176</v>
      </c>
      <c r="G548" s="4">
        <f t="shared" si="43"/>
        <v>10.493115709005661</v>
      </c>
      <c r="I548" s="4">
        <f t="shared" si="44"/>
        <v>1.0581349609859718</v>
      </c>
    </row>
    <row r="549" spans="1: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4">
        <f t="shared" si="40"/>
        <v>5.1007452908463646E-2</v>
      </c>
      <c r="E549" s="4">
        <f t="shared" si="41"/>
        <v>2.274699435776431</v>
      </c>
      <c r="F549" s="4">
        <f t="shared" si="42"/>
        <v>3.5410926215187781</v>
      </c>
      <c r="G549" s="4">
        <f t="shared" si="43"/>
        <v>3.5973453060627611</v>
      </c>
      <c r="I549" s="4">
        <f t="shared" si="44"/>
        <v>1.0510074529084636</v>
      </c>
    </row>
    <row r="550" spans="1: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4">
        <f t="shared" si="40"/>
        <v>5.7369860186761601E-2</v>
      </c>
      <c r="E550" s="4">
        <f t="shared" si="41"/>
        <v>11.208365458750965</v>
      </c>
      <c r="F550" s="4">
        <f t="shared" si="42"/>
        <v>4.6378210240867759</v>
      </c>
      <c r="G550" s="4">
        <f t="shared" si="43"/>
        <v>1.4385127279024317</v>
      </c>
      <c r="I550" s="4">
        <f t="shared" si="44"/>
        <v>1.0573698601867616</v>
      </c>
    </row>
    <row r="551" spans="1: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4">
        <f t="shared" si="40"/>
        <v>5.2399861884991239E-2</v>
      </c>
      <c r="E551" s="4">
        <f t="shared" si="41"/>
        <v>4.3351535437246147</v>
      </c>
      <c r="F551" s="4">
        <f t="shared" si="42"/>
        <v>3.4568363521896113</v>
      </c>
      <c r="G551" s="4">
        <f t="shared" si="43"/>
        <v>2.083134493013588</v>
      </c>
      <c r="I551" s="4">
        <f t="shared" si="44"/>
        <v>1.0523998618849912</v>
      </c>
    </row>
    <row r="552" spans="1: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4">
        <f t="shared" si="40"/>
        <v>2.4292132938726452E-2</v>
      </c>
      <c r="E552" s="4">
        <f t="shared" si="41"/>
        <v>1.7751546710661992</v>
      </c>
      <c r="F552" s="4">
        <f t="shared" si="42"/>
        <v>4.1766318522022878</v>
      </c>
      <c r="G552" s="4">
        <f t="shared" si="43"/>
        <v>5.0699287312993278</v>
      </c>
      <c r="I552" s="4">
        <f t="shared" si="44"/>
        <v>1.0242921329387265</v>
      </c>
    </row>
    <row r="553" spans="1: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4">
        <f t="shared" si="40"/>
        <v>2.6678800651403378E-2</v>
      </c>
      <c r="E553" s="4">
        <f t="shared" si="41"/>
        <v>1.6745715584311416</v>
      </c>
      <c r="F553" s="4">
        <f t="shared" si="42"/>
        <v>4.5575201920977957</v>
      </c>
      <c r="G553" s="4">
        <f t="shared" si="43"/>
        <v>5.4521239554317553</v>
      </c>
      <c r="I553" s="4">
        <f t="shared" si="44"/>
        <v>1.0266788006514034</v>
      </c>
    </row>
    <row r="554" spans="1: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4">
        <f t="shared" si="40"/>
        <v>2.2054788745534015E-2</v>
      </c>
      <c r="E554" s="4">
        <f t="shared" si="41"/>
        <v>1.7625460974636187</v>
      </c>
      <c r="F554" s="4">
        <f t="shared" si="42"/>
        <v>4.1530418934307329</v>
      </c>
      <c r="G554" s="4">
        <f t="shared" si="43"/>
        <v>5.2123622992891878</v>
      </c>
      <c r="I554" s="4">
        <f t="shared" si="44"/>
        <v>1.022054788745534</v>
      </c>
    </row>
    <row r="555" spans="1: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4">
        <f t="shared" si="40"/>
        <v>2.2256857868981017E-2</v>
      </c>
      <c r="E555" s="4">
        <f t="shared" si="41"/>
        <v>2.2158374407247234</v>
      </c>
      <c r="F555" s="4">
        <f t="shared" si="42"/>
        <v>3.5827654821254384</v>
      </c>
      <c r="G555" s="4">
        <f t="shared" si="43"/>
        <v>3.7093452382720953</v>
      </c>
      <c r="I555" s="4">
        <f t="shared" si="44"/>
        <v>1.022256857868981</v>
      </c>
    </row>
    <row r="556" spans="1: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4">
        <f t="shared" si="40"/>
        <v>2.2674084945644601E-2</v>
      </c>
      <c r="E556" s="4">
        <f t="shared" si="41"/>
        <v>2.2785762582878766</v>
      </c>
      <c r="F556" s="4">
        <f t="shared" si="42"/>
        <v>3.9335686899160303</v>
      </c>
      <c r="G556" s="4">
        <f t="shared" si="43"/>
        <v>3.2583119975936223</v>
      </c>
      <c r="I556" s="4">
        <f t="shared" si="44"/>
        <v>1.0226740849456446</v>
      </c>
    </row>
    <row r="557" spans="1: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4">
        <f t="shared" si="40"/>
        <v>2.8432483656364305E-2</v>
      </c>
      <c r="E557" s="4">
        <f t="shared" si="41"/>
        <v>3.2469343275617728</v>
      </c>
      <c r="F557" s="4">
        <f t="shared" si="42"/>
        <v>3.0454347501088743</v>
      </c>
      <c r="G557" s="4">
        <f t="shared" si="43"/>
        <v>2.7498452030554428</v>
      </c>
      <c r="I557" s="4">
        <f t="shared" si="44"/>
        <v>1.0284324836563643</v>
      </c>
    </row>
    <row r="558" spans="1: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4">
        <f t="shared" si="40"/>
        <v>2.7080805723065371E-2</v>
      </c>
      <c r="E558" s="4">
        <f t="shared" si="41"/>
        <v>2.9147232922696782</v>
      </c>
      <c r="F558" s="4">
        <f t="shared" si="42"/>
        <v>2.9674134148267535</v>
      </c>
      <c r="G558" s="4">
        <f t="shared" si="43"/>
        <v>3.1257772129774026</v>
      </c>
      <c r="I558" s="4">
        <f t="shared" si="44"/>
        <v>1.0270808057230654</v>
      </c>
    </row>
    <row r="559" spans="1: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4">
        <f t="shared" si="40"/>
        <v>3.330441071760637E-2</v>
      </c>
      <c r="E559" s="4">
        <f t="shared" si="41"/>
        <v>1.3705402661682686</v>
      </c>
      <c r="F559" s="4">
        <f t="shared" si="42"/>
        <v>5.8916980003512407</v>
      </c>
      <c r="G559" s="4">
        <f t="shared" si="43"/>
        <v>9.9373575476947966</v>
      </c>
      <c r="I559" s="4">
        <f t="shared" si="44"/>
        <v>1.0333044107176064</v>
      </c>
    </row>
    <row r="560" spans="1: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4">
        <f t="shared" si="40"/>
        <v>2.9222579820589623E-2</v>
      </c>
      <c r="E560" s="4">
        <f t="shared" si="41"/>
        <v>1.7803487232258894</v>
      </c>
      <c r="F560" s="4">
        <f t="shared" si="42"/>
        <v>4.3900308650752153</v>
      </c>
      <c r="G560" s="4">
        <f t="shared" si="43"/>
        <v>4.7500644968887649</v>
      </c>
      <c r="I560" s="4">
        <f t="shared" si="44"/>
        <v>1.0292225798205896</v>
      </c>
    </row>
    <row r="561" spans="1: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4">
        <f t="shared" si="40"/>
        <v>2.8731215515235942E-2</v>
      </c>
      <c r="E561" s="4">
        <f t="shared" si="41"/>
        <v>2.0494517711517792</v>
      </c>
      <c r="F561" s="4">
        <f t="shared" si="42"/>
        <v>3.7071013705750153</v>
      </c>
      <c r="G561" s="4">
        <f t="shared" si="43"/>
        <v>4.1269091088749814</v>
      </c>
      <c r="I561" s="4">
        <f t="shared" si="44"/>
        <v>1.0287312155152359</v>
      </c>
    </row>
    <row r="562" spans="1: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4">
        <f t="shared" si="40"/>
        <v>3.2758764956907438E-2</v>
      </c>
      <c r="E562" s="4">
        <f t="shared" si="41"/>
        <v>4.6662328365979047</v>
      </c>
      <c r="F562" s="4">
        <f t="shared" si="42"/>
        <v>4.7989559630571552</v>
      </c>
      <c r="G562" s="4">
        <f t="shared" si="43"/>
        <v>1.7321545039495614</v>
      </c>
      <c r="I562" s="4">
        <f t="shared" si="44"/>
        <v>1.0327587649569074</v>
      </c>
    </row>
    <row r="563" spans="1: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4">
        <f t="shared" si="40"/>
        <v>3.6293307619964077E-2</v>
      </c>
      <c r="E563" s="4">
        <f t="shared" si="41"/>
        <v>1.2898169630814991</v>
      </c>
      <c r="F563" s="4">
        <f t="shared" si="42"/>
        <v>6.8901398457269449</v>
      </c>
      <c r="G563" s="4">
        <f t="shared" si="43"/>
        <v>12.568931285892992</v>
      </c>
      <c r="I563" s="4">
        <f t="shared" si="44"/>
        <v>1.0362933076199641</v>
      </c>
    </row>
    <row r="564" spans="1: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4">
        <f t="shared" si="40"/>
        <v>3.3519535154554081E-2</v>
      </c>
      <c r="E564" s="4">
        <f t="shared" si="41"/>
        <v>3.2756543255359825</v>
      </c>
      <c r="F564" s="4">
        <f t="shared" si="42"/>
        <v>3.2864009548367417</v>
      </c>
      <c r="G564" s="4">
        <f t="shared" si="43"/>
        <v>2.5612572875629698</v>
      </c>
      <c r="I564" s="4">
        <f t="shared" si="44"/>
        <v>1.0335195351545541</v>
      </c>
    </row>
    <row r="565" spans="1: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4">
        <f t="shared" si="40"/>
        <v>2.8520791135470125E-2</v>
      </c>
      <c r="E565" s="4">
        <f t="shared" si="41"/>
        <v>2.2261369287727253</v>
      </c>
      <c r="F565" s="4">
        <f t="shared" si="42"/>
        <v>3.6204683933353707</v>
      </c>
      <c r="G565" s="4">
        <f t="shared" si="43"/>
        <v>3.6418730790092213</v>
      </c>
      <c r="I565" s="4">
        <f t="shared" si="44"/>
        <v>1.0285207911354701</v>
      </c>
    </row>
    <row r="566" spans="1: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4">
        <f t="shared" si="40"/>
        <v>2.7518937382747577E-2</v>
      </c>
      <c r="E566" s="4">
        <f t="shared" si="41"/>
        <v>2.2348964419268875</v>
      </c>
      <c r="F566" s="4">
        <f t="shared" si="42"/>
        <v>3.2967719035509551</v>
      </c>
      <c r="G566" s="4">
        <f t="shared" si="43"/>
        <v>4.0124393051269234</v>
      </c>
      <c r="I566" s="4">
        <f t="shared" si="44"/>
        <v>1.0275189373827476</v>
      </c>
    </row>
    <row r="567" spans="1: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4">
        <f t="shared" si="40"/>
        <v>3.0717480556635701E-2</v>
      </c>
      <c r="E567" s="4">
        <f t="shared" si="41"/>
        <v>1.3894912968316115</v>
      </c>
      <c r="F567" s="4">
        <f t="shared" si="42"/>
        <v>5.3809939826643731</v>
      </c>
      <c r="G567" s="4">
        <f t="shared" si="43"/>
        <v>10.585048132470707</v>
      </c>
      <c r="I567" s="4">
        <f t="shared" si="44"/>
        <v>1.0307174805566357</v>
      </c>
    </row>
    <row r="568" spans="1: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4">
        <f t="shared" si="40"/>
        <v>3.4739410180889774E-2</v>
      </c>
      <c r="E568" s="4">
        <f t="shared" si="41"/>
        <v>1.268359187530129</v>
      </c>
      <c r="F568" s="4">
        <f t="shared" si="42"/>
        <v>7.1696101118368203</v>
      </c>
      <c r="G568" s="4">
        <f t="shared" si="43"/>
        <v>13.869201369814988</v>
      </c>
      <c r="I568" s="4">
        <f t="shared" si="44"/>
        <v>1.0347394101808898</v>
      </c>
    </row>
    <row r="569" spans="1: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4">
        <f t="shared" si="40"/>
        <v>2.0745064171129535E-2</v>
      </c>
      <c r="E569" s="4">
        <f t="shared" si="41"/>
        <v>2.9905924311497043</v>
      </c>
      <c r="F569" s="4">
        <f t="shared" si="42"/>
        <v>3.0739825314249254</v>
      </c>
      <c r="G569" s="4">
        <f t="shared" si="43"/>
        <v>2.9385214228661738</v>
      </c>
      <c r="I569" s="4">
        <f t="shared" si="44"/>
        <v>1.0207450641711295</v>
      </c>
    </row>
    <row r="570" spans="1: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4">
        <f t="shared" si="40"/>
        <v>2.2659705876630021E-2</v>
      </c>
      <c r="E570" s="4">
        <f t="shared" si="41"/>
        <v>2.040986259385059</v>
      </c>
      <c r="F570" s="4">
        <f t="shared" si="42"/>
        <v>3.7111937867906906</v>
      </c>
      <c r="G570" s="4">
        <f t="shared" si="43"/>
        <v>4.1565226294737778</v>
      </c>
      <c r="I570" s="4">
        <f t="shared" si="44"/>
        <v>1.02265970587663</v>
      </c>
    </row>
    <row r="571" spans="1: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4">
        <f t="shared" si="40"/>
        <v>2.2383338744177639E-2</v>
      </c>
      <c r="E571" s="4">
        <f t="shared" si="41"/>
        <v>2.1747233325732016</v>
      </c>
      <c r="F571" s="4">
        <f t="shared" si="42"/>
        <v>3.7944674046033007</v>
      </c>
      <c r="G571" s="4">
        <f t="shared" si="43"/>
        <v>3.6149395828752602</v>
      </c>
      <c r="I571" s="4">
        <f t="shared" si="44"/>
        <v>1.0223833387441776</v>
      </c>
    </row>
    <row r="572" spans="1: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4">
        <f t="shared" si="40"/>
        <v>3.3062460360300916E-2</v>
      </c>
      <c r="E572" s="4">
        <f t="shared" si="41"/>
        <v>3.2096564435667991</v>
      </c>
      <c r="F572" s="4">
        <f t="shared" si="42"/>
        <v>2.8998025483772212</v>
      </c>
      <c r="G572" s="4">
        <f t="shared" si="43"/>
        <v>2.910453136983715</v>
      </c>
      <c r="I572" s="4">
        <f t="shared" si="44"/>
        <v>1.0330624603603009</v>
      </c>
    </row>
    <row r="573" spans="1: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4">
        <f t="shared" si="40"/>
        <v>3.6891274100576243E-2</v>
      </c>
      <c r="E573" s="4">
        <f t="shared" si="41"/>
        <v>1.5905115181149492</v>
      </c>
      <c r="F573" s="4">
        <f t="shared" si="42"/>
        <v>3.9312877682850584</v>
      </c>
      <c r="G573" s="4">
        <f t="shared" si="43"/>
        <v>8.5541827250056635</v>
      </c>
      <c r="I573" s="4">
        <f t="shared" si="44"/>
        <v>1.0368912741005762</v>
      </c>
    </row>
    <row r="574" spans="1: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4">
        <f t="shared" si="40"/>
        <v>3.4954300534268068E-2</v>
      </c>
      <c r="E574" s="4">
        <f t="shared" si="41"/>
        <v>1.7968470860620647</v>
      </c>
      <c r="F574" s="4">
        <f t="shared" si="42"/>
        <v>3.7140557000466581</v>
      </c>
      <c r="G574" s="4">
        <f t="shared" si="43"/>
        <v>5.7397975585701611</v>
      </c>
      <c r="I574" s="4">
        <f t="shared" si="44"/>
        <v>1.0349543005342681</v>
      </c>
    </row>
    <row r="575" spans="1: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4">
        <f t="shared" si="40"/>
        <v>3.3047881715351002E-2</v>
      </c>
      <c r="E575" s="4">
        <f t="shared" si="41"/>
        <v>3.6187258184580795</v>
      </c>
      <c r="F575" s="4">
        <f t="shared" si="42"/>
        <v>3.0170481972329566</v>
      </c>
      <c r="G575" s="4">
        <f t="shared" si="43"/>
        <v>2.5496555237075662</v>
      </c>
      <c r="I575" s="4">
        <f t="shared" si="44"/>
        <v>1.033047881715351</v>
      </c>
    </row>
    <row r="576" spans="1: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4">
        <f t="shared" si="40"/>
        <v>3.3057817598195038E-2</v>
      </c>
      <c r="E576" s="4">
        <f t="shared" si="41"/>
        <v>2.8253038532211945</v>
      </c>
      <c r="F576" s="4">
        <f t="shared" si="42"/>
        <v>3.0277555337287252</v>
      </c>
      <c r="G576" s="4">
        <f t="shared" si="43"/>
        <v>3.1667805922975498</v>
      </c>
      <c r="I576" s="4">
        <f t="shared" si="44"/>
        <v>1.033057817598195</v>
      </c>
    </row>
    <row r="577" spans="1: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4">
        <f t="shared" si="40"/>
        <v>3.848397276957316E-2</v>
      </c>
      <c r="E577" s="4">
        <f t="shared" si="41"/>
        <v>2.1898341989750985</v>
      </c>
      <c r="F577" s="4">
        <f t="shared" si="42"/>
        <v>3.6974300132304561</v>
      </c>
      <c r="G577" s="4">
        <f t="shared" si="43"/>
        <v>3.6645299492432919</v>
      </c>
      <c r="I577" s="4">
        <f t="shared" si="44"/>
        <v>1.0384839727695732</v>
      </c>
    </row>
    <row r="578" spans="1: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4">
        <f t="shared" si="40"/>
        <v>4.1987729694018094E-2</v>
      </c>
      <c r="E578" s="4">
        <f t="shared" si="41"/>
        <v>1.7204532382915263</v>
      </c>
      <c r="F578" s="4">
        <f t="shared" si="42"/>
        <v>3.8909476305595847</v>
      </c>
      <c r="G578" s="4">
        <f t="shared" si="43"/>
        <v>6.1823414394070602</v>
      </c>
      <c r="I578" s="4">
        <f t="shared" si="44"/>
        <v>1.0419877296940181</v>
      </c>
    </row>
    <row r="579" spans="1: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4">
        <f t="shared" ref="D579:D642" si="45">IF(A579="","",((1/A579)+(1/B579)+(1/C579))-1)</f>
        <v>4.0962404598768209E-2</v>
      </c>
      <c r="E579" s="4">
        <f t="shared" ref="E579:E642" si="46">IF(A579="","",(3*A579)/(3-($D579*A579)))</f>
        <v>1.8663805370475777</v>
      </c>
      <c r="F579" s="4">
        <f t="shared" ref="F579:F642" si="47">IF(B579="","",(3*B579)/(3-($D579*B579)))</f>
        <v>3.6866882714263269</v>
      </c>
      <c r="G579" s="4">
        <f t="shared" ref="G579:G642" si="48">IF(C579="","",(3*C579)/(3-($D579*C579)))</f>
        <v>5.1824901073231953</v>
      </c>
      <c r="I579" s="4">
        <f t="shared" ref="I579:I642" si="49">IF(A579="","",D579+1)</f>
        <v>1.0409624045987682</v>
      </c>
    </row>
    <row r="580" spans="1: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4">
        <f t="shared" si="45"/>
        <v>4.2706215268768943E-2</v>
      </c>
      <c r="E580" s="4">
        <f t="shared" si="46"/>
        <v>1.8789480844374236</v>
      </c>
      <c r="F580" s="4">
        <f t="shared" si="47"/>
        <v>4.0173147931193274</v>
      </c>
      <c r="G580" s="4">
        <f t="shared" si="48"/>
        <v>4.5690301593427787</v>
      </c>
      <c r="I580" s="4">
        <f t="shared" si="49"/>
        <v>1.0427062152687689</v>
      </c>
    </row>
    <row r="581" spans="1: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4">
        <f t="shared" si="45"/>
        <v>3.4909433394195721E-2</v>
      </c>
      <c r="E581" s="4">
        <f t="shared" si="46"/>
        <v>1.6615147118608355</v>
      </c>
      <c r="F581" s="4">
        <f t="shared" si="47"/>
        <v>4.537573940996606</v>
      </c>
      <c r="G581" s="4">
        <f t="shared" si="48"/>
        <v>5.6256428901615827</v>
      </c>
      <c r="I581" s="4">
        <f t="shared" si="49"/>
        <v>1.0349094333941957</v>
      </c>
    </row>
    <row r="582" spans="1: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4">
        <f t="shared" si="45"/>
        <v>3.4447752195340353E-2</v>
      </c>
      <c r="E582" s="4">
        <f t="shared" si="46"/>
        <v>2.3202109592990237</v>
      </c>
      <c r="F582" s="4">
        <f t="shared" si="47"/>
        <v>3.5923090164280507</v>
      </c>
      <c r="G582" s="4">
        <f t="shared" si="48"/>
        <v>3.4407747410560048</v>
      </c>
      <c r="I582" s="4">
        <f t="shared" si="49"/>
        <v>1.0344477521953404</v>
      </c>
    </row>
    <row r="583" spans="1: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4">
        <f t="shared" si="45"/>
        <v>2.5380704332619075E-2</v>
      </c>
      <c r="E583" s="4">
        <f t="shared" si="46"/>
        <v>1.5603291565315258</v>
      </c>
      <c r="F583" s="4">
        <f t="shared" si="47"/>
        <v>4.7105304361781659</v>
      </c>
      <c r="G583" s="4">
        <f t="shared" si="48"/>
        <v>6.811095106165614</v>
      </c>
      <c r="I583" s="4">
        <f t="shared" si="49"/>
        <v>1.0253807043326191</v>
      </c>
    </row>
    <row r="584" spans="1: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4">
        <f t="shared" si="45"/>
        <v>2.2078683753852468E-2</v>
      </c>
      <c r="E584" s="4">
        <f t="shared" si="46"/>
        <v>2.4017143303852349</v>
      </c>
      <c r="F584" s="4">
        <f t="shared" si="47"/>
        <v>3.740195356414989</v>
      </c>
      <c r="G584" s="4">
        <f t="shared" si="48"/>
        <v>3.1619050220733373</v>
      </c>
      <c r="I584" s="4">
        <f t="shared" si="49"/>
        <v>1.0220786837538525</v>
      </c>
    </row>
    <row r="585" spans="1: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4">
        <f t="shared" si="45"/>
        <v>5.9929530405200104E-2</v>
      </c>
      <c r="E585" s="4">
        <f t="shared" si="46"/>
        <v>2.4767660556210349</v>
      </c>
      <c r="F585" s="4">
        <f t="shared" si="47"/>
        <v>2.9546773566278755</v>
      </c>
      <c r="G585" s="4">
        <f t="shared" si="48"/>
        <v>3.8789568769146174</v>
      </c>
      <c r="I585" s="4">
        <f t="shared" si="49"/>
        <v>1.0599295304052001</v>
      </c>
    </row>
    <row r="586" spans="1: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4">
        <f t="shared" si="45"/>
        <v>2.2284584819003195E-2</v>
      </c>
      <c r="E586" s="4">
        <f t="shared" si="46"/>
        <v>2.6928071179873645</v>
      </c>
      <c r="F586" s="4">
        <f t="shared" si="47"/>
        <v>3.6356010754294923</v>
      </c>
      <c r="G586" s="4">
        <f t="shared" si="48"/>
        <v>2.8281931857611196</v>
      </c>
      <c r="I586" s="4">
        <f t="shared" si="49"/>
        <v>1.0222845848190032</v>
      </c>
    </row>
    <row r="587" spans="1: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4">
        <f t="shared" si="45"/>
        <v>2.2342352987514191E-2</v>
      </c>
      <c r="E587" s="4">
        <f t="shared" si="46"/>
        <v>2.7866570323147135</v>
      </c>
      <c r="F587" s="4">
        <f t="shared" si="47"/>
        <v>3.4462366807682732</v>
      </c>
      <c r="G587" s="4">
        <f t="shared" si="48"/>
        <v>2.849201821735512</v>
      </c>
      <c r="I587" s="4">
        <f t="shared" si="49"/>
        <v>1.0223423529875142</v>
      </c>
    </row>
    <row r="588" spans="1: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4">
        <f t="shared" si="45"/>
        <v>3.2514271531397299E-2</v>
      </c>
      <c r="E588" s="4">
        <f t="shared" si="46"/>
        <v>3.5300817757009342</v>
      </c>
      <c r="F588" s="4">
        <f t="shared" si="47"/>
        <v>3.2720628045479154</v>
      </c>
      <c r="G588" s="4">
        <f t="shared" si="48"/>
        <v>2.4324813845844231</v>
      </c>
      <c r="I588" s="4">
        <f t="shared" si="49"/>
        <v>1.0325142715313973</v>
      </c>
    </row>
    <row r="589" spans="1: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4">
        <f t="shared" si="45"/>
        <v>3.6484921429015715E-2</v>
      </c>
      <c r="E589" s="4">
        <f t="shared" si="46"/>
        <v>10.638810340416443</v>
      </c>
      <c r="F589" s="4">
        <f t="shared" si="47"/>
        <v>5.3123908649700606</v>
      </c>
      <c r="G589" s="4">
        <f t="shared" si="48"/>
        <v>1.3932129442610657</v>
      </c>
      <c r="I589" s="4">
        <f t="shared" si="49"/>
        <v>1.0364849214290157</v>
      </c>
    </row>
    <row r="590" spans="1: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4">
        <f t="shared" si="45"/>
        <v>2.4792397258185384E-2</v>
      </c>
      <c r="E590" s="4">
        <f t="shared" si="46"/>
        <v>1.8168766880765586</v>
      </c>
      <c r="F590" s="4">
        <f t="shared" si="47"/>
        <v>3.9338629645892462</v>
      </c>
      <c r="G590" s="4">
        <f t="shared" si="48"/>
        <v>5.1176586739892462</v>
      </c>
      <c r="I590" s="4">
        <f t="shared" si="49"/>
        <v>1.0247923972581854</v>
      </c>
    </row>
    <row r="591" spans="1: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4">
        <f t="shared" si="45"/>
        <v>3.4059662882944819E-2</v>
      </c>
      <c r="E591" s="4">
        <f t="shared" si="46"/>
        <v>2.8173208691222023</v>
      </c>
      <c r="F591" s="4">
        <f t="shared" si="47"/>
        <v>2.8599406196797141</v>
      </c>
      <c r="G591" s="4">
        <f t="shared" si="48"/>
        <v>3.385294841139459</v>
      </c>
      <c r="I591" s="4">
        <f t="shared" si="49"/>
        <v>1.0340596628829448</v>
      </c>
    </row>
    <row r="592" spans="1: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4">
        <f t="shared" si="45"/>
        <v>3.7706037010820204E-2</v>
      </c>
      <c r="E592" s="4">
        <f t="shared" si="46"/>
        <v>3.2256819386493065</v>
      </c>
      <c r="F592" s="4">
        <f t="shared" si="47"/>
        <v>3.6829396977126723</v>
      </c>
      <c r="G592" s="4">
        <f t="shared" si="48"/>
        <v>2.3896815248144829</v>
      </c>
      <c r="I592" s="4">
        <f t="shared" si="49"/>
        <v>1.0377060370108202</v>
      </c>
    </row>
    <row r="593" spans="1: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4">
        <f t="shared" si="45"/>
        <v>4.3016913466877416E-2</v>
      </c>
      <c r="E593" s="4">
        <f t="shared" si="46"/>
        <v>1.8793137899956243</v>
      </c>
      <c r="F593" s="4">
        <f t="shared" si="47"/>
        <v>3.9966221605464392</v>
      </c>
      <c r="G593" s="4">
        <f t="shared" si="48"/>
        <v>4.593907947397633</v>
      </c>
      <c r="I593" s="4">
        <f t="shared" si="49"/>
        <v>1.0430169134668774</v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1.5609999999999999</v>
      </c>
      <c r="B2" s="4">
        <f>IF('True_Odds_Calculator_2-way'!B3="","",'True_Odds_Calculator_2-way'!B3)</f>
        <v>2.54</v>
      </c>
      <c r="C2" s="4">
        <f>1/A2</f>
        <v>0.64061499039077519</v>
      </c>
      <c r="D2">
        <f>1/B2</f>
        <v>0.39370078740157477</v>
      </c>
      <c r="E2">
        <f>C2+D2-1</f>
        <v>3.4315777792349955E-2</v>
      </c>
      <c r="F2">
        <f>C2+D2-(C2*D2)-1</f>
        <v>-0.21789484834575057</v>
      </c>
      <c r="G2">
        <v>0</v>
      </c>
      <c r="H2">
        <f>C2*D2</f>
        <v>0.25221062613810047</v>
      </c>
      <c r="I2">
        <f>((-4*F2*H2)^0.5)/(2*F2)</f>
        <v>-1.0758660643889792</v>
      </c>
      <c r="J2">
        <f>(-((-4*F2*H2)^0.5))/(2*F2)</f>
        <v>1.0758660643889792</v>
      </c>
      <c r="K2">
        <f>IF(A2="","",(C2/($J2+C2-($J2*C2))))</f>
        <v>0.62361212699875934</v>
      </c>
      <c r="L2">
        <f>IF(B2="","",(D2/($J2+D2-($J2*D2))))</f>
        <v>0.37638787300124082</v>
      </c>
      <c r="M2">
        <f>IF(A2="","",1/K2)</f>
        <v>1.603560862122217</v>
      </c>
      <c r="N2">
        <f>IF(B2="","",1/L2)</f>
        <v>2.656833739159028</v>
      </c>
    </row>
    <row r="3" spans="1:14" x14ac:dyDescent="0.25">
      <c r="A3" s="4">
        <f>IF('True_Odds_Calculator_2-way'!A4="","",'True_Odds_Calculator_2-way'!A4)</f>
        <v>1.8129999999999999</v>
      </c>
      <c r="B3" s="4">
        <f>IF('True_Odds_Calculator_2-way'!B4="","",'True_Odds_Calculator_2-way'!B4)</f>
        <v>2.08</v>
      </c>
      <c r="C3" s="4">
        <f t="shared" ref="C3:C66" si="0">1/A3</f>
        <v>0.55157198014340869</v>
      </c>
      <c r="D3">
        <f t="shared" ref="D3:D66" si="1">1/B3</f>
        <v>0.48076923076923073</v>
      </c>
      <c r="E3">
        <f t="shared" ref="E3:E66" si="2">C3+D3-1</f>
        <v>3.2341210912639529E-2</v>
      </c>
      <c r="F3">
        <f t="shared" ref="F3:F66" si="3">C3+D3-(C3*D3)-1</f>
        <v>-0.2328376256947684</v>
      </c>
      <c r="G3">
        <v>0</v>
      </c>
      <c r="H3">
        <f t="shared" ref="H3:H66" si="4">C3*D3</f>
        <v>0.26517883660740799</v>
      </c>
      <c r="I3">
        <f t="shared" ref="I3:I66" si="5">((-4*F3*H3)^0.5)/(2*F3)</f>
        <v>-1.0671927088823594</v>
      </c>
      <c r="J3">
        <f t="shared" ref="J3:J66" si="6">(-((-4*F3*H3)^0.5))/(2*F3)</f>
        <v>1.0671927088823594</v>
      </c>
      <c r="K3">
        <f t="shared" ref="K3:K66" si="7">IF(A3="","",(C3/($J3+C3-($J3*C3))))</f>
        <v>0.53543862881248439</v>
      </c>
      <c r="L3">
        <f t="shared" ref="L3:L66" si="8">IF(B3="","",(D3/($J3+D3-($J3*D3))))</f>
        <v>0.46456137118751545</v>
      </c>
      <c r="M3">
        <f t="shared" ref="M3:M66" si="9">IF(A3="","",1/K3)</f>
        <v>1.8676276723213583</v>
      </c>
      <c r="N3">
        <f t="shared" ref="N3:N66" si="10">IF(B3="","",1/L3)</f>
        <v>2.1525681255929481</v>
      </c>
    </row>
    <row r="4" spans="1:14" x14ac:dyDescent="0.25">
      <c r="A4" s="4">
        <f>IF('True_Odds_Calculator_2-way'!A5="","",'True_Odds_Calculator_2-way'!A5)</f>
        <v>1.526</v>
      </c>
      <c r="B4" s="4">
        <f>IF('True_Odds_Calculator_2-way'!B5="","",'True_Odds_Calculator_2-way'!B5)</f>
        <v>2.61</v>
      </c>
      <c r="C4" s="4">
        <f t="shared" si="0"/>
        <v>0.65530799475753598</v>
      </c>
      <c r="D4">
        <f t="shared" si="1"/>
        <v>0.38314176245210729</v>
      </c>
      <c r="E4">
        <f t="shared" si="2"/>
        <v>3.8449757209643387E-2</v>
      </c>
      <c r="F4">
        <f t="shared" si="3"/>
        <v>-0.21262610285071526</v>
      </c>
      <c r="G4">
        <v>0</v>
      </c>
      <c r="H4">
        <f t="shared" si="4"/>
        <v>0.25107586006035865</v>
      </c>
      <c r="I4">
        <f t="shared" si="5"/>
        <v>-1.0866612734594099</v>
      </c>
      <c r="J4">
        <f t="shared" si="6"/>
        <v>1.0866612734594099</v>
      </c>
      <c r="K4">
        <f t="shared" si="7"/>
        <v>0.63630076933409974</v>
      </c>
      <c r="L4">
        <f t="shared" si="8"/>
        <v>0.36369923066590026</v>
      </c>
      <c r="M4">
        <f t="shared" si="9"/>
        <v>1.5715838298396496</v>
      </c>
      <c r="N4">
        <f t="shared" si="10"/>
        <v>2.7495246502696493</v>
      </c>
    </row>
    <row r="5" spans="1:14" x14ac:dyDescent="0.25">
      <c r="A5" s="4">
        <f>IF('True_Odds_Calculator_2-way'!A6="","",'True_Odds_Calculator_2-way'!A6)</f>
        <v>1.7869999999999999</v>
      </c>
      <c r="B5" s="4">
        <f>IF('True_Odds_Calculator_2-way'!B6="","",'True_Odds_Calculator_2-way'!B6)</f>
        <v>2.13</v>
      </c>
      <c r="C5" s="4">
        <f t="shared" si="0"/>
        <v>0.55959709009513148</v>
      </c>
      <c r="D5">
        <f t="shared" si="1"/>
        <v>0.46948356807511737</v>
      </c>
      <c r="E5">
        <f t="shared" si="2"/>
        <v>2.9080658170248963E-2</v>
      </c>
      <c r="F5">
        <f t="shared" si="3"/>
        <v>-0.23364098037206626</v>
      </c>
      <c r="G5">
        <v>0</v>
      </c>
      <c r="H5">
        <f t="shared" si="4"/>
        <v>0.26272163854231523</v>
      </c>
      <c r="I5">
        <f t="shared" si="5"/>
        <v>-1.0604090171364933</v>
      </c>
      <c r="J5">
        <f t="shared" si="6"/>
        <v>1.0604090171364933</v>
      </c>
      <c r="K5">
        <f t="shared" si="7"/>
        <v>0.54509520982608006</v>
      </c>
      <c r="L5">
        <f t="shared" si="8"/>
        <v>0.45490479017391988</v>
      </c>
      <c r="M5">
        <f t="shared" si="9"/>
        <v>1.83454189648642</v>
      </c>
      <c r="N5">
        <f t="shared" si="10"/>
        <v>2.1982621893642369</v>
      </c>
    </row>
    <row r="6" spans="1:14" x14ac:dyDescent="0.25">
      <c r="A6" s="4">
        <f>IF('True_Odds_Calculator_2-way'!A7="","",'True_Odds_Calculator_2-way'!A7)</f>
        <v>1.458</v>
      </c>
      <c r="B6" s="4">
        <f>IF('True_Odds_Calculator_2-way'!B7="","",'True_Odds_Calculator_2-way'!B7)</f>
        <v>2.87</v>
      </c>
      <c r="C6" s="4">
        <f t="shared" si="0"/>
        <v>0.68587105624142664</v>
      </c>
      <c r="D6">
        <f t="shared" si="1"/>
        <v>0.34843205574912889</v>
      </c>
      <c r="E6">
        <f t="shared" si="2"/>
        <v>3.4303111990555468E-2</v>
      </c>
      <c r="F6">
        <f t="shared" si="3"/>
        <v>-0.20467635011447127</v>
      </c>
      <c r="G6">
        <v>0</v>
      </c>
      <c r="H6">
        <f t="shared" si="4"/>
        <v>0.23897946210502669</v>
      </c>
      <c r="I6">
        <f t="shared" si="5"/>
        <v>-1.0805539561534565</v>
      </c>
      <c r="J6">
        <f t="shared" si="6"/>
        <v>1.0805539561534565</v>
      </c>
      <c r="K6">
        <f t="shared" si="7"/>
        <v>0.6689438801082227</v>
      </c>
      <c r="L6">
        <f t="shared" si="8"/>
        <v>0.33105611989177736</v>
      </c>
      <c r="M6">
        <f t="shared" si="9"/>
        <v>1.4948937119182832</v>
      </c>
      <c r="N6">
        <f t="shared" si="10"/>
        <v>3.0206358980069639</v>
      </c>
    </row>
    <row r="7" spans="1:14" x14ac:dyDescent="0.25">
      <c r="A7" s="4">
        <f>IF('True_Odds_Calculator_2-way'!A8="","",'True_Odds_Calculator_2-way'!A8)</f>
        <v>1.675</v>
      </c>
      <c r="B7" s="4">
        <f>IF('True_Odds_Calculator_2-way'!B8="","",'True_Odds_Calculator_2-way'!B8)</f>
        <v>2.31</v>
      </c>
      <c r="C7" s="4">
        <f t="shared" si="0"/>
        <v>0.59701492537313428</v>
      </c>
      <c r="D7">
        <f t="shared" si="1"/>
        <v>0.4329004329004329</v>
      </c>
      <c r="E7">
        <f t="shared" si="2"/>
        <v>2.9915358273567172E-2</v>
      </c>
      <c r="F7">
        <f t="shared" si="3"/>
        <v>-0.22853266136848227</v>
      </c>
      <c r="G7">
        <v>0</v>
      </c>
      <c r="H7">
        <f t="shared" si="4"/>
        <v>0.25844801964204944</v>
      </c>
      <c r="I7">
        <f t="shared" si="5"/>
        <v>-1.0634387120378272</v>
      </c>
      <c r="J7">
        <f t="shared" si="6"/>
        <v>1.0634387120378272</v>
      </c>
      <c r="K7">
        <f t="shared" si="7"/>
        <v>0.58213278563866344</v>
      </c>
      <c r="L7">
        <f t="shared" si="8"/>
        <v>0.41786721436133656</v>
      </c>
      <c r="M7">
        <f t="shared" si="9"/>
        <v>1.7178211306255333</v>
      </c>
      <c r="N7">
        <f t="shared" si="10"/>
        <v>2.3931047127695542</v>
      </c>
    </row>
    <row r="8" spans="1:14" x14ac:dyDescent="0.25">
      <c r="A8" s="4">
        <f>IF('True_Odds_Calculator_2-way'!A9="","",'True_Odds_Calculator_2-way'!A9)</f>
        <v>1.7929999999999999</v>
      </c>
      <c r="B8" s="4">
        <f>IF('True_Odds_Calculator_2-way'!B9="","",'True_Odds_Calculator_2-way'!B9)</f>
        <v>2.12</v>
      </c>
      <c r="C8" s="4">
        <f t="shared" si="0"/>
        <v>0.5577244841048522</v>
      </c>
      <c r="D8">
        <f t="shared" si="1"/>
        <v>0.47169811320754712</v>
      </c>
      <c r="E8">
        <f t="shared" si="2"/>
        <v>2.9422597312399379E-2</v>
      </c>
      <c r="F8">
        <f t="shared" si="3"/>
        <v>-0.23365498952951202</v>
      </c>
      <c r="G8">
        <v>0</v>
      </c>
      <c r="H8">
        <f t="shared" si="4"/>
        <v>0.2630775868419114</v>
      </c>
      <c r="I8">
        <f t="shared" si="5"/>
        <v>-1.0610953100785989</v>
      </c>
      <c r="J8">
        <f t="shared" si="6"/>
        <v>1.0610953100785989</v>
      </c>
      <c r="K8">
        <f t="shared" si="7"/>
        <v>0.54305073211190069</v>
      </c>
      <c r="L8">
        <f t="shared" si="8"/>
        <v>0.4569492678880992</v>
      </c>
      <c r="M8">
        <f t="shared" si="9"/>
        <v>1.8414485808923293</v>
      </c>
      <c r="N8">
        <f t="shared" si="10"/>
        <v>2.1884267472880308</v>
      </c>
    </row>
    <row r="9" spans="1:14" x14ac:dyDescent="0.25">
      <c r="A9" s="4">
        <f>IF('True_Odds_Calculator_2-way'!A10="","",'True_Odds_Calculator_2-way'!A10)</f>
        <v>1.8</v>
      </c>
      <c r="B9" s="4">
        <f>IF('True_Odds_Calculator_2-way'!B10="","",'True_Odds_Calculator_2-way'!B10)</f>
        <v>2.12</v>
      </c>
      <c r="C9" s="4">
        <f t="shared" si="0"/>
        <v>0.55555555555555558</v>
      </c>
      <c r="D9">
        <f t="shared" si="1"/>
        <v>0.47169811320754712</v>
      </c>
      <c r="E9">
        <f t="shared" si="2"/>
        <v>2.7253668763102645E-2</v>
      </c>
      <c r="F9">
        <f t="shared" si="3"/>
        <v>-0.23480083857442358</v>
      </c>
      <c r="G9">
        <v>0</v>
      </c>
      <c r="H9">
        <f t="shared" si="4"/>
        <v>0.26205450733752617</v>
      </c>
      <c r="I9">
        <f t="shared" si="5"/>
        <v>-1.0564428184106454</v>
      </c>
      <c r="J9">
        <f t="shared" si="6"/>
        <v>1.0564428184106454</v>
      </c>
      <c r="K9">
        <f t="shared" si="7"/>
        <v>0.54196010845019205</v>
      </c>
      <c r="L9">
        <f t="shared" si="8"/>
        <v>0.45803989154980812</v>
      </c>
      <c r="M9">
        <f t="shared" si="9"/>
        <v>1.8451542547285162</v>
      </c>
      <c r="N9">
        <f t="shared" si="10"/>
        <v>2.1832159566199225</v>
      </c>
    </row>
    <row r="10" spans="1:14" x14ac:dyDescent="0.25">
      <c r="A10" s="4">
        <f>IF('True_Odds_Calculator_2-way'!A11="","",'True_Odds_Calculator_2-way'!A11)</f>
        <v>1.3380000000000001</v>
      </c>
      <c r="B10" s="4">
        <f>IF('True_Odds_Calculator_2-way'!B11="","",'True_Odds_Calculator_2-way'!B11)</f>
        <v>3.49</v>
      </c>
      <c r="C10" s="4">
        <f t="shared" si="0"/>
        <v>0.74738415545590431</v>
      </c>
      <c r="D10">
        <f t="shared" si="1"/>
        <v>0.28653295128939826</v>
      </c>
      <c r="E10">
        <f t="shared" si="2"/>
        <v>3.3917106745302572E-2</v>
      </c>
      <c r="F10">
        <f t="shared" si="3"/>
        <v>-0.18023308106441216</v>
      </c>
      <c r="G10">
        <v>0</v>
      </c>
      <c r="H10">
        <f t="shared" si="4"/>
        <v>0.21415018780971468</v>
      </c>
      <c r="I10">
        <f t="shared" si="5"/>
        <v>-1.0900388485867993</v>
      </c>
      <c r="J10">
        <f t="shared" si="6"/>
        <v>1.0900388485867993</v>
      </c>
      <c r="K10">
        <f t="shared" si="7"/>
        <v>0.73076278078642076</v>
      </c>
      <c r="L10">
        <f t="shared" si="8"/>
        <v>0.26923721921357913</v>
      </c>
      <c r="M10">
        <f t="shared" si="9"/>
        <v>1.3684331308223385</v>
      </c>
      <c r="N10">
        <f t="shared" si="10"/>
        <v>3.7141967329811303</v>
      </c>
    </row>
    <row r="11" spans="1:14" x14ac:dyDescent="0.25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1.847</v>
      </c>
      <c r="C11" s="4">
        <f t="shared" si="0"/>
        <v>0.48309178743961356</v>
      </c>
      <c r="D11">
        <f t="shared" si="1"/>
        <v>0.54141851651326478</v>
      </c>
      <c r="E11">
        <f t="shared" si="2"/>
        <v>2.4510303952878232E-2</v>
      </c>
      <c r="F11">
        <f t="shared" si="3"/>
        <v>-0.23704453494241884</v>
      </c>
      <c r="G11">
        <v>0</v>
      </c>
      <c r="H11">
        <f t="shared" si="4"/>
        <v>0.26155483889529701</v>
      </c>
      <c r="I11">
        <f t="shared" si="5"/>
        <v>-1.0504282812680568</v>
      </c>
      <c r="J11">
        <f t="shared" si="6"/>
        <v>1.0504282812680568</v>
      </c>
      <c r="K11">
        <f t="shared" si="7"/>
        <v>0.47081904497949528</v>
      </c>
      <c r="L11">
        <f t="shared" si="8"/>
        <v>0.52918095502050477</v>
      </c>
      <c r="M11">
        <f t="shared" si="9"/>
        <v>2.1239582609568206</v>
      </c>
      <c r="N11">
        <f t="shared" si="10"/>
        <v>1.8897127542340444</v>
      </c>
    </row>
    <row r="12" spans="1:14" x14ac:dyDescent="0.25">
      <c r="A12" s="4">
        <f>IF('True_Odds_Calculator_2-way'!A13="","",'True_Odds_Calculator_2-way'!A13)</f>
        <v>1.7869999999999999</v>
      </c>
      <c r="B12" s="4">
        <f>IF('True_Odds_Calculator_2-way'!B13="","",'True_Odds_Calculator_2-way'!B13)</f>
        <v>2.13</v>
      </c>
      <c r="C12" s="4">
        <f t="shared" si="0"/>
        <v>0.55959709009513148</v>
      </c>
      <c r="D12">
        <f t="shared" si="1"/>
        <v>0.46948356807511737</v>
      </c>
      <c r="E12">
        <f t="shared" si="2"/>
        <v>2.9080658170248963E-2</v>
      </c>
      <c r="F12">
        <f t="shared" si="3"/>
        <v>-0.23364098037206626</v>
      </c>
      <c r="G12">
        <v>0</v>
      </c>
      <c r="H12">
        <f t="shared" si="4"/>
        <v>0.26272163854231523</v>
      </c>
      <c r="I12">
        <f t="shared" si="5"/>
        <v>-1.0604090171364933</v>
      </c>
      <c r="J12">
        <f t="shared" si="6"/>
        <v>1.0604090171364933</v>
      </c>
      <c r="K12">
        <f t="shared" si="7"/>
        <v>0.54509520982608006</v>
      </c>
      <c r="L12">
        <f t="shared" si="8"/>
        <v>0.45490479017391988</v>
      </c>
      <c r="M12">
        <f t="shared" si="9"/>
        <v>1.83454189648642</v>
      </c>
      <c r="N12">
        <f t="shared" si="10"/>
        <v>2.1982621893642369</v>
      </c>
    </row>
    <row r="13" spans="1:14" x14ac:dyDescent="0.25">
      <c r="A13" s="4">
        <f>IF('True_Odds_Calculator_2-way'!A14="","",'True_Odds_Calculator_2-way'!A14)</f>
        <v>1.3049999999999999</v>
      </c>
      <c r="B13" s="4">
        <f>IF('True_Odds_Calculator_2-way'!B14="","",'True_Odds_Calculator_2-way'!B14)</f>
        <v>3.67</v>
      </c>
      <c r="C13" s="4">
        <f t="shared" si="0"/>
        <v>0.76628352490421459</v>
      </c>
      <c r="D13">
        <f t="shared" si="1"/>
        <v>0.27247956403269757</v>
      </c>
      <c r="E13">
        <f t="shared" si="2"/>
        <v>3.876308893691216E-2</v>
      </c>
      <c r="F13">
        <f t="shared" si="3"/>
        <v>-0.17003351185442694</v>
      </c>
      <c r="G13">
        <v>0</v>
      </c>
      <c r="H13">
        <f t="shared" si="4"/>
        <v>0.20879660079133913</v>
      </c>
      <c r="I13">
        <f t="shared" si="5"/>
        <v>-1.1081395355204968</v>
      </c>
      <c r="J13">
        <f t="shared" si="6"/>
        <v>1.1081395355204968</v>
      </c>
      <c r="K13">
        <f t="shared" si="7"/>
        <v>0.74739389820248769</v>
      </c>
      <c r="L13">
        <f t="shared" si="8"/>
        <v>0.25260610179751225</v>
      </c>
      <c r="M13">
        <f t="shared" si="9"/>
        <v>1.3379825583337517</v>
      </c>
      <c r="N13">
        <f t="shared" si="10"/>
        <v>3.9587325598397256</v>
      </c>
    </row>
    <row r="14" spans="1:14" x14ac:dyDescent="0.25">
      <c r="A14" s="4">
        <f>IF('True_Odds_Calculator_2-way'!A15="","",'True_Odds_Calculator_2-way'!A15)</f>
        <v>1.518</v>
      </c>
      <c r="B14" s="4">
        <f>IF('True_Odds_Calculator_2-way'!B15="","",'True_Odds_Calculator_2-way'!B15)</f>
        <v>2.7</v>
      </c>
      <c r="C14" s="4">
        <f t="shared" si="0"/>
        <v>0.65876152832674573</v>
      </c>
      <c r="D14">
        <f t="shared" si="1"/>
        <v>0.37037037037037035</v>
      </c>
      <c r="E14">
        <f t="shared" si="2"/>
        <v>2.9131898697116076E-2</v>
      </c>
      <c r="F14">
        <f t="shared" si="3"/>
        <v>-0.21485385253501199</v>
      </c>
      <c r="G14">
        <v>0</v>
      </c>
      <c r="H14">
        <f t="shared" si="4"/>
        <v>0.24398575123212804</v>
      </c>
      <c r="I14">
        <f t="shared" si="5"/>
        <v>-1.0656403571953759</v>
      </c>
      <c r="J14">
        <f t="shared" si="6"/>
        <v>1.0656403571953759</v>
      </c>
      <c r="K14">
        <f t="shared" si="7"/>
        <v>0.64432918904716741</v>
      </c>
      <c r="L14">
        <f t="shared" si="8"/>
        <v>0.35567081095283254</v>
      </c>
      <c r="M14">
        <f t="shared" si="9"/>
        <v>1.5520017050272048</v>
      </c>
      <c r="N14">
        <f t="shared" si="10"/>
        <v>2.8115886072321392</v>
      </c>
    </row>
    <row r="15" spans="1:14" x14ac:dyDescent="0.25">
      <c r="A15" s="4">
        <f>IF('True_Odds_Calculator_2-way'!A16="","",'True_Odds_Calculator_2-way'!A16)</f>
        <v>2.34</v>
      </c>
      <c r="B15" s="4">
        <f>IF('True_Odds_Calculator_2-way'!B16="","",'True_Odds_Calculator_2-way'!B16)</f>
        <v>1.657</v>
      </c>
      <c r="C15" s="4">
        <f t="shared" si="0"/>
        <v>0.42735042735042739</v>
      </c>
      <c r="D15">
        <f t="shared" si="1"/>
        <v>0.6035003017501509</v>
      </c>
      <c r="E15">
        <f t="shared" si="2"/>
        <v>3.0850729100578178E-2</v>
      </c>
      <c r="F15">
        <f t="shared" si="3"/>
        <v>-0.22705538275846071</v>
      </c>
      <c r="G15">
        <v>0</v>
      </c>
      <c r="H15">
        <f t="shared" si="4"/>
        <v>0.25790611185903889</v>
      </c>
      <c r="I15">
        <f t="shared" si="5"/>
        <v>-1.0657734964274019</v>
      </c>
      <c r="J15">
        <f t="shared" si="6"/>
        <v>1.0657734964274019</v>
      </c>
      <c r="K15">
        <f t="shared" si="7"/>
        <v>0.41183846381369882</v>
      </c>
      <c r="L15">
        <f t="shared" si="8"/>
        <v>0.58816153618630129</v>
      </c>
      <c r="M15">
        <f t="shared" si="9"/>
        <v>2.4281364852127183</v>
      </c>
      <c r="N15">
        <f t="shared" si="10"/>
        <v>1.700213187152803</v>
      </c>
    </row>
    <row r="16" spans="1:14" x14ac:dyDescent="0.25">
      <c r="A16" s="4">
        <f>IF('True_Odds_Calculator_2-way'!A17="","",'True_Odds_Calculator_2-way'!A17)</f>
        <v>1.74</v>
      </c>
      <c r="B16" s="4">
        <f>IF('True_Odds_Calculator_2-way'!B17="","",'True_Odds_Calculator_2-way'!B17)</f>
        <v>2.19</v>
      </c>
      <c r="C16" s="4">
        <f t="shared" si="0"/>
        <v>0.57471264367816088</v>
      </c>
      <c r="D16">
        <f t="shared" si="1"/>
        <v>0.45662100456621008</v>
      </c>
      <c r="E16">
        <f t="shared" si="2"/>
        <v>3.1333648244370904E-2</v>
      </c>
      <c r="F16">
        <f t="shared" si="3"/>
        <v>-0.23109221644885325</v>
      </c>
      <c r="G16">
        <v>0</v>
      </c>
      <c r="H16">
        <f t="shared" si="4"/>
        <v>0.26242586469322415</v>
      </c>
      <c r="I16">
        <f t="shared" si="5"/>
        <v>-1.0656403571953759</v>
      </c>
      <c r="J16">
        <f t="shared" si="6"/>
        <v>1.0656403571953759</v>
      </c>
      <c r="K16">
        <f t="shared" si="7"/>
        <v>0.5591046698972264</v>
      </c>
      <c r="L16">
        <f t="shared" si="8"/>
        <v>0.4408953301027736</v>
      </c>
      <c r="M16">
        <f t="shared" si="9"/>
        <v>1.7885738643245783</v>
      </c>
      <c r="N16">
        <f t="shared" si="10"/>
        <v>2.2681120250624973</v>
      </c>
    </row>
    <row r="17" spans="1:14" x14ac:dyDescent="0.25">
      <c r="A17" s="4">
        <f>IF('True_Odds_Calculator_2-way'!A18="","",'True_Odds_Calculator_2-way'!A18)</f>
        <v>2.08</v>
      </c>
      <c r="B17" s="4">
        <f>IF('True_Odds_Calculator_2-way'!B18="","",'True_Odds_Calculator_2-way'!B18)</f>
        <v>1.84</v>
      </c>
      <c r="C17" s="4">
        <f t="shared" si="0"/>
        <v>0.48076923076923073</v>
      </c>
      <c r="D17">
        <f t="shared" si="1"/>
        <v>0.54347826086956519</v>
      </c>
      <c r="E17">
        <f t="shared" si="2"/>
        <v>2.4247491638795804E-2</v>
      </c>
      <c r="F17">
        <f t="shared" si="3"/>
        <v>-0.23704013377926436</v>
      </c>
      <c r="G17">
        <v>0</v>
      </c>
      <c r="H17">
        <f t="shared" si="4"/>
        <v>0.26128762541806017</v>
      </c>
      <c r="I17">
        <f t="shared" si="5"/>
        <v>-1.0499013139145197</v>
      </c>
      <c r="J17">
        <f t="shared" si="6"/>
        <v>1.0499013139145197</v>
      </c>
      <c r="K17">
        <f t="shared" si="7"/>
        <v>0.46862696659688596</v>
      </c>
      <c r="L17">
        <f t="shared" si="8"/>
        <v>0.53137303340311415</v>
      </c>
      <c r="M17">
        <f t="shared" si="9"/>
        <v>2.1338934190276815</v>
      </c>
      <c r="N17">
        <f t="shared" si="10"/>
        <v>1.8819171036881968</v>
      </c>
    </row>
    <row r="18" spans="1:14" x14ac:dyDescent="0.25">
      <c r="A18" s="4">
        <f>IF('True_Odds_Calculator_2-way'!A19="","",'True_Odds_Calculator_2-way'!A19)</f>
        <v>1.806</v>
      </c>
      <c r="B18" s="4">
        <f>IF('True_Odds_Calculator_2-way'!B19="","",'True_Odds_Calculator_2-way'!B19)</f>
        <v>2.11</v>
      </c>
      <c r="C18" s="4">
        <f t="shared" si="0"/>
        <v>0.55370985603543743</v>
      </c>
      <c r="D18">
        <f t="shared" si="1"/>
        <v>0.47393364928909953</v>
      </c>
      <c r="E18">
        <f t="shared" si="2"/>
        <v>2.7643505324536966E-2</v>
      </c>
      <c r="F18">
        <f t="shared" si="3"/>
        <v>-0.23477822739367982</v>
      </c>
      <c r="G18">
        <v>0</v>
      </c>
      <c r="H18">
        <f t="shared" si="4"/>
        <v>0.26242173271821678</v>
      </c>
      <c r="I18">
        <f t="shared" si="5"/>
        <v>-1.0572336795746362</v>
      </c>
      <c r="J18">
        <f t="shared" si="6"/>
        <v>1.0572336795746362</v>
      </c>
      <c r="K18">
        <f t="shared" si="7"/>
        <v>0.5399188033939345</v>
      </c>
      <c r="L18">
        <f t="shared" si="8"/>
        <v>0.46008119660606528</v>
      </c>
      <c r="M18">
        <f t="shared" si="9"/>
        <v>1.852130345737157</v>
      </c>
      <c r="N18">
        <f t="shared" si="10"/>
        <v>2.1735293843278467</v>
      </c>
    </row>
    <row r="19" spans="1:14" x14ac:dyDescent="0.25">
      <c r="A19" s="4">
        <f>IF('True_Odds_Calculator_2-way'!A20="","",'True_Odds_Calculator_2-way'!A20)</f>
        <v>2.2200000000000002</v>
      </c>
      <c r="B19" s="4">
        <f>IF('True_Odds_Calculator_2-way'!B20="","",'True_Odds_Calculator_2-way'!B20)</f>
        <v>1.6990000000000001</v>
      </c>
      <c r="C19" s="4">
        <f t="shared" si="0"/>
        <v>0.4504504504504504</v>
      </c>
      <c r="D19">
        <f t="shared" si="1"/>
        <v>0.58858151854031782</v>
      </c>
      <c r="E19">
        <f t="shared" si="2"/>
        <v>3.9031968990768107E-2</v>
      </c>
      <c r="F19">
        <f t="shared" si="3"/>
        <v>-0.2260948411625282</v>
      </c>
      <c r="G19">
        <v>0</v>
      </c>
      <c r="H19">
        <f t="shared" si="4"/>
        <v>0.26512681015329631</v>
      </c>
      <c r="I19">
        <f t="shared" si="5"/>
        <v>-1.0828829026052205</v>
      </c>
      <c r="J19">
        <f t="shared" si="6"/>
        <v>1.0828829026052205</v>
      </c>
      <c r="K19">
        <f t="shared" si="7"/>
        <v>0.43082702818364732</v>
      </c>
      <c r="L19">
        <f t="shared" si="8"/>
        <v>0.56917297181635285</v>
      </c>
      <c r="M19">
        <f t="shared" si="9"/>
        <v>2.3211171411783686</v>
      </c>
      <c r="N19">
        <f t="shared" si="10"/>
        <v>1.7569351489210492</v>
      </c>
    </row>
    <row r="20" spans="1:14" x14ac:dyDescent="0.25">
      <c r="A20" s="4">
        <f>IF('True_Odds_Calculator_2-way'!A21="","",'True_Odds_Calculator_2-way'!A21)</f>
        <v>1.429</v>
      </c>
      <c r="B20" s="4">
        <f>IF('True_Odds_Calculator_2-way'!B21="","",'True_Odds_Calculator_2-way'!B21)</f>
        <v>2.99</v>
      </c>
      <c r="C20" s="4">
        <f t="shared" si="0"/>
        <v>0.69979006298110569</v>
      </c>
      <c r="D20">
        <f t="shared" si="1"/>
        <v>0.33444816053511706</v>
      </c>
      <c r="E20">
        <f t="shared" si="2"/>
        <v>3.4238223516222632E-2</v>
      </c>
      <c r="F20">
        <f t="shared" si="3"/>
        <v>-0.19980527580856189</v>
      </c>
      <c r="G20">
        <v>0</v>
      </c>
      <c r="H20">
        <f t="shared" si="4"/>
        <v>0.23404349932478452</v>
      </c>
      <c r="I20">
        <f t="shared" si="5"/>
        <v>-1.082292915655255</v>
      </c>
      <c r="J20">
        <f t="shared" si="6"/>
        <v>1.082292915655255</v>
      </c>
      <c r="K20">
        <f t="shared" si="7"/>
        <v>0.68291845930554262</v>
      </c>
      <c r="L20">
        <f t="shared" si="8"/>
        <v>0.31708154069445738</v>
      </c>
      <c r="M20">
        <f t="shared" si="9"/>
        <v>1.4643036608161046</v>
      </c>
      <c r="N20">
        <f t="shared" si="10"/>
        <v>3.1537629021539573</v>
      </c>
    </row>
    <row r="21" spans="1:14" x14ac:dyDescent="0.25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0.60606060606060608</v>
      </c>
      <c r="D21">
        <f t="shared" si="1"/>
        <v>0.42918454935622319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0.58855158622613757</v>
      </c>
      <c r="L21">
        <f t="shared" si="8"/>
        <v>0.41144841377386249</v>
      </c>
      <c r="M21">
        <f t="shared" si="9"/>
        <v>1.6990864070422753</v>
      </c>
      <c r="N21">
        <f t="shared" si="10"/>
        <v>2.4304383405634256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0.5524861878453039</v>
      </c>
      <c r="D22">
        <f t="shared" si="1"/>
        <v>0.47619047619047616</v>
      </c>
      <c r="E22">
        <f t="shared" si="2"/>
        <v>2.8676664035780064E-2</v>
      </c>
      <c r="F22">
        <f t="shared" si="3"/>
        <v>-0.23441199684293612</v>
      </c>
      <c r="G22">
        <v>0</v>
      </c>
      <c r="H22">
        <f t="shared" si="4"/>
        <v>0.26308866087871613</v>
      </c>
      <c r="I22">
        <f t="shared" si="5"/>
        <v>-1.0594028769395469</v>
      </c>
      <c r="J22">
        <f t="shared" si="6"/>
        <v>1.0594028769395469</v>
      </c>
      <c r="K22">
        <f t="shared" si="7"/>
        <v>0.5381794367133228</v>
      </c>
      <c r="L22">
        <f t="shared" si="8"/>
        <v>0.46182056328667725</v>
      </c>
      <c r="M22">
        <f t="shared" si="9"/>
        <v>1.8581163303210331</v>
      </c>
      <c r="N22">
        <f t="shared" si="10"/>
        <v>2.1653431646335015</v>
      </c>
    </row>
    <row r="23" spans="1:14" x14ac:dyDescent="0.25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0.69444444444444442</v>
      </c>
      <c r="D23">
        <f t="shared" si="1"/>
        <v>0.34965034965034969</v>
      </c>
      <c r="E23">
        <f t="shared" si="2"/>
        <v>4.4094794094794221E-2</v>
      </c>
      <c r="F23">
        <f t="shared" si="3"/>
        <v>-0.19871794871794868</v>
      </c>
      <c r="G23">
        <v>0</v>
      </c>
      <c r="H23">
        <f t="shared" si="4"/>
        <v>0.24281274281274284</v>
      </c>
      <c r="I23">
        <f t="shared" si="5"/>
        <v>-1.1053942207134548</v>
      </c>
      <c r="J23">
        <f t="shared" si="6"/>
        <v>1.1053942207134548</v>
      </c>
      <c r="K23">
        <f t="shared" si="7"/>
        <v>0.67277842941416099</v>
      </c>
      <c r="L23">
        <f t="shared" si="8"/>
        <v>0.32722157058583895</v>
      </c>
      <c r="M23">
        <f t="shared" si="9"/>
        <v>1.4863734571139202</v>
      </c>
      <c r="N23">
        <f t="shared" si="10"/>
        <v>3.0560332505270256</v>
      </c>
    </row>
    <row r="24" spans="1:14" x14ac:dyDescent="0.25">
      <c r="A24" s="4">
        <f>IF('True_Odds_Calculator_2-way'!A25="","",'True_Odds_Calculator_2-way'!A25)</f>
        <v>1.5680000000000001</v>
      </c>
      <c r="B24" s="4">
        <f>IF('True_Odds_Calculator_2-way'!B25="","",'True_Odds_Calculator_2-way'!B25)</f>
        <v>2.5499999999999998</v>
      </c>
      <c r="C24" s="4">
        <f t="shared" si="0"/>
        <v>0.63775510204081631</v>
      </c>
      <c r="D24">
        <f t="shared" si="1"/>
        <v>0.39215686274509809</v>
      </c>
      <c r="E24">
        <f t="shared" si="2"/>
        <v>2.9911964785914513E-2</v>
      </c>
      <c r="F24">
        <f t="shared" si="3"/>
        <v>-0.22018807523009198</v>
      </c>
      <c r="G24">
        <v>0</v>
      </c>
      <c r="H24">
        <f t="shared" si="4"/>
        <v>0.25010004001600644</v>
      </c>
      <c r="I24">
        <f t="shared" si="5"/>
        <v>-1.0657613907987191</v>
      </c>
      <c r="J24">
        <f t="shared" si="6"/>
        <v>1.0657613907987191</v>
      </c>
      <c r="K24">
        <f t="shared" si="7"/>
        <v>0.62291616246518111</v>
      </c>
      <c r="L24">
        <f t="shared" si="8"/>
        <v>0.37708383753481878</v>
      </c>
      <c r="M24">
        <f t="shared" si="9"/>
        <v>1.6053524699736725</v>
      </c>
      <c r="N24">
        <f t="shared" si="10"/>
        <v>2.6519301557380142</v>
      </c>
    </row>
    <row r="25" spans="1:14" x14ac:dyDescent="0.25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0.78740157480314954</v>
      </c>
      <c r="D25">
        <f t="shared" si="1"/>
        <v>0.25316455696202528</v>
      </c>
      <c r="E25">
        <f t="shared" si="2"/>
        <v>4.0566131765174873E-2</v>
      </c>
      <c r="F25">
        <f t="shared" si="3"/>
        <v>-0.15877603907106552</v>
      </c>
      <c r="G25">
        <v>0</v>
      </c>
      <c r="H25">
        <f t="shared" si="4"/>
        <v>0.19934217083624037</v>
      </c>
      <c r="I25">
        <f t="shared" si="5"/>
        <v>-1.1204877424213571</v>
      </c>
      <c r="J25">
        <f t="shared" si="6"/>
        <v>1.1204877424213571</v>
      </c>
      <c r="K25">
        <f t="shared" si="7"/>
        <v>0.7677356392393242</v>
      </c>
      <c r="L25">
        <f t="shared" si="8"/>
        <v>0.23226436076067569</v>
      </c>
      <c r="M25">
        <f t="shared" si="9"/>
        <v>1.3025316904537665</v>
      </c>
      <c r="N25">
        <f t="shared" si="10"/>
        <v>4.3054388401430046</v>
      </c>
    </row>
    <row r="26" spans="1:14" x14ac:dyDescent="0.25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0.59523809523809523</v>
      </c>
      <c r="D26">
        <f t="shared" si="1"/>
        <v>0.4329004329004329</v>
      </c>
      <c r="E26">
        <f t="shared" si="2"/>
        <v>2.813852813852824E-2</v>
      </c>
      <c r="F26">
        <f t="shared" si="3"/>
        <v>-0.22954030096887235</v>
      </c>
      <c r="G26">
        <v>0</v>
      </c>
      <c r="H26">
        <f t="shared" si="4"/>
        <v>0.25767882910740053</v>
      </c>
      <c r="I26">
        <f t="shared" si="5"/>
        <v>-1.0595217973953226</v>
      </c>
      <c r="J26">
        <f t="shared" si="6"/>
        <v>1.0595217973953226</v>
      </c>
      <c r="K26">
        <f t="shared" si="7"/>
        <v>0.581234893460709</v>
      </c>
      <c r="L26">
        <f t="shared" si="8"/>
        <v>0.41876510653929105</v>
      </c>
      <c r="M26">
        <f t="shared" si="9"/>
        <v>1.7204748222288193</v>
      </c>
      <c r="N26">
        <f t="shared" si="10"/>
        <v>2.3879735545878726</v>
      </c>
    </row>
    <row r="27" spans="1:14" x14ac:dyDescent="0.25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0.65359477124183007</v>
      </c>
      <c r="D27">
        <f t="shared" si="1"/>
        <v>0.37453183520599254</v>
      </c>
      <c r="E27">
        <f t="shared" si="2"/>
        <v>2.81266064478225E-2</v>
      </c>
      <c r="F27">
        <f t="shared" si="3"/>
        <v>-0.21666544270642096</v>
      </c>
      <c r="G27">
        <v>0</v>
      </c>
      <c r="H27">
        <f t="shared" si="4"/>
        <v>0.24479204915424349</v>
      </c>
      <c r="I27">
        <f t="shared" si="5"/>
        <v>-1.0629279561748655</v>
      </c>
      <c r="J27">
        <f t="shared" si="6"/>
        <v>1.0629279561748655</v>
      </c>
      <c r="K27">
        <f t="shared" si="7"/>
        <v>0.63965128595581267</v>
      </c>
      <c r="L27">
        <f t="shared" si="8"/>
        <v>0.36034871404418739</v>
      </c>
      <c r="M27">
        <f t="shared" si="9"/>
        <v>1.5633518167726788</v>
      </c>
      <c r="N27">
        <f t="shared" si="10"/>
        <v>2.7750896868120249</v>
      </c>
    </row>
    <row r="28" spans="1:14" x14ac:dyDescent="0.25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0.59523809523809523</v>
      </c>
      <c r="D28">
        <f t="shared" si="1"/>
        <v>0.43859649122807021</v>
      </c>
      <c r="E28">
        <f t="shared" si="2"/>
        <v>3.383458646616555E-2</v>
      </c>
      <c r="F28">
        <f t="shared" si="3"/>
        <v>-0.2272347535505429</v>
      </c>
      <c r="G28">
        <v>0</v>
      </c>
      <c r="H28">
        <f t="shared" si="4"/>
        <v>0.26106934001670845</v>
      </c>
      <c r="I28">
        <f t="shared" si="5"/>
        <v>-1.0718661571406805</v>
      </c>
      <c r="J28">
        <f t="shared" si="6"/>
        <v>1.0718661571406805</v>
      </c>
      <c r="K28">
        <f t="shared" si="7"/>
        <v>0.57841282804125305</v>
      </c>
      <c r="L28">
        <f t="shared" si="8"/>
        <v>0.42158717195874679</v>
      </c>
      <c r="M28">
        <f t="shared" si="9"/>
        <v>1.728868986855663</v>
      </c>
      <c r="N28">
        <f t="shared" si="10"/>
        <v>2.3719886811400706</v>
      </c>
    </row>
    <row r="29" spans="1:14" x14ac:dyDescent="0.25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0.59523809523809523</v>
      </c>
      <c r="D29">
        <f t="shared" si="1"/>
        <v>0.44052863436123346</v>
      </c>
      <c r="E29">
        <f t="shared" si="2"/>
        <v>3.5766729599328695E-2</v>
      </c>
      <c r="F29">
        <f t="shared" si="3"/>
        <v>-0.22645269561569115</v>
      </c>
      <c r="G29">
        <v>0</v>
      </c>
      <c r="H29">
        <f t="shared" si="4"/>
        <v>0.2622194252150199</v>
      </c>
      <c r="I29">
        <f t="shared" si="5"/>
        <v>-1.0760778282064791</v>
      </c>
      <c r="J29">
        <f t="shared" si="6"/>
        <v>1.0760778282064791</v>
      </c>
      <c r="K29">
        <f t="shared" si="7"/>
        <v>0.57745625010319412</v>
      </c>
      <c r="L29">
        <f t="shared" si="8"/>
        <v>0.42254374989680582</v>
      </c>
      <c r="M29">
        <f t="shared" si="9"/>
        <v>1.7317329231804059</v>
      </c>
      <c r="N29">
        <f t="shared" si="10"/>
        <v>2.3666188418222287</v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0.63291139240506322</v>
      </c>
      <c r="D31">
        <f t="shared" si="1"/>
        <v>0.39840637450199207</v>
      </c>
      <c r="E31">
        <f t="shared" si="2"/>
        <v>3.1317766907055233E-2</v>
      </c>
      <c r="F31">
        <f t="shared" si="3"/>
        <v>-0.22083816632205366</v>
      </c>
      <c r="G31">
        <v>0</v>
      </c>
      <c r="H31">
        <f t="shared" si="4"/>
        <v>0.2521559332291089</v>
      </c>
      <c r="I31">
        <f t="shared" si="5"/>
        <v>-1.0685565962365233</v>
      </c>
      <c r="J31">
        <f t="shared" si="6"/>
        <v>1.0685565962365233</v>
      </c>
      <c r="K31">
        <f t="shared" si="7"/>
        <v>0.61737433657640084</v>
      </c>
      <c r="L31">
        <f t="shared" si="8"/>
        <v>0.38262566342359927</v>
      </c>
      <c r="M31">
        <f t="shared" si="9"/>
        <v>1.6197628258171834</v>
      </c>
      <c r="N31">
        <f t="shared" si="10"/>
        <v>2.61352046031715</v>
      </c>
    </row>
    <row r="32" spans="1:14" x14ac:dyDescent="0.25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0.68965517241379315</v>
      </c>
      <c r="D32">
        <f t="shared" si="1"/>
        <v>0.35211267605633806</v>
      </c>
      <c r="E32">
        <f t="shared" si="2"/>
        <v>4.1767848470131153E-2</v>
      </c>
      <c r="F32">
        <f t="shared" si="3"/>
        <v>-0.20106847984458476</v>
      </c>
      <c r="G32">
        <v>0</v>
      </c>
      <c r="H32">
        <f t="shared" si="4"/>
        <v>0.24283632831471591</v>
      </c>
      <c r="I32">
        <f t="shared" si="5"/>
        <v>-1.0989674556596449</v>
      </c>
      <c r="J32">
        <f t="shared" si="6"/>
        <v>1.0989674556596449</v>
      </c>
      <c r="K32">
        <f t="shared" si="7"/>
        <v>0.66910427821137708</v>
      </c>
      <c r="L32">
        <f t="shared" si="8"/>
        <v>0.33089572178862314</v>
      </c>
      <c r="M32">
        <f t="shared" si="9"/>
        <v>1.4945353550468399</v>
      </c>
      <c r="N32">
        <f t="shared" si="10"/>
        <v>3.0221001184137459</v>
      </c>
    </row>
    <row r="33" spans="1:14" x14ac:dyDescent="0.25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0.61349693251533743</v>
      </c>
      <c r="D33">
        <f t="shared" si="1"/>
        <v>0.41666666666666669</v>
      </c>
      <c r="E33">
        <f t="shared" si="2"/>
        <v>3.0163599182004175E-2</v>
      </c>
      <c r="F33">
        <f t="shared" si="3"/>
        <v>-0.22546012269938642</v>
      </c>
      <c r="G33">
        <v>0</v>
      </c>
      <c r="H33">
        <f t="shared" si="4"/>
        <v>0.2556237218813906</v>
      </c>
      <c r="I33">
        <f t="shared" si="5"/>
        <v>-1.0647942749999</v>
      </c>
      <c r="J33">
        <f t="shared" si="6"/>
        <v>1.0647942749999</v>
      </c>
      <c r="K33">
        <f t="shared" si="7"/>
        <v>0.59850837590920558</v>
      </c>
      <c r="L33">
        <f t="shared" si="8"/>
        <v>0.40149162409079431</v>
      </c>
      <c r="M33">
        <f t="shared" si="9"/>
        <v>1.670820393249937</v>
      </c>
      <c r="N33">
        <f t="shared" si="10"/>
        <v>2.4907119849998605</v>
      </c>
    </row>
    <row r="34" spans="1:14" x14ac:dyDescent="0.25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0.42372881355932207</v>
      </c>
      <c r="D34">
        <f t="shared" si="1"/>
        <v>0.60606060606060608</v>
      </c>
      <c r="E34">
        <f t="shared" si="2"/>
        <v>2.9789419619928204E-2</v>
      </c>
      <c r="F34">
        <f t="shared" si="3"/>
        <v>-0.22701592193117603</v>
      </c>
      <c r="G34">
        <v>0</v>
      </c>
      <c r="H34">
        <f t="shared" si="4"/>
        <v>0.25680534155110429</v>
      </c>
      <c r="I34">
        <f t="shared" si="5"/>
        <v>-1.063589074528793</v>
      </c>
      <c r="J34">
        <f t="shared" si="6"/>
        <v>1.063589074528793</v>
      </c>
      <c r="K34">
        <f t="shared" si="7"/>
        <v>0.4087503406809192</v>
      </c>
      <c r="L34">
        <f t="shared" si="8"/>
        <v>0.59124965931908058</v>
      </c>
      <c r="M34">
        <f t="shared" si="9"/>
        <v>2.4464811413591585</v>
      </c>
      <c r="N34">
        <f t="shared" si="10"/>
        <v>1.6913328984437157</v>
      </c>
    </row>
    <row r="35" spans="1:14" x14ac:dyDescent="0.25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0.44843049327354262</v>
      </c>
      <c r="D35">
        <f t="shared" si="1"/>
        <v>0.58823529411764708</v>
      </c>
      <c r="E35">
        <f t="shared" si="2"/>
        <v>3.6665787391189752E-2</v>
      </c>
      <c r="F35">
        <f t="shared" si="3"/>
        <v>-0.22711685571089413</v>
      </c>
      <c r="G35">
        <v>0</v>
      </c>
      <c r="H35">
        <f t="shared" si="4"/>
        <v>0.26378264310208388</v>
      </c>
      <c r="I35">
        <f t="shared" si="5"/>
        <v>-1.0777013435226062</v>
      </c>
      <c r="J35">
        <f t="shared" si="6"/>
        <v>1.0777013435226062</v>
      </c>
      <c r="K35">
        <f t="shared" si="7"/>
        <v>0.43000161655276159</v>
      </c>
      <c r="L35">
        <f t="shared" si="8"/>
        <v>0.56999838344723819</v>
      </c>
      <c r="M35">
        <f t="shared" si="9"/>
        <v>2.3255726525328053</v>
      </c>
      <c r="N35">
        <f t="shared" si="10"/>
        <v>1.7543909404658247</v>
      </c>
    </row>
    <row r="36" spans="1:14" x14ac:dyDescent="0.25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0.38314176245210729</v>
      </c>
      <c r="D36">
        <f t="shared" si="1"/>
        <v>0.64935064935064934</v>
      </c>
      <c r="E36">
        <f t="shared" si="2"/>
        <v>3.2492411802756749E-2</v>
      </c>
      <c r="F36">
        <f t="shared" si="3"/>
        <v>-0.21630094043887138</v>
      </c>
      <c r="G36">
        <v>0</v>
      </c>
      <c r="H36">
        <f t="shared" si="4"/>
        <v>0.2487933522416281</v>
      </c>
      <c r="I36">
        <f t="shared" si="5"/>
        <v>-1.0724824201463117</v>
      </c>
      <c r="J36">
        <f t="shared" si="6"/>
        <v>1.0724824201463117</v>
      </c>
      <c r="K36">
        <f t="shared" si="7"/>
        <v>0.36674412717308713</v>
      </c>
      <c r="L36">
        <f t="shared" si="8"/>
        <v>0.63325587282691287</v>
      </c>
      <c r="M36">
        <f t="shared" si="9"/>
        <v>2.7266966964355612</v>
      </c>
      <c r="N36">
        <f t="shared" si="10"/>
        <v>1.5791405068790083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0.50761421319796951</v>
      </c>
      <c r="D37">
        <f t="shared" si="1"/>
        <v>0.52083333333333337</v>
      </c>
      <c r="E37">
        <f t="shared" si="2"/>
        <v>2.844754653130277E-2</v>
      </c>
      <c r="F37">
        <f t="shared" si="3"/>
        <v>-0.2359348561759731</v>
      </c>
      <c r="G37">
        <v>0</v>
      </c>
      <c r="H37">
        <f t="shared" si="4"/>
        <v>0.26438240270727581</v>
      </c>
      <c r="I37">
        <f t="shared" si="5"/>
        <v>-1.0585715534396718</v>
      </c>
      <c r="J37">
        <f t="shared" si="6"/>
        <v>1.0585715534396718</v>
      </c>
      <c r="K37">
        <f t="shared" si="7"/>
        <v>0.49338508579127022</v>
      </c>
      <c r="L37">
        <f t="shared" si="8"/>
        <v>0.50661491420873006</v>
      </c>
      <c r="M37">
        <f t="shared" si="9"/>
        <v>2.0268144068364817</v>
      </c>
      <c r="N37">
        <f t="shared" si="10"/>
        <v>1.9738858291644976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0.45662100456621008</v>
      </c>
      <c r="D38">
        <f t="shared" si="1"/>
        <v>0.5780346820809249</v>
      </c>
      <c r="E38">
        <f t="shared" si="2"/>
        <v>3.4655686647135031E-2</v>
      </c>
      <c r="F38">
        <f t="shared" si="3"/>
        <v>-0.22928709055876673</v>
      </c>
      <c r="G38">
        <v>0</v>
      </c>
      <c r="H38">
        <f t="shared" si="4"/>
        <v>0.26394277720590181</v>
      </c>
      <c r="I38">
        <f t="shared" si="5"/>
        <v>-1.0729144372515058</v>
      </c>
      <c r="J38">
        <f t="shared" si="6"/>
        <v>1.0729144372515058</v>
      </c>
      <c r="K38">
        <f t="shared" si="7"/>
        <v>0.43921906878344058</v>
      </c>
      <c r="L38">
        <f t="shared" si="8"/>
        <v>0.56078093121655925</v>
      </c>
      <c r="M38">
        <f t="shared" si="9"/>
        <v>2.2767681803292916</v>
      </c>
      <c r="N38">
        <f t="shared" si="10"/>
        <v>1.7832275391935992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0.46948356807511737</v>
      </c>
      <c r="D39">
        <f t="shared" si="1"/>
        <v>0.5617977528089888</v>
      </c>
      <c r="E39">
        <f t="shared" si="2"/>
        <v>3.128132088410629E-2</v>
      </c>
      <c r="F39">
        <f t="shared" si="3"/>
        <v>-0.23247349264124062</v>
      </c>
      <c r="G39">
        <v>0</v>
      </c>
      <c r="H39">
        <f t="shared" si="4"/>
        <v>0.26375481352534685</v>
      </c>
      <c r="I39">
        <f t="shared" si="5"/>
        <v>-1.0651566348113084</v>
      </c>
      <c r="J39">
        <f t="shared" si="6"/>
        <v>1.0651566348113084</v>
      </c>
      <c r="K39">
        <f t="shared" si="7"/>
        <v>0.45379730835053417</v>
      </c>
      <c r="L39">
        <f t="shared" si="8"/>
        <v>0.54620269164946567</v>
      </c>
      <c r="M39">
        <f t="shared" si="9"/>
        <v>2.2036269973367788</v>
      </c>
      <c r="N39">
        <f t="shared" si="10"/>
        <v>1.8308221751528204</v>
      </c>
    </row>
    <row r="40" spans="1:14" x14ac:dyDescent="0.25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0.40485829959514169</v>
      </c>
      <c r="D40">
        <f t="shared" si="1"/>
        <v>0.62893081761006286</v>
      </c>
      <c r="E40">
        <f t="shared" si="2"/>
        <v>3.37891172052045E-2</v>
      </c>
      <c r="F40">
        <f t="shared" si="3"/>
        <v>-0.22083874417538774</v>
      </c>
      <c r="G40">
        <v>0</v>
      </c>
      <c r="H40">
        <f t="shared" si="4"/>
        <v>0.25462786138059224</v>
      </c>
      <c r="I40">
        <f t="shared" si="5"/>
        <v>-1.0737800400040409</v>
      </c>
      <c r="J40">
        <f t="shared" si="6"/>
        <v>1.0737800400040409</v>
      </c>
      <c r="K40">
        <f t="shared" si="7"/>
        <v>0.38782889624489203</v>
      </c>
      <c r="L40">
        <f t="shared" si="8"/>
        <v>0.61217110375510797</v>
      </c>
      <c r="M40">
        <f t="shared" si="9"/>
        <v>2.5784566588059405</v>
      </c>
      <c r="N40">
        <f t="shared" si="10"/>
        <v>1.6335302236023845</v>
      </c>
    </row>
    <row r="41" spans="1:14" x14ac:dyDescent="0.25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0.53475935828876997</v>
      </c>
      <c r="D41">
        <f t="shared" si="1"/>
        <v>0.49261083743842371</v>
      </c>
      <c r="E41">
        <f t="shared" si="2"/>
        <v>2.737019572719368E-2</v>
      </c>
      <c r="F41">
        <f t="shared" si="3"/>
        <v>-0.23605805958747139</v>
      </c>
      <c r="G41">
        <v>0</v>
      </c>
      <c r="H41">
        <f t="shared" si="4"/>
        <v>0.26342825531466507</v>
      </c>
      <c r="I41">
        <f t="shared" si="5"/>
        <v>-1.0563838700626149</v>
      </c>
      <c r="J41">
        <f t="shared" si="6"/>
        <v>1.0563838700626149</v>
      </c>
      <c r="K41">
        <f t="shared" si="7"/>
        <v>0.52109008773056686</v>
      </c>
      <c r="L41">
        <f t="shared" si="8"/>
        <v>0.47890991226943308</v>
      </c>
      <c r="M41">
        <f t="shared" si="9"/>
        <v>1.9190539669544755</v>
      </c>
      <c r="N41">
        <f t="shared" si="10"/>
        <v>2.0880753861644932</v>
      </c>
    </row>
    <row r="42" spans="1:14" x14ac:dyDescent="0.25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0.53191489361702127</v>
      </c>
      <c r="D42">
        <f t="shared" si="1"/>
        <v>0.49751243781094534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0.5172161542198922</v>
      </c>
      <c r="L42">
        <f t="shared" si="8"/>
        <v>0.48278384578010813</v>
      </c>
      <c r="M42">
        <f t="shared" si="9"/>
        <v>1.9334276237142709</v>
      </c>
      <c r="N42">
        <f t="shared" si="10"/>
        <v>2.0713203408538785</v>
      </c>
    </row>
    <row r="43" spans="1:14" x14ac:dyDescent="0.25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0.39840637450199207</v>
      </c>
      <c r="D43">
        <f t="shared" si="1"/>
        <v>0.63694267515923564</v>
      </c>
      <c r="E43">
        <f t="shared" si="2"/>
        <v>3.5349049661227649E-2</v>
      </c>
      <c r="F43">
        <f t="shared" si="3"/>
        <v>-0.21841297231456347</v>
      </c>
      <c r="G43">
        <v>0</v>
      </c>
      <c r="H43">
        <f t="shared" si="4"/>
        <v>0.25376202197579112</v>
      </c>
      <c r="I43">
        <f t="shared" si="5"/>
        <v>-1.0778891454484929</v>
      </c>
      <c r="J43">
        <f t="shared" si="6"/>
        <v>1.0778891454484929</v>
      </c>
      <c r="K43">
        <f t="shared" si="7"/>
        <v>0.3805736037101255</v>
      </c>
      <c r="L43">
        <f t="shared" si="8"/>
        <v>0.61942639628987439</v>
      </c>
      <c r="M43">
        <f t="shared" si="9"/>
        <v>2.6276126096272243</v>
      </c>
      <c r="N43">
        <f t="shared" si="10"/>
        <v>1.6143968129056414</v>
      </c>
    </row>
    <row r="44" spans="1:14" x14ac:dyDescent="0.25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0.44444444444444442</v>
      </c>
      <c r="D44">
        <f t="shared" si="1"/>
        <v>0.58823529411764708</v>
      </c>
      <c r="E44">
        <f t="shared" si="2"/>
        <v>3.2679738562091387E-2</v>
      </c>
      <c r="F44">
        <f t="shared" si="3"/>
        <v>-0.2287581699346406</v>
      </c>
      <c r="G44">
        <v>0</v>
      </c>
      <c r="H44">
        <f t="shared" si="4"/>
        <v>0.26143790849673204</v>
      </c>
      <c r="I44">
        <f t="shared" si="5"/>
        <v>-1.0690449676496974</v>
      </c>
      <c r="J44">
        <f t="shared" si="6"/>
        <v>1.0690449676496974</v>
      </c>
      <c r="K44">
        <f t="shared" si="7"/>
        <v>0.42802608489724608</v>
      </c>
      <c r="L44">
        <f t="shared" si="8"/>
        <v>0.57197391510275408</v>
      </c>
      <c r="M44">
        <f t="shared" si="9"/>
        <v>2.3363062095621219</v>
      </c>
      <c r="N44">
        <f t="shared" si="10"/>
        <v>1.7483314773547878</v>
      </c>
    </row>
    <row r="45" spans="1:14" x14ac:dyDescent="0.25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0.43478260869565222</v>
      </c>
      <c r="D45">
        <f t="shared" si="1"/>
        <v>0.60606060606060608</v>
      </c>
      <c r="E45">
        <f t="shared" si="2"/>
        <v>4.0843214756258295E-2</v>
      </c>
      <c r="F45">
        <f t="shared" si="3"/>
        <v>-0.22266139657443995</v>
      </c>
      <c r="G45">
        <v>0</v>
      </c>
      <c r="H45">
        <f t="shared" si="4"/>
        <v>0.2635046113306983</v>
      </c>
      <c r="I45">
        <f t="shared" si="5"/>
        <v>-1.0878565864408427</v>
      </c>
      <c r="J45">
        <f t="shared" si="6"/>
        <v>1.0878565864408427</v>
      </c>
      <c r="K45">
        <f t="shared" si="7"/>
        <v>0.41421356237309503</v>
      </c>
      <c r="L45">
        <f t="shared" si="8"/>
        <v>0.58578643762690474</v>
      </c>
      <c r="M45">
        <f t="shared" si="9"/>
        <v>2.4142135623730949</v>
      </c>
      <c r="N45">
        <f t="shared" si="10"/>
        <v>1.7071067811865481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0.49019607843137253</v>
      </c>
      <c r="D47">
        <f t="shared" si="1"/>
        <v>0.54347826086956519</v>
      </c>
      <c r="E47">
        <f t="shared" si="2"/>
        <v>3.3674339300937772E-2</v>
      </c>
      <c r="F47">
        <f t="shared" si="3"/>
        <v>-0.23273657289002547</v>
      </c>
      <c r="G47">
        <v>0</v>
      </c>
      <c r="H47">
        <f t="shared" si="4"/>
        <v>0.2664109121909633</v>
      </c>
      <c r="I47">
        <f t="shared" si="5"/>
        <v>-1.0699012312772824</v>
      </c>
      <c r="J47">
        <f t="shared" si="6"/>
        <v>1.0699012312772824</v>
      </c>
      <c r="K47">
        <f t="shared" si="7"/>
        <v>0.47332857821916891</v>
      </c>
      <c r="L47">
        <f t="shared" si="8"/>
        <v>0.52667142178083093</v>
      </c>
      <c r="M47">
        <f t="shared" si="9"/>
        <v>2.1126972805283741</v>
      </c>
      <c r="N47">
        <f t="shared" si="10"/>
        <v>1.8987170342729172</v>
      </c>
    </row>
    <row r="48" spans="1:14" x14ac:dyDescent="0.25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0.48309178743961356</v>
      </c>
      <c r="D48">
        <f t="shared" si="1"/>
        <v>0.55555555555555558</v>
      </c>
      <c r="E48">
        <f t="shared" si="2"/>
        <v>3.8647342995169254E-2</v>
      </c>
      <c r="F48">
        <f t="shared" si="3"/>
        <v>-0.22973698336017168</v>
      </c>
      <c r="G48">
        <v>0</v>
      </c>
      <c r="H48">
        <f t="shared" si="4"/>
        <v>0.26838432635534087</v>
      </c>
      <c r="I48">
        <f t="shared" si="5"/>
        <v>-1.0808442529177926</v>
      </c>
      <c r="J48">
        <f t="shared" si="6"/>
        <v>1.0808442529177926</v>
      </c>
      <c r="K48">
        <f t="shared" si="7"/>
        <v>0.46371363147270434</v>
      </c>
      <c r="L48">
        <f t="shared" si="8"/>
        <v>0.53628636852729539</v>
      </c>
      <c r="M48">
        <f t="shared" si="9"/>
        <v>2.1565033506220384</v>
      </c>
      <c r="N48">
        <f t="shared" si="10"/>
        <v>1.8646754023342345</v>
      </c>
    </row>
    <row r="49" spans="1:14" x14ac:dyDescent="0.25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0.52356020942408377</v>
      </c>
      <c r="D49">
        <f t="shared" si="1"/>
        <v>0.51546391752577325</v>
      </c>
      <c r="E49">
        <f t="shared" si="2"/>
        <v>3.9024126949857019E-2</v>
      </c>
      <c r="F49">
        <f t="shared" si="3"/>
        <v>-0.23085226966049555</v>
      </c>
      <c r="G49">
        <v>0</v>
      </c>
      <c r="H49">
        <f t="shared" si="4"/>
        <v>0.26987639661035251</v>
      </c>
      <c r="I49">
        <f t="shared" si="5"/>
        <v>-1.0812232527259167</v>
      </c>
      <c r="J49">
        <f t="shared" si="6"/>
        <v>1.0812232527259167</v>
      </c>
      <c r="K49">
        <f t="shared" si="7"/>
        <v>0.50405432060836108</v>
      </c>
      <c r="L49">
        <f t="shared" si="8"/>
        <v>0.49594567939163919</v>
      </c>
      <c r="M49">
        <f t="shared" si="9"/>
        <v>1.9839131599805839</v>
      </c>
      <c r="N49">
        <f t="shared" si="10"/>
        <v>2.0163498575623611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0.54054054054054046</v>
      </c>
      <c r="D51">
        <f t="shared" si="1"/>
        <v>0.5</v>
      </c>
      <c r="E51">
        <f t="shared" si="2"/>
        <v>4.0540540540540349E-2</v>
      </c>
      <c r="F51">
        <f t="shared" si="3"/>
        <v>-0.22972972972972983</v>
      </c>
      <c r="G51">
        <v>0</v>
      </c>
      <c r="H51">
        <f t="shared" si="4"/>
        <v>0.27027027027027023</v>
      </c>
      <c r="I51">
        <f t="shared" si="5"/>
        <v>-1.0846522890932806</v>
      </c>
      <c r="J51">
        <f t="shared" si="6"/>
        <v>1.0846522890932806</v>
      </c>
      <c r="K51">
        <f t="shared" si="7"/>
        <v>0.52030369513807517</v>
      </c>
      <c r="L51">
        <f t="shared" si="8"/>
        <v>0.47969630486192494</v>
      </c>
      <c r="M51">
        <f t="shared" si="9"/>
        <v>1.9219544457292885</v>
      </c>
      <c r="N51">
        <f t="shared" si="10"/>
        <v>2.0846522890932806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0.5181347150259068</v>
      </c>
      <c r="D52">
        <f t="shared" si="1"/>
        <v>0.52083333333333337</v>
      </c>
      <c r="E52">
        <f t="shared" si="2"/>
        <v>3.8968048359240282E-2</v>
      </c>
      <c r="F52">
        <f t="shared" si="3"/>
        <v>-0.23089378238341951</v>
      </c>
      <c r="G52">
        <v>0</v>
      </c>
      <c r="H52">
        <f t="shared" si="4"/>
        <v>0.26986183074265979</v>
      </c>
      <c r="I52">
        <f t="shared" si="5"/>
        <v>-1.0810968751610268</v>
      </c>
      <c r="J52">
        <f t="shared" si="6"/>
        <v>1.0810968751610268</v>
      </c>
      <c r="K52">
        <f t="shared" si="7"/>
        <v>0.49864863877742077</v>
      </c>
      <c r="L52">
        <f t="shared" si="8"/>
        <v>0.50135136122257906</v>
      </c>
      <c r="M52">
        <f t="shared" si="9"/>
        <v>2.0054200938997546</v>
      </c>
      <c r="N52">
        <f t="shared" si="10"/>
        <v>1.9946091251481448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0.42735042735042739</v>
      </c>
      <c r="D53">
        <f t="shared" si="1"/>
        <v>0.60240963855421692</v>
      </c>
      <c r="E53">
        <f t="shared" si="2"/>
        <v>2.9760065904644417E-2</v>
      </c>
      <c r="F53">
        <f t="shared" si="3"/>
        <v>-0.22767995057151669</v>
      </c>
      <c r="G53">
        <v>0</v>
      </c>
      <c r="H53">
        <f t="shared" si="4"/>
        <v>0.2574400164761611</v>
      </c>
      <c r="I53">
        <f t="shared" si="5"/>
        <v>-1.0633485251477839</v>
      </c>
      <c r="J53">
        <f t="shared" si="6"/>
        <v>1.0633485251477839</v>
      </c>
      <c r="K53">
        <f t="shared" si="7"/>
        <v>0.41239034653044082</v>
      </c>
      <c r="L53">
        <f t="shared" si="8"/>
        <v>0.58760965346955907</v>
      </c>
      <c r="M53">
        <f t="shared" si="9"/>
        <v>2.4248870236980302</v>
      </c>
      <c r="N53">
        <f t="shared" si="10"/>
        <v>1.7018100265975373</v>
      </c>
    </row>
    <row r="54" spans="1:14" x14ac:dyDescent="0.25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0.74626865671641784</v>
      </c>
      <c r="D54">
        <f t="shared" si="1"/>
        <v>0.29069767441860467</v>
      </c>
      <c r="E54">
        <f t="shared" si="2"/>
        <v>3.6966331135022568E-2</v>
      </c>
      <c r="F54">
        <f t="shared" si="3"/>
        <v>-0.17997223186393607</v>
      </c>
      <c r="G54">
        <v>0</v>
      </c>
      <c r="H54">
        <f t="shared" si="4"/>
        <v>0.21693856299895869</v>
      </c>
      <c r="I54">
        <f t="shared" si="5"/>
        <v>-1.0979071877276474</v>
      </c>
      <c r="J54">
        <f t="shared" si="6"/>
        <v>1.0979071877276474</v>
      </c>
      <c r="K54">
        <f t="shared" si="7"/>
        <v>0.72817914145768747</v>
      </c>
      <c r="L54">
        <f t="shared" si="8"/>
        <v>0.2718208585423123</v>
      </c>
      <c r="M54">
        <f t="shared" si="9"/>
        <v>1.3732884438274002</v>
      </c>
      <c r="N54">
        <f t="shared" si="10"/>
        <v>3.6788935380554597</v>
      </c>
    </row>
    <row r="55" spans="1:14" x14ac:dyDescent="0.25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0.38022813688212931</v>
      </c>
      <c r="D55">
        <f t="shared" si="1"/>
        <v>0.66225165562913912</v>
      </c>
      <c r="E55">
        <f t="shared" si="2"/>
        <v>4.2479792511268322E-2</v>
      </c>
      <c r="F55">
        <f t="shared" si="3"/>
        <v>-0.20932692065570468</v>
      </c>
      <c r="G55">
        <v>0</v>
      </c>
      <c r="H55">
        <f t="shared" si="4"/>
        <v>0.25180671316697306</v>
      </c>
      <c r="I55">
        <f t="shared" si="5"/>
        <v>-1.0967840087249536</v>
      </c>
      <c r="J55">
        <f t="shared" si="6"/>
        <v>1.0967840087249536</v>
      </c>
      <c r="K55">
        <f t="shared" si="7"/>
        <v>0.35871120219022673</v>
      </c>
      <c r="L55">
        <f t="shared" si="8"/>
        <v>0.64128879780977321</v>
      </c>
      <c r="M55">
        <f t="shared" si="9"/>
        <v>2.7877579342216747</v>
      </c>
      <c r="N55">
        <f t="shared" si="10"/>
        <v>1.5593598444497263</v>
      </c>
    </row>
    <row r="56" spans="1:14" x14ac:dyDescent="0.25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0.48780487804878053</v>
      </c>
      <c r="D56">
        <f t="shared" si="1"/>
        <v>0.5524861878453039</v>
      </c>
      <c r="E56">
        <f t="shared" si="2"/>
        <v>4.0291065894084488E-2</v>
      </c>
      <c r="F56">
        <f t="shared" si="3"/>
        <v>-0.22921439159142964</v>
      </c>
      <c r="G56">
        <v>0</v>
      </c>
      <c r="H56">
        <f t="shared" si="4"/>
        <v>0.26950545748551413</v>
      </c>
      <c r="I56">
        <f t="shared" si="5"/>
        <v>-1.0843334143872594</v>
      </c>
      <c r="J56">
        <f t="shared" si="6"/>
        <v>1.0843334143872594</v>
      </c>
      <c r="K56">
        <f t="shared" si="7"/>
        <v>0.46760653723484941</v>
      </c>
      <c r="L56">
        <f t="shared" si="8"/>
        <v>0.53239346276515054</v>
      </c>
      <c r="M56">
        <f t="shared" si="9"/>
        <v>2.1385500851066221</v>
      </c>
      <c r="N56">
        <f t="shared" si="10"/>
        <v>1.8783100656536802</v>
      </c>
    </row>
    <row r="57" spans="1:14" x14ac:dyDescent="0.25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0.4098360655737705</v>
      </c>
      <c r="D57">
        <f t="shared" si="1"/>
        <v>0.63291139240506322</v>
      </c>
      <c r="E57">
        <f t="shared" si="2"/>
        <v>4.2747457978833836E-2</v>
      </c>
      <c r="F57">
        <f t="shared" si="3"/>
        <v>-0.21664245694127404</v>
      </c>
      <c r="G57">
        <v>0</v>
      </c>
      <c r="H57">
        <f t="shared" si="4"/>
        <v>0.25938991492010788</v>
      </c>
      <c r="I57">
        <f t="shared" si="5"/>
        <v>-1.0942202738310214</v>
      </c>
      <c r="J57">
        <f t="shared" si="6"/>
        <v>1.0942202738310214</v>
      </c>
      <c r="K57">
        <f t="shared" si="7"/>
        <v>0.38824741012054537</v>
      </c>
      <c r="L57">
        <f t="shared" si="8"/>
        <v>0.61175258987945458</v>
      </c>
      <c r="M57">
        <f t="shared" si="9"/>
        <v>2.5756771943166705</v>
      </c>
      <c r="N57">
        <f t="shared" si="10"/>
        <v>1.6346477588219925</v>
      </c>
    </row>
    <row r="58" spans="1:14" x14ac:dyDescent="0.25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0.45454545454545453</v>
      </c>
      <c r="D58">
        <f t="shared" si="1"/>
        <v>0.58823529411764708</v>
      </c>
      <c r="E58">
        <f t="shared" si="2"/>
        <v>4.2780748663101553E-2</v>
      </c>
      <c r="F58">
        <f t="shared" si="3"/>
        <v>-0.22459893048128343</v>
      </c>
      <c r="G58">
        <v>0</v>
      </c>
      <c r="H58">
        <f t="shared" si="4"/>
        <v>0.26737967914438504</v>
      </c>
      <c r="I58">
        <f t="shared" si="5"/>
        <v>-1.091089451179962</v>
      </c>
      <c r="J58">
        <f t="shared" si="6"/>
        <v>1.091089451179962</v>
      </c>
      <c r="K58">
        <f t="shared" si="7"/>
        <v>0.43303027798233595</v>
      </c>
      <c r="L58">
        <f t="shared" si="8"/>
        <v>0.56696972201766405</v>
      </c>
      <c r="M58">
        <f t="shared" si="9"/>
        <v>2.3093073414159546</v>
      </c>
      <c r="N58">
        <f t="shared" si="10"/>
        <v>1.7637626158259732</v>
      </c>
    </row>
    <row r="59" spans="1:14" x14ac:dyDescent="0.25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0.40322580645161293</v>
      </c>
      <c r="D59">
        <f t="shared" si="1"/>
        <v>0.64102564102564097</v>
      </c>
      <c r="E59">
        <f t="shared" si="2"/>
        <v>4.4251447477253958E-2</v>
      </c>
      <c r="F59">
        <f t="shared" si="3"/>
        <v>-0.2142266335814722</v>
      </c>
      <c r="G59">
        <v>0</v>
      </c>
      <c r="H59">
        <f t="shared" si="4"/>
        <v>0.25847808105872622</v>
      </c>
      <c r="I59">
        <f t="shared" si="5"/>
        <v>-1.0984369379093673</v>
      </c>
      <c r="J59">
        <f t="shared" si="6"/>
        <v>1.0984369379093673</v>
      </c>
      <c r="K59">
        <f t="shared" si="7"/>
        <v>0.38085275449922101</v>
      </c>
      <c r="L59">
        <f t="shared" si="8"/>
        <v>0.61914724550077893</v>
      </c>
      <c r="M59">
        <f t="shared" si="9"/>
        <v>2.6256866681058635</v>
      </c>
      <c r="N59">
        <f t="shared" si="10"/>
        <v>1.6151246852292456</v>
      </c>
    </row>
    <row r="60" spans="1:14" x14ac:dyDescent="0.25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0.44843049327354262</v>
      </c>
      <c r="D60">
        <f t="shared" si="1"/>
        <v>0.59523809523809523</v>
      </c>
      <c r="E60">
        <f t="shared" si="2"/>
        <v>4.3668588511637907E-2</v>
      </c>
      <c r="F60">
        <f t="shared" si="3"/>
        <v>-0.22325432415118507</v>
      </c>
      <c r="G60">
        <v>0</v>
      </c>
      <c r="H60">
        <f t="shared" si="4"/>
        <v>0.26692291266282298</v>
      </c>
      <c r="I60">
        <f t="shared" si="5"/>
        <v>-1.0934350421017387</v>
      </c>
      <c r="J60">
        <f t="shared" si="6"/>
        <v>1.0934350421017387</v>
      </c>
      <c r="K60">
        <f t="shared" si="7"/>
        <v>0.42645285311617104</v>
      </c>
      <c r="L60">
        <f t="shared" si="8"/>
        <v>0.57354714688382902</v>
      </c>
      <c r="M60">
        <f t="shared" si="9"/>
        <v>2.3449251017851385</v>
      </c>
      <c r="N60">
        <f t="shared" si="10"/>
        <v>1.743535828629182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0.41841004184100417</v>
      </c>
      <c r="D62">
        <f t="shared" si="1"/>
        <v>0.625</v>
      </c>
      <c r="E62">
        <f t="shared" si="2"/>
        <v>4.3410041841004166E-2</v>
      </c>
      <c r="F62">
        <f t="shared" si="3"/>
        <v>-0.21809623430962344</v>
      </c>
      <c r="G62">
        <v>0</v>
      </c>
      <c r="H62">
        <f t="shared" si="4"/>
        <v>0.2615062761506276</v>
      </c>
      <c r="I62">
        <f t="shared" si="5"/>
        <v>-1.0950071996960069</v>
      </c>
      <c r="J62">
        <f t="shared" si="6"/>
        <v>1.0950071996960069</v>
      </c>
      <c r="K62">
        <f t="shared" si="7"/>
        <v>0.39650127157781001</v>
      </c>
      <c r="L62">
        <f t="shared" si="8"/>
        <v>0.6034987284221901</v>
      </c>
      <c r="M62">
        <f t="shared" si="9"/>
        <v>2.52206000757745</v>
      </c>
      <c r="N62">
        <f t="shared" si="10"/>
        <v>1.6570043198176039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0.37037037037037035</v>
      </c>
      <c r="D63">
        <f t="shared" si="1"/>
        <v>0.68027210884353739</v>
      </c>
      <c r="E63">
        <f t="shared" si="2"/>
        <v>5.0642479213907743E-2</v>
      </c>
      <c r="F63">
        <f t="shared" si="3"/>
        <v>-0.20131015369110616</v>
      </c>
      <c r="G63">
        <v>0</v>
      </c>
      <c r="H63">
        <f t="shared" si="4"/>
        <v>0.25195263290501385</v>
      </c>
      <c r="I63">
        <f t="shared" si="5"/>
        <v>-1.1187334157740445</v>
      </c>
      <c r="J63">
        <f t="shared" si="6"/>
        <v>1.1187334157740445</v>
      </c>
      <c r="K63">
        <f t="shared" si="7"/>
        <v>0.34460812943370878</v>
      </c>
      <c r="L63">
        <f t="shared" si="8"/>
        <v>0.65539187056629122</v>
      </c>
      <c r="M63">
        <f t="shared" si="9"/>
        <v>2.9018468068158763</v>
      </c>
      <c r="N63">
        <f t="shared" si="10"/>
        <v>1.5258047054138011</v>
      </c>
    </row>
    <row r="64" spans="1:14" x14ac:dyDescent="0.25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0.41152263374485593</v>
      </c>
      <c r="D64">
        <f t="shared" si="1"/>
        <v>0.63694267515923564</v>
      </c>
      <c r="E64">
        <f t="shared" si="2"/>
        <v>4.846530890409162E-2</v>
      </c>
      <c r="F64">
        <f t="shared" si="3"/>
        <v>-0.21365101832193123</v>
      </c>
      <c r="G64">
        <v>0</v>
      </c>
      <c r="H64">
        <f t="shared" si="4"/>
        <v>0.26211632722602285</v>
      </c>
      <c r="I64">
        <f t="shared" si="5"/>
        <v>-1.1076296005915018</v>
      </c>
      <c r="J64">
        <f t="shared" si="6"/>
        <v>1.1076296005915018</v>
      </c>
      <c r="K64">
        <f t="shared" si="7"/>
        <v>0.38701033423503856</v>
      </c>
      <c r="L64">
        <f t="shared" si="8"/>
        <v>0.61298966576496128</v>
      </c>
      <c r="M64">
        <f t="shared" si="9"/>
        <v>2.5839103288458478</v>
      </c>
      <c r="N64">
        <f t="shared" si="10"/>
        <v>1.6313488723371565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0.41152263374485593</v>
      </c>
      <c r="D65">
        <f t="shared" si="1"/>
        <v>0.64102564102564097</v>
      </c>
      <c r="E65">
        <f t="shared" si="2"/>
        <v>5.2548274770496839E-2</v>
      </c>
      <c r="F65">
        <f t="shared" si="3"/>
        <v>-0.21124828532235951</v>
      </c>
      <c r="G65">
        <v>0</v>
      </c>
      <c r="H65">
        <f t="shared" si="4"/>
        <v>0.26379656009285635</v>
      </c>
      <c r="I65">
        <f t="shared" si="5"/>
        <v>-1.1174753906691852</v>
      </c>
      <c r="J65">
        <f t="shared" si="6"/>
        <v>1.1174753906691852</v>
      </c>
      <c r="K65">
        <f t="shared" si="7"/>
        <v>0.38491298028492388</v>
      </c>
      <c r="L65">
        <f t="shared" si="8"/>
        <v>0.61508701971507618</v>
      </c>
      <c r="M65">
        <f t="shared" si="9"/>
        <v>2.5979898086569349</v>
      </c>
      <c r="N65">
        <f t="shared" si="10"/>
        <v>1.6257862187747438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si="0"/>
        <v>0.56818181818181823</v>
      </c>
      <c r="D66">
        <f t="shared" si="1"/>
        <v>0.4854368932038835</v>
      </c>
      <c r="E66">
        <f t="shared" si="2"/>
        <v>5.3618711385701623E-2</v>
      </c>
      <c r="F66">
        <f t="shared" si="3"/>
        <v>-0.222197705207414</v>
      </c>
      <c r="G66">
        <v>0</v>
      </c>
      <c r="H66">
        <f t="shared" si="4"/>
        <v>0.27581641659311568</v>
      </c>
      <c r="I66">
        <f t="shared" si="5"/>
        <v>-1.1141412945539659</v>
      </c>
      <c r="J66">
        <f t="shared" si="6"/>
        <v>1.1141412945539659</v>
      </c>
      <c r="K66">
        <f t="shared" si="7"/>
        <v>0.54149257702441678</v>
      </c>
      <c r="L66">
        <f t="shared" si="8"/>
        <v>0.45850742297558345</v>
      </c>
      <c r="M66">
        <f t="shared" si="9"/>
        <v>1.8467473838610133</v>
      </c>
      <c r="N66">
        <f t="shared" si="10"/>
        <v>2.1809897722272038</v>
      </c>
    </row>
    <row r="67" spans="1:14" x14ac:dyDescent="0.25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ref="C67:C130" si="11">1/A67</f>
        <v>0.68965517241379315</v>
      </c>
      <c r="D67">
        <f t="shared" ref="D67:D130" si="12">1/B67</f>
        <v>0.34722222222222221</v>
      </c>
      <c r="E67">
        <f t="shared" ref="E67:E130" si="13">C67+D67-1</f>
        <v>3.687739463601547E-2</v>
      </c>
      <c r="F67">
        <f t="shared" ref="F67:F130" si="14">C67+D67-(C67*D67)-1</f>
        <v>-0.2025862068965516</v>
      </c>
      <c r="G67">
        <v>0</v>
      </c>
      <c r="H67">
        <f t="shared" ref="H67:H130" si="15">C67*D67</f>
        <v>0.23946360153256704</v>
      </c>
      <c r="I67">
        <f t="shared" ref="I67:I130" si="16">((-4*F67*H67)^0.5)/(2*F67)</f>
        <v>-1.0872134550890706</v>
      </c>
      <c r="J67">
        <f t="shared" ref="J67:J130" si="17">(-((-4*F67*H67)^0.5))/(2*F67)</f>
        <v>1.0872134550890706</v>
      </c>
      <c r="K67">
        <f t="shared" ref="K67:K130" si="18">IF(A67="","",(C67/($J67+C67-($J67*C67))))</f>
        <v>0.67148071118506758</v>
      </c>
      <c r="L67">
        <f t="shared" ref="L67:L130" si="19">IF(B67="","",(D67/($J67+D67-($J67*D67))))</f>
        <v>0.32851928881493242</v>
      </c>
      <c r="M67">
        <f t="shared" ref="M67:M130" si="20">IF(A67="","",1/K67)</f>
        <v>1.4892460547900814</v>
      </c>
      <c r="N67">
        <f t="shared" ref="N67:N130" si="21">IF(B67="","",1/L67)</f>
        <v>3.0439612955674531</v>
      </c>
    </row>
    <row r="68" spans="1:14" x14ac:dyDescent="0.25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11"/>
        <v>0.63694267515923564</v>
      </c>
      <c r="D68">
        <f t="shared" si="12"/>
        <v>0.39525691699604748</v>
      </c>
      <c r="E68">
        <f t="shared" si="13"/>
        <v>3.2199592155283119E-2</v>
      </c>
      <c r="F68">
        <f t="shared" si="14"/>
        <v>-0.21955640593137127</v>
      </c>
      <c r="G68">
        <v>0</v>
      </c>
      <c r="H68">
        <f t="shared" si="15"/>
        <v>0.25175599808665444</v>
      </c>
      <c r="I68">
        <f t="shared" si="16"/>
        <v>-1.0708209436720593</v>
      </c>
      <c r="J68">
        <f t="shared" si="17"/>
        <v>1.0708209436720593</v>
      </c>
      <c r="K68">
        <f t="shared" si="18"/>
        <v>0.62097609898291362</v>
      </c>
      <c r="L68">
        <f t="shared" si="19"/>
        <v>0.37902390101708633</v>
      </c>
      <c r="M68">
        <f t="shared" si="20"/>
        <v>1.610367937893074</v>
      </c>
      <c r="N68">
        <f t="shared" si="21"/>
        <v>2.6383560438182503</v>
      </c>
    </row>
    <row r="69" spans="1:14" x14ac:dyDescent="0.25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11"/>
        <v>0.69444444444444442</v>
      </c>
      <c r="D69">
        <f t="shared" si="12"/>
        <v>0.33898305084745761</v>
      </c>
      <c r="E69">
        <f t="shared" si="13"/>
        <v>3.3427495291902032E-2</v>
      </c>
      <c r="F69">
        <f t="shared" si="14"/>
        <v>-0.20197740112994356</v>
      </c>
      <c r="G69">
        <v>0</v>
      </c>
      <c r="H69">
        <f t="shared" si="15"/>
        <v>0.23540489642184556</v>
      </c>
      <c r="I69">
        <f t="shared" si="16"/>
        <v>-1.0795837927188261</v>
      </c>
      <c r="J69">
        <f t="shared" si="17"/>
        <v>1.0795837927188261</v>
      </c>
      <c r="K69">
        <f t="shared" si="18"/>
        <v>0.67795834824321011</v>
      </c>
      <c r="L69">
        <f t="shared" si="19"/>
        <v>0.32204165175679</v>
      </c>
      <c r="M69">
        <f t="shared" si="20"/>
        <v>1.4750168687962832</v>
      </c>
      <c r="N69">
        <f t="shared" si="21"/>
        <v>3.105188395801711</v>
      </c>
    </row>
    <row r="70" spans="1:14" x14ac:dyDescent="0.25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11"/>
        <v>0.45248868778280543</v>
      </c>
      <c r="D70">
        <f t="shared" si="12"/>
        <v>0.58139534883720934</v>
      </c>
      <c r="E70">
        <f t="shared" si="13"/>
        <v>3.3884036620014824E-2</v>
      </c>
      <c r="F70">
        <f t="shared" si="14"/>
        <v>-0.2291907818583605</v>
      </c>
      <c r="G70">
        <v>0</v>
      </c>
      <c r="H70">
        <f t="shared" si="15"/>
        <v>0.26307481847837527</v>
      </c>
      <c r="I70">
        <f t="shared" si="16"/>
        <v>-1.0713739108887084</v>
      </c>
      <c r="J70">
        <f t="shared" si="17"/>
        <v>1.0713739108887084</v>
      </c>
      <c r="K70">
        <f t="shared" si="18"/>
        <v>0.43547132891069945</v>
      </c>
      <c r="L70">
        <f t="shared" si="19"/>
        <v>0.56452867108930049</v>
      </c>
      <c r="M70">
        <f t="shared" si="20"/>
        <v>2.2963624321753371</v>
      </c>
      <c r="N70">
        <f t="shared" si="21"/>
        <v>1.7713892158398703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11"/>
        <v>0.49261083743842371</v>
      </c>
      <c r="D71">
        <f t="shared" si="12"/>
        <v>0.53475935828876997</v>
      </c>
      <c r="E71">
        <f t="shared" si="13"/>
        <v>2.737019572719368E-2</v>
      </c>
      <c r="F71">
        <f t="shared" si="14"/>
        <v>-0.23605805958747139</v>
      </c>
      <c r="G71">
        <v>0</v>
      </c>
      <c r="H71">
        <f t="shared" si="15"/>
        <v>0.26342825531466507</v>
      </c>
      <c r="I71">
        <f t="shared" si="16"/>
        <v>-1.0563838700626149</v>
      </c>
      <c r="J71">
        <f t="shared" si="17"/>
        <v>1.0563838700626149</v>
      </c>
      <c r="K71">
        <f t="shared" si="18"/>
        <v>0.47890991226943308</v>
      </c>
      <c r="L71">
        <f t="shared" si="19"/>
        <v>0.52109008773056686</v>
      </c>
      <c r="M71">
        <f t="shared" si="20"/>
        <v>2.0880753861644932</v>
      </c>
      <c r="N71">
        <f t="shared" si="21"/>
        <v>1.9190539669544755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11"/>
        <v>0.42735042735042739</v>
      </c>
      <c r="D72">
        <f t="shared" si="12"/>
        <v>0.60606060606060608</v>
      </c>
      <c r="E72">
        <f t="shared" si="13"/>
        <v>3.3411033411033575E-2</v>
      </c>
      <c r="F72">
        <f t="shared" si="14"/>
        <v>-0.22558922558922545</v>
      </c>
      <c r="G72">
        <v>0</v>
      </c>
      <c r="H72">
        <f t="shared" si="15"/>
        <v>0.25900025900025903</v>
      </c>
      <c r="I72">
        <f t="shared" si="16"/>
        <v>-1.0714969088698143</v>
      </c>
      <c r="J72">
        <f t="shared" si="17"/>
        <v>1.0714969088698143</v>
      </c>
      <c r="K72">
        <f t="shared" si="18"/>
        <v>0.41054175018204025</v>
      </c>
      <c r="L72">
        <f t="shared" si="19"/>
        <v>0.58945824981795969</v>
      </c>
      <c r="M72">
        <f t="shared" si="20"/>
        <v>2.4358058578855508</v>
      </c>
      <c r="N72">
        <f t="shared" si="21"/>
        <v>1.6964729907653791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11"/>
        <v>0.5</v>
      </c>
      <c r="D73">
        <f t="shared" si="12"/>
        <v>0.53191489361702127</v>
      </c>
      <c r="E73">
        <f t="shared" si="13"/>
        <v>3.1914893617021267E-2</v>
      </c>
      <c r="F73">
        <f t="shared" si="14"/>
        <v>-0.23404255319148937</v>
      </c>
      <c r="G73">
        <v>0</v>
      </c>
      <c r="H73">
        <f t="shared" si="15"/>
        <v>0.26595744680851063</v>
      </c>
      <c r="I73">
        <f t="shared" si="16"/>
        <v>-1.0660035817780522</v>
      </c>
      <c r="J73">
        <f t="shared" si="17"/>
        <v>1.0660035817780522</v>
      </c>
      <c r="K73">
        <f t="shared" si="18"/>
        <v>0.48402626637238261</v>
      </c>
      <c r="L73">
        <f t="shared" si="19"/>
        <v>0.51597373362761745</v>
      </c>
      <c r="M73">
        <f t="shared" si="20"/>
        <v>2.0660035817780522</v>
      </c>
      <c r="N73">
        <f t="shared" si="21"/>
        <v>1.9380831519646857</v>
      </c>
    </row>
    <row r="74" spans="1:14" x14ac:dyDescent="0.25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11"/>
        <v>0.47393364928909953</v>
      </c>
      <c r="D74">
        <f t="shared" si="12"/>
        <v>0.5617977528089888</v>
      </c>
      <c r="E74">
        <f t="shared" si="13"/>
        <v>3.5731402098088338E-2</v>
      </c>
      <c r="F74">
        <f t="shared" si="14"/>
        <v>-0.23052345705309119</v>
      </c>
      <c r="G74">
        <v>0</v>
      </c>
      <c r="H74">
        <f t="shared" si="15"/>
        <v>0.26625485915117952</v>
      </c>
      <c r="I74">
        <f t="shared" si="16"/>
        <v>-1.0747098003652684</v>
      </c>
      <c r="J74">
        <f t="shared" si="17"/>
        <v>1.0747098003652684</v>
      </c>
      <c r="K74">
        <f t="shared" si="18"/>
        <v>0.45601134895833134</v>
      </c>
      <c r="L74">
        <f t="shared" si="19"/>
        <v>0.54398865104166871</v>
      </c>
      <c r="M74">
        <f t="shared" si="20"/>
        <v>2.192927878405448</v>
      </c>
      <c r="N74">
        <f t="shared" si="21"/>
        <v>1.838273644284909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11"/>
        <v>0.47393364928909953</v>
      </c>
      <c r="D75">
        <f t="shared" si="12"/>
        <v>0.55865921787709494</v>
      </c>
      <c r="E75">
        <f t="shared" si="13"/>
        <v>3.2592867166194583E-2</v>
      </c>
      <c r="F75">
        <f t="shared" si="14"/>
        <v>-0.23217453467129112</v>
      </c>
      <c r="G75">
        <v>0</v>
      </c>
      <c r="H75">
        <f t="shared" si="15"/>
        <v>0.26476740183748576</v>
      </c>
      <c r="I75">
        <f t="shared" si="16"/>
        <v>-1.0678861770883312</v>
      </c>
      <c r="J75">
        <f t="shared" si="17"/>
        <v>1.0678861770883312</v>
      </c>
      <c r="K75">
        <f t="shared" si="18"/>
        <v>0.45759183965236705</v>
      </c>
      <c r="L75">
        <f t="shared" si="19"/>
        <v>0.54240816034763273</v>
      </c>
      <c r="M75">
        <f t="shared" si="20"/>
        <v>2.1853536565680476</v>
      </c>
      <c r="N75">
        <f t="shared" si="21"/>
        <v>1.8436300798997822</v>
      </c>
    </row>
    <row r="76" spans="1:14" x14ac:dyDescent="0.25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11"/>
        <v>0.76335877862595414</v>
      </c>
      <c r="D76">
        <f t="shared" si="12"/>
        <v>0.2785515320334262</v>
      </c>
      <c r="E76">
        <f t="shared" si="13"/>
        <v>4.1910310659380334E-2</v>
      </c>
      <c r="F76">
        <f t="shared" si="14"/>
        <v>-0.1707244466180442</v>
      </c>
      <c r="G76">
        <v>0</v>
      </c>
      <c r="H76">
        <f t="shared" si="15"/>
        <v>0.21263475727742456</v>
      </c>
      <c r="I76">
        <f t="shared" si="16"/>
        <v>-1.1160130449295196</v>
      </c>
      <c r="J76">
        <f t="shared" si="17"/>
        <v>1.1160130449295196</v>
      </c>
      <c r="K76">
        <f t="shared" si="18"/>
        <v>0.74296189746758279</v>
      </c>
      <c r="L76">
        <f t="shared" si="19"/>
        <v>0.25703810253241738</v>
      </c>
      <c r="M76">
        <f t="shared" si="20"/>
        <v>1.3459640439281511</v>
      </c>
      <c r="N76">
        <f t="shared" si="21"/>
        <v>3.8904737863674552</v>
      </c>
    </row>
    <row r="77" spans="1:14" x14ac:dyDescent="0.25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11"/>
        <v>0.63694267515923564</v>
      </c>
      <c r="D77">
        <f t="shared" si="12"/>
        <v>0.3968253968253968</v>
      </c>
      <c r="E77">
        <f t="shared" si="13"/>
        <v>3.3768071984632497E-2</v>
      </c>
      <c r="F77">
        <f t="shared" si="14"/>
        <v>-0.21898695784046107</v>
      </c>
      <c r="G77">
        <v>0</v>
      </c>
      <c r="H77">
        <f t="shared" si="15"/>
        <v>0.25275502982509351</v>
      </c>
      <c r="I77">
        <f t="shared" si="16"/>
        <v>-1.0743376064838499</v>
      </c>
      <c r="J77">
        <f t="shared" si="17"/>
        <v>1.0743376064838499</v>
      </c>
      <c r="K77">
        <f t="shared" si="18"/>
        <v>0.62020410288672867</v>
      </c>
      <c r="L77">
        <f t="shared" si="19"/>
        <v>0.37979589711327127</v>
      </c>
      <c r="M77">
        <f t="shared" si="20"/>
        <v>1.6123724356957947</v>
      </c>
      <c r="N77">
        <f t="shared" si="21"/>
        <v>2.6329931618554516</v>
      </c>
    </row>
    <row r="78" spans="1:14" x14ac:dyDescent="0.25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11"/>
        <v>0.58479532163742687</v>
      </c>
      <c r="D78">
        <f t="shared" si="12"/>
        <v>0.4504504504504504</v>
      </c>
      <c r="E78">
        <f t="shared" si="13"/>
        <v>3.5245772087877381E-2</v>
      </c>
      <c r="F78">
        <f t="shared" si="14"/>
        <v>-0.2281755439650176</v>
      </c>
      <c r="G78">
        <v>0</v>
      </c>
      <c r="H78">
        <f t="shared" si="15"/>
        <v>0.26342131605289498</v>
      </c>
      <c r="I78">
        <f t="shared" si="16"/>
        <v>-1.0744616281415775</v>
      </c>
      <c r="J78">
        <f t="shared" si="17"/>
        <v>1.0744616281415775</v>
      </c>
      <c r="K78">
        <f t="shared" si="18"/>
        <v>0.56725752490934445</v>
      </c>
      <c r="L78">
        <f t="shared" si="19"/>
        <v>0.43274247509065539</v>
      </c>
      <c r="M78">
        <f t="shared" si="20"/>
        <v>1.7628677559805201</v>
      </c>
      <c r="N78">
        <f t="shared" si="21"/>
        <v>2.310843186332725</v>
      </c>
    </row>
    <row r="79" spans="1:14" x14ac:dyDescent="0.25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11"/>
        <v>0.5181347150259068</v>
      </c>
      <c r="D79">
        <f t="shared" si="12"/>
        <v>0.51020408163265307</v>
      </c>
      <c r="E79">
        <f t="shared" si="13"/>
        <v>2.8338796658559762E-2</v>
      </c>
      <c r="F79">
        <f t="shared" si="14"/>
        <v>-0.23601564978322942</v>
      </c>
      <c r="G79">
        <v>0</v>
      </c>
      <c r="H79">
        <f t="shared" si="15"/>
        <v>0.26435444644178918</v>
      </c>
      <c r="I79">
        <f t="shared" si="16"/>
        <v>-1.0583343916682539</v>
      </c>
      <c r="J79">
        <f t="shared" si="17"/>
        <v>1.0583343916682539</v>
      </c>
      <c r="K79">
        <f t="shared" si="18"/>
        <v>0.50396850395275605</v>
      </c>
      <c r="L79">
        <f t="shared" si="19"/>
        <v>0.49603149604724417</v>
      </c>
      <c r="M79">
        <f t="shared" si="20"/>
        <v>1.9842509842514759</v>
      </c>
      <c r="N79">
        <f t="shared" si="21"/>
        <v>2.0160010160015238</v>
      </c>
    </row>
    <row r="80" spans="1:14" x14ac:dyDescent="0.25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11"/>
        <v>0.6097560975609756</v>
      </c>
      <c r="D80">
        <f t="shared" si="12"/>
        <v>0.42194092827004215</v>
      </c>
      <c r="E80">
        <f t="shared" si="13"/>
        <v>3.1697025831017633E-2</v>
      </c>
      <c r="F80">
        <f t="shared" si="14"/>
        <v>-0.2255840279921788</v>
      </c>
      <c r="G80">
        <v>0</v>
      </c>
      <c r="H80">
        <f t="shared" si="15"/>
        <v>0.25728105382319644</v>
      </c>
      <c r="I80">
        <f t="shared" si="16"/>
        <v>-1.0679470721459507</v>
      </c>
      <c r="J80">
        <f t="shared" si="17"/>
        <v>1.0679470721459507</v>
      </c>
      <c r="K80">
        <f t="shared" si="18"/>
        <v>0.59400548923620555</v>
      </c>
      <c r="L80">
        <f t="shared" si="19"/>
        <v>0.40599451076379461</v>
      </c>
      <c r="M80">
        <f t="shared" si="20"/>
        <v>1.6834861261734084</v>
      </c>
      <c r="N80">
        <f t="shared" si="21"/>
        <v>2.4630874888399528</v>
      </c>
    </row>
    <row r="81" spans="1:14" x14ac:dyDescent="0.25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11"/>
        <v>0.58479532163742687</v>
      </c>
      <c r="D81">
        <f t="shared" si="12"/>
        <v>0.46948356807511737</v>
      </c>
      <c r="E81">
        <f t="shared" si="13"/>
        <v>5.4278889712544132E-2</v>
      </c>
      <c r="F81">
        <f t="shared" si="14"/>
        <v>-0.22027290448343095</v>
      </c>
      <c r="G81">
        <v>0</v>
      </c>
      <c r="H81">
        <f t="shared" si="15"/>
        <v>0.27455179419597509</v>
      </c>
      <c r="I81">
        <f t="shared" si="16"/>
        <v>-1.116430272077847</v>
      </c>
      <c r="J81">
        <f t="shared" si="17"/>
        <v>1.116430272077847</v>
      </c>
      <c r="K81">
        <f t="shared" si="18"/>
        <v>0.55782855407605514</v>
      </c>
      <c r="L81">
        <f t="shared" si="19"/>
        <v>0.44217144592394497</v>
      </c>
      <c r="M81">
        <f t="shared" si="20"/>
        <v>1.7926654931752715</v>
      </c>
      <c r="N81">
        <f t="shared" si="21"/>
        <v>2.261566207447967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11"/>
        <v>0.58479532163742687</v>
      </c>
      <c r="D82">
        <f t="shared" si="12"/>
        <v>0.46728971962616822</v>
      </c>
      <c r="E82">
        <f t="shared" si="13"/>
        <v>5.2085041263595144E-2</v>
      </c>
      <c r="F82">
        <f t="shared" si="14"/>
        <v>-0.22118380062305287</v>
      </c>
      <c r="G82">
        <v>0</v>
      </c>
      <c r="H82">
        <f t="shared" si="15"/>
        <v>0.27326884188664807</v>
      </c>
      <c r="I82">
        <f t="shared" si="16"/>
        <v>-1.1115228625097588</v>
      </c>
      <c r="J82">
        <f t="shared" si="17"/>
        <v>1.1115228625097588</v>
      </c>
      <c r="K82">
        <f t="shared" si="18"/>
        <v>0.55891487228977055</v>
      </c>
      <c r="L82">
        <f t="shared" si="19"/>
        <v>0.44108512771022929</v>
      </c>
      <c r="M82">
        <f t="shared" si="20"/>
        <v>1.7891812323819287</v>
      </c>
      <c r="N82">
        <f t="shared" si="21"/>
        <v>2.2671360632611255</v>
      </c>
    </row>
    <row r="83" spans="1:14" x14ac:dyDescent="0.25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11"/>
        <v>0.625</v>
      </c>
      <c r="D83">
        <f t="shared" si="12"/>
        <v>0.42918454935622319</v>
      </c>
      <c r="E83">
        <f t="shared" si="13"/>
        <v>5.4184549356223188E-2</v>
      </c>
      <c r="F83">
        <f t="shared" si="14"/>
        <v>-0.21405579399141628</v>
      </c>
      <c r="G83">
        <v>0</v>
      </c>
      <c r="H83">
        <f t="shared" si="15"/>
        <v>0.26824034334763946</v>
      </c>
      <c r="I83">
        <f t="shared" si="16"/>
        <v>-1.1194341570991126</v>
      </c>
      <c r="J83">
        <f t="shared" si="17"/>
        <v>1.1194341570991126</v>
      </c>
      <c r="K83">
        <f t="shared" si="18"/>
        <v>0.59820759265055912</v>
      </c>
      <c r="L83">
        <f t="shared" si="19"/>
        <v>0.40179240734944077</v>
      </c>
      <c r="M83">
        <f t="shared" si="20"/>
        <v>1.6716604942594677</v>
      </c>
      <c r="N83">
        <f t="shared" si="21"/>
        <v>2.4888474289418197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11"/>
        <v>0.6211180124223602</v>
      </c>
      <c r="D85">
        <f t="shared" si="12"/>
        <v>0.42918454935622319</v>
      </c>
      <c r="E85">
        <f t="shared" si="13"/>
        <v>5.0302561778583499E-2</v>
      </c>
      <c r="F85">
        <f t="shared" si="14"/>
        <v>-0.21627169247994016</v>
      </c>
      <c r="G85">
        <v>0</v>
      </c>
      <c r="H85">
        <f t="shared" si="15"/>
        <v>0.26657425425852371</v>
      </c>
      <c r="I85">
        <f t="shared" si="16"/>
        <v>-1.1102205505657687</v>
      </c>
      <c r="J85">
        <f t="shared" si="17"/>
        <v>1.1102205505657687</v>
      </c>
      <c r="K85">
        <f t="shared" si="18"/>
        <v>0.59621953795276661</v>
      </c>
      <c r="L85">
        <f t="shared" si="19"/>
        <v>0.40378046204723311</v>
      </c>
      <c r="M85">
        <f t="shared" si="20"/>
        <v>1.6772345358451193</v>
      </c>
      <c r="N85">
        <f t="shared" si="21"/>
        <v>2.4765933322524725</v>
      </c>
    </row>
    <row r="86" spans="1:14" x14ac:dyDescent="0.25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11"/>
        <v>0.56818181818181823</v>
      </c>
      <c r="D86">
        <f t="shared" si="12"/>
        <v>0.4854368932038835</v>
      </c>
      <c r="E86">
        <f t="shared" si="13"/>
        <v>5.3618711385701623E-2</v>
      </c>
      <c r="F86">
        <f t="shared" si="14"/>
        <v>-0.222197705207414</v>
      </c>
      <c r="G86">
        <v>0</v>
      </c>
      <c r="H86">
        <f t="shared" si="15"/>
        <v>0.27581641659311568</v>
      </c>
      <c r="I86">
        <f t="shared" si="16"/>
        <v>-1.1141412945539659</v>
      </c>
      <c r="J86">
        <f t="shared" si="17"/>
        <v>1.1141412945539659</v>
      </c>
      <c r="K86">
        <f t="shared" si="18"/>
        <v>0.54149257702441678</v>
      </c>
      <c r="L86">
        <f t="shared" si="19"/>
        <v>0.45850742297558345</v>
      </c>
      <c r="M86">
        <f t="shared" si="20"/>
        <v>1.8467473838610133</v>
      </c>
      <c r="N86">
        <f t="shared" si="21"/>
        <v>2.1809897722272038</v>
      </c>
    </row>
    <row r="87" spans="1:14" x14ac:dyDescent="0.25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11"/>
        <v>0.65789473684210531</v>
      </c>
      <c r="D87">
        <f t="shared" si="12"/>
        <v>0.39525691699604748</v>
      </c>
      <c r="E87">
        <f t="shared" si="13"/>
        <v>5.3151653838152679E-2</v>
      </c>
      <c r="F87">
        <f t="shared" si="14"/>
        <v>-0.2068857915539839</v>
      </c>
      <c r="G87">
        <v>0</v>
      </c>
      <c r="H87">
        <f t="shared" si="15"/>
        <v>0.26003744539213652</v>
      </c>
      <c r="I87">
        <f t="shared" si="16"/>
        <v>-1.1211213233271871</v>
      </c>
      <c r="J87">
        <f t="shared" si="17"/>
        <v>1.1211213233271871</v>
      </c>
      <c r="K87">
        <f t="shared" si="18"/>
        <v>0.63171868827810873</v>
      </c>
      <c r="L87">
        <f t="shared" si="19"/>
        <v>0.36828131172189155</v>
      </c>
      <c r="M87">
        <f t="shared" si="20"/>
        <v>1.582983088130137</v>
      </c>
      <c r="N87">
        <f t="shared" si="21"/>
        <v>2.7153156246905956</v>
      </c>
    </row>
    <row r="88" spans="1:14" x14ac:dyDescent="0.25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11"/>
        <v>0.57471264367816088</v>
      </c>
      <c r="D88">
        <f t="shared" si="12"/>
        <v>0.47846889952153115</v>
      </c>
      <c r="E88">
        <f t="shared" si="13"/>
        <v>5.3181543199692038E-2</v>
      </c>
      <c r="F88">
        <f t="shared" si="14"/>
        <v>-0.22180058296210747</v>
      </c>
      <c r="G88">
        <v>0</v>
      </c>
      <c r="H88">
        <f t="shared" si="15"/>
        <v>0.27498212616179951</v>
      </c>
      <c r="I88">
        <f t="shared" si="16"/>
        <v>-1.1134504398372282</v>
      </c>
      <c r="J88">
        <f t="shared" si="17"/>
        <v>1.1134504398372282</v>
      </c>
      <c r="K88">
        <f t="shared" si="18"/>
        <v>0.54825964350654788</v>
      </c>
      <c r="L88">
        <f t="shared" si="19"/>
        <v>0.45174035649345207</v>
      </c>
      <c r="M88">
        <f t="shared" si="20"/>
        <v>1.823953325479549</v>
      </c>
      <c r="N88">
        <f t="shared" si="21"/>
        <v>2.213660979422579</v>
      </c>
    </row>
    <row r="89" spans="1:14" x14ac:dyDescent="0.25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11"/>
        <v>0.56818181818181823</v>
      </c>
      <c r="D89">
        <f t="shared" si="12"/>
        <v>0.48309178743961356</v>
      </c>
      <c r="E89">
        <f t="shared" si="13"/>
        <v>5.1273605621431795E-2</v>
      </c>
      <c r="F89">
        <f t="shared" si="14"/>
        <v>-0.22321036451471232</v>
      </c>
      <c r="G89">
        <v>0</v>
      </c>
      <c r="H89">
        <f t="shared" si="15"/>
        <v>0.27448397013614412</v>
      </c>
      <c r="I89">
        <f t="shared" si="16"/>
        <v>-1.1089228054693063</v>
      </c>
      <c r="J89">
        <f t="shared" si="17"/>
        <v>1.1089228054693063</v>
      </c>
      <c r="K89">
        <f t="shared" si="18"/>
        <v>0.54265798255600095</v>
      </c>
      <c r="L89">
        <f t="shared" si="19"/>
        <v>0.45734201744399888</v>
      </c>
      <c r="M89">
        <f t="shared" si="20"/>
        <v>1.8427813321566728</v>
      </c>
      <c r="N89">
        <f t="shared" si="21"/>
        <v>2.1865474018521578</v>
      </c>
    </row>
    <row r="90" spans="1:14" x14ac:dyDescent="0.25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11"/>
        <v>0.35842293906810035</v>
      </c>
      <c r="D90">
        <f t="shared" si="12"/>
        <v>0.68965517241379315</v>
      </c>
      <c r="E90">
        <f t="shared" si="13"/>
        <v>4.807811148189356E-2</v>
      </c>
      <c r="F90">
        <f t="shared" si="14"/>
        <v>-0.19911012235817571</v>
      </c>
      <c r="G90">
        <v>0</v>
      </c>
      <c r="H90">
        <f t="shared" si="15"/>
        <v>0.24718823384006922</v>
      </c>
      <c r="I90">
        <f t="shared" si="16"/>
        <v>-1.1142104507747927</v>
      </c>
      <c r="J90">
        <f t="shared" si="17"/>
        <v>1.1142104507747927</v>
      </c>
      <c r="K90">
        <f t="shared" si="18"/>
        <v>0.33395262544708615</v>
      </c>
      <c r="L90">
        <f t="shared" si="19"/>
        <v>0.66604737455291385</v>
      </c>
      <c r="M90">
        <f t="shared" si="20"/>
        <v>2.9944367068868791</v>
      </c>
      <c r="N90">
        <f t="shared" si="21"/>
        <v>1.5013947028486567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11"/>
        <v>0.46728971962616822</v>
      </c>
      <c r="D91">
        <f t="shared" si="12"/>
        <v>0.5617977528089888</v>
      </c>
      <c r="E91">
        <f t="shared" si="13"/>
        <v>2.908747243515708E-2</v>
      </c>
      <c r="F91">
        <f t="shared" si="14"/>
        <v>-0.23343484196156661</v>
      </c>
      <c r="G91">
        <v>0</v>
      </c>
      <c r="H91">
        <f t="shared" si="15"/>
        <v>0.26252231439672374</v>
      </c>
      <c r="I91">
        <f t="shared" si="16"/>
        <v>-1.0604746049596299</v>
      </c>
      <c r="J91">
        <f t="shared" si="17"/>
        <v>1.0604746049596299</v>
      </c>
      <c r="K91">
        <f t="shared" si="18"/>
        <v>0.45270560758361844</v>
      </c>
      <c r="L91">
        <f t="shared" si="19"/>
        <v>0.54729439241638145</v>
      </c>
      <c r="M91">
        <f t="shared" si="20"/>
        <v>2.2089410496539781</v>
      </c>
      <c r="N91">
        <f t="shared" si="21"/>
        <v>1.8271701918685113</v>
      </c>
    </row>
    <row r="92" spans="1:14" x14ac:dyDescent="0.25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11"/>
        <v>0.42918454935622319</v>
      </c>
      <c r="D92">
        <f t="shared" si="12"/>
        <v>0.5988023952095809</v>
      </c>
      <c r="E92">
        <f t="shared" si="13"/>
        <v>2.7986944565804084E-2</v>
      </c>
      <c r="F92">
        <f t="shared" si="14"/>
        <v>-0.22900979157564694</v>
      </c>
      <c r="G92">
        <v>0</v>
      </c>
      <c r="H92">
        <f t="shared" si="15"/>
        <v>0.25699673614145102</v>
      </c>
      <c r="I92">
        <f t="shared" si="16"/>
        <v>-1.0593434317257451</v>
      </c>
      <c r="J92">
        <f t="shared" si="17"/>
        <v>1.0593434317257451</v>
      </c>
      <c r="K92">
        <f t="shared" si="18"/>
        <v>0.41512262425880503</v>
      </c>
      <c r="L92">
        <f t="shared" si="19"/>
        <v>0.58487737574119503</v>
      </c>
      <c r="M92">
        <f t="shared" si="20"/>
        <v>2.408926764195241</v>
      </c>
      <c r="N92">
        <f t="shared" si="21"/>
        <v>1.7097600992562489</v>
      </c>
    </row>
    <row r="93" spans="1:14" x14ac:dyDescent="0.25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11"/>
        <v>0.625</v>
      </c>
      <c r="D93">
        <f t="shared" si="12"/>
        <v>0.40160642570281119</v>
      </c>
      <c r="E93">
        <f t="shared" si="13"/>
        <v>2.6606425702811132E-2</v>
      </c>
      <c r="F93">
        <f t="shared" si="14"/>
        <v>-0.22439759036144591</v>
      </c>
      <c r="G93">
        <v>0</v>
      </c>
      <c r="H93">
        <f t="shared" si="15"/>
        <v>0.25100401606425699</v>
      </c>
      <c r="I93">
        <f t="shared" si="16"/>
        <v>-1.0576238616172537</v>
      </c>
      <c r="J93">
        <f t="shared" si="17"/>
        <v>1.0576238616172537</v>
      </c>
      <c r="K93">
        <f t="shared" si="18"/>
        <v>0.61178007608334262</v>
      </c>
      <c r="L93">
        <f t="shared" si="19"/>
        <v>0.38821992391665738</v>
      </c>
      <c r="M93">
        <f t="shared" si="20"/>
        <v>1.6345743169703524</v>
      </c>
      <c r="N93">
        <f t="shared" si="21"/>
        <v>2.5758595538097082</v>
      </c>
    </row>
    <row r="94" spans="1:14" x14ac:dyDescent="0.25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11"/>
        <v>0.35714285714285715</v>
      </c>
      <c r="D94">
        <f t="shared" si="12"/>
        <v>0.68027210884353739</v>
      </c>
      <c r="E94">
        <f t="shared" si="13"/>
        <v>3.7414965986394488E-2</v>
      </c>
      <c r="F94">
        <f t="shared" si="14"/>
        <v>-0.20553935860058314</v>
      </c>
      <c r="G94">
        <v>0</v>
      </c>
      <c r="H94">
        <f t="shared" si="15"/>
        <v>0.24295432458697763</v>
      </c>
      <c r="I94">
        <f t="shared" si="16"/>
        <v>-1.0872134550890702</v>
      </c>
      <c r="J94">
        <f t="shared" si="17"/>
        <v>1.0872134550890702</v>
      </c>
      <c r="K94">
        <f t="shared" si="18"/>
        <v>0.33818239323710791</v>
      </c>
      <c r="L94">
        <f t="shared" si="19"/>
        <v>0.66181760676289225</v>
      </c>
      <c r="M94">
        <f t="shared" si="20"/>
        <v>2.9569842191603266</v>
      </c>
      <c r="N94">
        <f t="shared" si="21"/>
        <v>1.5109903238918627</v>
      </c>
    </row>
    <row r="95" spans="1:14" x14ac:dyDescent="0.25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11"/>
        <v>0.42735042735042739</v>
      </c>
      <c r="D95">
        <f t="shared" si="12"/>
        <v>0.6097560975609756</v>
      </c>
      <c r="E95">
        <f t="shared" si="13"/>
        <v>3.7106524911402872E-2</v>
      </c>
      <c r="F95">
        <f t="shared" si="14"/>
        <v>-0.22347300396080894</v>
      </c>
      <c r="G95">
        <v>0</v>
      </c>
      <c r="H95">
        <f t="shared" si="15"/>
        <v>0.26057952887221181</v>
      </c>
      <c r="I95">
        <f t="shared" si="16"/>
        <v>-1.0798355319766999</v>
      </c>
      <c r="J95">
        <f t="shared" si="17"/>
        <v>1.0798355319766999</v>
      </c>
      <c r="K95">
        <f t="shared" si="18"/>
        <v>0.40866707460459728</v>
      </c>
      <c r="L95">
        <f t="shared" si="19"/>
        <v>0.59133292539540294</v>
      </c>
      <c r="M95">
        <f t="shared" si="20"/>
        <v>2.4469796128487777</v>
      </c>
      <c r="N95">
        <f t="shared" si="21"/>
        <v>1.6910947404650878</v>
      </c>
    </row>
    <row r="96" spans="1:14" x14ac:dyDescent="0.25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11"/>
        <v>0.390625</v>
      </c>
      <c r="D96">
        <f t="shared" si="12"/>
        <v>0.64935064935064934</v>
      </c>
      <c r="E96">
        <f t="shared" si="13"/>
        <v>3.9975649350649345E-2</v>
      </c>
      <c r="F96">
        <f t="shared" si="14"/>
        <v>-0.21367694805194803</v>
      </c>
      <c r="G96">
        <v>0</v>
      </c>
      <c r="H96">
        <f t="shared" si="15"/>
        <v>0.25365259740259738</v>
      </c>
      <c r="I96">
        <f t="shared" si="16"/>
        <v>-1.0895340841010224</v>
      </c>
      <c r="J96">
        <f t="shared" si="17"/>
        <v>1.0895340841010224</v>
      </c>
      <c r="K96">
        <f t="shared" si="18"/>
        <v>0.37041520828107966</v>
      </c>
      <c r="L96">
        <f t="shared" si="19"/>
        <v>0.62958479171892034</v>
      </c>
      <c r="M96">
        <f t="shared" si="20"/>
        <v>2.699673171197595</v>
      </c>
      <c r="N96">
        <f t="shared" si="21"/>
        <v>1.588348405414552</v>
      </c>
    </row>
    <row r="97" spans="1:14" x14ac:dyDescent="0.25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11"/>
        <v>0.54644808743169393</v>
      </c>
      <c r="D97">
        <f t="shared" si="12"/>
        <v>0.49261083743842371</v>
      </c>
      <c r="E97">
        <f t="shared" si="13"/>
        <v>3.9058924870117639E-2</v>
      </c>
      <c r="F97">
        <f t="shared" si="14"/>
        <v>-0.23012732509623413</v>
      </c>
      <c r="G97">
        <v>0</v>
      </c>
      <c r="H97">
        <f t="shared" si="15"/>
        <v>0.26918624996635171</v>
      </c>
      <c r="I97">
        <f t="shared" si="16"/>
        <v>-1.0815393906387938</v>
      </c>
      <c r="J97">
        <f t="shared" si="17"/>
        <v>1.0815393906387938</v>
      </c>
      <c r="K97">
        <f t="shared" si="18"/>
        <v>0.52695987471447536</v>
      </c>
      <c r="L97">
        <f t="shared" si="19"/>
        <v>0.47304012528552486</v>
      </c>
      <c r="M97">
        <f t="shared" si="20"/>
        <v>1.8976776942301987</v>
      </c>
      <c r="N97">
        <f t="shared" si="21"/>
        <v>2.113985572357957</v>
      </c>
    </row>
    <row r="98" spans="1:14" x14ac:dyDescent="0.25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11"/>
        <v>0.60606060606060608</v>
      </c>
      <c r="D98">
        <f t="shared" si="12"/>
        <v>0.43859649122807021</v>
      </c>
      <c r="E98">
        <f t="shared" si="13"/>
        <v>4.4657097288676173E-2</v>
      </c>
      <c r="F98">
        <f t="shared" si="14"/>
        <v>-0.22115895800106333</v>
      </c>
      <c r="G98">
        <v>0</v>
      </c>
      <c r="H98">
        <f t="shared" si="15"/>
        <v>0.26581605528973951</v>
      </c>
      <c r="I98">
        <f t="shared" si="16"/>
        <v>-1.0963225241337864</v>
      </c>
      <c r="J98">
        <f t="shared" si="17"/>
        <v>1.0963225241337864</v>
      </c>
      <c r="K98">
        <f t="shared" si="18"/>
        <v>0.58390422209633297</v>
      </c>
      <c r="L98">
        <f t="shared" si="19"/>
        <v>0.41609577790366731</v>
      </c>
      <c r="M98">
        <f t="shared" si="20"/>
        <v>1.7126096406869604</v>
      </c>
      <c r="N98">
        <f t="shared" si="21"/>
        <v>2.4032928308912465</v>
      </c>
    </row>
    <row r="99" spans="1:14" x14ac:dyDescent="0.25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11"/>
        <v>0.5617977528089888</v>
      </c>
      <c r="D99">
        <f t="shared" si="12"/>
        <v>0.48309178743961356</v>
      </c>
      <c r="E99">
        <f t="shared" si="13"/>
        <v>4.4889540248602255E-2</v>
      </c>
      <c r="F99">
        <f t="shared" si="14"/>
        <v>-0.22651034033545026</v>
      </c>
      <c r="G99">
        <v>0</v>
      </c>
      <c r="H99">
        <f t="shared" si="15"/>
        <v>0.27139988058405257</v>
      </c>
      <c r="I99">
        <f t="shared" si="16"/>
        <v>-1.0946135246159836</v>
      </c>
      <c r="J99">
        <f t="shared" si="17"/>
        <v>1.0946135246159836</v>
      </c>
      <c r="K99">
        <f t="shared" si="18"/>
        <v>0.53943293915689727</v>
      </c>
      <c r="L99">
        <f t="shared" si="19"/>
        <v>0.46056706084310273</v>
      </c>
      <c r="M99">
        <f t="shared" si="20"/>
        <v>1.8537985492004672</v>
      </c>
      <c r="N99">
        <f t="shared" si="21"/>
        <v>2.1712364713391024</v>
      </c>
    </row>
    <row r="100" spans="1:14" x14ac:dyDescent="0.25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11"/>
        <v>0.68027210884353739</v>
      </c>
      <c r="D100">
        <f t="shared" si="12"/>
        <v>0.35714285714285715</v>
      </c>
      <c r="E100">
        <f t="shared" si="13"/>
        <v>3.7414965986394488E-2</v>
      </c>
      <c r="F100">
        <f t="shared" si="14"/>
        <v>-0.20553935860058314</v>
      </c>
      <c r="G100">
        <v>0</v>
      </c>
      <c r="H100">
        <f t="shared" si="15"/>
        <v>0.24295432458697763</v>
      </c>
      <c r="I100">
        <f t="shared" si="16"/>
        <v>-1.0872134550890702</v>
      </c>
      <c r="J100">
        <f t="shared" si="17"/>
        <v>1.0872134550890702</v>
      </c>
      <c r="K100">
        <f t="shared" si="18"/>
        <v>0.66181760676289225</v>
      </c>
      <c r="L100">
        <f t="shared" si="19"/>
        <v>0.33818239323710791</v>
      </c>
      <c r="M100">
        <f t="shared" si="20"/>
        <v>1.5109903238918627</v>
      </c>
      <c r="N100">
        <f t="shared" si="21"/>
        <v>2.9569842191603266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11"/>
        <v>0.69930069930069938</v>
      </c>
      <c r="D101">
        <f t="shared" si="12"/>
        <v>0.34602076124567471</v>
      </c>
      <c r="E101">
        <f t="shared" si="13"/>
        <v>4.5321460546374093E-2</v>
      </c>
      <c r="F101">
        <f t="shared" si="14"/>
        <v>-0.19665109976528661</v>
      </c>
      <c r="G101">
        <v>0</v>
      </c>
      <c r="H101">
        <f t="shared" si="15"/>
        <v>0.24197256031166067</v>
      </c>
      <c r="I101">
        <f t="shared" si="16"/>
        <v>-1.109263876066203</v>
      </c>
      <c r="J101">
        <f t="shared" si="17"/>
        <v>1.109263876066203</v>
      </c>
      <c r="K101">
        <f t="shared" si="18"/>
        <v>0.67705564926095685</v>
      </c>
      <c r="L101">
        <f t="shared" si="19"/>
        <v>0.32294435073904321</v>
      </c>
      <c r="M101">
        <f t="shared" si="20"/>
        <v>1.4769834667084671</v>
      </c>
      <c r="N101">
        <f t="shared" si="21"/>
        <v>3.096508725765124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11"/>
        <v>0.54945054945054939</v>
      </c>
      <c r="D102">
        <f t="shared" si="12"/>
        <v>0.4854368932038835</v>
      </c>
      <c r="E102">
        <f t="shared" si="13"/>
        <v>3.4887442654432999E-2</v>
      </c>
      <c r="F102">
        <f t="shared" si="14"/>
        <v>-0.2318361250400085</v>
      </c>
      <c r="G102">
        <v>0</v>
      </c>
      <c r="H102">
        <f t="shared" si="15"/>
        <v>0.26672356769444144</v>
      </c>
      <c r="I102">
        <f t="shared" si="16"/>
        <v>-1.0726058003503602</v>
      </c>
      <c r="J102">
        <f t="shared" si="17"/>
        <v>1.0726058003503602</v>
      </c>
      <c r="K102">
        <f t="shared" si="18"/>
        <v>0.53204599306444489</v>
      </c>
      <c r="L102">
        <f t="shared" si="19"/>
        <v>0.46795400693555494</v>
      </c>
      <c r="M102">
        <f t="shared" si="20"/>
        <v>1.8795367562872962</v>
      </c>
      <c r="N102">
        <f t="shared" si="21"/>
        <v>2.1369621483713819</v>
      </c>
    </row>
    <row r="103" spans="1:14" x14ac:dyDescent="0.25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11"/>
        <v>0.58823529411764708</v>
      </c>
      <c r="D103">
        <f t="shared" si="12"/>
        <v>0.4504504504504504</v>
      </c>
      <c r="E103">
        <f t="shared" si="13"/>
        <v>3.868574456809748E-2</v>
      </c>
      <c r="F103">
        <f t="shared" si="14"/>
        <v>-0.22628510863804985</v>
      </c>
      <c r="G103">
        <v>0</v>
      </c>
      <c r="H103">
        <f t="shared" si="15"/>
        <v>0.26497085320614733</v>
      </c>
      <c r="I103">
        <f t="shared" si="16"/>
        <v>-1.0821091383745125</v>
      </c>
      <c r="J103">
        <f t="shared" si="17"/>
        <v>1.0821091383745125</v>
      </c>
      <c r="K103">
        <f t="shared" si="18"/>
        <v>0.56899768428493536</v>
      </c>
      <c r="L103">
        <f t="shared" si="19"/>
        <v>0.43100231571506481</v>
      </c>
      <c r="M103">
        <f t="shared" si="20"/>
        <v>1.7574763968621581</v>
      </c>
      <c r="N103">
        <f t="shared" si="21"/>
        <v>2.3201731488169055</v>
      </c>
    </row>
    <row r="104" spans="1:14" x14ac:dyDescent="0.25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11"/>
        <v>0.6211180124223602</v>
      </c>
      <c r="D104">
        <f t="shared" si="12"/>
        <v>0.4081632653061224</v>
      </c>
      <c r="E104">
        <f t="shared" si="13"/>
        <v>2.9281277728482547E-2</v>
      </c>
      <c r="F104">
        <f t="shared" si="14"/>
        <v>-0.22423627836227666</v>
      </c>
      <c r="G104">
        <v>0</v>
      </c>
      <c r="H104">
        <f t="shared" si="15"/>
        <v>0.25351755609075921</v>
      </c>
      <c r="I104">
        <f t="shared" si="16"/>
        <v>-1.0632884133003033</v>
      </c>
      <c r="J104">
        <f t="shared" si="17"/>
        <v>1.0632884133003033</v>
      </c>
      <c r="K104">
        <f t="shared" si="18"/>
        <v>0.60657309337604948</v>
      </c>
      <c r="L104">
        <f t="shared" si="19"/>
        <v>0.39342690662395058</v>
      </c>
      <c r="M104">
        <f t="shared" si="20"/>
        <v>1.648605932113185</v>
      </c>
      <c r="N104">
        <f t="shared" si="21"/>
        <v>2.5417681992854404</v>
      </c>
    </row>
    <row r="105" spans="1:14" x14ac:dyDescent="0.25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11"/>
        <v>0.68027210884353739</v>
      </c>
      <c r="D105">
        <f t="shared" si="12"/>
        <v>0.35087719298245612</v>
      </c>
      <c r="E105">
        <f t="shared" si="13"/>
        <v>3.1149301825993625E-2</v>
      </c>
      <c r="F105">
        <f t="shared" si="14"/>
        <v>-0.20754266618928263</v>
      </c>
      <c r="G105">
        <v>0</v>
      </c>
      <c r="H105">
        <f t="shared" si="15"/>
        <v>0.23869196801527626</v>
      </c>
      <c r="I105">
        <f t="shared" si="16"/>
        <v>-1.0724207460084105</v>
      </c>
      <c r="J105">
        <f t="shared" si="17"/>
        <v>1.0724207460084105</v>
      </c>
      <c r="K105">
        <f t="shared" si="18"/>
        <v>0.66487692851136759</v>
      </c>
      <c r="L105">
        <f t="shared" si="19"/>
        <v>0.3351230714886323</v>
      </c>
      <c r="M105">
        <f t="shared" si="20"/>
        <v>1.5040377506239528</v>
      </c>
      <c r="N105">
        <f t="shared" si="21"/>
        <v>2.9839783801155599</v>
      </c>
    </row>
    <row r="106" spans="1:14" x14ac:dyDescent="0.25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11"/>
        <v>0.60240963855421692</v>
      </c>
      <c r="D106">
        <f t="shared" si="12"/>
        <v>0.4329004329004329</v>
      </c>
      <c r="E106">
        <f t="shared" si="13"/>
        <v>3.5310071454649705E-2</v>
      </c>
      <c r="F106">
        <f t="shared" si="14"/>
        <v>-0.22547332185886404</v>
      </c>
      <c r="G106">
        <v>0</v>
      </c>
      <c r="H106">
        <f t="shared" si="15"/>
        <v>0.2607833933135138</v>
      </c>
      <c r="I106">
        <f t="shared" si="16"/>
        <v>-1.0754553500909856</v>
      </c>
      <c r="J106">
        <f t="shared" si="17"/>
        <v>1.0754553500909856</v>
      </c>
      <c r="K106">
        <f t="shared" si="18"/>
        <v>0.58486354509435967</v>
      </c>
      <c r="L106">
        <f t="shared" si="19"/>
        <v>0.41513645490564033</v>
      </c>
      <c r="M106">
        <f t="shared" si="20"/>
        <v>1.7098005310600506</v>
      </c>
      <c r="N106">
        <f t="shared" si="21"/>
        <v>2.4088465086191913</v>
      </c>
    </row>
    <row r="107" spans="1:14" x14ac:dyDescent="0.25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11"/>
        <v>0.53475935828876997</v>
      </c>
      <c r="D107">
        <f t="shared" si="12"/>
        <v>0.49261083743842371</v>
      </c>
      <c r="E107">
        <f t="shared" si="13"/>
        <v>2.737019572719368E-2</v>
      </c>
      <c r="F107">
        <f t="shared" si="14"/>
        <v>-0.23605805958747139</v>
      </c>
      <c r="G107">
        <v>0</v>
      </c>
      <c r="H107">
        <f t="shared" si="15"/>
        <v>0.26342825531466507</v>
      </c>
      <c r="I107">
        <f t="shared" si="16"/>
        <v>-1.0563838700626149</v>
      </c>
      <c r="J107">
        <f t="shared" si="17"/>
        <v>1.0563838700626149</v>
      </c>
      <c r="K107">
        <f t="shared" si="18"/>
        <v>0.52109008773056686</v>
      </c>
      <c r="L107">
        <f t="shared" si="19"/>
        <v>0.47890991226943308</v>
      </c>
      <c r="M107">
        <f t="shared" si="20"/>
        <v>1.9190539669544755</v>
      </c>
      <c r="N107">
        <f t="shared" si="21"/>
        <v>2.0880753861644932</v>
      </c>
    </row>
    <row r="108" spans="1:14" x14ac:dyDescent="0.25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11"/>
        <v>0.55865921787709494</v>
      </c>
      <c r="D108">
        <f t="shared" si="12"/>
        <v>0.48076923076923073</v>
      </c>
      <c r="E108">
        <f t="shared" si="13"/>
        <v>3.9428448646325664E-2</v>
      </c>
      <c r="F108">
        <f t="shared" si="14"/>
        <v>-0.22915771379458527</v>
      </c>
      <c r="G108">
        <v>0</v>
      </c>
      <c r="H108">
        <f t="shared" si="15"/>
        <v>0.26858616244091099</v>
      </c>
      <c r="I108">
        <f t="shared" si="16"/>
        <v>-1.0826163374360513</v>
      </c>
      <c r="J108">
        <f t="shared" si="17"/>
        <v>1.0826163374360513</v>
      </c>
      <c r="K108">
        <f t="shared" si="18"/>
        <v>0.53900600310193403</v>
      </c>
      <c r="L108">
        <f t="shared" si="19"/>
        <v>0.46099399689806597</v>
      </c>
      <c r="M108">
        <f t="shared" si="20"/>
        <v>1.8552669065744805</v>
      </c>
      <c r="N108">
        <f t="shared" si="21"/>
        <v>2.1692256444309357</v>
      </c>
    </row>
    <row r="109" spans="1:14" x14ac:dyDescent="0.25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11"/>
        <v>0.55555555555555558</v>
      </c>
      <c r="D109">
        <f t="shared" si="12"/>
        <v>0.47393364928909953</v>
      </c>
      <c r="E109">
        <f t="shared" si="13"/>
        <v>2.9489204844655115E-2</v>
      </c>
      <c r="F109">
        <f t="shared" si="14"/>
        <v>-0.23380726698262244</v>
      </c>
      <c r="G109">
        <v>0</v>
      </c>
      <c r="H109">
        <f t="shared" si="15"/>
        <v>0.26329647182727756</v>
      </c>
      <c r="I109">
        <f t="shared" si="16"/>
        <v>-1.0611908999450221</v>
      </c>
      <c r="J109">
        <f t="shared" si="17"/>
        <v>1.0611908999450221</v>
      </c>
      <c r="K109">
        <f t="shared" si="18"/>
        <v>0.54084671241554938</v>
      </c>
      <c r="L109">
        <f t="shared" si="19"/>
        <v>0.45915328758445073</v>
      </c>
      <c r="M109">
        <f t="shared" si="20"/>
        <v>1.8489527199560174</v>
      </c>
      <c r="N109">
        <f t="shared" si="21"/>
        <v>2.1779218989389744</v>
      </c>
    </row>
    <row r="110" spans="1:14" x14ac:dyDescent="0.25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11"/>
        <v>0.55865921787709494</v>
      </c>
      <c r="D110">
        <f t="shared" si="12"/>
        <v>0.46948356807511737</v>
      </c>
      <c r="E110">
        <f t="shared" si="13"/>
        <v>2.8142785952212312E-2</v>
      </c>
      <c r="F110">
        <f t="shared" si="14"/>
        <v>-0.2341385369947806</v>
      </c>
      <c r="G110">
        <v>0</v>
      </c>
      <c r="H110">
        <f t="shared" si="15"/>
        <v>0.26228132294699291</v>
      </c>
      <c r="I110">
        <f t="shared" si="16"/>
        <v>-1.0583936671670078</v>
      </c>
      <c r="J110">
        <f t="shared" si="17"/>
        <v>1.0583936671670078</v>
      </c>
      <c r="K110">
        <f t="shared" si="18"/>
        <v>0.5446234509412119</v>
      </c>
      <c r="L110">
        <f t="shared" si="19"/>
        <v>0.45537654905878816</v>
      </c>
      <c r="M110">
        <f t="shared" si="20"/>
        <v>1.8361309970619364</v>
      </c>
      <c r="N110">
        <f t="shared" si="21"/>
        <v>2.1959848438987186</v>
      </c>
    </row>
    <row r="111" spans="1:14" x14ac:dyDescent="0.25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11"/>
        <v>0.4098360655737705</v>
      </c>
      <c r="D111">
        <f t="shared" si="12"/>
        <v>0.6211180124223602</v>
      </c>
      <c r="E111">
        <f t="shared" si="13"/>
        <v>3.0954077996130813E-2</v>
      </c>
      <c r="F111">
        <f t="shared" si="14"/>
        <v>-0.22360248447204967</v>
      </c>
      <c r="G111">
        <v>0</v>
      </c>
      <c r="H111">
        <f t="shared" si="15"/>
        <v>0.25455656246818043</v>
      </c>
      <c r="I111">
        <f t="shared" si="16"/>
        <v>-1.0669739994407998</v>
      </c>
      <c r="J111">
        <f t="shared" si="17"/>
        <v>1.0669739994407998</v>
      </c>
      <c r="K111">
        <f t="shared" si="18"/>
        <v>0.39425296519132347</v>
      </c>
      <c r="L111">
        <f t="shared" si="19"/>
        <v>0.60574703480867642</v>
      </c>
      <c r="M111">
        <f t="shared" si="20"/>
        <v>2.5364425591947519</v>
      </c>
      <c r="N111">
        <f t="shared" si="21"/>
        <v>1.6508541396588881</v>
      </c>
    </row>
    <row r="112" spans="1:14" x14ac:dyDescent="0.25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11"/>
        <v>0.43478260869565222</v>
      </c>
      <c r="D112">
        <f t="shared" si="12"/>
        <v>0.5988023952095809</v>
      </c>
      <c r="E112">
        <f t="shared" si="13"/>
        <v>3.3585003905233002E-2</v>
      </c>
      <c r="F112">
        <f t="shared" si="14"/>
        <v>-0.22676386357719358</v>
      </c>
      <c r="G112">
        <v>0</v>
      </c>
      <c r="H112">
        <f t="shared" si="15"/>
        <v>0.26034886748242653</v>
      </c>
      <c r="I112">
        <f t="shared" si="16"/>
        <v>-1.0714969088698136</v>
      </c>
      <c r="J112">
        <f t="shared" si="17"/>
        <v>1.0714969088698136</v>
      </c>
      <c r="K112">
        <f t="shared" si="18"/>
        <v>0.41789493273906014</v>
      </c>
      <c r="L112">
        <f t="shared" si="19"/>
        <v>0.58210506726094002</v>
      </c>
      <c r="M112">
        <f t="shared" si="20"/>
        <v>2.3929459815307572</v>
      </c>
      <c r="N112">
        <f t="shared" si="21"/>
        <v>1.7179029289427752</v>
      </c>
    </row>
    <row r="113" spans="1:14" x14ac:dyDescent="0.25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11"/>
        <v>0.5988023952095809</v>
      </c>
      <c r="D113">
        <f t="shared" si="12"/>
        <v>0.42918454935622319</v>
      </c>
      <c r="E113">
        <f t="shared" si="13"/>
        <v>2.7986944565804084E-2</v>
      </c>
      <c r="F113">
        <f t="shared" si="14"/>
        <v>-0.22900979157564694</v>
      </c>
      <c r="G113">
        <v>0</v>
      </c>
      <c r="H113">
        <f t="shared" si="15"/>
        <v>0.25699673614145102</v>
      </c>
      <c r="I113">
        <f t="shared" si="16"/>
        <v>-1.0593434317257451</v>
      </c>
      <c r="J113">
        <f t="shared" si="17"/>
        <v>1.0593434317257451</v>
      </c>
      <c r="K113">
        <f t="shared" si="18"/>
        <v>0.58487737574119503</v>
      </c>
      <c r="L113">
        <f t="shared" si="19"/>
        <v>0.41512262425880503</v>
      </c>
      <c r="M113">
        <f t="shared" si="20"/>
        <v>1.7097600992562489</v>
      </c>
      <c r="N113">
        <f t="shared" si="21"/>
        <v>2.408926764195241</v>
      </c>
    </row>
    <row r="114" spans="1:14" x14ac:dyDescent="0.25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11"/>
        <v>0.46948356807511737</v>
      </c>
      <c r="D114">
        <f t="shared" si="12"/>
        <v>0.5617977528089888</v>
      </c>
      <c r="E114">
        <f t="shared" si="13"/>
        <v>3.128132088410629E-2</v>
      </c>
      <c r="F114">
        <f t="shared" si="14"/>
        <v>-0.23247349264124062</v>
      </c>
      <c r="G114">
        <v>0</v>
      </c>
      <c r="H114">
        <f t="shared" si="15"/>
        <v>0.26375481352534685</v>
      </c>
      <c r="I114">
        <f t="shared" si="16"/>
        <v>-1.0651566348113084</v>
      </c>
      <c r="J114">
        <f t="shared" si="17"/>
        <v>1.0651566348113084</v>
      </c>
      <c r="K114">
        <f t="shared" si="18"/>
        <v>0.45379730835053417</v>
      </c>
      <c r="L114">
        <f t="shared" si="19"/>
        <v>0.54620269164946567</v>
      </c>
      <c r="M114">
        <f t="shared" si="20"/>
        <v>2.2036269973367788</v>
      </c>
      <c r="N114">
        <f t="shared" si="21"/>
        <v>1.8308221751528204</v>
      </c>
    </row>
    <row r="115" spans="1:14" x14ac:dyDescent="0.25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11"/>
        <v>0.50761421319796951</v>
      </c>
      <c r="D115">
        <f t="shared" si="12"/>
        <v>0.5181347150259068</v>
      </c>
      <c r="E115">
        <f t="shared" si="13"/>
        <v>2.5748928223876311E-2</v>
      </c>
      <c r="F115">
        <f t="shared" si="14"/>
        <v>-0.23726361747455349</v>
      </c>
      <c r="G115">
        <v>0</v>
      </c>
      <c r="H115">
        <f t="shared" si="15"/>
        <v>0.26301254569842986</v>
      </c>
      <c r="I115">
        <f t="shared" si="16"/>
        <v>-1.0528649266733445</v>
      </c>
      <c r="J115">
        <f t="shared" si="17"/>
        <v>1.0528649266733445</v>
      </c>
      <c r="K115">
        <f t="shared" si="18"/>
        <v>0.49473625880060179</v>
      </c>
      <c r="L115">
        <f t="shared" si="19"/>
        <v>0.50526374119939821</v>
      </c>
      <c r="M115">
        <f t="shared" si="20"/>
        <v>2.021278978873144</v>
      </c>
      <c r="N115">
        <f t="shared" si="21"/>
        <v>1.9791643818062103</v>
      </c>
    </row>
    <row r="116" spans="1:14" x14ac:dyDescent="0.25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11"/>
        <v>0.50251256281407031</v>
      </c>
      <c r="D116">
        <f t="shared" si="12"/>
        <v>0.52083333333333337</v>
      </c>
      <c r="E116">
        <f t="shared" si="13"/>
        <v>2.3345896147403788E-2</v>
      </c>
      <c r="F116">
        <f t="shared" si="14"/>
        <v>-0.2383793969849245</v>
      </c>
      <c r="G116">
        <v>0</v>
      </c>
      <c r="H116">
        <f t="shared" si="15"/>
        <v>0.26172529313232828</v>
      </c>
      <c r="I116">
        <f t="shared" si="16"/>
        <v>-1.0478243557698861</v>
      </c>
      <c r="J116">
        <f t="shared" si="17"/>
        <v>1.0478243557698861</v>
      </c>
      <c r="K116">
        <f t="shared" si="18"/>
        <v>0.49083461764588526</v>
      </c>
      <c r="L116">
        <f t="shared" si="19"/>
        <v>0.50916538235411457</v>
      </c>
      <c r="M116">
        <f t="shared" si="20"/>
        <v>2.0373461122121879</v>
      </c>
      <c r="N116">
        <f t="shared" si="21"/>
        <v>1.9639984073082948</v>
      </c>
    </row>
    <row r="117" spans="1:14" x14ac:dyDescent="0.25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11"/>
        <v>0.64935064935064934</v>
      </c>
      <c r="D117">
        <f t="shared" si="12"/>
        <v>0.37878787878787878</v>
      </c>
      <c r="E117">
        <f t="shared" si="13"/>
        <v>2.813852813852824E-2</v>
      </c>
      <c r="F117">
        <f t="shared" si="14"/>
        <v>-0.21782762691853597</v>
      </c>
      <c r="G117">
        <v>0</v>
      </c>
      <c r="H117">
        <f t="shared" si="15"/>
        <v>0.24596615505706415</v>
      </c>
      <c r="I117">
        <f t="shared" si="16"/>
        <v>-1.0626278551055639</v>
      </c>
      <c r="J117">
        <f t="shared" si="17"/>
        <v>1.0626278551055639</v>
      </c>
      <c r="K117">
        <f t="shared" si="18"/>
        <v>0.63539706501682969</v>
      </c>
      <c r="L117">
        <f t="shared" si="19"/>
        <v>0.36460293498317031</v>
      </c>
      <c r="M117">
        <f t="shared" si="20"/>
        <v>1.5738190417570046</v>
      </c>
      <c r="N117">
        <f t="shared" si="21"/>
        <v>2.7427096823731243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11"/>
        <v>0.52083333333333337</v>
      </c>
      <c r="D118">
        <f t="shared" si="12"/>
        <v>0.50505050505050508</v>
      </c>
      <c r="E118">
        <f t="shared" si="13"/>
        <v>2.5883838383838453E-2</v>
      </c>
      <c r="F118">
        <f t="shared" si="14"/>
        <v>-0.23716329966329963</v>
      </c>
      <c r="G118">
        <v>0</v>
      </c>
      <c r="H118">
        <f t="shared" si="15"/>
        <v>0.26304713804713808</v>
      </c>
      <c r="I118">
        <f t="shared" si="16"/>
        <v>-1.0531568296778369</v>
      </c>
      <c r="J118">
        <f t="shared" si="17"/>
        <v>1.0531568296778369</v>
      </c>
      <c r="K118">
        <f t="shared" si="18"/>
        <v>0.50789670604104109</v>
      </c>
      <c r="L118">
        <f t="shared" si="19"/>
        <v>0.49210329395895913</v>
      </c>
      <c r="M118">
        <f t="shared" si="20"/>
        <v>1.9689042833036094</v>
      </c>
      <c r="N118">
        <f t="shared" si="21"/>
        <v>2.0320936930842795</v>
      </c>
    </row>
    <row r="119" spans="1:14" x14ac:dyDescent="0.25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11"/>
        <v>0.50505050505050508</v>
      </c>
      <c r="D119">
        <f t="shared" si="12"/>
        <v>0.5181347150259068</v>
      </c>
      <c r="E119">
        <f t="shared" si="13"/>
        <v>2.3185220076411994E-2</v>
      </c>
      <c r="F119">
        <f t="shared" si="14"/>
        <v>-0.23849897943162168</v>
      </c>
      <c r="G119">
        <v>0</v>
      </c>
      <c r="H119">
        <f t="shared" si="15"/>
        <v>0.26168419950803373</v>
      </c>
      <c r="I119">
        <f t="shared" si="16"/>
        <v>-1.0474793930096669</v>
      </c>
      <c r="J119">
        <f t="shared" si="17"/>
        <v>1.0474793930096669</v>
      </c>
      <c r="K119">
        <f t="shared" si="18"/>
        <v>0.49345437578019818</v>
      </c>
      <c r="L119">
        <f t="shared" si="19"/>
        <v>0.50654562421980165</v>
      </c>
      <c r="M119">
        <f t="shared" si="20"/>
        <v>2.0265298051494733</v>
      </c>
      <c r="N119">
        <f t="shared" si="21"/>
        <v>1.9741558354989901</v>
      </c>
    </row>
    <row r="120" spans="1:14" x14ac:dyDescent="0.25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11"/>
        <v>0.46082949308755761</v>
      </c>
      <c r="D120">
        <f t="shared" si="12"/>
        <v>0.59171597633136097</v>
      </c>
      <c r="E120">
        <f t="shared" si="13"/>
        <v>5.2545469418918689E-2</v>
      </c>
      <c r="F120">
        <f t="shared" si="14"/>
        <v>-0.22013470400567159</v>
      </c>
      <c r="G120">
        <v>0</v>
      </c>
      <c r="H120">
        <f t="shared" si="15"/>
        <v>0.27268017342459033</v>
      </c>
      <c r="I120">
        <f t="shared" si="16"/>
        <v>-1.1129676054902968</v>
      </c>
      <c r="J120">
        <f t="shared" si="17"/>
        <v>1.1129676054902968</v>
      </c>
      <c r="K120">
        <f t="shared" si="18"/>
        <v>0.43437239148399209</v>
      </c>
      <c r="L120">
        <f t="shared" si="19"/>
        <v>0.5656276085160078</v>
      </c>
      <c r="M120">
        <f t="shared" si="20"/>
        <v>2.3021720984236471</v>
      </c>
      <c r="N120">
        <f t="shared" si="21"/>
        <v>1.7679476477883047</v>
      </c>
    </row>
    <row r="121" spans="1:14" x14ac:dyDescent="0.25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11"/>
        <v>0.49261083743842371</v>
      </c>
      <c r="D121">
        <f t="shared" si="12"/>
        <v>0.5524861878453039</v>
      </c>
      <c r="E121">
        <f t="shared" si="13"/>
        <v>4.5097025283727721E-2</v>
      </c>
      <c r="F121">
        <f t="shared" si="14"/>
        <v>-0.22706365838390963</v>
      </c>
      <c r="G121">
        <v>0</v>
      </c>
      <c r="H121">
        <f t="shared" si="15"/>
        <v>0.2721606836676374</v>
      </c>
      <c r="I121">
        <f t="shared" si="16"/>
        <v>-1.0948103090714374</v>
      </c>
      <c r="J121">
        <f t="shared" si="17"/>
        <v>1.0948103090714374</v>
      </c>
      <c r="K121">
        <f t="shared" si="18"/>
        <v>0.47000109481045338</v>
      </c>
      <c r="L121">
        <f t="shared" si="19"/>
        <v>0.52999890518954651</v>
      </c>
      <c r="M121">
        <f t="shared" si="20"/>
        <v>2.1276546183435801</v>
      </c>
      <c r="N121">
        <f t="shared" si="21"/>
        <v>1.8867963503478642</v>
      </c>
    </row>
    <row r="122" spans="1:14" x14ac:dyDescent="0.25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11"/>
        <v>0.4587155963302752</v>
      </c>
      <c r="D122">
        <f t="shared" si="12"/>
        <v>0.59523809523809523</v>
      </c>
      <c r="E122">
        <f t="shared" si="13"/>
        <v>5.3953691568370488E-2</v>
      </c>
      <c r="F122">
        <f t="shared" si="14"/>
        <v>-0.21909130624726947</v>
      </c>
      <c r="G122">
        <v>0</v>
      </c>
      <c r="H122">
        <f t="shared" si="15"/>
        <v>0.27304499781564001</v>
      </c>
      <c r="I122">
        <f t="shared" si="16"/>
        <v>-1.1163607017227666</v>
      </c>
      <c r="J122">
        <f t="shared" si="17"/>
        <v>1.1163607017227666</v>
      </c>
      <c r="K122">
        <f t="shared" si="18"/>
        <v>0.4315356541246953</v>
      </c>
      <c r="L122">
        <f t="shared" si="19"/>
        <v>0.5684643458753047</v>
      </c>
      <c r="M122">
        <f t="shared" si="20"/>
        <v>2.3173056280328646</v>
      </c>
      <c r="N122">
        <f t="shared" si="21"/>
        <v>1.7591252771714809</v>
      </c>
    </row>
    <row r="123" spans="1:14" x14ac:dyDescent="0.25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11"/>
        <v>0.44052863436123346</v>
      </c>
      <c r="D123">
        <f t="shared" si="12"/>
        <v>0.61349693251533743</v>
      </c>
      <c r="E123">
        <f t="shared" si="13"/>
        <v>5.4025566876570785E-2</v>
      </c>
      <c r="F123">
        <f t="shared" si="14"/>
        <v>-0.21623739898921657</v>
      </c>
      <c r="G123">
        <v>0</v>
      </c>
      <c r="H123">
        <f t="shared" si="15"/>
        <v>0.27026296586578741</v>
      </c>
      <c r="I123">
        <f t="shared" si="16"/>
        <v>-1.1179641181758959</v>
      </c>
      <c r="J123">
        <f t="shared" si="17"/>
        <v>1.1179641181758959</v>
      </c>
      <c r="K123">
        <f t="shared" si="18"/>
        <v>0.41325482961333515</v>
      </c>
      <c r="L123">
        <f t="shared" si="19"/>
        <v>0.58674517038666496</v>
      </c>
      <c r="M123">
        <f t="shared" si="20"/>
        <v>2.4198144300833877</v>
      </c>
      <c r="N123">
        <f t="shared" si="21"/>
        <v>1.7043173944508145</v>
      </c>
    </row>
    <row r="124" spans="1:14" x14ac:dyDescent="0.25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2.0099999999999998</v>
      </c>
      <c r="C124" s="4">
        <f t="shared" si="11"/>
        <v>0.52631578947368418</v>
      </c>
      <c r="D124">
        <f t="shared" si="12"/>
        <v>0.49751243781094534</v>
      </c>
      <c r="E124">
        <f t="shared" si="13"/>
        <v>2.3828227284629522E-2</v>
      </c>
      <c r="F124">
        <f t="shared" si="14"/>
        <v>-0.23802042419481539</v>
      </c>
      <c r="G124">
        <v>0</v>
      </c>
      <c r="H124">
        <f t="shared" si="15"/>
        <v>0.26184865147944492</v>
      </c>
      <c r="I124">
        <f t="shared" si="16"/>
        <v>-1.0488612925459211</v>
      </c>
      <c r="J124">
        <f t="shared" si="17"/>
        <v>1.0488612925459211</v>
      </c>
      <c r="K124">
        <f t="shared" si="18"/>
        <v>0.51440986432507074</v>
      </c>
      <c r="L124">
        <f t="shared" si="19"/>
        <v>0.48559013567492909</v>
      </c>
      <c r="M124">
        <f t="shared" si="20"/>
        <v>1.9439751632913294</v>
      </c>
      <c r="N124">
        <f t="shared" si="21"/>
        <v>2.0593499054713802</v>
      </c>
    </row>
    <row r="125" spans="1:14" x14ac:dyDescent="0.25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11"/>
        <v>0.4854368932038835</v>
      </c>
      <c r="D125">
        <f t="shared" si="12"/>
        <v>0.54054054054054046</v>
      </c>
      <c r="E125">
        <f t="shared" si="13"/>
        <v>2.5977433744424072E-2</v>
      </c>
      <c r="F125">
        <f t="shared" si="14"/>
        <v>-0.23642088690632379</v>
      </c>
      <c r="G125">
        <v>0</v>
      </c>
      <c r="H125">
        <f t="shared" si="15"/>
        <v>0.26239832065074781</v>
      </c>
      <c r="I125">
        <f t="shared" si="16"/>
        <v>-1.0535074339697479</v>
      </c>
      <c r="J125">
        <f t="shared" si="17"/>
        <v>1.0535074339697479</v>
      </c>
      <c r="K125">
        <f t="shared" si="18"/>
        <v>0.47242951431782315</v>
      </c>
      <c r="L125">
        <f t="shared" si="19"/>
        <v>0.52757048568217679</v>
      </c>
      <c r="M125">
        <f t="shared" si="20"/>
        <v>2.1167178800079327</v>
      </c>
      <c r="N125">
        <f t="shared" si="21"/>
        <v>1.8954813188742858</v>
      </c>
    </row>
    <row r="126" spans="1:14" x14ac:dyDescent="0.25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11"/>
        <v>0.58479532163742687</v>
      </c>
      <c r="D126">
        <f t="shared" si="12"/>
        <v>0.44444444444444442</v>
      </c>
      <c r="E126">
        <f t="shared" si="13"/>
        <v>2.9239766081871288E-2</v>
      </c>
      <c r="F126">
        <f t="shared" si="14"/>
        <v>-0.2306692657569851</v>
      </c>
      <c r="G126">
        <v>0</v>
      </c>
      <c r="H126">
        <f t="shared" si="15"/>
        <v>0.25990903183885639</v>
      </c>
      <c r="I126">
        <f t="shared" si="16"/>
        <v>-1.0614897848685503</v>
      </c>
      <c r="J126">
        <f t="shared" si="17"/>
        <v>1.0614897848685503</v>
      </c>
      <c r="K126">
        <f t="shared" si="18"/>
        <v>0.57023669616511363</v>
      </c>
      <c r="L126">
        <f t="shared" si="19"/>
        <v>0.42976330383488626</v>
      </c>
      <c r="M126">
        <f t="shared" si="20"/>
        <v>1.753657747256671</v>
      </c>
      <c r="N126">
        <f t="shared" si="21"/>
        <v>2.3268622310856886</v>
      </c>
    </row>
    <row r="127" spans="1:14" x14ac:dyDescent="0.25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11"/>
        <v>0.56818181818181823</v>
      </c>
      <c r="D127">
        <f t="shared" si="12"/>
        <v>0.46082949308755761</v>
      </c>
      <c r="E127">
        <f t="shared" si="13"/>
        <v>2.9011311269375728E-2</v>
      </c>
      <c r="F127">
        <f t="shared" si="14"/>
        <v>-0.2328236279849184</v>
      </c>
      <c r="G127">
        <v>0</v>
      </c>
      <c r="H127">
        <f t="shared" si="15"/>
        <v>0.26183493925429413</v>
      </c>
      <c r="I127">
        <f t="shared" si="16"/>
        <v>-1.0604746049596294</v>
      </c>
      <c r="J127">
        <f t="shared" si="17"/>
        <v>1.0604746049596294</v>
      </c>
      <c r="K127">
        <f t="shared" si="18"/>
        <v>0.55372190553633505</v>
      </c>
      <c r="L127">
        <f t="shared" si="19"/>
        <v>0.44627809446366512</v>
      </c>
      <c r="M127">
        <f t="shared" si="20"/>
        <v>1.8059606997693183</v>
      </c>
      <c r="N127">
        <f t="shared" si="21"/>
        <v>2.2407552878027661</v>
      </c>
    </row>
    <row r="128" spans="1:14" x14ac:dyDescent="0.25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11"/>
        <v>0.64102564102564097</v>
      </c>
      <c r="D128">
        <f t="shared" si="12"/>
        <v>0.38910505836575876</v>
      </c>
      <c r="E128">
        <f t="shared" si="13"/>
        <v>3.0130699391399673E-2</v>
      </c>
      <c r="F128">
        <f t="shared" si="14"/>
        <v>-0.2192956200738303</v>
      </c>
      <c r="G128">
        <v>0</v>
      </c>
      <c r="H128">
        <f t="shared" si="15"/>
        <v>0.24942631946522995</v>
      </c>
      <c r="I128">
        <f t="shared" si="16"/>
        <v>-1.066488459484171</v>
      </c>
      <c r="J128">
        <f t="shared" si="17"/>
        <v>1.066488459484171</v>
      </c>
      <c r="K128">
        <f t="shared" si="18"/>
        <v>0.62608252120942243</v>
      </c>
      <c r="L128">
        <f t="shared" si="19"/>
        <v>0.37391747879057763</v>
      </c>
      <c r="M128">
        <f t="shared" si="20"/>
        <v>1.5972335373111359</v>
      </c>
      <c r="N128">
        <f t="shared" si="21"/>
        <v>2.6743868813901486</v>
      </c>
    </row>
    <row r="129" spans="1:14" x14ac:dyDescent="0.25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11"/>
        <v>0.44247787610619471</v>
      </c>
      <c r="D129">
        <f t="shared" si="12"/>
        <v>0.59171597633136097</v>
      </c>
      <c r="E129">
        <f t="shared" si="13"/>
        <v>3.4193852437555794E-2</v>
      </c>
      <c r="F129">
        <f t="shared" si="14"/>
        <v>-0.22762737602764815</v>
      </c>
      <c r="G129">
        <v>0</v>
      </c>
      <c r="H129">
        <f t="shared" si="15"/>
        <v>0.261821228465204</v>
      </c>
      <c r="I129">
        <f t="shared" si="16"/>
        <v>-1.0724824201463119</v>
      </c>
      <c r="J129">
        <f t="shared" si="17"/>
        <v>1.0724824201463119</v>
      </c>
      <c r="K129">
        <f t="shared" si="18"/>
        <v>0.42529160714947917</v>
      </c>
      <c r="L129">
        <f t="shared" si="19"/>
        <v>0.57470839285052078</v>
      </c>
      <c r="M129">
        <f t="shared" si="20"/>
        <v>2.351327849384353</v>
      </c>
      <c r="N129">
        <f t="shared" si="21"/>
        <v>1.7400128699009547</v>
      </c>
    </row>
    <row r="130" spans="1:14" x14ac:dyDescent="0.25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si="11"/>
        <v>0.45662100456621008</v>
      </c>
      <c r="D130">
        <f t="shared" si="12"/>
        <v>0.57471264367816088</v>
      </c>
      <c r="E130">
        <f t="shared" si="13"/>
        <v>3.1333648244370904E-2</v>
      </c>
      <c r="F130">
        <f t="shared" si="14"/>
        <v>-0.23109221644885325</v>
      </c>
      <c r="G130">
        <v>0</v>
      </c>
      <c r="H130">
        <f t="shared" si="15"/>
        <v>0.26242586469322415</v>
      </c>
      <c r="I130">
        <f t="shared" si="16"/>
        <v>-1.0656403571953759</v>
      </c>
      <c r="J130">
        <f t="shared" si="17"/>
        <v>1.0656403571953759</v>
      </c>
      <c r="K130">
        <f t="shared" si="18"/>
        <v>0.4408953301027736</v>
      </c>
      <c r="L130">
        <f t="shared" si="19"/>
        <v>0.5591046698972264</v>
      </c>
      <c r="M130">
        <f t="shared" si="20"/>
        <v>2.2681120250624973</v>
      </c>
      <c r="N130">
        <f t="shared" si="21"/>
        <v>1.7885738643245783</v>
      </c>
    </row>
    <row r="131" spans="1:14" x14ac:dyDescent="0.25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ref="C131:C194" si="22">1/A131</f>
        <v>0.66666666666666663</v>
      </c>
      <c r="D131">
        <f t="shared" ref="D131:D194" si="23">1/B131</f>
        <v>0.37037037037037035</v>
      </c>
      <c r="E131">
        <f t="shared" ref="E131:E194" si="24">C131+D131-1</f>
        <v>3.7037037037036979E-2</v>
      </c>
      <c r="F131">
        <f t="shared" ref="F131:F194" si="25">C131+D131-(C131*D131)-1</f>
        <v>-0.20987654320987659</v>
      </c>
      <c r="G131">
        <v>0</v>
      </c>
      <c r="H131">
        <f t="shared" ref="H131:H194" si="26">C131*D131</f>
        <v>0.24691358024691357</v>
      </c>
      <c r="I131">
        <f t="shared" ref="I131:I194" si="27">((-4*F131*H131)^0.5)/(2*F131)</f>
        <v>-1.0846522890932806</v>
      </c>
      <c r="J131">
        <f t="shared" ref="J131:J194" si="28">(-((-4*F131*H131)^0.5))/(2*F131)</f>
        <v>1.0846522890932806</v>
      </c>
      <c r="K131">
        <f t="shared" ref="K131:K194" si="29">IF(A131="","",(C131/($J131+C131-($J131*C131))))</f>
        <v>0.64837129522559278</v>
      </c>
      <c r="L131">
        <f t="shared" ref="L131:L194" si="30">IF(B131="","",(D131/($J131+D131-($J131*D131))))</f>
        <v>0.35162870477440739</v>
      </c>
      <c r="M131">
        <f t="shared" ref="M131:M194" si="31">IF(A131="","",1/K131)</f>
        <v>1.5423261445466403</v>
      </c>
      <c r="N131">
        <f t="shared" ref="N131:N194" si="32">IF(B131="","",1/L131)</f>
        <v>2.8439088914585766</v>
      </c>
    </row>
    <row r="132" spans="1:14" x14ac:dyDescent="0.25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22"/>
        <v>0.64102564102564097</v>
      </c>
      <c r="D132">
        <f t="shared" si="23"/>
        <v>0.39525691699604748</v>
      </c>
      <c r="E132">
        <f t="shared" si="24"/>
        <v>3.6282558021688338E-2</v>
      </c>
      <c r="F132">
        <f t="shared" si="25"/>
        <v>-0.21708726056552163</v>
      </c>
      <c r="G132">
        <v>0</v>
      </c>
      <c r="H132">
        <f t="shared" si="26"/>
        <v>0.25336981858720992</v>
      </c>
      <c r="I132">
        <f t="shared" si="27"/>
        <v>-1.0803395392536068</v>
      </c>
      <c r="J132">
        <f t="shared" si="28"/>
        <v>1.0803395392536068</v>
      </c>
      <c r="K132">
        <f t="shared" si="29"/>
        <v>0.6230567863582569</v>
      </c>
      <c r="L132">
        <f t="shared" si="30"/>
        <v>0.3769432136417431</v>
      </c>
      <c r="M132">
        <f t="shared" si="31"/>
        <v>1.6049901419820203</v>
      </c>
      <c r="N132">
        <f t="shared" si="32"/>
        <v>2.6529194950580188</v>
      </c>
    </row>
    <row r="133" spans="1:14" x14ac:dyDescent="0.25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22"/>
        <v>0.48076923076923073</v>
      </c>
      <c r="D133">
        <f t="shared" si="23"/>
        <v>0.54644808743169393</v>
      </c>
      <c r="E133">
        <f t="shared" si="24"/>
        <v>2.7217318200924545E-2</v>
      </c>
      <c r="F133">
        <f t="shared" si="25"/>
        <v>-0.23549810844892827</v>
      </c>
      <c r="G133">
        <v>0</v>
      </c>
      <c r="H133">
        <f t="shared" si="26"/>
        <v>0.26271542664985281</v>
      </c>
      <c r="I133">
        <f t="shared" si="27"/>
        <v>-1.0562070842074627</v>
      </c>
      <c r="J133">
        <f t="shared" si="28"/>
        <v>1.0562070842074627</v>
      </c>
      <c r="K133">
        <f t="shared" si="29"/>
        <v>0.46713612113428016</v>
      </c>
      <c r="L133">
        <f t="shared" si="30"/>
        <v>0.53286387886572006</v>
      </c>
      <c r="M133">
        <f t="shared" si="31"/>
        <v>2.1407036509440598</v>
      </c>
      <c r="N133">
        <f t="shared" si="32"/>
        <v>1.8766518798921943</v>
      </c>
    </row>
    <row r="134" spans="1:14" x14ac:dyDescent="0.25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22"/>
        <v>0.64935064935064934</v>
      </c>
      <c r="D134">
        <f t="shared" si="23"/>
        <v>0.38610038610038611</v>
      </c>
      <c r="E134">
        <f t="shared" si="24"/>
        <v>3.5451035451035562E-2</v>
      </c>
      <c r="F134">
        <f t="shared" si="25"/>
        <v>-0.21526350097778657</v>
      </c>
      <c r="G134">
        <v>0</v>
      </c>
      <c r="H134">
        <f t="shared" si="26"/>
        <v>0.25071453642882213</v>
      </c>
      <c r="I134">
        <f t="shared" si="27"/>
        <v>-1.0792065137302937</v>
      </c>
      <c r="J134">
        <f t="shared" si="28"/>
        <v>1.0792065137302937</v>
      </c>
      <c r="K134">
        <f t="shared" si="29"/>
        <v>0.6318031307725428</v>
      </c>
      <c r="L134">
        <f t="shared" si="30"/>
        <v>0.36819686922745715</v>
      </c>
      <c r="M134">
        <f t="shared" si="31"/>
        <v>1.5827715174143586</v>
      </c>
      <c r="N134">
        <f t="shared" si="32"/>
        <v>2.7159383568311668</v>
      </c>
    </row>
    <row r="135" spans="1:14" x14ac:dyDescent="0.25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22"/>
        <v>0.70422535211267612</v>
      </c>
      <c r="D135">
        <f t="shared" si="23"/>
        <v>0.33898305084745761</v>
      </c>
      <c r="E135">
        <f t="shared" si="24"/>
        <v>4.3208402960133618E-2</v>
      </c>
      <c r="F135">
        <f t="shared" si="25"/>
        <v>-0.19551205538314642</v>
      </c>
      <c r="G135">
        <v>0</v>
      </c>
      <c r="H135">
        <f t="shared" si="26"/>
        <v>0.23872045834328004</v>
      </c>
      <c r="I135">
        <f t="shared" si="27"/>
        <v>-1.1049892402196595</v>
      </c>
      <c r="J135">
        <f t="shared" si="28"/>
        <v>1.1049892402196595</v>
      </c>
      <c r="K135">
        <f t="shared" si="29"/>
        <v>0.68301556356869209</v>
      </c>
      <c r="L135">
        <f t="shared" si="30"/>
        <v>0.31698443643130814</v>
      </c>
      <c r="M135">
        <f t="shared" si="31"/>
        <v>1.4640954808922568</v>
      </c>
      <c r="N135">
        <f t="shared" si="32"/>
        <v>3.1547290184283359</v>
      </c>
    </row>
    <row r="136" spans="1:14" x14ac:dyDescent="0.25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22"/>
        <v>0.41493775933609955</v>
      </c>
      <c r="D136">
        <f t="shared" si="23"/>
        <v>0.625</v>
      </c>
      <c r="E136">
        <f t="shared" si="24"/>
        <v>3.9937759336099443E-2</v>
      </c>
      <c r="F136">
        <f t="shared" si="25"/>
        <v>-0.21939834024896276</v>
      </c>
      <c r="G136">
        <v>0</v>
      </c>
      <c r="H136">
        <f t="shared" si="26"/>
        <v>0.25933609958506221</v>
      </c>
      <c r="I136">
        <f t="shared" si="27"/>
        <v>-1.08721345508907</v>
      </c>
      <c r="J136">
        <f t="shared" si="28"/>
        <v>1.08721345508907</v>
      </c>
      <c r="K136">
        <f t="shared" si="29"/>
        <v>0.39479331235228826</v>
      </c>
      <c r="L136">
        <f t="shared" si="30"/>
        <v>0.60520668764771179</v>
      </c>
      <c r="M136">
        <f t="shared" si="31"/>
        <v>2.532970971675589</v>
      </c>
      <c r="N136">
        <f t="shared" si="32"/>
        <v>1.652328073053442</v>
      </c>
    </row>
    <row r="137" spans="1:14" x14ac:dyDescent="0.25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22"/>
        <v>0.4854368932038835</v>
      </c>
      <c r="D137">
        <f t="shared" si="23"/>
        <v>0.54347826086956519</v>
      </c>
      <c r="E137">
        <f t="shared" si="24"/>
        <v>2.891515407344869E-2</v>
      </c>
      <c r="F137">
        <f t="shared" si="25"/>
        <v>-0.23490924440692273</v>
      </c>
      <c r="G137">
        <v>0</v>
      </c>
      <c r="H137">
        <f t="shared" si="26"/>
        <v>0.26382439848037148</v>
      </c>
      <c r="I137">
        <f t="shared" si="27"/>
        <v>-1.0597597584982434</v>
      </c>
      <c r="J137">
        <f t="shared" si="28"/>
        <v>1.0597597584982434</v>
      </c>
      <c r="K137">
        <f t="shared" si="29"/>
        <v>0.47095494984925418</v>
      </c>
      <c r="L137">
        <f t="shared" si="30"/>
        <v>0.52904505015074577</v>
      </c>
      <c r="M137">
        <f t="shared" si="31"/>
        <v>2.123345344008138</v>
      </c>
      <c r="N137">
        <f t="shared" si="32"/>
        <v>1.8901981971385247</v>
      </c>
    </row>
    <row r="138" spans="1:14" x14ac:dyDescent="0.25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22"/>
        <v>0.41152263374485593</v>
      </c>
      <c r="D138">
        <f t="shared" si="23"/>
        <v>0.62893081761006286</v>
      </c>
      <c r="E138">
        <f t="shared" si="24"/>
        <v>4.0453451354918846E-2</v>
      </c>
      <c r="F138">
        <f t="shared" si="25"/>
        <v>-0.21836581515127984</v>
      </c>
      <c r="G138">
        <v>0</v>
      </c>
      <c r="H138">
        <f t="shared" si="26"/>
        <v>0.25881926650619869</v>
      </c>
      <c r="I138">
        <f t="shared" si="27"/>
        <v>-1.0886943659923836</v>
      </c>
      <c r="J138">
        <f t="shared" si="28"/>
        <v>1.0886943659923836</v>
      </c>
      <c r="K138">
        <f t="shared" si="29"/>
        <v>0.39110885308068338</v>
      </c>
      <c r="L138">
        <f t="shared" si="30"/>
        <v>0.60889114691931656</v>
      </c>
      <c r="M138">
        <f t="shared" si="31"/>
        <v>2.5568329433691086</v>
      </c>
      <c r="N138">
        <f t="shared" si="32"/>
        <v>1.6423296759355064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22"/>
        <v>0.5617977528089888</v>
      </c>
      <c r="D139">
        <f t="shared" si="23"/>
        <v>0.47169811320754712</v>
      </c>
      <c r="E139">
        <f t="shared" si="24"/>
        <v>3.3495866016535869E-2</v>
      </c>
      <c r="F139">
        <f t="shared" si="25"/>
        <v>-0.23150307398770409</v>
      </c>
      <c r="G139">
        <v>0</v>
      </c>
      <c r="H139">
        <f t="shared" si="26"/>
        <v>0.26499894000423996</v>
      </c>
      <c r="I139">
        <f t="shared" si="27"/>
        <v>-1.0699012312772822</v>
      </c>
      <c r="J139">
        <f t="shared" si="28"/>
        <v>1.0699012312772822</v>
      </c>
      <c r="K139">
        <f t="shared" si="29"/>
        <v>0.54510083634166528</v>
      </c>
      <c r="L139">
        <f t="shared" si="30"/>
        <v>0.45489916365833472</v>
      </c>
      <c r="M139">
        <f t="shared" si="31"/>
        <v>1.83452296039628</v>
      </c>
      <c r="N139">
        <f t="shared" si="32"/>
        <v>2.1982893790305562</v>
      </c>
    </row>
    <row r="140" spans="1:14" x14ac:dyDescent="0.25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22"/>
        <v>0.68965517241379315</v>
      </c>
      <c r="D140">
        <f t="shared" si="23"/>
        <v>0.35087719298245612</v>
      </c>
      <c r="E140">
        <f t="shared" si="24"/>
        <v>4.053236539624927E-2</v>
      </c>
      <c r="F140">
        <f t="shared" si="25"/>
        <v>-0.20145190562613424</v>
      </c>
      <c r="G140">
        <v>0</v>
      </c>
      <c r="H140">
        <f t="shared" si="26"/>
        <v>0.24198427102238354</v>
      </c>
      <c r="I140">
        <f t="shared" si="27"/>
        <v>-1.095993248702382</v>
      </c>
      <c r="J140">
        <f t="shared" si="28"/>
        <v>1.095993248702382</v>
      </c>
      <c r="K140">
        <f t="shared" si="29"/>
        <v>0.66970401461090501</v>
      </c>
      <c r="L140">
        <f t="shared" si="30"/>
        <v>0.33029598538909488</v>
      </c>
      <c r="M140">
        <f t="shared" si="31"/>
        <v>1.4931969619160719</v>
      </c>
      <c r="N140">
        <f t="shared" si="32"/>
        <v>3.0275875100994072</v>
      </c>
    </row>
    <row r="141" spans="1:14" x14ac:dyDescent="0.25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22"/>
        <v>0.32786885245901642</v>
      </c>
      <c r="D141">
        <f t="shared" si="23"/>
        <v>0.70921985815602839</v>
      </c>
      <c r="E141">
        <f t="shared" si="24"/>
        <v>3.7088710615044818E-2</v>
      </c>
      <c r="F141">
        <f t="shared" si="25"/>
        <v>-0.19544239041971867</v>
      </c>
      <c r="G141">
        <v>0</v>
      </c>
      <c r="H141">
        <f t="shared" si="26"/>
        <v>0.23253110103476343</v>
      </c>
      <c r="I141">
        <f t="shared" si="27"/>
        <v>-1.0907648670730681</v>
      </c>
      <c r="J141">
        <f t="shared" si="28"/>
        <v>1.0907648670730681</v>
      </c>
      <c r="K141">
        <f t="shared" si="29"/>
        <v>0.30901699437494751</v>
      </c>
      <c r="L141">
        <f t="shared" si="30"/>
        <v>0.69098300562505255</v>
      </c>
      <c r="M141">
        <f t="shared" si="31"/>
        <v>3.2360679774997889</v>
      </c>
      <c r="N141">
        <f t="shared" si="32"/>
        <v>1.4472135954999581</v>
      </c>
    </row>
    <row r="142" spans="1:14" x14ac:dyDescent="0.25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22"/>
        <v>0.43478260869565222</v>
      </c>
      <c r="D142">
        <f t="shared" si="23"/>
        <v>0.59523809523809523</v>
      </c>
      <c r="E142">
        <f t="shared" si="24"/>
        <v>3.002070393374745E-2</v>
      </c>
      <c r="F142">
        <f t="shared" si="25"/>
        <v>-0.22877846790890266</v>
      </c>
      <c r="G142">
        <v>0</v>
      </c>
      <c r="H142">
        <f t="shared" si="26"/>
        <v>0.25879917184265011</v>
      </c>
      <c r="I142">
        <f t="shared" si="27"/>
        <v>-1.0635890745287928</v>
      </c>
      <c r="J142">
        <f t="shared" si="28"/>
        <v>1.0635890745287928</v>
      </c>
      <c r="K142">
        <f t="shared" si="29"/>
        <v>0.41969797077976234</v>
      </c>
      <c r="L142">
        <f t="shared" si="30"/>
        <v>0.58030202922023755</v>
      </c>
      <c r="M142">
        <f t="shared" si="31"/>
        <v>2.3826657968874305</v>
      </c>
      <c r="N142">
        <f t="shared" si="32"/>
        <v>1.7232405706795793</v>
      </c>
    </row>
    <row r="143" spans="1:14" x14ac:dyDescent="0.25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22"/>
        <v>0.55555555555555558</v>
      </c>
      <c r="D143">
        <f t="shared" si="23"/>
        <v>0.47393364928909953</v>
      </c>
      <c r="E143">
        <f t="shared" si="24"/>
        <v>2.9489204844655115E-2</v>
      </c>
      <c r="F143">
        <f t="shared" si="25"/>
        <v>-0.23380726698262244</v>
      </c>
      <c r="G143">
        <v>0</v>
      </c>
      <c r="H143">
        <f t="shared" si="26"/>
        <v>0.26329647182727756</v>
      </c>
      <c r="I143">
        <f t="shared" si="27"/>
        <v>-1.0611908999450221</v>
      </c>
      <c r="J143">
        <f t="shared" si="28"/>
        <v>1.0611908999450221</v>
      </c>
      <c r="K143">
        <f t="shared" si="29"/>
        <v>0.54084671241554938</v>
      </c>
      <c r="L143">
        <f t="shared" si="30"/>
        <v>0.45915328758445073</v>
      </c>
      <c r="M143">
        <f t="shared" si="31"/>
        <v>1.8489527199560174</v>
      </c>
      <c r="N143">
        <f t="shared" si="32"/>
        <v>2.1779218989389744</v>
      </c>
    </row>
    <row r="144" spans="1:14" x14ac:dyDescent="0.25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22"/>
        <v>0.33898305084745761</v>
      </c>
      <c r="D144">
        <f t="shared" si="23"/>
        <v>0.70422535211267612</v>
      </c>
      <c r="E144">
        <f t="shared" si="24"/>
        <v>4.3208402960133618E-2</v>
      </c>
      <c r="F144">
        <f t="shared" si="25"/>
        <v>-0.19551205538314642</v>
      </c>
      <c r="G144">
        <v>0</v>
      </c>
      <c r="H144">
        <f t="shared" si="26"/>
        <v>0.23872045834328004</v>
      </c>
      <c r="I144">
        <f t="shared" si="27"/>
        <v>-1.1049892402196595</v>
      </c>
      <c r="J144">
        <f t="shared" si="28"/>
        <v>1.1049892402196595</v>
      </c>
      <c r="K144">
        <f t="shared" si="29"/>
        <v>0.31698443643130814</v>
      </c>
      <c r="L144">
        <f t="shared" si="30"/>
        <v>0.68301556356869209</v>
      </c>
      <c r="M144">
        <f t="shared" si="31"/>
        <v>3.1547290184283359</v>
      </c>
      <c r="N144">
        <f t="shared" si="32"/>
        <v>1.4640954808922568</v>
      </c>
    </row>
    <row r="145" spans="1:14" x14ac:dyDescent="0.25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22"/>
        <v>0.4329004329004329</v>
      </c>
      <c r="D145">
        <f t="shared" si="23"/>
        <v>0.60606060606060608</v>
      </c>
      <c r="E145">
        <f t="shared" si="24"/>
        <v>3.8961038961038863E-2</v>
      </c>
      <c r="F145">
        <f t="shared" si="25"/>
        <v>-0.22340285976649621</v>
      </c>
      <c r="G145">
        <v>0</v>
      </c>
      <c r="H145">
        <f t="shared" si="26"/>
        <v>0.26236389872753507</v>
      </c>
      <c r="I145">
        <f t="shared" si="27"/>
        <v>-1.0836965077746656</v>
      </c>
      <c r="J145">
        <f t="shared" si="28"/>
        <v>1.0836965077746656</v>
      </c>
      <c r="K145">
        <f t="shared" si="29"/>
        <v>0.41328420662140614</v>
      </c>
      <c r="L145">
        <f t="shared" si="30"/>
        <v>0.58671579337859414</v>
      </c>
      <c r="M145">
        <f t="shared" si="31"/>
        <v>2.4196424251848119</v>
      </c>
      <c r="N145">
        <f t="shared" si="32"/>
        <v>1.7044027300535323</v>
      </c>
    </row>
    <row r="146" spans="1:14" x14ac:dyDescent="0.25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22"/>
        <v>0.38759689922480617</v>
      </c>
      <c r="D146">
        <f t="shared" si="23"/>
        <v>0.65359477124183007</v>
      </c>
      <c r="E146">
        <f t="shared" si="24"/>
        <v>4.1191670466636188E-2</v>
      </c>
      <c r="F146">
        <f t="shared" si="25"/>
        <v>-0.21213963621624365</v>
      </c>
      <c r="G146">
        <v>0</v>
      </c>
      <c r="H146">
        <f t="shared" si="26"/>
        <v>0.25333130668287984</v>
      </c>
      <c r="I146">
        <f t="shared" si="27"/>
        <v>-1.0927819720786571</v>
      </c>
      <c r="J146">
        <f t="shared" si="28"/>
        <v>1.0927819720786571</v>
      </c>
      <c r="K146">
        <f t="shared" si="29"/>
        <v>0.36675773658920729</v>
      </c>
      <c r="L146">
        <f t="shared" si="30"/>
        <v>0.63324226341079282</v>
      </c>
      <c r="M146">
        <f t="shared" si="31"/>
        <v>2.7265955158842785</v>
      </c>
      <c r="N146">
        <f t="shared" si="32"/>
        <v>1.579174445201688</v>
      </c>
    </row>
    <row r="147" spans="1:14" x14ac:dyDescent="0.25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22"/>
        <v>0.35211267605633806</v>
      </c>
      <c r="D147">
        <f t="shared" si="23"/>
        <v>0.68965517241379315</v>
      </c>
      <c r="E147">
        <f t="shared" si="24"/>
        <v>4.1767848470131153E-2</v>
      </c>
      <c r="F147">
        <f t="shared" si="25"/>
        <v>-0.20106847984458476</v>
      </c>
      <c r="G147">
        <v>0</v>
      </c>
      <c r="H147">
        <f t="shared" si="26"/>
        <v>0.24283632831471591</v>
      </c>
      <c r="I147">
        <f t="shared" si="27"/>
        <v>-1.0989674556596449</v>
      </c>
      <c r="J147">
        <f t="shared" si="28"/>
        <v>1.0989674556596449</v>
      </c>
      <c r="K147">
        <f t="shared" si="29"/>
        <v>0.33089572178862314</v>
      </c>
      <c r="L147">
        <f t="shared" si="30"/>
        <v>0.66910427821137708</v>
      </c>
      <c r="M147">
        <f t="shared" si="31"/>
        <v>3.0221001184137459</v>
      </c>
      <c r="N147">
        <f t="shared" si="32"/>
        <v>1.4945353550468399</v>
      </c>
    </row>
    <row r="148" spans="1:14" x14ac:dyDescent="0.25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22"/>
        <v>0.35211267605633806</v>
      </c>
      <c r="D148">
        <f t="shared" si="23"/>
        <v>0.68965517241379315</v>
      </c>
      <c r="E148">
        <f t="shared" si="24"/>
        <v>4.1767848470131153E-2</v>
      </c>
      <c r="F148">
        <f t="shared" si="25"/>
        <v>-0.20106847984458476</v>
      </c>
      <c r="G148">
        <v>0</v>
      </c>
      <c r="H148">
        <f t="shared" si="26"/>
        <v>0.24283632831471591</v>
      </c>
      <c r="I148">
        <f t="shared" si="27"/>
        <v>-1.0989674556596449</v>
      </c>
      <c r="J148">
        <f t="shared" si="28"/>
        <v>1.0989674556596449</v>
      </c>
      <c r="K148">
        <f t="shared" si="29"/>
        <v>0.33089572178862314</v>
      </c>
      <c r="L148">
        <f t="shared" si="30"/>
        <v>0.66910427821137708</v>
      </c>
      <c r="M148">
        <f t="shared" si="31"/>
        <v>3.0221001184137459</v>
      </c>
      <c r="N148">
        <f t="shared" si="32"/>
        <v>1.4945353550468399</v>
      </c>
    </row>
    <row r="149" spans="1:14" x14ac:dyDescent="0.25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22"/>
        <v>0.5376344086021505</v>
      </c>
      <c r="D149">
        <f t="shared" si="23"/>
        <v>0.50251256281407031</v>
      </c>
      <c r="E149">
        <f t="shared" si="24"/>
        <v>4.0146971416220811E-2</v>
      </c>
      <c r="F149">
        <f t="shared" si="25"/>
        <v>-0.23002107310747288</v>
      </c>
      <c r="G149">
        <v>0</v>
      </c>
      <c r="H149">
        <f t="shared" si="26"/>
        <v>0.2701680445236937</v>
      </c>
      <c r="I149">
        <f t="shared" si="27"/>
        <v>-1.0837601479372583</v>
      </c>
      <c r="J149">
        <f t="shared" si="28"/>
        <v>1.0837601479372583</v>
      </c>
      <c r="K149">
        <f t="shared" si="29"/>
        <v>0.51758930804783143</v>
      </c>
      <c r="L149">
        <f t="shared" si="30"/>
        <v>0.48241069195216857</v>
      </c>
      <c r="M149">
        <f t="shared" si="31"/>
        <v>1.9320337272260424</v>
      </c>
      <c r="N149">
        <f t="shared" si="32"/>
        <v>2.0729225464578858</v>
      </c>
    </row>
    <row r="150" spans="1:14" x14ac:dyDescent="0.25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22"/>
        <v>0.48780487804878053</v>
      </c>
      <c r="D150">
        <f t="shared" si="23"/>
        <v>0.5524861878453039</v>
      </c>
      <c r="E150">
        <f t="shared" si="24"/>
        <v>4.0291065894084488E-2</v>
      </c>
      <c r="F150">
        <f t="shared" si="25"/>
        <v>-0.22921439159142964</v>
      </c>
      <c r="G150">
        <v>0</v>
      </c>
      <c r="H150">
        <f t="shared" si="26"/>
        <v>0.26950545748551413</v>
      </c>
      <c r="I150">
        <f t="shared" si="27"/>
        <v>-1.0843334143872594</v>
      </c>
      <c r="J150">
        <f t="shared" si="28"/>
        <v>1.0843334143872594</v>
      </c>
      <c r="K150">
        <f t="shared" si="29"/>
        <v>0.46760653723484941</v>
      </c>
      <c r="L150">
        <f t="shared" si="30"/>
        <v>0.53239346276515054</v>
      </c>
      <c r="M150">
        <f t="shared" si="31"/>
        <v>2.1385500851066221</v>
      </c>
      <c r="N150">
        <f t="shared" si="32"/>
        <v>1.8783100656536802</v>
      </c>
    </row>
    <row r="151" spans="1:14" x14ac:dyDescent="0.25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22"/>
        <v>0.51020408163265307</v>
      </c>
      <c r="D151">
        <f t="shared" si="23"/>
        <v>0.52910052910052918</v>
      </c>
      <c r="E151">
        <f t="shared" si="24"/>
        <v>3.9304610733182255E-2</v>
      </c>
      <c r="F151">
        <f t="shared" si="25"/>
        <v>-0.23064463880790409</v>
      </c>
      <c r="G151">
        <v>0</v>
      </c>
      <c r="H151">
        <f t="shared" si="26"/>
        <v>0.26994924954108634</v>
      </c>
      <c r="I151">
        <f t="shared" si="27"/>
        <v>-1.0818558060197889</v>
      </c>
      <c r="J151">
        <f t="shared" si="28"/>
        <v>1.0818558060197889</v>
      </c>
      <c r="K151">
        <f t="shared" si="29"/>
        <v>0.49053715233296324</v>
      </c>
      <c r="L151">
        <f t="shared" si="30"/>
        <v>0.50946284766703676</v>
      </c>
      <c r="M151">
        <f t="shared" si="31"/>
        <v>2.0385815737789974</v>
      </c>
      <c r="N151">
        <f t="shared" si="32"/>
        <v>1.9628516673576117</v>
      </c>
    </row>
    <row r="152" spans="1:14" x14ac:dyDescent="0.25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22"/>
        <v>0.64516129032258063</v>
      </c>
      <c r="D152">
        <f t="shared" si="23"/>
        <v>0.3968253968253968</v>
      </c>
      <c r="E152">
        <f t="shared" si="24"/>
        <v>4.1986687147977486E-2</v>
      </c>
      <c r="F152">
        <f t="shared" si="25"/>
        <v>-0.21402969790066562</v>
      </c>
      <c r="G152">
        <v>0</v>
      </c>
      <c r="H152">
        <f t="shared" si="26"/>
        <v>0.2560163850486431</v>
      </c>
      <c r="I152">
        <f t="shared" si="27"/>
        <v>-1.0936965981495177</v>
      </c>
      <c r="J152">
        <f t="shared" si="28"/>
        <v>1.0936965981495177</v>
      </c>
      <c r="K152">
        <f t="shared" si="29"/>
        <v>0.62440169479072494</v>
      </c>
      <c r="L152">
        <f t="shared" si="30"/>
        <v>0.37559830520927512</v>
      </c>
      <c r="M152">
        <f t="shared" si="31"/>
        <v>1.6015331289822348</v>
      </c>
      <c r="N152">
        <f t="shared" si="32"/>
        <v>2.662418829187267</v>
      </c>
    </row>
    <row r="153" spans="1:14" x14ac:dyDescent="0.25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22"/>
        <v>0.66666666666666663</v>
      </c>
      <c r="D153">
        <f t="shared" si="23"/>
        <v>0.37735849056603776</v>
      </c>
      <c r="E153">
        <f t="shared" si="24"/>
        <v>4.4025157232704393E-2</v>
      </c>
      <c r="F153">
        <f t="shared" si="25"/>
        <v>-0.20754716981132071</v>
      </c>
      <c r="G153">
        <v>0</v>
      </c>
      <c r="H153">
        <f t="shared" si="26"/>
        <v>0.25157232704402516</v>
      </c>
      <c r="I153">
        <f t="shared" si="27"/>
        <v>-1.1009637651263608</v>
      </c>
      <c r="J153">
        <f t="shared" si="28"/>
        <v>1.1009637651263608</v>
      </c>
      <c r="K153">
        <f t="shared" si="29"/>
        <v>0.64496077719195855</v>
      </c>
      <c r="L153">
        <f t="shared" si="30"/>
        <v>0.35503922280804129</v>
      </c>
      <c r="M153">
        <f t="shared" si="31"/>
        <v>1.5504818825631808</v>
      </c>
      <c r="N153">
        <f t="shared" si="32"/>
        <v>2.8165902124584949</v>
      </c>
    </row>
    <row r="154" spans="1:14" x14ac:dyDescent="0.25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22"/>
        <v>0.54644808743169393</v>
      </c>
      <c r="D154">
        <f t="shared" si="23"/>
        <v>0.48780487804878053</v>
      </c>
      <c r="E154">
        <f t="shared" si="24"/>
        <v>3.4252965480474407E-2</v>
      </c>
      <c r="F154">
        <f t="shared" si="25"/>
        <v>-0.23230707716913246</v>
      </c>
      <c r="G154">
        <v>0</v>
      </c>
      <c r="H154">
        <f t="shared" si="26"/>
        <v>0.26656004264960681</v>
      </c>
      <c r="I154">
        <f t="shared" si="27"/>
        <v>-1.0711894933108055</v>
      </c>
      <c r="J154">
        <f t="shared" si="28"/>
        <v>1.0711894933108055</v>
      </c>
      <c r="K154">
        <f t="shared" si="29"/>
        <v>0.52935616627105819</v>
      </c>
      <c r="L154">
        <f t="shared" si="30"/>
        <v>0.47064383372894186</v>
      </c>
      <c r="M154">
        <f t="shared" si="31"/>
        <v>1.8890872794479689</v>
      </c>
      <c r="N154">
        <f t="shared" si="32"/>
        <v>2.1247489679763456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22"/>
        <v>0.58139534883720934</v>
      </c>
      <c r="D155">
        <f t="shared" si="23"/>
        <v>0.44843049327354262</v>
      </c>
      <c r="E155">
        <f t="shared" si="24"/>
        <v>2.982584211075201E-2</v>
      </c>
      <c r="F155">
        <f t="shared" si="25"/>
        <v>-0.23088956095526114</v>
      </c>
      <c r="G155">
        <v>0</v>
      </c>
      <c r="H155">
        <f t="shared" si="26"/>
        <v>0.26071540306601315</v>
      </c>
      <c r="I155">
        <f t="shared" si="27"/>
        <v>-1.0626278551055641</v>
      </c>
      <c r="J155">
        <f t="shared" si="28"/>
        <v>1.0626278551055641</v>
      </c>
      <c r="K155">
        <f t="shared" si="29"/>
        <v>0.56654268925198559</v>
      </c>
      <c r="L155">
        <f t="shared" si="30"/>
        <v>0.43345731074801436</v>
      </c>
      <c r="M155">
        <f t="shared" si="31"/>
        <v>1.7650920556760061</v>
      </c>
      <c r="N155">
        <f t="shared" si="32"/>
        <v>2.3070322617798436</v>
      </c>
    </row>
    <row r="156" spans="1:14" x14ac:dyDescent="0.25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22"/>
        <v>0.5780346820809249</v>
      </c>
      <c r="D156">
        <f t="shared" si="23"/>
        <v>0.4504504504504504</v>
      </c>
      <c r="E156">
        <f t="shared" si="24"/>
        <v>2.8485132531375301E-2</v>
      </c>
      <c r="F156">
        <f t="shared" si="25"/>
        <v>-0.2318908503879602</v>
      </c>
      <c r="G156">
        <v>0</v>
      </c>
      <c r="H156">
        <f t="shared" si="26"/>
        <v>0.2603759829193355</v>
      </c>
      <c r="I156">
        <f t="shared" si="27"/>
        <v>-1.0596407579073905</v>
      </c>
      <c r="J156">
        <f t="shared" si="28"/>
        <v>1.0596407579073905</v>
      </c>
      <c r="K156">
        <f t="shared" si="29"/>
        <v>0.56384477756668971</v>
      </c>
      <c r="L156">
        <f t="shared" si="30"/>
        <v>0.43615522243331045</v>
      </c>
      <c r="M156">
        <f t="shared" si="31"/>
        <v>1.7735377532723946</v>
      </c>
      <c r="N156">
        <f t="shared" si="32"/>
        <v>2.2927617246470167</v>
      </c>
    </row>
    <row r="157" spans="1:14" x14ac:dyDescent="0.25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22"/>
        <v>0.41493775933609955</v>
      </c>
      <c r="D157">
        <f t="shared" si="23"/>
        <v>0.64516129032258063</v>
      </c>
      <c r="E157">
        <f t="shared" si="24"/>
        <v>6.0099049658680181E-2</v>
      </c>
      <c r="F157">
        <f t="shared" si="25"/>
        <v>-0.20760273055815825</v>
      </c>
      <c r="G157">
        <v>0</v>
      </c>
      <c r="H157">
        <f t="shared" si="26"/>
        <v>0.26770178021683844</v>
      </c>
      <c r="I157">
        <f t="shared" si="27"/>
        <v>-1.1355574187124042</v>
      </c>
      <c r="J157">
        <f t="shared" si="28"/>
        <v>1.1355574187124042</v>
      </c>
      <c r="K157">
        <f t="shared" si="29"/>
        <v>0.38444741652496461</v>
      </c>
      <c r="L157">
        <f t="shared" si="30"/>
        <v>0.61555258347503539</v>
      </c>
      <c r="M157">
        <f t="shared" si="31"/>
        <v>2.6011359603844904</v>
      </c>
      <c r="N157">
        <f t="shared" si="32"/>
        <v>1.6245565802918223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22"/>
        <v>0.50505050505050508</v>
      </c>
      <c r="D159">
        <f t="shared" si="23"/>
        <v>0.5181347150259068</v>
      </c>
      <c r="E159">
        <f t="shared" si="24"/>
        <v>2.3185220076411994E-2</v>
      </c>
      <c r="F159">
        <f t="shared" si="25"/>
        <v>-0.23849897943162168</v>
      </c>
      <c r="G159">
        <v>0</v>
      </c>
      <c r="H159">
        <f t="shared" si="26"/>
        <v>0.26168419950803373</v>
      </c>
      <c r="I159">
        <f t="shared" si="27"/>
        <v>-1.0474793930096669</v>
      </c>
      <c r="J159">
        <f t="shared" si="28"/>
        <v>1.0474793930096669</v>
      </c>
      <c r="K159">
        <f t="shared" si="29"/>
        <v>0.49345437578019818</v>
      </c>
      <c r="L159">
        <f t="shared" si="30"/>
        <v>0.50654562421980165</v>
      </c>
      <c r="M159">
        <f t="shared" si="31"/>
        <v>2.0265298051494733</v>
      </c>
      <c r="N159">
        <f t="shared" si="32"/>
        <v>1.9741558354989901</v>
      </c>
    </row>
    <row r="160" spans="1:14" x14ac:dyDescent="0.25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22"/>
        <v>0.46948356807511737</v>
      </c>
      <c r="D160">
        <f t="shared" si="23"/>
        <v>0.56818181818181823</v>
      </c>
      <c r="E160">
        <f t="shared" si="24"/>
        <v>3.7665386256935607E-2</v>
      </c>
      <c r="F160">
        <f t="shared" si="25"/>
        <v>-0.22908664105847198</v>
      </c>
      <c r="G160">
        <v>0</v>
      </c>
      <c r="H160">
        <f t="shared" si="26"/>
        <v>0.26675202731540765</v>
      </c>
      <c r="I160">
        <f t="shared" si="27"/>
        <v>-1.0790808419378759</v>
      </c>
      <c r="J160">
        <f t="shared" si="28"/>
        <v>1.0790808419378759</v>
      </c>
      <c r="K160">
        <f t="shared" si="29"/>
        <v>0.45058007312499337</v>
      </c>
      <c r="L160">
        <f t="shared" si="30"/>
        <v>0.54941992687500663</v>
      </c>
      <c r="M160">
        <f t="shared" si="31"/>
        <v>2.2193613513897996</v>
      </c>
      <c r="N160">
        <f t="shared" si="32"/>
        <v>1.8201014398727853</v>
      </c>
    </row>
    <row r="161" spans="1:14" x14ac:dyDescent="0.25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22"/>
        <v>0.5988023952095809</v>
      </c>
      <c r="D161">
        <f t="shared" si="23"/>
        <v>0.43859649122807021</v>
      </c>
      <c r="E161">
        <f t="shared" si="24"/>
        <v>3.7398886437651102E-2</v>
      </c>
      <c r="F161">
        <f t="shared" si="25"/>
        <v>-0.22523374304023536</v>
      </c>
      <c r="G161">
        <v>0</v>
      </c>
      <c r="H161">
        <f t="shared" si="26"/>
        <v>0.2626326294778864</v>
      </c>
      <c r="I161">
        <f t="shared" si="27"/>
        <v>-1.0798355319767001</v>
      </c>
      <c r="J161">
        <f t="shared" si="28"/>
        <v>1.0798355319767001</v>
      </c>
      <c r="K161">
        <f t="shared" si="29"/>
        <v>0.58021811110947863</v>
      </c>
      <c r="L161">
        <f t="shared" si="30"/>
        <v>0.41978188889052137</v>
      </c>
      <c r="M161">
        <f t="shared" si="31"/>
        <v>1.7234898064243891</v>
      </c>
      <c r="N161">
        <f t="shared" si="32"/>
        <v>2.382189480930176</v>
      </c>
    </row>
    <row r="162" spans="1:14" x14ac:dyDescent="0.25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22"/>
        <v>0.52083333333333337</v>
      </c>
      <c r="D162">
        <f t="shared" si="23"/>
        <v>0.50505050505050508</v>
      </c>
      <c r="E162">
        <f t="shared" si="24"/>
        <v>2.5883838383838453E-2</v>
      </c>
      <c r="F162">
        <f t="shared" si="25"/>
        <v>-0.23716329966329963</v>
      </c>
      <c r="G162">
        <v>0</v>
      </c>
      <c r="H162">
        <f t="shared" si="26"/>
        <v>0.26304713804713808</v>
      </c>
      <c r="I162">
        <f t="shared" si="27"/>
        <v>-1.0531568296778369</v>
      </c>
      <c r="J162">
        <f t="shared" si="28"/>
        <v>1.0531568296778369</v>
      </c>
      <c r="K162">
        <f t="shared" si="29"/>
        <v>0.50789670604104109</v>
      </c>
      <c r="L162">
        <f t="shared" si="30"/>
        <v>0.49210329395895913</v>
      </c>
      <c r="M162">
        <f t="shared" si="31"/>
        <v>1.9689042833036094</v>
      </c>
      <c r="N162">
        <f t="shared" si="32"/>
        <v>2.0320936930842795</v>
      </c>
    </row>
    <row r="163" spans="1:14" x14ac:dyDescent="0.25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22"/>
        <v>0.37037037037037035</v>
      </c>
      <c r="D163">
        <f t="shared" si="23"/>
        <v>0.66666666666666663</v>
      </c>
      <c r="E163">
        <f t="shared" si="24"/>
        <v>3.7037037037036979E-2</v>
      </c>
      <c r="F163">
        <f t="shared" si="25"/>
        <v>-0.20987654320987659</v>
      </c>
      <c r="G163">
        <v>0</v>
      </c>
      <c r="H163">
        <f t="shared" si="26"/>
        <v>0.24691358024691357</v>
      </c>
      <c r="I163">
        <f t="shared" si="27"/>
        <v>-1.0846522890932806</v>
      </c>
      <c r="J163">
        <f t="shared" si="28"/>
        <v>1.0846522890932806</v>
      </c>
      <c r="K163">
        <f t="shared" si="29"/>
        <v>0.35162870477440739</v>
      </c>
      <c r="L163">
        <f t="shared" si="30"/>
        <v>0.64837129522559278</v>
      </c>
      <c r="M163">
        <f t="shared" si="31"/>
        <v>2.8439088914585766</v>
      </c>
      <c r="N163">
        <f t="shared" si="32"/>
        <v>1.5423261445466403</v>
      </c>
    </row>
    <row r="164" spans="1:14" x14ac:dyDescent="0.25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22"/>
        <v>0.53475935828876997</v>
      </c>
      <c r="D164">
        <f t="shared" si="23"/>
        <v>0.50505050505050508</v>
      </c>
      <c r="E164">
        <f t="shared" si="24"/>
        <v>3.9809863339275164E-2</v>
      </c>
      <c r="F164">
        <f t="shared" si="25"/>
        <v>-0.23027062064495207</v>
      </c>
      <c r="G164">
        <v>0</v>
      </c>
      <c r="H164">
        <f t="shared" si="26"/>
        <v>0.27008048398422729</v>
      </c>
      <c r="I164">
        <f t="shared" si="27"/>
        <v>-1.0829972051127195</v>
      </c>
      <c r="J164">
        <f t="shared" si="28"/>
        <v>1.0829972051127195</v>
      </c>
      <c r="K164">
        <f t="shared" si="29"/>
        <v>0.51487802655359671</v>
      </c>
      <c r="L164">
        <f t="shared" si="30"/>
        <v>0.48512197344640295</v>
      </c>
      <c r="M164">
        <f t="shared" si="31"/>
        <v>1.9422075684480664</v>
      </c>
      <c r="N164">
        <f t="shared" si="32"/>
        <v>2.0613372610104652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22"/>
        <v>0.60240963855421692</v>
      </c>
      <c r="D165">
        <f t="shared" si="23"/>
        <v>0.47619047619047616</v>
      </c>
      <c r="E165">
        <f t="shared" si="24"/>
        <v>7.8600114744693084E-2</v>
      </c>
      <c r="F165">
        <f t="shared" si="25"/>
        <v>-0.20826161790017217</v>
      </c>
      <c r="G165">
        <v>0</v>
      </c>
      <c r="H165">
        <f t="shared" si="26"/>
        <v>0.2868617326448652</v>
      </c>
      <c r="I165">
        <f t="shared" si="27"/>
        <v>-1.1736313170325505</v>
      </c>
      <c r="J165">
        <f t="shared" si="28"/>
        <v>1.1736313170325505</v>
      </c>
      <c r="K165">
        <f t="shared" si="29"/>
        <v>0.5635083268962916</v>
      </c>
      <c r="L165">
        <f t="shared" si="30"/>
        <v>0.43649167310370846</v>
      </c>
      <c r="M165">
        <f t="shared" si="31"/>
        <v>1.7745966692414832</v>
      </c>
      <c r="N165">
        <f t="shared" si="32"/>
        <v>2.2909944487358054</v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1002"/>
  <sheetViews>
    <sheetView zoomScale="78" zoomScaleNormal="78" workbookViewId="0">
      <pane ySplit="2" topLeftCell="A9" activePane="bottomLeft" state="frozen"/>
      <selection pane="bottomLeft" activeCell="E29" sqref="E2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4" s="13" customFormat="1" x14ac:dyDescent="0.2">
      <c r="A1" s="94" t="s">
        <v>9</v>
      </c>
      <c r="B1" s="95"/>
      <c r="C1" s="18"/>
      <c r="D1" s="96" t="s">
        <v>25</v>
      </c>
      <c r="E1" s="95"/>
      <c r="F1" s="96" t="s">
        <v>23</v>
      </c>
      <c r="G1" s="95"/>
      <c r="H1" s="96" t="s">
        <v>11</v>
      </c>
      <c r="I1" s="95"/>
      <c r="J1" s="96" t="s">
        <v>10</v>
      </c>
      <c r="K1" s="95"/>
      <c r="L1" s="92" t="s">
        <v>225</v>
      </c>
      <c r="M1" s="93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  <c r="X1" s="13" t="s">
        <v>180</v>
      </c>
    </row>
    <row r="2" spans="1:24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4" s="65" customFormat="1" ht="15" x14ac:dyDescent="0.25">
      <c r="A3" s="44">
        <v>1.5609999999999999</v>
      </c>
      <c r="B3" s="44">
        <v>2.54</v>
      </c>
      <c r="C3" s="45">
        <f t="shared" ref="C3" si="0">IF(OR($A3="",$B3=""),"",(1/A3)+(1/B3)-1)</f>
        <v>3.4315777792349955E-2</v>
      </c>
      <c r="D3" s="46">
        <f>IF(OR($A3="",$B3=""),"",A3*'MPTO_working_2-way'!$G2)</f>
        <v>1.6145669291338582</v>
      </c>
      <c r="E3" s="48">
        <f>IF(OR($A3="",$B3=""),"",B3*'MPTO_working_2-way'!$G2)</f>
        <v>2.6271620755925689</v>
      </c>
      <c r="F3" s="46">
        <f>IF(OR($A3="",$B3=""),"",'MPTO_working_2-way'!D2)</f>
        <v>1.6039595949789034</v>
      </c>
      <c r="G3" s="48">
        <f>IF(OR($A3="",$B3=""),"",'MPTO_working_2-way'!E2)</f>
        <v>2.6557399010026992</v>
      </c>
      <c r="H3" s="46">
        <f>IF(OR($A3="",$B3=""),"",'OddsRatio_working_2-way'!M2)</f>
        <v>1.603560862122217</v>
      </c>
      <c r="I3" s="46">
        <f>IF(OR($A3="",$B3=""),"",'OddsRatio_working_2-way'!N2)</f>
        <v>2.656833739159028</v>
      </c>
      <c r="J3" s="46">
        <f>IF('Log_working_2-way'!$D2="","",A3^('Log_working_2-way'!$D2))</f>
        <v>1.5987291259648619</v>
      </c>
      <c r="K3" s="48">
        <f>IF('Log_working_2-way'!$D2="","",B3^('Log_working_2-way'!$D2))</f>
        <v>2.6702043656024745</v>
      </c>
      <c r="L3" s="64">
        <f>(1/D3)</f>
        <v>0.61936113143135818</v>
      </c>
      <c r="M3" s="64">
        <f>(1/E3)</f>
        <v>0.38063886856864182</v>
      </c>
      <c r="N3" s="65">
        <v>100</v>
      </c>
      <c r="O3" s="65">
        <f>(1/A3)*((N3*A3)-N3)</f>
        <v>35.938500960922482</v>
      </c>
      <c r="P3" s="65">
        <f>(1/B3)*((N3*B3)-N3)</f>
        <v>60.629921259842511</v>
      </c>
      <c r="Q3" s="65">
        <f>(1/B3)*N3</f>
        <v>39.370078740157474</v>
      </c>
      <c r="R3" s="65">
        <f>(1/A3)*N3</f>
        <v>64.061499039077518</v>
      </c>
      <c r="S3" s="66">
        <f>O3-Q3</f>
        <v>-3.431577779234992</v>
      </c>
      <c r="T3" s="66">
        <f>P3-R3</f>
        <v>-3.4315777792350062</v>
      </c>
      <c r="U3" s="44" t="s">
        <v>449</v>
      </c>
      <c r="V3" s="44" t="s">
        <v>454</v>
      </c>
      <c r="X3" s="98">
        <v>44167</v>
      </c>
    </row>
    <row r="4" spans="1:24" s="12" customFormat="1" ht="15" x14ac:dyDescent="0.25">
      <c r="A4">
        <v>1.8129999999999999</v>
      </c>
      <c r="B4">
        <v>2.08</v>
      </c>
      <c r="C4" s="45">
        <f t="shared" ref="C4:C17" si="1">IF(OR($A4="",$B4=""),"",(1/A4)+(1/B4)-1)</f>
        <v>3.2341210912639529E-2</v>
      </c>
      <c r="D4" s="46">
        <f>IF(OR($A4="",$B4=""),"",A4*'MPTO_working_2-way'!$G3)</f>
        <v>1.8716346153846155</v>
      </c>
      <c r="E4" s="48">
        <f>IF(OR($A4="",$B4=""),"",B4*'MPTO_working_2-way'!$G3)</f>
        <v>2.1472697186982903</v>
      </c>
      <c r="F4" s="46">
        <f>IF(OR($A4="",$B4=""),"",'MPTO_working_2-way'!D3)</f>
        <v>1.8677576249863796</v>
      </c>
      <c r="G4" s="48">
        <f>IF(OR($A4="",$B4=""),"",'MPTO_working_2-way'!E3)</f>
        <v>2.1523955205990801</v>
      </c>
      <c r="H4" s="46">
        <f>IF(OR($A4="",$B4=""),"",'OddsRatio_working_2-way'!M3)</f>
        <v>1.8676276723213583</v>
      </c>
      <c r="I4" s="46">
        <f>IF(OR($A4="",$B4=""),"",'OddsRatio_working_2-way'!N3)</f>
        <v>2.1525681255929481</v>
      </c>
      <c r="J4" s="46">
        <f>IF('Log_working_2-way'!$D3="","",A4^('Log_working_2-way'!$D3))</f>
        <v>1.8658686436240766</v>
      </c>
      <c r="K4" s="48">
        <f>IF('Log_working_2-way'!$D3="","",B4^('Log_working_2-way'!$D3))</f>
        <v>2.1549095897669712</v>
      </c>
      <c r="L4" s="64">
        <f t="shared" ref="L4:L17" si="2">(1/D4)</f>
        <v>0.53429231954790646</v>
      </c>
      <c r="M4" s="64">
        <f t="shared" ref="M4:M17" si="3">(1/E4)</f>
        <v>0.46570768045209349</v>
      </c>
      <c r="N4" s="65">
        <v>100</v>
      </c>
      <c r="O4" s="65">
        <f t="shared" ref="O4:O17" si="4">(1/A4)*((N4*A4)-N4)</f>
        <v>44.842801985659115</v>
      </c>
      <c r="P4" s="65">
        <f t="shared" ref="P4:P17" si="5">(1/B4)*((N4*B4)-N4)</f>
        <v>51.92307692307692</v>
      </c>
      <c r="Q4" s="65">
        <f t="shared" ref="Q4:Q17" si="6">(1/B4)*N4</f>
        <v>48.076923076923073</v>
      </c>
      <c r="R4" s="65">
        <f t="shared" ref="R4:R17" si="7">(1/A4)*N4</f>
        <v>55.157198014340871</v>
      </c>
      <c r="S4" s="66">
        <f t="shared" ref="S4:S17" si="8">O4-Q4</f>
        <v>-3.2341210912639582</v>
      </c>
      <c r="T4" s="66">
        <f t="shared" ref="T4:T17" si="9">P4-R4</f>
        <v>-3.2341210912639511</v>
      </c>
      <c r="U4" t="s">
        <v>241</v>
      </c>
      <c r="V4" t="s">
        <v>232</v>
      </c>
      <c r="X4" s="99">
        <v>44168</v>
      </c>
    </row>
    <row r="5" spans="1:24" s="12" customFormat="1" ht="15" x14ac:dyDescent="0.25">
      <c r="A5">
        <v>1.526</v>
      </c>
      <c r="B5">
        <v>2.61</v>
      </c>
      <c r="C5" s="45">
        <f t="shared" si="1"/>
        <v>3.8449757209643387E-2</v>
      </c>
      <c r="D5" s="46">
        <f>IF(OR($A5="",$B5=""),"",A5*'MPTO_working_2-way'!$G4)</f>
        <v>1.5846743295019159</v>
      </c>
      <c r="E5" s="48">
        <f>IF(OR($A5="",$B5=""),"",B5*'MPTO_working_2-way'!$G4)</f>
        <v>2.7103538663171691</v>
      </c>
      <c r="F5" s="46">
        <f>IF(OR($A5="",$B5=""),"",'MPTO_working_2-way'!D4)</f>
        <v>1.5721215900972201</v>
      </c>
      <c r="G5" s="48">
        <f>IF(OR($A5="",$B5=""),"",'MPTO_working_2-way'!E4)</f>
        <v>2.7478802011825341</v>
      </c>
      <c r="H5" s="46">
        <f>IF(OR($A5="",$B5=""),"",'OddsRatio_working_2-way'!M4)</f>
        <v>1.5715838298396496</v>
      </c>
      <c r="I5" s="46">
        <f>IF(OR($A5="",$B5=""),"",'OddsRatio_working_2-way'!N4)</f>
        <v>2.7495246502696493</v>
      </c>
      <c r="J5" s="46">
        <f>IF('Log_working_2-way'!$D4="","",A5^('Log_working_2-way'!$D4))</f>
        <v>1.5658464186681893</v>
      </c>
      <c r="K5" s="48">
        <f>IF('Log_working_2-way'!$D4="","",B5^('Log_working_2-way'!$D4))</f>
        <v>2.7672639907366747</v>
      </c>
      <c r="L5" s="64">
        <f t="shared" si="2"/>
        <v>0.63104448742746611</v>
      </c>
      <c r="M5" s="64">
        <f t="shared" si="3"/>
        <v>0.36895551257253384</v>
      </c>
      <c r="N5" s="65">
        <v>100</v>
      </c>
      <c r="O5" s="65">
        <f t="shared" si="4"/>
        <v>34.469200524246389</v>
      </c>
      <c r="P5" s="65">
        <f t="shared" si="5"/>
        <v>61.685823754789276</v>
      </c>
      <c r="Q5" s="65">
        <f t="shared" si="6"/>
        <v>38.314176245210732</v>
      </c>
      <c r="R5" s="65">
        <f t="shared" si="7"/>
        <v>65.530799475753597</v>
      </c>
      <c r="S5" s="66">
        <f t="shared" si="8"/>
        <v>-3.8449757209643423</v>
      </c>
      <c r="T5" s="66">
        <f t="shared" si="9"/>
        <v>-3.8449757209643209</v>
      </c>
      <c r="U5" t="s">
        <v>240</v>
      </c>
      <c r="V5" t="s">
        <v>243</v>
      </c>
      <c r="X5" s="99">
        <v>44169</v>
      </c>
    </row>
    <row r="6" spans="1:24" s="12" customFormat="1" ht="15" x14ac:dyDescent="0.25">
      <c r="A6">
        <v>1.7869999999999999</v>
      </c>
      <c r="B6">
        <v>2.13</v>
      </c>
      <c r="C6" s="45">
        <f t="shared" si="1"/>
        <v>2.9080658170248963E-2</v>
      </c>
      <c r="D6" s="46">
        <f>IF(OR($A6="",$B6=""),"",A6*'MPTO_working_2-way'!$G5)</f>
        <v>1.8389671361502349</v>
      </c>
      <c r="E6" s="48">
        <f>IF(OR($A6="",$B6=""),"",B6*'MPTO_working_2-way'!$G5)</f>
        <v>2.19194180190263</v>
      </c>
      <c r="F6" s="46">
        <f>IF(OR($A6="",$B6=""),"",'MPTO_working_2-way'!D5)</f>
        <v>1.8346713067955878</v>
      </c>
      <c r="G6" s="48">
        <f>IF(OR($A6="",$B6=""),"",'MPTO_working_2-way'!E5)</f>
        <v>2.1980764066745397</v>
      </c>
      <c r="H6" s="46">
        <f>IF(OR($A6="",$B6=""),"",'OddsRatio_working_2-way'!M5)</f>
        <v>1.83454189648642</v>
      </c>
      <c r="I6" s="46">
        <f>IF(OR($A6="",$B6=""),"",'OddsRatio_working_2-way'!N5)</f>
        <v>2.1982621893642369</v>
      </c>
      <c r="J6" s="46">
        <f>IF('Log_working_2-way'!$D5="","",A6^('Log_working_2-way'!$D5))</f>
        <v>1.8325979669218686</v>
      </c>
      <c r="K6" s="48">
        <f>IF('Log_working_2-way'!$D5="","",B6^('Log_working_2-way'!$D5))</f>
        <v>2.2010598628975804</v>
      </c>
      <c r="L6" s="64">
        <f t="shared" si="2"/>
        <v>0.54378350778657136</v>
      </c>
      <c r="M6" s="64">
        <f t="shared" si="3"/>
        <v>0.45621649221342869</v>
      </c>
      <c r="N6" s="65">
        <v>100</v>
      </c>
      <c r="O6" s="65">
        <f t="shared" si="4"/>
        <v>44.040290990486838</v>
      </c>
      <c r="P6" s="65">
        <f t="shared" si="5"/>
        <v>53.051643192488264</v>
      </c>
      <c r="Q6" s="65">
        <f t="shared" si="6"/>
        <v>46.948356807511736</v>
      </c>
      <c r="R6" s="65">
        <f t="shared" si="7"/>
        <v>55.959709009513148</v>
      </c>
      <c r="S6" s="66">
        <f t="shared" si="8"/>
        <v>-2.9080658170248981</v>
      </c>
      <c r="T6" s="66">
        <f t="shared" si="9"/>
        <v>-2.9080658170248839</v>
      </c>
      <c r="U6" t="s">
        <v>369</v>
      </c>
      <c r="V6" t="s">
        <v>366</v>
      </c>
      <c r="X6" s="99">
        <v>44169</v>
      </c>
    </row>
    <row r="7" spans="1:24" s="12" customFormat="1" ht="15" x14ac:dyDescent="0.25">
      <c r="A7">
        <v>1.458</v>
      </c>
      <c r="B7">
        <v>2.87</v>
      </c>
      <c r="C7" s="45">
        <f t="shared" si="1"/>
        <v>3.4303111990555468E-2</v>
      </c>
      <c r="D7" s="46">
        <f>IF(OR($A7="",$B7=""),"",A7*'MPTO_working_2-way'!$G6)</f>
        <v>1.5080139372822299</v>
      </c>
      <c r="E7" s="48">
        <f>IF(OR($A7="",$B7=""),"",B7*'MPTO_working_2-way'!$G6)</f>
        <v>2.9684499314128945</v>
      </c>
      <c r="F7" s="46">
        <f>IF(OR($A7="",$B7=""),"",'MPTO_working_2-way'!D6)</f>
        <v>1.495395303459687</v>
      </c>
      <c r="G7" s="48">
        <f>IF(OR($A7="",$B7=""),"",'MPTO_working_2-way'!E6)</f>
        <v>3.0185899886743179</v>
      </c>
      <c r="H7" s="46">
        <f>IF(OR($A7="",$B7=""),"",'OddsRatio_working_2-way'!M6)</f>
        <v>1.4948937119182832</v>
      </c>
      <c r="I7" s="46">
        <f>IF(OR($A7="",$B7=""),"",'OddsRatio_working_2-way'!N6)</f>
        <v>3.0206358980069639</v>
      </c>
      <c r="J7" s="46">
        <f>IF('Log_working_2-way'!$D6="","",A7^('Log_working_2-way'!$D6))</f>
        <v>1.4891101508924225</v>
      </c>
      <c r="K7" s="48">
        <f>IF('Log_working_2-way'!$D6="","",B7^('Log_working_2-way'!$D6))</f>
        <v>3.044529229612396</v>
      </c>
      <c r="L7" s="64">
        <f t="shared" si="2"/>
        <v>0.66312384473197783</v>
      </c>
      <c r="M7" s="64">
        <f t="shared" si="3"/>
        <v>0.33687615526802217</v>
      </c>
      <c r="N7" s="65">
        <v>100</v>
      </c>
      <c r="O7" s="65">
        <f t="shared" si="4"/>
        <v>31.412894375857327</v>
      </c>
      <c r="P7" s="65">
        <f t="shared" si="5"/>
        <v>65.156794425087099</v>
      </c>
      <c r="Q7" s="65">
        <f t="shared" si="6"/>
        <v>34.843205574912886</v>
      </c>
      <c r="R7" s="65">
        <f t="shared" si="7"/>
        <v>68.587105624142666</v>
      </c>
      <c r="S7" s="66">
        <f t="shared" si="8"/>
        <v>-3.4303111990555593</v>
      </c>
      <c r="T7" s="66">
        <f t="shared" si="9"/>
        <v>-3.4303111990555664</v>
      </c>
      <c r="U7" t="s">
        <v>504</v>
      </c>
      <c r="V7" t="s">
        <v>370</v>
      </c>
      <c r="X7" s="99">
        <v>44170</v>
      </c>
    </row>
    <row r="8" spans="1:24" ht="15" x14ac:dyDescent="0.25">
      <c r="A8">
        <v>1.675</v>
      </c>
      <c r="B8">
        <v>2.31</v>
      </c>
      <c r="C8" s="45">
        <f t="shared" si="1"/>
        <v>2.9915358273567172E-2</v>
      </c>
      <c r="D8" s="46">
        <f>IF(OR($A8="",$B8=""),"",A8*'MPTO_working_2-way'!$G7)</f>
        <v>1.725108225108225</v>
      </c>
      <c r="E8" s="48">
        <f>IF(OR($A8="",$B8=""),"",B8*'MPTO_working_2-way'!$G7)</f>
        <v>2.3791044776119401</v>
      </c>
      <c r="F8" s="46">
        <f>IF(OR($A8="",$B8=""),"",'MPTO_working_2-way'!D7)</f>
        <v>1.7180440694899262</v>
      </c>
      <c r="G8" s="48">
        <f>IF(OR($A8="",$B8=""),"",'MPTO_working_2-way'!E7)</f>
        <v>2.3926721805673647</v>
      </c>
      <c r="H8" s="46">
        <f>IF(OR($A8="",$B8=""),"",'OddsRatio_working_2-way'!M7)</f>
        <v>1.7178211306255333</v>
      </c>
      <c r="I8" s="46">
        <f>IF(OR($A8="",$B8=""),"",'OddsRatio_working_2-way'!N7)</f>
        <v>2.3931047127695542</v>
      </c>
      <c r="J8" s="46">
        <f>IF('Log_working_2-way'!$D7="","",A8^('Log_working_2-way'!$D7))</f>
        <v>1.7146208763806927</v>
      </c>
      <c r="K8" s="48">
        <f>IF('Log_working_2-way'!$D7="","",B8^('Log_working_2-way'!$D7))</f>
        <v>2.3993433903927173</v>
      </c>
      <c r="L8" s="64">
        <f t="shared" si="2"/>
        <v>0.57967377666248432</v>
      </c>
      <c r="M8" s="64">
        <f t="shared" si="3"/>
        <v>0.42032622333751574</v>
      </c>
      <c r="N8" s="65">
        <v>100</v>
      </c>
      <c r="O8" s="65">
        <f t="shared" si="4"/>
        <v>40.298507462686565</v>
      </c>
      <c r="P8" s="65">
        <f t="shared" si="5"/>
        <v>56.709956709956707</v>
      </c>
      <c r="Q8" s="65">
        <f t="shared" si="6"/>
        <v>43.290043290043286</v>
      </c>
      <c r="R8" s="65">
        <f t="shared" si="7"/>
        <v>59.701492537313428</v>
      </c>
      <c r="S8" s="66">
        <f t="shared" si="8"/>
        <v>-2.9915358273567207</v>
      </c>
      <c r="T8" s="66">
        <f t="shared" si="9"/>
        <v>-2.9915358273567207</v>
      </c>
      <c r="U8" t="s">
        <v>365</v>
      </c>
      <c r="V8" t="s">
        <v>505</v>
      </c>
      <c r="X8" s="100">
        <v>44170</v>
      </c>
    </row>
    <row r="9" spans="1:24" ht="15" x14ac:dyDescent="0.25">
      <c r="A9">
        <v>1.7929999999999999</v>
      </c>
      <c r="B9">
        <v>2.12</v>
      </c>
      <c r="C9" s="45">
        <f t="shared" si="1"/>
        <v>2.9422597312399379E-2</v>
      </c>
      <c r="D9" s="46">
        <f>IF(OR($A9="",$B9=""),"",A9*'MPTO_working_2-way'!$G8)</f>
        <v>1.8457547169811319</v>
      </c>
      <c r="E9" s="48">
        <f>IF(OR($A9="",$B9=""),"",B9*'MPTO_working_2-way'!$G8)</f>
        <v>2.1823759063022869</v>
      </c>
      <c r="F9" s="46">
        <f>IF(OR($A9="",$B9=""),"",'MPTO_working_2-way'!D8)</f>
        <v>1.841575907910546</v>
      </c>
      <c r="G9" s="48">
        <f>IF(OR($A9="",$B9=""),"",'MPTO_working_2-way'!E8)</f>
        <v>2.1882469431459692</v>
      </c>
      <c r="H9" s="46">
        <f>IF(OR($A9="",$B9=""),"",'OddsRatio_working_2-way'!M8)</f>
        <v>1.8414485808923293</v>
      </c>
      <c r="I9" s="46">
        <f>IF(OR($A9="",$B9=""),"",'OddsRatio_working_2-way'!N8)</f>
        <v>2.1884267472880308</v>
      </c>
      <c r="J9" s="46">
        <f>IF('Log_working_2-way'!$D8="","",A9^('Log_working_2-way'!$D8))</f>
        <v>1.8395570800086749</v>
      </c>
      <c r="K9" s="48">
        <f>IF('Log_working_2-way'!$D8="","",B9^('Log_working_2-way'!$D8))</f>
        <v>2.1911042427152787</v>
      </c>
      <c r="L9" s="64">
        <f t="shared" si="2"/>
        <v>0.54178379759775108</v>
      </c>
      <c r="M9" s="64">
        <f t="shared" si="3"/>
        <v>0.45821620240224886</v>
      </c>
      <c r="N9" s="65">
        <v>100</v>
      </c>
      <c r="O9" s="65">
        <f t="shared" si="4"/>
        <v>44.227551589514768</v>
      </c>
      <c r="P9" s="65">
        <f t="shared" si="5"/>
        <v>52.830188679245275</v>
      </c>
      <c r="Q9" s="65">
        <f t="shared" si="6"/>
        <v>47.169811320754711</v>
      </c>
      <c r="R9" s="65">
        <f t="shared" si="7"/>
        <v>55.772448410485218</v>
      </c>
      <c r="S9" s="66">
        <f t="shared" si="8"/>
        <v>-2.9422597312399432</v>
      </c>
      <c r="T9" s="66">
        <f t="shared" si="9"/>
        <v>-2.9422597312399432</v>
      </c>
      <c r="U9" t="s">
        <v>506</v>
      </c>
      <c r="V9" t="s">
        <v>381</v>
      </c>
      <c r="X9" s="100">
        <v>44170</v>
      </c>
    </row>
    <row r="10" spans="1:24" ht="14.25" customHeight="1" x14ac:dyDescent="0.25">
      <c r="A10">
        <v>1.8</v>
      </c>
      <c r="B10">
        <v>2.12</v>
      </c>
      <c r="C10" s="45">
        <f t="shared" si="1"/>
        <v>2.7253668763102645E-2</v>
      </c>
      <c r="D10" s="46">
        <f>IF(OR($A10="",$B10=""),"",A10*'MPTO_working_2-way'!$G9)</f>
        <v>1.8490566037735847</v>
      </c>
      <c r="E10" s="48">
        <f>IF(OR($A10="",$B10=""),"",B10*'MPTO_working_2-way'!$G9)</f>
        <v>2.1777777777777776</v>
      </c>
      <c r="F10" s="46">
        <f>IF(OR($A10="",$B10=""),"",'MPTO_working_2-way'!D9)</f>
        <v>1.8452611218568664</v>
      </c>
      <c r="G10" s="48">
        <f>IF(OR($A10="",$B10=""),"",'MPTO_working_2-way'!E9)</f>
        <v>2.1830663615560639</v>
      </c>
      <c r="H10" s="46">
        <f>IF(OR($A10="",$B10=""),"",'OddsRatio_working_2-way'!M9)</f>
        <v>1.8451542547285162</v>
      </c>
      <c r="I10" s="46">
        <f>IF(OR($A10="",$B10=""),"",'OddsRatio_working_2-way'!N9)</f>
        <v>2.1832159566199225</v>
      </c>
      <c r="J10" s="46">
        <f>IF('Log_working_2-way'!$D9="","",A10^('Log_working_2-way'!$D9))</f>
        <v>1.8434389380435567</v>
      </c>
      <c r="K10" s="48">
        <f>IF('Log_working_2-way'!$D9="","",B10^('Log_working_2-way'!$D9))</f>
        <v>2.1856222838366861</v>
      </c>
      <c r="L10" s="64">
        <f t="shared" si="2"/>
        <v>0.54081632653061229</v>
      </c>
      <c r="M10" s="64">
        <f t="shared" si="3"/>
        <v>0.45918367346938782</v>
      </c>
      <c r="N10" s="65">
        <v>100</v>
      </c>
      <c r="O10" s="65">
        <f t="shared" si="4"/>
        <v>44.444444444444443</v>
      </c>
      <c r="P10" s="65">
        <f t="shared" si="5"/>
        <v>52.830188679245275</v>
      </c>
      <c r="Q10" s="65">
        <f t="shared" si="6"/>
        <v>47.169811320754711</v>
      </c>
      <c r="R10" s="65">
        <f t="shared" si="7"/>
        <v>55.555555555555557</v>
      </c>
      <c r="S10" s="66">
        <f t="shared" si="8"/>
        <v>-2.7253668763102681</v>
      </c>
      <c r="T10" s="66">
        <f t="shared" si="9"/>
        <v>-2.7253668763102823</v>
      </c>
      <c r="U10" t="s">
        <v>507</v>
      </c>
      <c r="V10" t="s">
        <v>380</v>
      </c>
      <c r="X10" s="100">
        <v>44170</v>
      </c>
    </row>
    <row r="11" spans="1:24" ht="15" x14ac:dyDescent="0.25">
      <c r="A11">
        <v>1.3380000000000001</v>
      </c>
      <c r="B11">
        <v>3.49</v>
      </c>
      <c r="C11" s="45">
        <f t="shared" si="1"/>
        <v>3.3917106745302572E-2</v>
      </c>
      <c r="D11" s="46">
        <f>IF(OR($A11="",$B11=""),"",A11*'MPTO_working_2-way'!$G10)</f>
        <v>1.3833810888252149</v>
      </c>
      <c r="E11" s="48">
        <f>IF(OR($A11="",$B11=""),"",B11*'MPTO_working_2-way'!$G10)</f>
        <v>3.608370702541106</v>
      </c>
      <c r="F11" s="46">
        <f>IF(OR($A11="",$B11=""),"",'MPTO_working_2-way'!D10)</f>
        <v>1.3690648262436196</v>
      </c>
      <c r="G11" s="48">
        <f>IF(OR($A11="",$B11=""),"",'MPTO_working_2-way'!E10)</f>
        <v>3.7095510839602484</v>
      </c>
      <c r="H11" s="46">
        <f>IF(OR($A11="",$B11=""),"",'OddsRatio_working_2-way'!M10)</f>
        <v>1.3684331308223385</v>
      </c>
      <c r="I11" s="46">
        <f>IF(OR($A11="",$B11=""),"",'OddsRatio_working_2-way'!N10)</f>
        <v>3.7141967329811303</v>
      </c>
      <c r="J11" s="46">
        <f>IF('Log_working_2-way'!$D10="","",A11^('Log_working_2-way'!$D10))</f>
        <v>1.3617777727791549</v>
      </c>
      <c r="K11" s="48">
        <f>IF('Log_working_2-way'!$D10="","",B11^('Log_working_2-way'!$D10))</f>
        <v>3.7641278023151488</v>
      </c>
      <c r="L11" s="64">
        <f t="shared" si="2"/>
        <v>0.72286661143330566</v>
      </c>
      <c r="M11" s="64">
        <f t="shared" si="3"/>
        <v>0.27713338856669428</v>
      </c>
      <c r="N11" s="65">
        <v>100</v>
      </c>
      <c r="O11" s="65">
        <f t="shared" si="4"/>
        <v>25.261584454409576</v>
      </c>
      <c r="P11" s="65">
        <f t="shared" si="5"/>
        <v>71.346704871060169</v>
      </c>
      <c r="Q11" s="65">
        <f t="shared" si="6"/>
        <v>28.653295128939828</v>
      </c>
      <c r="R11" s="65">
        <f t="shared" si="7"/>
        <v>74.738415545590428</v>
      </c>
      <c r="S11" s="66">
        <f t="shared" si="8"/>
        <v>-3.3917106745302519</v>
      </c>
      <c r="T11" s="66">
        <f t="shared" si="9"/>
        <v>-3.391710674530259</v>
      </c>
      <c r="U11" t="s">
        <v>353</v>
      </c>
      <c r="V11" t="s">
        <v>379</v>
      </c>
      <c r="X11" s="100">
        <v>44170</v>
      </c>
    </row>
    <row r="12" spans="1:24" ht="15" x14ac:dyDescent="0.25">
      <c r="A12">
        <v>2.0699999999999998</v>
      </c>
      <c r="B12">
        <v>1.847</v>
      </c>
      <c r="C12" s="45">
        <f t="shared" si="1"/>
        <v>2.4510303952878232E-2</v>
      </c>
      <c r="D12" s="46">
        <f>IF(OR($A12="",$B12=""),"",A12*'MPTO_working_2-way'!$G11)</f>
        <v>2.1207363291824577</v>
      </c>
      <c r="E12" s="48">
        <f>IF(OR($A12="",$B12=""),"",B12*'MPTO_working_2-way'!$G11)</f>
        <v>1.892270531400966</v>
      </c>
      <c r="F12" s="46">
        <f>IF(OR($A12="",$B12=""),"",'MPTO_working_2-way'!D11)</f>
        <v>2.1238789097544917</v>
      </c>
      <c r="G12" s="48">
        <f>IF(OR($A12="",$B12=""),"",'MPTO_working_2-way'!E11)</f>
        <v>1.8897755721908216</v>
      </c>
      <c r="H12" s="46">
        <f>IF(OR($A12="",$B12=""),"",'OddsRatio_working_2-way'!M11)</f>
        <v>2.1239582609568206</v>
      </c>
      <c r="I12" s="46">
        <f>IF(OR($A12="",$B12=""),"",'OddsRatio_working_2-way'!N11)</f>
        <v>1.8897127542340444</v>
      </c>
      <c r="J12" s="46">
        <f>IF('Log_working_2-way'!$D11="","",A12^('Log_working_2-way'!$D11))</f>
        <v>2.1253819424257459</v>
      </c>
      <c r="K12" s="48">
        <f>IF('Log_working_2-way'!$D11="","",B12^('Log_working_2-way'!$D11))</f>
        <v>1.8885872096405858</v>
      </c>
      <c r="L12" s="64">
        <f t="shared" si="2"/>
        <v>0.47153433750319129</v>
      </c>
      <c r="M12" s="64">
        <f t="shared" si="3"/>
        <v>0.52846566249680882</v>
      </c>
      <c r="N12" s="65">
        <v>100</v>
      </c>
      <c r="O12" s="65">
        <f t="shared" si="4"/>
        <v>51.690821256038639</v>
      </c>
      <c r="P12" s="65">
        <f t="shared" si="5"/>
        <v>45.858148348673524</v>
      </c>
      <c r="Q12" s="65">
        <f t="shared" si="6"/>
        <v>54.141851651326476</v>
      </c>
      <c r="R12" s="65">
        <f t="shared" si="7"/>
        <v>48.309178743961354</v>
      </c>
      <c r="S12" s="66">
        <f t="shared" si="8"/>
        <v>-2.4510303952878374</v>
      </c>
      <c r="T12" s="66">
        <f t="shared" si="9"/>
        <v>-2.4510303952878303</v>
      </c>
      <c r="U12" t="s">
        <v>73</v>
      </c>
      <c r="V12" t="s">
        <v>134</v>
      </c>
      <c r="X12" s="100">
        <v>44170</v>
      </c>
    </row>
    <row r="13" spans="1:24" ht="15" x14ac:dyDescent="0.25">
      <c r="A13">
        <v>1.7869999999999999</v>
      </c>
      <c r="B13">
        <v>2.13</v>
      </c>
      <c r="C13" s="45">
        <f t="shared" si="1"/>
        <v>2.9080658170248963E-2</v>
      </c>
      <c r="D13" s="46">
        <f>IF(OR($A13="",$B13=""),"",A13*'MPTO_working_2-way'!$G12)</f>
        <v>1.8389671361502349</v>
      </c>
      <c r="E13" s="48">
        <f>IF(OR($A13="",$B13=""),"",B13*'MPTO_working_2-way'!$G12)</f>
        <v>2.19194180190263</v>
      </c>
      <c r="F13" s="46">
        <f>IF(OR($A13="",$B13=""),"",'MPTO_working_2-way'!D12)</f>
        <v>1.8346713067955878</v>
      </c>
      <c r="G13" s="48">
        <f>IF(OR($A13="",$B13=""),"",'MPTO_working_2-way'!E12)</f>
        <v>2.1980764066745397</v>
      </c>
      <c r="H13" s="46">
        <f>IF(OR($A13="",$B13=""),"",'OddsRatio_working_2-way'!M12)</f>
        <v>1.83454189648642</v>
      </c>
      <c r="I13" s="46">
        <f>IF(OR($A13="",$B13=""),"",'OddsRatio_working_2-way'!N12)</f>
        <v>2.1982621893642369</v>
      </c>
      <c r="J13" s="46">
        <f>IF('Log_working_2-way'!$D12="","",A13^('Log_working_2-way'!$D12))</f>
        <v>1.8325979669218686</v>
      </c>
      <c r="K13" s="48">
        <f>IF('Log_working_2-way'!$D12="","",B13^('Log_working_2-way'!$D12))</f>
        <v>2.2010598628975804</v>
      </c>
      <c r="L13" s="64">
        <f t="shared" si="2"/>
        <v>0.54378350778657136</v>
      </c>
      <c r="M13" s="64">
        <f t="shared" si="3"/>
        <v>0.45621649221342869</v>
      </c>
      <c r="N13" s="65">
        <v>100</v>
      </c>
      <c r="O13" s="65">
        <f t="shared" si="4"/>
        <v>44.040290990486838</v>
      </c>
      <c r="P13" s="65">
        <f t="shared" si="5"/>
        <v>53.051643192488264</v>
      </c>
      <c r="Q13" s="65">
        <f t="shared" si="6"/>
        <v>46.948356807511736</v>
      </c>
      <c r="R13" s="65">
        <f t="shared" si="7"/>
        <v>55.959709009513148</v>
      </c>
      <c r="S13" s="66">
        <f t="shared" si="8"/>
        <v>-2.9080658170248981</v>
      </c>
      <c r="T13" s="66">
        <f t="shared" si="9"/>
        <v>-2.9080658170248839</v>
      </c>
      <c r="U13" t="s">
        <v>72</v>
      </c>
      <c r="V13" t="s">
        <v>137</v>
      </c>
      <c r="X13" s="100">
        <v>44170</v>
      </c>
    </row>
    <row r="14" spans="1:24" ht="15" x14ac:dyDescent="0.25">
      <c r="A14">
        <v>1.3049999999999999</v>
      </c>
      <c r="B14">
        <v>3.67</v>
      </c>
      <c r="C14" s="45">
        <f t="shared" si="1"/>
        <v>3.876308893691216E-2</v>
      </c>
      <c r="D14" s="46">
        <f>IF(OR($A14="",$B14=""),"",A14*'MPTO_working_2-way'!$G13)</f>
        <v>1.3555858310626703</v>
      </c>
      <c r="E14" s="48">
        <f>IF(OR($A14="",$B14=""),"",B14*'MPTO_working_2-way'!$G13)</f>
        <v>3.8122605363984676</v>
      </c>
      <c r="F14" s="46">
        <f>IF(OR($A14="",$B14=""),"",'MPTO_working_2-way'!D13)</f>
        <v>1.3388637681969711</v>
      </c>
      <c r="G14" s="48">
        <f>IF(OR($A14="",$B14=""),"",'MPTO_working_2-way'!E13)</f>
        <v>3.9510384226699946</v>
      </c>
      <c r="H14" s="46">
        <f>IF(OR($A14="",$B14=""),"",'OddsRatio_working_2-way'!M13)</f>
        <v>1.3379825583337517</v>
      </c>
      <c r="I14" s="46">
        <f>IF(OR($A14="",$B14=""),"",'OddsRatio_working_2-way'!N13)</f>
        <v>3.9587325598397256</v>
      </c>
      <c r="J14" s="46">
        <f>IF('Log_working_2-way'!$D13="","",A14^('Log_working_2-way'!$D13))</f>
        <v>1.3301626278666565</v>
      </c>
      <c r="K14" s="48">
        <f>IF('Log_working_2-way'!$D13="","",B14^('Log_working_2-way'!$D13))</f>
        <v>4.0288103970281215</v>
      </c>
      <c r="L14" s="64">
        <f t="shared" si="2"/>
        <v>0.73768844221105534</v>
      </c>
      <c r="M14" s="64">
        <f t="shared" si="3"/>
        <v>0.26231155778894472</v>
      </c>
      <c r="N14" s="65">
        <v>100</v>
      </c>
      <c r="O14" s="65">
        <f t="shared" si="4"/>
        <v>23.371647509578544</v>
      </c>
      <c r="P14" s="65">
        <f t="shared" si="5"/>
        <v>72.752043596730246</v>
      </c>
      <c r="Q14" s="65">
        <f t="shared" si="6"/>
        <v>27.247956403269757</v>
      </c>
      <c r="R14" s="65">
        <f t="shared" si="7"/>
        <v>76.628352490421463</v>
      </c>
      <c r="S14" s="66">
        <f t="shared" si="8"/>
        <v>-3.8763088936912133</v>
      </c>
      <c r="T14" s="66">
        <f t="shared" si="9"/>
        <v>-3.8763088936912169</v>
      </c>
      <c r="U14" t="s">
        <v>68</v>
      </c>
      <c r="V14" t="s">
        <v>41</v>
      </c>
      <c r="X14" s="100">
        <v>44170</v>
      </c>
    </row>
    <row r="15" spans="1:24" ht="15" x14ac:dyDescent="0.25">
      <c r="A15">
        <v>1.518</v>
      </c>
      <c r="B15">
        <v>2.7</v>
      </c>
      <c r="C15" s="45">
        <f t="shared" si="1"/>
        <v>2.9131898697116076E-2</v>
      </c>
      <c r="D15" s="46">
        <f>IF(OR($A15="",$B15=""),"",A15*'MPTO_working_2-way'!$G14)</f>
        <v>1.5622222222222222</v>
      </c>
      <c r="E15" s="48">
        <f>IF(OR($A15="",$B15=""),"",B15*'MPTO_working_2-way'!$G14)</f>
        <v>2.7786561264822134</v>
      </c>
      <c r="F15" s="46">
        <f>IF(OR($A15="",$B15=""),"",'MPTO_working_2-way'!D14)</f>
        <v>1.5523235995909554</v>
      </c>
      <c r="G15" s="48">
        <f>IF(OR($A15="",$B15=""),"",'MPTO_working_2-way'!E14)</f>
        <v>2.8105328121785642</v>
      </c>
      <c r="H15" s="46">
        <f>IF(OR($A15="",$B15=""),"",'OddsRatio_working_2-way'!M14)</f>
        <v>1.5520017050272048</v>
      </c>
      <c r="I15" s="46">
        <f>IF(OR($A15="",$B15=""),"",'OddsRatio_working_2-way'!N14)</f>
        <v>2.8115886072321392</v>
      </c>
      <c r="J15" s="46">
        <f>IF('Log_working_2-way'!$D14="","",A15^('Log_working_2-way'!$D14))</f>
        <v>1.5474928233736054</v>
      </c>
      <c r="K15" s="48">
        <f>IF('Log_working_2-way'!$D14="","",B15^('Log_working_2-way'!$D14))</f>
        <v>2.8265079601190575</v>
      </c>
      <c r="L15" s="64">
        <f t="shared" si="2"/>
        <v>0.64011379800853485</v>
      </c>
      <c r="M15" s="64">
        <f t="shared" si="3"/>
        <v>0.35988620199146515</v>
      </c>
      <c r="N15" s="65">
        <v>100</v>
      </c>
      <c r="O15" s="65">
        <f t="shared" si="4"/>
        <v>34.123847167325437</v>
      </c>
      <c r="P15" s="65">
        <f t="shared" si="5"/>
        <v>62.962962962962962</v>
      </c>
      <c r="Q15" s="65">
        <f t="shared" si="6"/>
        <v>37.037037037037038</v>
      </c>
      <c r="R15" s="65">
        <f t="shared" si="7"/>
        <v>65.876152832674578</v>
      </c>
      <c r="S15" s="66">
        <f t="shared" si="8"/>
        <v>-2.9131898697116014</v>
      </c>
      <c r="T15" s="66">
        <f t="shared" si="9"/>
        <v>-2.9131898697116156</v>
      </c>
      <c r="U15" t="s">
        <v>35</v>
      </c>
      <c r="V15" t="s">
        <v>138</v>
      </c>
      <c r="X15" s="100">
        <v>44170</v>
      </c>
    </row>
    <row r="16" spans="1:24" ht="15" x14ac:dyDescent="0.25">
      <c r="A16">
        <v>2.34</v>
      </c>
      <c r="B16">
        <v>1.657</v>
      </c>
      <c r="C16" s="45">
        <f t="shared" si="1"/>
        <v>3.0850729100578178E-2</v>
      </c>
      <c r="D16" s="46">
        <f>IF(OR($A16="",$B16=""),"",A16*'MPTO_working_2-way'!$G15)</f>
        <v>2.4121907060953527</v>
      </c>
      <c r="E16" s="48">
        <f>IF(OR($A16="",$B16=""),"",B16*'MPTO_working_2-way'!$G15)</f>
        <v>1.708119658119658</v>
      </c>
      <c r="F16" s="46">
        <f>IF(OR($A16="",$B16=""),"",'MPTO_working_2-way'!D15)</f>
        <v>2.4276260181944536</v>
      </c>
      <c r="G16" s="48">
        <f>IF(OR($A16="",$B16=""),"",'MPTO_working_2-way'!E15)</f>
        <v>1.7004635578614062</v>
      </c>
      <c r="H16" s="46">
        <f>IF(OR($A16="",$B16=""),"",'OddsRatio_working_2-way'!M15)</f>
        <v>2.4281364852127183</v>
      </c>
      <c r="I16" s="46">
        <f>IF(OR($A16="",$B16=""),"",'OddsRatio_working_2-way'!N15)</f>
        <v>1.700213187152803</v>
      </c>
      <c r="J16" s="46">
        <f>IF('Log_working_2-way'!$D15="","",A16^('Log_working_2-way'!$D15))</f>
        <v>2.4352519481446135</v>
      </c>
      <c r="K16" s="48">
        <f>IF('Log_working_2-way'!$D15="","",B16^('Log_working_2-way'!$D15))</f>
        <v>1.6967417820213999</v>
      </c>
      <c r="L16" s="64">
        <f t="shared" si="2"/>
        <v>0.41456092069051798</v>
      </c>
      <c r="M16" s="64">
        <f t="shared" si="3"/>
        <v>0.58543907930948214</v>
      </c>
      <c r="N16" s="65">
        <v>100</v>
      </c>
      <c r="O16" s="65">
        <f t="shared" si="4"/>
        <v>57.264957264957268</v>
      </c>
      <c r="P16" s="65">
        <f t="shared" si="5"/>
        <v>39.649969824984908</v>
      </c>
      <c r="Q16" s="65">
        <f t="shared" si="6"/>
        <v>60.350030175015092</v>
      </c>
      <c r="R16" s="65">
        <f t="shared" si="7"/>
        <v>42.73504273504274</v>
      </c>
      <c r="S16" s="66">
        <f t="shared" si="8"/>
        <v>-3.0850729100578249</v>
      </c>
      <c r="T16" s="66">
        <f t="shared" si="9"/>
        <v>-3.085072910057832</v>
      </c>
      <c r="U16" t="s">
        <v>154</v>
      </c>
      <c r="V16" t="s">
        <v>508</v>
      </c>
      <c r="X16" s="100">
        <v>44169</v>
      </c>
    </row>
    <row r="17" spans="1:24" ht="15" x14ac:dyDescent="0.25">
      <c r="A17">
        <v>1.74</v>
      </c>
      <c r="B17">
        <v>2.19</v>
      </c>
      <c r="C17" s="45">
        <f t="shared" si="1"/>
        <v>3.1333648244370904E-2</v>
      </c>
      <c r="D17" s="46">
        <f>IF(OR($A17="",$B17=""),"",A17*'MPTO_working_2-way'!$G16)</f>
        <v>1.7945205479452053</v>
      </c>
      <c r="E17" s="48">
        <f>IF(OR($A17="",$B17=""),"",B17*'MPTO_working_2-way'!$G16)</f>
        <v>2.2586206896551722</v>
      </c>
      <c r="F17" s="46">
        <f>IF(OR($A17="",$B17=""),"",'MPTO_working_2-way'!D16)</f>
        <v>1.7887621461765948</v>
      </c>
      <c r="G17" s="48">
        <f>IF(OR($A17="",$B17=""),"",'MPTO_working_2-way'!E16)</f>
        <v>2.2678093197643276</v>
      </c>
      <c r="H17" s="46">
        <f>IF(OR($A17="",$B17=""),"",'OddsRatio_working_2-way'!M16)</f>
        <v>1.7885738643245783</v>
      </c>
      <c r="I17" s="46">
        <f>IF(OR($A17="",$B17=""),"",'OddsRatio_working_2-way'!N16)</f>
        <v>2.2681120250624973</v>
      </c>
      <c r="J17" s="46">
        <f>IF('Log_working_2-way'!$D16="","",A17^('Log_working_2-way'!$D16))</f>
        <v>1.7859641468844982</v>
      </c>
      <c r="K17" s="48">
        <f>IF('Log_working_2-way'!$D16="","",B17^('Log_working_2-way'!$D16))</f>
        <v>2.2723226675973618</v>
      </c>
      <c r="L17" s="64">
        <f t="shared" si="2"/>
        <v>0.5572519083969466</v>
      </c>
      <c r="M17" s="64">
        <f t="shared" si="3"/>
        <v>0.44274809160305351</v>
      </c>
      <c r="N17" s="65">
        <v>100</v>
      </c>
      <c r="O17" s="65">
        <f t="shared" si="4"/>
        <v>42.528735632183903</v>
      </c>
      <c r="P17" s="65">
        <f t="shared" si="5"/>
        <v>54.337899543379002</v>
      </c>
      <c r="Q17" s="65">
        <f t="shared" si="6"/>
        <v>45.662100456621005</v>
      </c>
      <c r="R17" s="65">
        <f t="shared" si="7"/>
        <v>57.47126436781609</v>
      </c>
      <c r="S17" s="66">
        <f t="shared" si="8"/>
        <v>-3.133364824437102</v>
      </c>
      <c r="T17" s="66">
        <f t="shared" si="9"/>
        <v>-3.1333648244370877</v>
      </c>
      <c r="U17" t="s">
        <v>63</v>
      </c>
      <c r="V17" t="s">
        <v>114</v>
      </c>
      <c r="X17" s="100">
        <v>44170</v>
      </c>
    </row>
    <row r="18" spans="1:24" ht="15" x14ac:dyDescent="0.25">
      <c r="A18">
        <v>2.08</v>
      </c>
      <c r="B18">
        <v>1.84</v>
      </c>
      <c r="C18" s="45">
        <f t="shared" ref="C18:C81" si="10">IF(OR($A18="",$B18=""),"",(1/A18)+(1/B18)-1)</f>
        <v>2.4247491638795804E-2</v>
      </c>
      <c r="D18" s="46">
        <f>IF(OR($A18="",$B18=""),"",A18*'MPTO_working_2-way'!$G17)</f>
        <v>2.1304347826086953</v>
      </c>
      <c r="E18" s="48">
        <f>IF(OR($A18="",$B18=""),"",B18*'MPTO_working_2-way'!$G17)</f>
        <v>1.8846153846153844</v>
      </c>
      <c r="F18" s="46">
        <f>IF(OR($A18="",$B18=""),"",'MPTO_working_2-way'!D17)</f>
        <v>2.1338090990187331</v>
      </c>
      <c r="G18" s="48">
        <f>IF(OR($A18="",$B18=""),"",'MPTO_working_2-way'!E17)</f>
        <v>1.8819826907946497</v>
      </c>
      <c r="H18" s="46">
        <f>IF(OR($A18="",$B18=""),"",'OddsRatio_working_2-way'!M17)</f>
        <v>2.1338934190276815</v>
      </c>
      <c r="I18" s="46">
        <f>IF(OR($A18="",$B18=""),"",'OddsRatio_working_2-way'!N17)</f>
        <v>1.8819171036881968</v>
      </c>
      <c r="J18" s="46">
        <f>IF('Log_working_2-way'!$D17="","",A18^('Log_working_2-way'!$D17))</f>
        <v>2.1354221138982008</v>
      </c>
      <c r="K18" s="48">
        <f>IF('Log_working_2-way'!$D17="","",B18^('Log_working_2-way'!$D17))</f>
        <v>1.8807297195989381</v>
      </c>
      <c r="L18" s="64">
        <f t="shared" ref="L18:L81" si="11">(1/D18)</f>
        <v>0.46938775510204089</v>
      </c>
      <c r="M18" s="64">
        <f t="shared" ref="M18:M81" si="12">(1/E18)</f>
        <v>0.53061224489795922</v>
      </c>
      <c r="N18" s="65">
        <v>100</v>
      </c>
      <c r="O18" s="65">
        <f t="shared" ref="O18:O81" si="13">(1/A18)*((N18*A18)-N18)</f>
        <v>51.92307692307692</v>
      </c>
      <c r="P18" s="65">
        <f t="shared" ref="P18:P81" si="14">(1/B18)*((N18*B18)-N18)</f>
        <v>45.652173913043477</v>
      </c>
      <c r="Q18" s="65">
        <f t="shared" ref="Q18:Q81" si="15">(1/B18)*N18</f>
        <v>54.347826086956516</v>
      </c>
      <c r="R18" s="65">
        <f t="shared" ref="R18:R81" si="16">(1/A18)*N18</f>
        <v>48.076923076923073</v>
      </c>
      <c r="S18" s="66">
        <f t="shared" ref="S18:S81" si="17">O18-Q18</f>
        <v>-2.4247491638795964</v>
      </c>
      <c r="T18" s="66">
        <f t="shared" ref="T18:T81" si="18">P18-R18</f>
        <v>-2.4247491638795964</v>
      </c>
      <c r="U18" t="s">
        <v>153</v>
      </c>
      <c r="V18" t="s">
        <v>112</v>
      </c>
      <c r="X18" s="100">
        <v>44170</v>
      </c>
    </row>
    <row r="19" spans="1:24" ht="15" x14ac:dyDescent="0.25">
      <c r="A19">
        <v>1.806</v>
      </c>
      <c r="B19">
        <v>2.11</v>
      </c>
      <c r="C19" s="45">
        <f t="shared" si="10"/>
        <v>2.7643505324536966E-2</v>
      </c>
      <c r="D19" s="46">
        <f>IF(OR($A19="",$B19=""),"",A19*'MPTO_working_2-way'!$G18)</f>
        <v>1.8559241706161138</v>
      </c>
      <c r="E19" s="48">
        <f>IF(OR($A19="",$B19=""),"",B19*'MPTO_working_2-way'!$G18)</f>
        <v>2.1683277962347729</v>
      </c>
      <c r="F19" s="46">
        <f>IF(OR($A19="",$B19=""),"",'MPTO_working_2-way'!D18)</f>
        <v>1.8522356646721723</v>
      </c>
      <c r="G19" s="48">
        <f>IF(OR($A19="",$B19=""),"",'MPTO_working_2-way'!E18)</f>
        <v>2.1733843600463119</v>
      </c>
      <c r="H19" s="46">
        <f>IF(OR($A19="",$B19=""),"",'OddsRatio_working_2-way'!M18)</f>
        <v>1.852130345737157</v>
      </c>
      <c r="I19" s="46">
        <f>IF(OR($A19="",$B19=""),"",'OddsRatio_working_2-way'!N18)</f>
        <v>2.1735293843278467</v>
      </c>
      <c r="J19" s="46">
        <f>IF('Log_working_2-way'!$D18="","",A19^('Log_working_2-way'!$D18))</f>
        <v>1.8504628506312881</v>
      </c>
      <c r="K19" s="48">
        <f>IF('Log_working_2-way'!$D18="","",B19^('Log_working_2-way'!$D18))</f>
        <v>2.1758303131732348</v>
      </c>
      <c r="L19" s="64">
        <f t="shared" si="11"/>
        <v>0.53881511746680288</v>
      </c>
      <c r="M19" s="64">
        <f t="shared" si="12"/>
        <v>0.46118488253319717</v>
      </c>
      <c r="N19" s="65">
        <v>100</v>
      </c>
      <c r="O19" s="65">
        <f t="shared" si="13"/>
        <v>44.629014396456256</v>
      </c>
      <c r="P19" s="65">
        <f t="shared" si="14"/>
        <v>52.606635071090047</v>
      </c>
      <c r="Q19" s="65">
        <f t="shared" si="15"/>
        <v>47.393364928909953</v>
      </c>
      <c r="R19" s="65">
        <f t="shared" si="16"/>
        <v>55.370985603543744</v>
      </c>
      <c r="S19" s="66">
        <f t="shared" si="17"/>
        <v>-2.7643505324536974</v>
      </c>
      <c r="T19" s="66">
        <f t="shared" si="18"/>
        <v>-2.7643505324536974</v>
      </c>
      <c r="U19" t="s">
        <v>155</v>
      </c>
      <c r="V19" t="s">
        <v>178</v>
      </c>
      <c r="X19" s="100">
        <v>44170</v>
      </c>
    </row>
    <row r="20" spans="1:24" ht="15" x14ac:dyDescent="0.25">
      <c r="A20">
        <v>2.2200000000000002</v>
      </c>
      <c r="B20">
        <v>1.6990000000000001</v>
      </c>
      <c r="C20" s="45">
        <f t="shared" si="10"/>
        <v>3.9031968990768107E-2</v>
      </c>
      <c r="D20" s="46">
        <f>IF(OR($A20="",$B20=""),"",A20*'MPTO_working_2-way'!$G19)</f>
        <v>2.3066509711595056</v>
      </c>
      <c r="E20" s="48">
        <f>IF(OR($A20="",$B20=""),"",B20*'MPTO_working_2-way'!$G19)</f>
        <v>1.7653153153153152</v>
      </c>
      <c r="F20" s="46">
        <f>IF(OR($A20="",$B20=""),"",'MPTO_working_2-way'!D19)</f>
        <v>2.3205384553860915</v>
      </c>
      <c r="G20" s="48">
        <f>IF(OR($A20="",$B20=""),"",'MPTO_working_2-way'!E19)</f>
        <v>1.7572668527154895</v>
      </c>
      <c r="H20" s="46">
        <f>IF(OR($A20="",$B20=""),"",'OddsRatio_working_2-way'!M19)</f>
        <v>2.3211171411783686</v>
      </c>
      <c r="I20" s="46">
        <f>IF(OR($A20="",$B20=""),"",'OddsRatio_working_2-way'!N19)</f>
        <v>1.7569351489210492</v>
      </c>
      <c r="J20" s="46">
        <f>IF('Log_working_2-way'!$D19="","",A20^('Log_working_2-way'!$D19))</f>
        <v>2.3275478277042962</v>
      </c>
      <c r="K20" s="48">
        <f>IF('Log_working_2-way'!$D19="","",B20^('Log_working_2-way'!$D19))</f>
        <v>1.7532685294880075</v>
      </c>
      <c r="L20" s="64">
        <f t="shared" si="11"/>
        <v>0.43352896146976272</v>
      </c>
      <c r="M20" s="64">
        <f t="shared" si="12"/>
        <v>0.56647103853023739</v>
      </c>
      <c r="N20" s="65">
        <v>100</v>
      </c>
      <c r="O20" s="65">
        <f t="shared" si="13"/>
        <v>54.954954954954964</v>
      </c>
      <c r="P20" s="65">
        <f t="shared" si="14"/>
        <v>41.141848145968218</v>
      </c>
      <c r="Q20" s="65">
        <f t="shared" si="15"/>
        <v>58.858151854031782</v>
      </c>
      <c r="R20" s="65">
        <f t="shared" si="16"/>
        <v>45.045045045045043</v>
      </c>
      <c r="S20" s="66">
        <f t="shared" si="17"/>
        <v>-3.9031968990768178</v>
      </c>
      <c r="T20" s="66">
        <f t="shared" si="18"/>
        <v>-3.9031968990768249</v>
      </c>
      <c r="U20" t="s">
        <v>57</v>
      </c>
      <c r="V20" t="s">
        <v>55</v>
      </c>
      <c r="X20" s="100">
        <v>44170</v>
      </c>
    </row>
    <row r="21" spans="1:24" ht="15" x14ac:dyDescent="0.25">
      <c r="A21">
        <v>1.429</v>
      </c>
      <c r="B21">
        <v>2.99</v>
      </c>
      <c r="C21" s="45">
        <f t="shared" si="10"/>
        <v>3.4238223516222632E-2</v>
      </c>
      <c r="D21" s="46">
        <f>IF(OR($A21="",$B21=""),"",A21*'MPTO_working_2-way'!$G20)</f>
        <v>1.4779264214046821</v>
      </c>
      <c r="E21" s="48">
        <f>IF(OR($A21="",$B21=""),"",B21*'MPTO_working_2-way'!$G20)</f>
        <v>3.0923722883135061</v>
      </c>
      <c r="F21" s="46">
        <f>IF(OR($A21="",$B21=""),"",'MPTO_working_2-way'!D20)</f>
        <v>1.4648345563972154</v>
      </c>
      <c r="G21" s="48">
        <f>IF(OR($A21="",$B21=""),"",'MPTO_working_2-way'!E20)</f>
        <v>3.1513030523175409</v>
      </c>
      <c r="H21" s="46">
        <f>IF(OR($A21="",$B21=""),"",'OddsRatio_working_2-way'!M20)</f>
        <v>1.4643036608161046</v>
      </c>
      <c r="I21" s="46">
        <f>IF(OR($A21="",$B21=""),"",'OddsRatio_working_2-way'!N20)</f>
        <v>3.1537629021539573</v>
      </c>
      <c r="J21" s="46">
        <f>IF('Log_working_2-way'!$D20="","",A21^('Log_working_2-way'!$D20))</f>
        <v>1.4582876283807351</v>
      </c>
      <c r="K21" s="48">
        <f>IF('Log_working_2-way'!$D20="","",B21^('Log_working_2-way'!$D20))</f>
        <v>3.1820357741989871</v>
      </c>
      <c r="L21" s="64">
        <f t="shared" si="11"/>
        <v>0.67662367051369099</v>
      </c>
      <c r="M21" s="64">
        <f t="shared" si="12"/>
        <v>0.32337632948630912</v>
      </c>
      <c r="N21" s="65">
        <v>100</v>
      </c>
      <c r="O21" s="65">
        <f t="shared" si="13"/>
        <v>30.020993701889438</v>
      </c>
      <c r="P21" s="65">
        <f t="shared" si="14"/>
        <v>66.555183946488299</v>
      </c>
      <c r="Q21" s="65">
        <f t="shared" si="15"/>
        <v>33.444816053511708</v>
      </c>
      <c r="R21" s="65">
        <f t="shared" si="16"/>
        <v>69.979006298110562</v>
      </c>
      <c r="S21" s="66">
        <f t="shared" si="17"/>
        <v>-3.4238223516222703</v>
      </c>
      <c r="T21" s="66">
        <f t="shared" si="18"/>
        <v>-3.4238223516222632</v>
      </c>
      <c r="U21" t="s">
        <v>450</v>
      </c>
      <c r="V21" t="s">
        <v>233</v>
      </c>
    </row>
    <row r="22" spans="1:24" ht="15" x14ac:dyDescent="0.25">
      <c r="A22">
        <v>1.65</v>
      </c>
      <c r="B22">
        <v>2.33</v>
      </c>
      <c r="C22" s="45">
        <f t="shared" si="10"/>
        <v>3.5245155416829377E-2</v>
      </c>
      <c r="D22" s="46">
        <f>IF(OR($A22="",$B22=""),"",A22*'MPTO_working_2-way'!$G21)</f>
        <v>1.7081545064377683</v>
      </c>
      <c r="E22" s="48">
        <f>IF(OR($A22="",$B22=""),"",B22*'MPTO_working_2-way'!$G21)</f>
        <v>2.4121212121212126</v>
      </c>
      <c r="F22" s="46">
        <f>IF(OR($A22="",$B22=""),"",'MPTO_working_2-way'!D21)</f>
        <v>1.6994142999226434</v>
      </c>
      <c r="G22" s="48">
        <f>IF(OR($A22="",$B22=""),"",'MPTO_working_2-way'!E21)</f>
        <v>2.4297677358192451</v>
      </c>
      <c r="H22" s="46">
        <f>IF(OR($A22="",$B22=""),"",'OddsRatio_working_2-way'!M21)</f>
        <v>1.6990864070422753</v>
      </c>
      <c r="I22" s="46">
        <f>IF(OR($A22="",$B22=""),"",'OddsRatio_working_2-way'!N21)</f>
        <v>2.4304383405634256</v>
      </c>
      <c r="J22" s="46">
        <f>IF('Log_working_2-way'!$D21="","",A22^('Log_working_2-way'!$D21))</f>
        <v>1.6951127521022427</v>
      </c>
      <c r="K22" s="48">
        <f>IF('Log_working_2-way'!$D21="","",B22^('Log_working_2-way'!$D21))</f>
        <v>2.4386155296037653</v>
      </c>
      <c r="L22" s="64">
        <f t="shared" si="11"/>
        <v>0.58542713567839189</v>
      </c>
      <c r="M22" s="64">
        <f t="shared" si="12"/>
        <v>0.41457286432160795</v>
      </c>
      <c r="N22" s="65">
        <v>100</v>
      </c>
      <c r="O22" s="65">
        <f t="shared" si="13"/>
        <v>39.393939393939398</v>
      </c>
      <c r="P22" s="65">
        <f t="shared" si="14"/>
        <v>57.081545064377686</v>
      </c>
      <c r="Q22" s="65">
        <f t="shared" si="15"/>
        <v>42.918454935622321</v>
      </c>
      <c r="R22" s="65">
        <f t="shared" si="16"/>
        <v>60.606060606060609</v>
      </c>
      <c r="S22" s="66">
        <f t="shared" si="17"/>
        <v>-3.5245155416829235</v>
      </c>
      <c r="T22" s="66">
        <f t="shared" si="18"/>
        <v>-3.5245155416829235</v>
      </c>
      <c r="U22" t="s">
        <v>462</v>
      </c>
      <c r="V22" t="s">
        <v>242</v>
      </c>
    </row>
    <row r="23" spans="1:24" ht="15" x14ac:dyDescent="0.25">
      <c r="A23">
        <v>1.81</v>
      </c>
      <c r="B23">
        <v>2.1</v>
      </c>
      <c r="C23" s="45">
        <f t="shared" si="10"/>
        <v>2.8676664035780064E-2</v>
      </c>
      <c r="D23" s="46">
        <f>IF(OR($A23="",$B23=""),"",A23*'MPTO_working_2-way'!$G22)</f>
        <v>1.861904761904762</v>
      </c>
      <c r="E23" s="48">
        <f>IF(OR($A23="",$B23=""),"",B23*'MPTO_working_2-way'!$G22)</f>
        <v>2.160220994475138</v>
      </c>
      <c r="F23" s="46">
        <f>IF(OR($A23="",$B23=""),"",'MPTO_working_2-way'!D22)</f>
        <v>1.858225372769494</v>
      </c>
      <c r="G23" s="48">
        <f>IF(OR($A23="",$B23=""),"",'MPTO_working_2-way'!E22)</f>
        <v>2.1651951011107946</v>
      </c>
      <c r="H23" s="46">
        <f>IF(OR($A23="",$B23=""),"",'OddsRatio_working_2-way'!M22)</f>
        <v>1.8581163303210331</v>
      </c>
      <c r="I23" s="46">
        <f>IF(OR($A23="",$B23=""),"",'OddsRatio_working_2-way'!N22)</f>
        <v>2.1653431646335015</v>
      </c>
      <c r="J23" s="46">
        <f>IF('Log_working_2-way'!$D22="","",A23^('Log_working_2-way'!$D22))</f>
        <v>1.8564516354578522</v>
      </c>
      <c r="K23" s="48">
        <f>IF('Log_working_2-way'!$D22="","",B23^('Log_working_2-way'!$D22))</f>
        <v>2.1676082555034109</v>
      </c>
      <c r="L23" s="64">
        <f t="shared" si="11"/>
        <v>0.53708439897698212</v>
      </c>
      <c r="M23" s="64">
        <f t="shared" si="12"/>
        <v>0.46291560102301793</v>
      </c>
      <c r="N23" s="65">
        <v>100</v>
      </c>
      <c r="O23" s="65">
        <f t="shared" si="13"/>
        <v>44.751381215469614</v>
      </c>
      <c r="P23" s="65">
        <f t="shared" si="14"/>
        <v>52.38095238095238</v>
      </c>
      <c r="Q23" s="65">
        <f t="shared" si="15"/>
        <v>47.619047619047613</v>
      </c>
      <c r="R23" s="65">
        <f t="shared" si="16"/>
        <v>55.248618784530393</v>
      </c>
      <c r="S23" s="66">
        <f t="shared" si="17"/>
        <v>-2.8676664035779993</v>
      </c>
      <c r="T23" s="66">
        <f t="shared" si="18"/>
        <v>-2.8676664035780135</v>
      </c>
      <c r="U23" t="s">
        <v>367</v>
      </c>
      <c r="V23" t="s">
        <v>365</v>
      </c>
    </row>
    <row r="24" spans="1:24" ht="15" x14ac:dyDescent="0.25">
      <c r="A24">
        <v>1.44</v>
      </c>
      <c r="B24">
        <v>2.86</v>
      </c>
      <c r="C24" s="45">
        <f t="shared" si="10"/>
        <v>4.4094794094794221E-2</v>
      </c>
      <c r="D24" s="46">
        <f>IF(OR($A24="",$B24=""),"",A24*'MPTO_working_2-way'!$G23)</f>
        <v>1.5034965034965035</v>
      </c>
      <c r="E24" s="48">
        <f>IF(OR($A24="",$B24=""),"",B24*'MPTO_working_2-way'!$G23)</f>
        <v>2.9861111111111112</v>
      </c>
      <c r="F24" s="46">
        <f>IF(OR($A24="",$B24=""),"",'MPTO_working_2-way'!D23)</f>
        <v>1.4872165246280515</v>
      </c>
      <c r="G24" s="48">
        <f>IF(OR($A24="",$B24=""),"",'MPTO_working_2-way'!E23)</f>
        <v>3.0524755410613702</v>
      </c>
      <c r="H24" s="46">
        <f>IF(OR($A24="",$B24=""),"",'OddsRatio_working_2-way'!M23)</f>
        <v>1.4863734571139202</v>
      </c>
      <c r="I24" s="46">
        <f>IF(OR($A24="",$B24=""),"",'OddsRatio_working_2-way'!N23)</f>
        <v>3.0560332505270256</v>
      </c>
      <c r="J24" s="46">
        <f>IF('Log_working_2-way'!$D23="","",A24^('Log_working_2-way'!$D23))</f>
        <v>1.4788777510605122</v>
      </c>
      <c r="K24" s="48">
        <f>IF('Log_working_2-way'!$D23="","",B24^('Log_working_2-way'!$D23))</f>
        <v>3.0882156203394064</v>
      </c>
      <c r="L24" s="64">
        <f t="shared" si="11"/>
        <v>0.66511627906976745</v>
      </c>
      <c r="M24" s="64">
        <f t="shared" si="12"/>
        <v>0.33488372093023255</v>
      </c>
      <c r="N24" s="65">
        <v>100</v>
      </c>
      <c r="O24" s="65">
        <f t="shared" si="13"/>
        <v>30.555555555555554</v>
      </c>
      <c r="P24" s="65">
        <f t="shared" si="14"/>
        <v>65.03496503496504</v>
      </c>
      <c r="Q24" s="65">
        <f t="shared" si="15"/>
        <v>34.965034965034967</v>
      </c>
      <c r="R24" s="65">
        <f t="shared" si="16"/>
        <v>69.444444444444443</v>
      </c>
      <c r="S24" s="66">
        <f t="shared" si="17"/>
        <v>-4.4094794094794132</v>
      </c>
      <c r="T24" s="66">
        <f t="shared" si="18"/>
        <v>-4.4094794094794025</v>
      </c>
      <c r="U24" t="s">
        <v>370</v>
      </c>
      <c r="V24" t="s">
        <v>362</v>
      </c>
    </row>
    <row r="25" spans="1:24" ht="15" x14ac:dyDescent="0.25">
      <c r="A25">
        <v>1.5680000000000001</v>
      </c>
      <c r="B25">
        <v>2.5499999999999998</v>
      </c>
      <c r="C25" s="45">
        <f t="shared" si="10"/>
        <v>2.9911964785914513E-2</v>
      </c>
      <c r="D25" s="46">
        <f>IF(OR($A25="",$B25=""),"",A25*'MPTO_working_2-way'!$G24)</f>
        <v>1.614901960784314</v>
      </c>
      <c r="E25" s="48">
        <f>IF(OR($A25="",$B25=""),"",B25*'MPTO_working_2-way'!$G24)</f>
        <v>2.6262755102040818</v>
      </c>
      <c r="F25" s="46">
        <f>IF(OR($A25="",$B25=""),"",'MPTO_working_2-way'!D24)</f>
        <v>1.6056541643241509</v>
      </c>
      <c r="G25" s="48">
        <f>IF(OR($A25="",$B25=""),"",'MPTO_working_2-way'!E24)</f>
        <v>2.6511072802015652</v>
      </c>
      <c r="H25" s="46">
        <f>IF(OR($A25="",$B25=""),"",'OddsRatio_working_2-way'!M24)</f>
        <v>1.6053524699736725</v>
      </c>
      <c r="I25" s="46">
        <f>IF(OR($A25="",$B25=""),"",'OddsRatio_working_2-way'!N24)</f>
        <v>2.6519301557380142</v>
      </c>
      <c r="J25" s="46">
        <f>IF('Log_working_2-way'!$D24="","",A25^('Log_working_2-way'!$D24))</f>
        <v>1.6011499388802704</v>
      </c>
      <c r="K25" s="48">
        <f>IF('Log_working_2-way'!$D24="","",B25^('Log_working_2-way'!$D24))</f>
        <v>2.663478502322735</v>
      </c>
      <c r="L25" s="64">
        <f t="shared" si="11"/>
        <v>0.61923263720252542</v>
      </c>
      <c r="M25" s="64">
        <f t="shared" si="12"/>
        <v>0.38076736279747447</v>
      </c>
      <c r="N25" s="65">
        <v>100</v>
      </c>
      <c r="O25" s="65">
        <f t="shared" si="13"/>
        <v>36.224489795918373</v>
      </c>
      <c r="P25" s="65">
        <f t="shared" si="14"/>
        <v>60.784313725490193</v>
      </c>
      <c r="Q25" s="65">
        <f t="shared" si="15"/>
        <v>39.215686274509807</v>
      </c>
      <c r="R25" s="65">
        <f t="shared" si="16"/>
        <v>63.775510204081634</v>
      </c>
      <c r="S25" s="66">
        <f t="shared" si="17"/>
        <v>-2.9911964785914336</v>
      </c>
      <c r="T25" s="66">
        <f t="shared" si="18"/>
        <v>-2.9911964785914407</v>
      </c>
      <c r="U25" t="s">
        <v>379</v>
      </c>
      <c r="V25" t="s">
        <v>361</v>
      </c>
    </row>
    <row r="26" spans="1:24" ht="15" x14ac:dyDescent="0.25">
      <c r="A26">
        <v>1.27</v>
      </c>
      <c r="B26">
        <v>3.95</v>
      </c>
      <c r="C26" s="45">
        <f t="shared" si="10"/>
        <v>4.0566131765174873E-2</v>
      </c>
      <c r="D26" s="46">
        <f>IF(OR($A26="",$B26=""),"",A26*'MPTO_working_2-way'!$G25)</f>
        <v>1.3215189873417721</v>
      </c>
      <c r="E26" s="48">
        <f>IF(OR($A26="",$B26=""),"",B26*'MPTO_working_2-way'!$G25)</f>
        <v>4.1102362204724407</v>
      </c>
      <c r="F26" s="46">
        <f>IF(OR($A26="",$B26=""),"",'MPTO_working_2-way'!D25)</f>
        <v>1.3035795491457156</v>
      </c>
      <c r="G26" s="48">
        <f>IF(OR($A26="",$B26=""),"",'MPTO_working_2-way'!E25)</f>
        <v>4.2940295313503105</v>
      </c>
      <c r="H26" s="46">
        <f>IF(OR($A26="",$B26=""),"",'OddsRatio_working_2-way'!M25)</f>
        <v>1.3025316904537665</v>
      </c>
      <c r="I26" s="46">
        <f>IF(OR($A26="",$B26=""),"",'OddsRatio_working_2-way'!N25)</f>
        <v>4.3054388401430046</v>
      </c>
      <c r="J26" s="46">
        <f>IF('Log_working_2-way'!$D25="","",A26^('Log_working_2-way'!$D25))</f>
        <v>1.2940848928775188</v>
      </c>
      <c r="K26" s="48">
        <f>IF('Log_working_2-way'!$D25="","",B26^('Log_working_2-way'!$D25))</f>
        <v>4.4003786804325244</v>
      </c>
      <c r="L26" s="64">
        <f t="shared" si="11"/>
        <v>0.75670498084291193</v>
      </c>
      <c r="M26" s="64">
        <f t="shared" si="12"/>
        <v>0.24329501915708812</v>
      </c>
      <c r="N26" s="65">
        <v>100</v>
      </c>
      <c r="O26" s="65">
        <f t="shared" si="13"/>
        <v>21.259842519685037</v>
      </c>
      <c r="P26" s="65">
        <f t="shared" si="14"/>
        <v>74.683544303797461</v>
      </c>
      <c r="Q26" s="65">
        <f t="shared" si="15"/>
        <v>25.316455696202528</v>
      </c>
      <c r="R26" s="65">
        <f t="shared" si="16"/>
        <v>78.740157480314949</v>
      </c>
      <c r="S26" s="66">
        <f t="shared" si="17"/>
        <v>-4.0566131765174909</v>
      </c>
      <c r="T26" s="66">
        <f t="shared" si="18"/>
        <v>-4.0566131765174873</v>
      </c>
      <c r="U26" t="s">
        <v>364</v>
      </c>
      <c r="V26" t="s">
        <v>353</v>
      </c>
    </row>
    <row r="27" spans="1:24" ht="15" x14ac:dyDescent="0.25">
      <c r="A27">
        <v>1.68</v>
      </c>
      <c r="B27">
        <v>2.31</v>
      </c>
      <c r="C27" s="45">
        <f t="shared" si="10"/>
        <v>2.813852813852824E-2</v>
      </c>
      <c r="D27" s="46">
        <f>IF(OR($A27="",$B27=""),"",A27*'MPTO_working_2-way'!$G26)</f>
        <v>1.7272727272727273</v>
      </c>
      <c r="E27" s="48">
        <f>IF(OR($A27="",$B27=""),"",B27*'MPTO_working_2-way'!$G26)</f>
        <v>2.3750000000000004</v>
      </c>
      <c r="F27" s="46">
        <f>IF(OR($A27="",$B27=""),"",'MPTO_working_2-way'!D26)</f>
        <v>1.7206703910614525</v>
      </c>
      <c r="G27" s="48">
        <f>IF(OR($A27="",$B27=""),"",'MPTO_working_2-way'!E26)</f>
        <v>2.3875968992248064</v>
      </c>
      <c r="H27" s="46">
        <f>IF(OR($A27="",$B27=""),"",'OddsRatio_working_2-way'!M26)</f>
        <v>1.7204748222288193</v>
      </c>
      <c r="I27" s="46">
        <f>IF(OR($A27="",$B27=""),"",'OddsRatio_working_2-way'!N26)</f>
        <v>2.3879735545878726</v>
      </c>
      <c r="J27" s="46">
        <f>IF('Log_working_2-way'!$D26="","",A27^('Log_working_2-way'!$D26))</f>
        <v>1.7174872145429791</v>
      </c>
      <c r="K27" s="48">
        <f>IF('Log_working_2-way'!$D26="","",B27^('Log_working_2-way'!$D26))</f>
        <v>2.3937530589126359</v>
      </c>
      <c r="L27" s="64">
        <f t="shared" si="11"/>
        <v>0.57894736842105265</v>
      </c>
      <c r="M27" s="64">
        <f t="shared" si="12"/>
        <v>0.42105263157894729</v>
      </c>
      <c r="N27" s="65">
        <v>100</v>
      </c>
      <c r="O27" s="65">
        <f t="shared" si="13"/>
        <v>40.476190476190474</v>
      </c>
      <c r="P27" s="65">
        <f t="shared" si="14"/>
        <v>56.709956709956707</v>
      </c>
      <c r="Q27" s="65">
        <f t="shared" si="15"/>
        <v>43.290043290043286</v>
      </c>
      <c r="R27" s="65">
        <f t="shared" si="16"/>
        <v>59.523809523809526</v>
      </c>
      <c r="S27" s="66">
        <f t="shared" si="17"/>
        <v>-2.8138528138528116</v>
      </c>
      <c r="T27" s="66">
        <f t="shared" si="18"/>
        <v>-2.8138528138528187</v>
      </c>
      <c r="U27" t="s">
        <v>366</v>
      </c>
      <c r="V27" t="s">
        <v>360</v>
      </c>
    </row>
    <row r="28" spans="1:24" ht="15" x14ac:dyDescent="0.25">
      <c r="A28">
        <v>1.53</v>
      </c>
      <c r="B28">
        <v>2.67</v>
      </c>
      <c r="C28" s="45">
        <f t="shared" si="10"/>
        <v>2.81266064478225E-2</v>
      </c>
      <c r="D28" s="46">
        <f>IF(OR($A28="",$B28=""),"",A28*'MPTO_working_2-way'!$G27)</f>
        <v>1.5730337078651684</v>
      </c>
      <c r="E28" s="48">
        <f>IF(OR($A28="",$B28=""),"",B28*'MPTO_working_2-way'!$G27)</f>
        <v>2.7450980392156858</v>
      </c>
      <c r="F28" s="46">
        <f>IF(OR($A28="",$B28=""),"",'MPTO_working_2-way'!D27)</f>
        <v>1.5636447149336854</v>
      </c>
      <c r="G28" s="48">
        <f>IF(OR($A28="",$B28=""),"",'MPTO_working_2-way'!E27)</f>
        <v>2.7741672608739938</v>
      </c>
      <c r="H28" s="46">
        <f>IF(OR($A28="",$B28=""),"",'OddsRatio_working_2-way'!M27)</f>
        <v>1.5633518167726788</v>
      </c>
      <c r="I28" s="46">
        <f>IF(OR($A28="",$B28=""),"",'OddsRatio_working_2-way'!N27)</f>
        <v>2.7750896868120249</v>
      </c>
      <c r="J28" s="46">
        <f>IF('Log_working_2-way'!$D27="","",A28^('Log_working_2-way'!$D27))</f>
        <v>1.5590799638918429</v>
      </c>
      <c r="K28" s="48">
        <f>IF('Log_working_2-way'!$D27="","",B28^('Log_working_2-way'!$D27))</f>
        <v>2.7886529022410445</v>
      </c>
      <c r="L28" s="64">
        <f t="shared" si="11"/>
        <v>0.63571428571428579</v>
      </c>
      <c r="M28" s="64">
        <f t="shared" si="12"/>
        <v>0.36428571428571432</v>
      </c>
      <c r="N28" s="65">
        <v>100</v>
      </c>
      <c r="O28" s="65">
        <f t="shared" si="13"/>
        <v>34.640522875816991</v>
      </c>
      <c r="P28" s="65">
        <f t="shared" si="14"/>
        <v>62.546816479400754</v>
      </c>
      <c r="Q28" s="65">
        <f t="shared" si="15"/>
        <v>37.453183520599254</v>
      </c>
      <c r="R28" s="65">
        <f t="shared" si="16"/>
        <v>65.359477124183002</v>
      </c>
      <c r="S28" s="66">
        <f t="shared" si="17"/>
        <v>-2.8126606447822624</v>
      </c>
      <c r="T28" s="66">
        <f t="shared" si="18"/>
        <v>-2.8126606447822482</v>
      </c>
      <c r="U28" t="s">
        <v>371</v>
      </c>
      <c r="V28" t="s">
        <v>354</v>
      </c>
    </row>
    <row r="29" spans="1:24" ht="15" x14ac:dyDescent="0.25">
      <c r="A29">
        <v>1.68</v>
      </c>
      <c r="B29">
        <v>2.2799999999999998</v>
      </c>
      <c r="C29" s="45">
        <f t="shared" si="10"/>
        <v>3.383458646616555E-2</v>
      </c>
      <c r="D29" s="46">
        <f>IF(OR($A29="",$B29=""),"",A29*'MPTO_working_2-way'!$G28)</f>
        <v>1.736842105263158</v>
      </c>
      <c r="E29" s="48">
        <f>IF(OR($A29="",$B29=""),"",B29*'MPTO_working_2-way'!$G28)</f>
        <v>2.3571428571428572</v>
      </c>
      <c r="F29" s="46">
        <f>IF(OR($A29="",$B29=""),"",'MPTO_working_2-way'!D28)</f>
        <v>1.7291440953412784</v>
      </c>
      <c r="G29" s="48">
        <f>IF(OR($A29="",$B29=""),"",'MPTO_working_2-way'!E28)</f>
        <v>2.3714710252600297</v>
      </c>
      <c r="H29" s="46">
        <f>IF(OR($A29="",$B29=""),"",'OddsRatio_working_2-way'!M28)</f>
        <v>1.728868986855663</v>
      </c>
      <c r="I29" s="46">
        <f>IF(OR($A29="",$B29=""),"",'OddsRatio_working_2-way'!N28)</f>
        <v>2.3719886811400706</v>
      </c>
      <c r="J29" s="46">
        <f>IF('Log_working_2-way'!$D28="","",A29^('Log_working_2-way'!$D28))</f>
        <v>1.7253734306956654</v>
      </c>
      <c r="K29" s="48">
        <f>IF('Log_working_2-way'!$D28="","",B29^('Log_working_2-way'!$D28))</f>
        <v>2.3786002597874161</v>
      </c>
      <c r="L29" s="64">
        <f t="shared" si="11"/>
        <v>0.57575757575757569</v>
      </c>
      <c r="M29" s="64">
        <f t="shared" si="12"/>
        <v>0.42424242424242425</v>
      </c>
      <c r="N29" s="65">
        <v>100</v>
      </c>
      <c r="O29" s="65">
        <f t="shared" si="13"/>
        <v>40.476190476190474</v>
      </c>
      <c r="P29" s="65">
        <f t="shared" si="14"/>
        <v>56.140350877192972</v>
      </c>
      <c r="Q29" s="65">
        <f t="shared" si="15"/>
        <v>43.859649122807021</v>
      </c>
      <c r="R29" s="65">
        <f t="shared" si="16"/>
        <v>59.523809523809526</v>
      </c>
      <c r="S29" s="66">
        <f t="shared" si="17"/>
        <v>-3.3834586466165462</v>
      </c>
      <c r="T29" s="66">
        <f t="shared" si="18"/>
        <v>-3.3834586466165533</v>
      </c>
      <c r="U29" t="s">
        <v>373</v>
      </c>
      <c r="V29" t="s">
        <v>388</v>
      </c>
    </row>
    <row r="30" spans="1:24" ht="15" x14ac:dyDescent="0.25">
      <c r="A30">
        <v>1.68</v>
      </c>
      <c r="B30">
        <v>2.27</v>
      </c>
      <c r="C30" s="45">
        <f t="shared" si="10"/>
        <v>3.5766729599328695E-2</v>
      </c>
      <c r="D30" s="46">
        <f>IF(OR($A30="",$B30=""),"",A30*'MPTO_working_2-way'!$G29)</f>
        <v>1.7400881057268722</v>
      </c>
      <c r="E30" s="48">
        <f>IF(OR($A30="",$B30=""),"",B30*'MPTO_working_2-way'!$G29)</f>
        <v>2.3511904761904763</v>
      </c>
      <c r="F30" s="46">
        <f>IF(OR($A30="",$B30=""),"",'MPTO_working_2-way'!D29)</f>
        <v>1.7320374239258789</v>
      </c>
      <c r="G30" s="48">
        <f>IF(OR($A30="",$B30=""),"",'MPTO_working_2-way'!E29)</f>
        <v>2.3660503784588656</v>
      </c>
      <c r="H30" s="46">
        <f>IF(OR($A30="",$B30=""),"",'OddsRatio_working_2-way'!M29)</f>
        <v>1.7317329231804059</v>
      </c>
      <c r="I30" s="46">
        <f>IF(OR($A30="",$B30=""),"",'OddsRatio_working_2-way'!N29)</f>
        <v>2.3666188418222287</v>
      </c>
      <c r="J30" s="46">
        <f>IF('Log_working_2-way'!$D29="","",A30^('Log_working_2-way'!$D29))</f>
        <v>1.72807279838637</v>
      </c>
      <c r="K30" s="48">
        <f>IF('Log_working_2-way'!$D29="","",B30^('Log_working_2-way'!$D29))</f>
        <v>2.37348902776783</v>
      </c>
      <c r="L30" s="64">
        <f t="shared" si="11"/>
        <v>0.57468354430379742</v>
      </c>
      <c r="M30" s="64">
        <f t="shared" si="12"/>
        <v>0.42531645569620252</v>
      </c>
      <c r="N30" s="65">
        <v>100</v>
      </c>
      <c r="O30" s="65">
        <f t="shared" si="13"/>
        <v>40.476190476190474</v>
      </c>
      <c r="P30" s="65">
        <f t="shared" si="14"/>
        <v>55.947136563876647</v>
      </c>
      <c r="Q30" s="65">
        <f t="shared" si="15"/>
        <v>44.052863436123346</v>
      </c>
      <c r="R30" s="65">
        <f t="shared" si="16"/>
        <v>59.523809523809526</v>
      </c>
      <c r="S30" s="66">
        <f t="shared" si="17"/>
        <v>-3.5766729599328713</v>
      </c>
      <c r="T30" s="66">
        <f t="shared" si="18"/>
        <v>-3.5766729599328784</v>
      </c>
      <c r="U30" t="s">
        <v>357</v>
      </c>
      <c r="V30" t="s">
        <v>376</v>
      </c>
    </row>
    <row r="31" spans="1:24" ht="15" x14ac:dyDescent="0.25">
      <c r="A31"/>
      <c r="B31"/>
      <c r="C31" s="45" t="str">
        <f t="shared" si="10"/>
        <v/>
      </c>
      <c r="D31" s="46" t="str">
        <f>IF(OR($A31="",$B31=""),"",A31*'MPTO_working_2-way'!$G30)</f>
        <v/>
      </c>
      <c r="E31" s="48" t="str">
        <f>IF(OR($A31="",$B31=""),"",B31*'MPTO_working_2-way'!$G30)</f>
        <v/>
      </c>
      <c r="F31" s="46" t="str">
        <f>IF(OR($A31="",$B31=""),"",'MPTO_working_2-way'!D30)</f>
        <v/>
      </c>
      <c r="G31" s="48" t="str">
        <f>IF(OR($A31="",$B31=""),"",'MPTO_working_2-way'!E30)</f>
        <v/>
      </c>
      <c r="H31" s="46" t="str">
        <f>IF(OR($A31="",$B31=""),"",'OddsRatio_working_2-way'!M30)</f>
        <v/>
      </c>
      <c r="I31" s="46" t="str">
        <f>IF(OR($A31="",$B31=""),"",'OddsRatio_working_2-way'!N30)</f>
        <v/>
      </c>
      <c r="J31" s="46" t="str">
        <f>IF('Log_working_2-way'!$D30="","",A31^('Log_working_2-way'!$D30))</f>
        <v/>
      </c>
      <c r="K31" s="48" t="str">
        <f>IF('Log_working_2-way'!$D30="","",B31^('Log_working_2-way'!$D30))</f>
        <v/>
      </c>
      <c r="L31" s="64" t="e">
        <f t="shared" si="11"/>
        <v>#VALUE!</v>
      </c>
      <c r="M31" s="64" t="e">
        <f t="shared" si="12"/>
        <v>#VALUE!</v>
      </c>
      <c r="N31" s="65">
        <v>100</v>
      </c>
      <c r="O31" s="65" t="e">
        <f t="shared" si="13"/>
        <v>#DIV/0!</v>
      </c>
      <c r="P31" s="65" t="e">
        <f t="shared" si="14"/>
        <v>#DIV/0!</v>
      </c>
      <c r="Q31" s="65" t="e">
        <f t="shared" si="15"/>
        <v>#DIV/0!</v>
      </c>
      <c r="R31" s="65" t="e">
        <f t="shared" si="16"/>
        <v>#DIV/0!</v>
      </c>
      <c r="S31" s="66" t="e">
        <f t="shared" si="17"/>
        <v>#DIV/0!</v>
      </c>
      <c r="T31" s="66" t="e">
        <f t="shared" si="18"/>
        <v>#DIV/0!</v>
      </c>
      <c r="U31" t="s">
        <v>374</v>
      </c>
      <c r="V31" t="s">
        <v>377</v>
      </c>
    </row>
    <row r="32" spans="1:24" ht="15" x14ac:dyDescent="0.25">
      <c r="A32">
        <v>1.58</v>
      </c>
      <c r="B32">
        <v>2.5099999999999998</v>
      </c>
      <c r="C32" s="45">
        <f t="shared" si="10"/>
        <v>3.1317766907055233E-2</v>
      </c>
      <c r="D32" s="46">
        <f>IF(OR($A32="",$B32=""),"",A32*'MPTO_working_2-way'!$G31)</f>
        <v>1.6294820717131473</v>
      </c>
      <c r="E32" s="48">
        <f>IF(OR($A32="",$B32=""),"",B32*'MPTO_working_2-way'!$G31)</f>
        <v>2.5886075949367084</v>
      </c>
      <c r="F32" s="46">
        <f>IF(OR($A32="",$B32=""),"",'MPTO_working_2-way'!D31)</f>
        <v>1.6200825197107724</v>
      </c>
      <c r="G32" s="48">
        <f>IF(OR($A32="",$B32=""),"",'MPTO_working_2-way'!E31)</f>
        <v>2.6126885829105997</v>
      </c>
      <c r="H32" s="46">
        <f>IF(OR($A32="",$B32=""),"",'OddsRatio_working_2-way'!M31)</f>
        <v>1.6197628258171834</v>
      </c>
      <c r="I32" s="46">
        <f>IF(OR($A32="",$B32=""),"",'OddsRatio_working_2-way'!N31)</f>
        <v>2.61352046031715</v>
      </c>
      <c r="J32" s="46">
        <f>IF('Log_working_2-way'!$D31="","",A32^('Log_working_2-way'!$D31))</f>
        <v>1.6154906063262049</v>
      </c>
      <c r="K32" s="48">
        <f>IF('Log_working_2-way'!$D31="","",B32^('Log_working_2-way'!$D31))</f>
        <v>2.6247201658670791</v>
      </c>
      <c r="L32" s="64">
        <f t="shared" si="11"/>
        <v>0.61369193154034229</v>
      </c>
      <c r="M32" s="64">
        <f t="shared" si="12"/>
        <v>0.38630806845965776</v>
      </c>
      <c r="N32" s="65">
        <v>100</v>
      </c>
      <c r="O32" s="65">
        <f t="shared" si="13"/>
        <v>36.708860759493668</v>
      </c>
      <c r="P32" s="65">
        <f t="shared" si="14"/>
        <v>60.15936254980079</v>
      </c>
      <c r="Q32" s="65">
        <f t="shared" si="15"/>
        <v>39.840637450199203</v>
      </c>
      <c r="R32" s="65">
        <f t="shared" si="16"/>
        <v>63.291139240506325</v>
      </c>
      <c r="S32" s="66">
        <f t="shared" si="17"/>
        <v>-3.1317766907055358</v>
      </c>
      <c r="T32" s="66">
        <f t="shared" si="18"/>
        <v>-3.1317766907055358</v>
      </c>
      <c r="U32" t="s">
        <v>74</v>
      </c>
      <c r="V32" t="s">
        <v>75</v>
      </c>
    </row>
    <row r="33" spans="1:22" ht="15" x14ac:dyDescent="0.25">
      <c r="A33">
        <v>1.45</v>
      </c>
      <c r="B33">
        <v>2.84</v>
      </c>
      <c r="C33" s="45">
        <f t="shared" si="10"/>
        <v>4.1767848470131153E-2</v>
      </c>
      <c r="D33" s="46">
        <f>IF(OR($A33="",$B33=""),"",A33*'MPTO_working_2-way'!$G32)</f>
        <v>1.51056338028169</v>
      </c>
      <c r="E33" s="48">
        <f>IF(OR($A33="",$B33=""),"",B33*'MPTO_working_2-way'!$G32)</f>
        <v>2.9586206896551723</v>
      </c>
      <c r="F33" s="46">
        <f>IF(OR($A33="",$B33=""),"",'MPTO_working_2-way'!D32)</f>
        <v>1.495279593318809</v>
      </c>
      <c r="G33" s="48">
        <f>IF(OR($A33="",$B33=""),"",'MPTO_working_2-way'!E32)</f>
        <v>3.0190615835777126</v>
      </c>
      <c r="H33" s="46">
        <f>IF(OR($A33="",$B33=""),"",'OddsRatio_working_2-way'!M32)</f>
        <v>1.4945353550468399</v>
      </c>
      <c r="I33" s="46">
        <f>IF(OR($A33="",$B33=""),"",'OddsRatio_working_2-way'!N32)</f>
        <v>3.0221001184137459</v>
      </c>
      <c r="J33" s="46">
        <f>IF('Log_working_2-way'!$D32="","",A33^('Log_working_2-way'!$D32))</f>
        <v>1.4875089097641707</v>
      </c>
      <c r="K33" s="48">
        <f>IF('Log_working_2-way'!$D32="","",B33^('Log_working_2-way'!$D32))</f>
        <v>3.0512445618322679</v>
      </c>
      <c r="L33" s="64">
        <f t="shared" si="11"/>
        <v>0.66200466200466201</v>
      </c>
      <c r="M33" s="64">
        <f t="shared" si="12"/>
        <v>0.33799533799533799</v>
      </c>
      <c r="N33" s="65">
        <v>100</v>
      </c>
      <c r="O33" s="65">
        <f t="shared" si="13"/>
        <v>31.03448275862069</v>
      </c>
      <c r="P33" s="65">
        <f t="shared" si="14"/>
        <v>64.788732394366207</v>
      </c>
      <c r="Q33" s="65">
        <f t="shared" si="15"/>
        <v>35.211267605633807</v>
      </c>
      <c r="R33" s="65">
        <f t="shared" si="16"/>
        <v>68.965517241379317</v>
      </c>
      <c r="S33" s="66">
        <f t="shared" si="17"/>
        <v>-4.176784847013117</v>
      </c>
      <c r="T33" s="66">
        <f t="shared" si="18"/>
        <v>-4.1767848470131099</v>
      </c>
      <c r="U33" t="s">
        <v>68</v>
      </c>
      <c r="V33" t="s">
        <v>73</v>
      </c>
    </row>
    <row r="34" spans="1:22" ht="15" x14ac:dyDescent="0.25">
      <c r="A34">
        <v>1.63</v>
      </c>
      <c r="B34">
        <v>2.4</v>
      </c>
      <c r="C34" s="45">
        <f t="shared" si="10"/>
        <v>3.0163599182004175E-2</v>
      </c>
      <c r="D34" s="46">
        <f>IF(OR($A34="",$B34=""),"",A34*'MPTO_working_2-way'!$G33)</f>
        <v>1.6791666666666667</v>
      </c>
      <c r="E34" s="48">
        <f>IF(OR($A34="",$B34=""),"",B34*'MPTO_working_2-way'!$G33)</f>
        <v>2.4723926380368098</v>
      </c>
      <c r="F34" s="46">
        <f>IF(OR($A34="",$B34=""),"",'MPTO_working_2-way'!D33)</f>
        <v>1.6710807347287484</v>
      </c>
      <c r="G34" s="48">
        <f>IF(OR($A34="",$B34=""),"",'MPTO_working_2-way'!E33)</f>
        <v>2.49013367281986</v>
      </c>
      <c r="H34" s="46">
        <f>IF(OR($A34="",$B34=""),"",'OddsRatio_working_2-way'!M33)</f>
        <v>1.670820393249937</v>
      </c>
      <c r="I34" s="46">
        <f>IF(OR($A34="",$B34=""),"",'OddsRatio_working_2-way'!N33)</f>
        <v>2.4907119849998605</v>
      </c>
      <c r="J34" s="46">
        <f>IF('Log_working_2-way'!$D33="","",A34^('Log_working_2-way'!$D33))</f>
        <v>1.6671533200634385</v>
      </c>
      <c r="K34" s="48">
        <f>IF('Log_working_2-way'!$D33="","",B34^('Log_working_2-way'!$D33))</f>
        <v>2.4989058285805683</v>
      </c>
      <c r="L34" s="64">
        <f t="shared" si="11"/>
        <v>0.59553349875930517</v>
      </c>
      <c r="M34" s="64">
        <f t="shared" si="12"/>
        <v>0.40446650124069478</v>
      </c>
      <c r="N34" s="65">
        <v>100</v>
      </c>
      <c r="O34" s="65">
        <f t="shared" si="13"/>
        <v>38.650306748466257</v>
      </c>
      <c r="P34" s="65">
        <f t="shared" si="14"/>
        <v>58.333333333333336</v>
      </c>
      <c r="Q34" s="65">
        <f t="shared" si="15"/>
        <v>41.666666666666671</v>
      </c>
      <c r="R34" s="65">
        <f t="shared" si="16"/>
        <v>61.349693251533743</v>
      </c>
      <c r="S34" s="66">
        <f t="shared" si="17"/>
        <v>-3.0163599182004148</v>
      </c>
      <c r="T34" s="66">
        <f t="shared" si="18"/>
        <v>-3.0163599182004077</v>
      </c>
      <c r="U34" t="s">
        <v>134</v>
      </c>
      <c r="V34" t="s">
        <v>138</v>
      </c>
    </row>
    <row r="35" spans="1:22" ht="15" x14ac:dyDescent="0.25">
      <c r="A35">
        <v>2.36</v>
      </c>
      <c r="B35">
        <v>1.65</v>
      </c>
      <c r="C35" s="45">
        <f t="shared" si="10"/>
        <v>2.9789419619928204E-2</v>
      </c>
      <c r="D35" s="46">
        <f>IF(OR($A35="",$B35=""),"",A35*'MPTO_working_2-way'!$G34)</f>
        <v>2.4303030303030306</v>
      </c>
      <c r="E35" s="48">
        <f>IF(OR($A35="",$B35=""),"",B35*'MPTO_working_2-way'!$G34)</f>
        <v>1.6991525423728815</v>
      </c>
      <c r="F35" s="46">
        <f>IF(OR($A35="",$B35=""),"",'MPTO_working_2-way'!D34)</f>
        <v>2.4459798994974875</v>
      </c>
      <c r="G35" s="48">
        <f>IF(OR($A35="",$B35=""),"",'MPTO_working_2-way'!E34)</f>
        <v>1.691572545612511</v>
      </c>
      <c r="H35" s="46">
        <f>IF(OR($A35="",$B35=""),"",'OddsRatio_working_2-way'!M34)</f>
        <v>2.4464811413591585</v>
      </c>
      <c r="I35" s="46">
        <f>IF(OR($A35="",$B35=""),"",'OddsRatio_working_2-way'!N34)</f>
        <v>1.6913328984437157</v>
      </c>
      <c r="J35" s="46">
        <f>IF('Log_working_2-way'!$D34="","",A35^('Log_working_2-way'!$D34))</f>
        <v>2.4537046927110477</v>
      </c>
      <c r="K35" s="48">
        <f>IF('Log_working_2-way'!$D34="","",B35^('Log_working_2-way'!$D34))</f>
        <v>1.6878976211702592</v>
      </c>
      <c r="L35" s="64">
        <f t="shared" si="11"/>
        <v>0.41147132169576056</v>
      </c>
      <c r="M35" s="64">
        <f t="shared" si="12"/>
        <v>0.58852867830423938</v>
      </c>
      <c r="N35" s="65">
        <v>100</v>
      </c>
      <c r="O35" s="65">
        <f t="shared" si="13"/>
        <v>57.627118644067799</v>
      </c>
      <c r="P35" s="65">
        <f t="shared" si="14"/>
        <v>39.393939393939398</v>
      </c>
      <c r="Q35" s="65">
        <f t="shared" si="15"/>
        <v>60.606060606060609</v>
      </c>
      <c r="R35" s="65">
        <f t="shared" si="16"/>
        <v>42.372881355932208</v>
      </c>
      <c r="S35" s="66">
        <f t="shared" si="17"/>
        <v>-2.9789419619928097</v>
      </c>
      <c r="T35" s="66">
        <f t="shared" si="18"/>
        <v>-2.9789419619928097</v>
      </c>
      <c r="U35" t="s">
        <v>78</v>
      </c>
      <c r="V35" t="s">
        <v>70</v>
      </c>
    </row>
    <row r="36" spans="1:22" ht="15" x14ac:dyDescent="0.25">
      <c r="A36">
        <v>2.23</v>
      </c>
      <c r="B36">
        <v>1.7</v>
      </c>
      <c r="C36" s="45">
        <f t="shared" si="10"/>
        <v>3.6665787391189752E-2</v>
      </c>
      <c r="D36" s="46">
        <f>IF(OR($A36="",$B36=""),"",A36*'MPTO_working_2-way'!$G35)</f>
        <v>2.3117647058823532</v>
      </c>
      <c r="E36" s="48">
        <f>IF(OR($A36="",$B36=""),"",B36*'MPTO_working_2-way'!$G35)</f>
        <v>1.7623318385650226</v>
      </c>
      <c r="F36" s="46">
        <f>IF(OR($A36="",$B36=""),"",'MPTO_working_2-way'!D35)</f>
        <v>2.3250536645200861</v>
      </c>
      <c r="G36" s="48">
        <f>IF(OR($A36="",$B36=""),"",'MPTO_working_2-way'!E35)</f>
        <v>1.754686415181671</v>
      </c>
      <c r="H36" s="46">
        <f>IF(OR($A36="",$B36=""),"",'OddsRatio_working_2-way'!M35)</f>
        <v>2.3255726525328053</v>
      </c>
      <c r="I36" s="46">
        <f>IF(OR($A36="",$B36=""),"",'OddsRatio_working_2-way'!N35)</f>
        <v>1.7543909404658247</v>
      </c>
      <c r="J36" s="46">
        <f>IF('Log_working_2-way'!$D35="","",A36^('Log_working_2-way'!$D35))</f>
        <v>2.3317115132269501</v>
      </c>
      <c r="K36" s="48">
        <f>IF('Log_working_2-way'!$D35="","",B36^('Log_working_2-way'!$D35))</f>
        <v>1.7509133848191525</v>
      </c>
      <c r="L36" s="64">
        <f t="shared" si="11"/>
        <v>0.43256997455470736</v>
      </c>
      <c r="M36" s="64">
        <f t="shared" si="12"/>
        <v>0.56743002544529253</v>
      </c>
      <c r="N36" s="65">
        <v>100</v>
      </c>
      <c r="O36" s="65">
        <f t="shared" si="13"/>
        <v>55.156950672645742</v>
      </c>
      <c r="P36" s="65">
        <f t="shared" si="14"/>
        <v>41.176470588235297</v>
      </c>
      <c r="Q36" s="65">
        <f t="shared" si="15"/>
        <v>58.82352941176471</v>
      </c>
      <c r="R36" s="65">
        <f t="shared" si="16"/>
        <v>44.843049327354265</v>
      </c>
      <c r="S36" s="66">
        <f t="shared" si="17"/>
        <v>-3.6665787391189681</v>
      </c>
      <c r="T36" s="66">
        <f t="shared" si="18"/>
        <v>-3.6665787391189681</v>
      </c>
      <c r="U36" t="s">
        <v>46</v>
      </c>
      <c r="V36" t="s">
        <v>82</v>
      </c>
    </row>
    <row r="37" spans="1:22" ht="15" x14ac:dyDescent="0.25">
      <c r="A37">
        <v>2.61</v>
      </c>
      <c r="B37">
        <v>1.54</v>
      </c>
      <c r="C37" s="45">
        <f t="shared" si="10"/>
        <v>3.2492411802756749E-2</v>
      </c>
      <c r="D37" s="46">
        <f>IF(OR($A37="",$B37=""),"",A37*'MPTO_working_2-way'!$G36)</f>
        <v>2.6948051948051952</v>
      </c>
      <c r="E37" s="48">
        <f>IF(OR($A37="",$B37=""),"",B37*'MPTO_working_2-way'!$G36)</f>
        <v>1.5900383141762455</v>
      </c>
      <c r="F37" s="46">
        <f>IF(OR($A37="",$B37=""),"",'MPTO_working_2-way'!D36)</f>
        <v>2.725571302637825</v>
      </c>
      <c r="G37" s="48">
        <f>IF(OR($A37="",$B37=""),"",'MPTO_working_2-way'!E36)</f>
        <v>1.5795182143278188</v>
      </c>
      <c r="H37" s="46">
        <f>IF(OR($A37="",$B37=""),"",'OddsRatio_working_2-way'!M36)</f>
        <v>2.7266966964355612</v>
      </c>
      <c r="I37" s="46">
        <f>IF(OR($A37="",$B37=""),"",'OddsRatio_working_2-way'!N36)</f>
        <v>1.5791405068790083</v>
      </c>
      <c r="J37" s="46">
        <f>IF('Log_working_2-way'!$D36="","",A37^('Log_working_2-way'!$D36))</f>
        <v>2.7411050265020145</v>
      </c>
      <c r="K37" s="48">
        <f>IF('Log_working_2-way'!$D36="","",B37^('Log_working_2-way'!$D36))</f>
        <v>1.5743478910108941</v>
      </c>
      <c r="L37" s="64">
        <f t="shared" si="11"/>
        <v>0.37108433734939755</v>
      </c>
      <c r="M37" s="64">
        <f t="shared" si="12"/>
        <v>0.62891566265060228</v>
      </c>
      <c r="N37" s="65">
        <v>100</v>
      </c>
      <c r="O37" s="65">
        <f t="shared" si="13"/>
        <v>61.685823754789276</v>
      </c>
      <c r="P37" s="65">
        <f t="shared" si="14"/>
        <v>35.064935064935064</v>
      </c>
      <c r="Q37" s="65">
        <f t="shared" si="15"/>
        <v>64.935064935064929</v>
      </c>
      <c r="R37" s="65">
        <f t="shared" si="16"/>
        <v>38.314176245210732</v>
      </c>
      <c r="S37" s="66">
        <f t="shared" si="17"/>
        <v>-3.2492411802756536</v>
      </c>
      <c r="T37" s="66">
        <f t="shared" si="18"/>
        <v>-3.2492411802756678</v>
      </c>
      <c r="U37" t="s">
        <v>80</v>
      </c>
      <c r="V37" t="s">
        <v>76</v>
      </c>
    </row>
    <row r="38" spans="1:22" ht="15" x14ac:dyDescent="0.25">
      <c r="A38">
        <v>1.97</v>
      </c>
      <c r="B38">
        <v>1.92</v>
      </c>
      <c r="C38" s="45">
        <f t="shared" si="10"/>
        <v>2.844754653130277E-2</v>
      </c>
      <c r="D38" s="46">
        <f>IF(OR($A38="",$B38=""),"",A38*'MPTO_working_2-way'!$G37)</f>
        <v>2.0260416666666665</v>
      </c>
      <c r="E38" s="48">
        <f>IF(OR($A38="",$B38=""),"",B38*'MPTO_working_2-way'!$G37)</f>
        <v>1.9746192893401013</v>
      </c>
      <c r="F38" s="46">
        <f>IF(OR($A38="",$B38=""),"",'MPTO_working_2-way'!D37)</f>
        <v>2.0267924123888115</v>
      </c>
      <c r="G38" s="48">
        <f>IF(OR($A38="",$B38=""),"",'MPTO_working_2-way'!E37)</f>
        <v>1.9739066903246005</v>
      </c>
      <c r="H38" s="46">
        <f>IF(OR($A38="",$B38=""),"",'OddsRatio_working_2-way'!M37)</f>
        <v>2.0268144068364817</v>
      </c>
      <c r="I38" s="46">
        <f>IF(OR($A38="",$B38=""),"",'OddsRatio_working_2-way'!N37)</f>
        <v>1.9738858291644976</v>
      </c>
      <c r="J38" s="46">
        <f>IF('Log_working_2-way'!$D37="","",A38^('Log_working_2-way'!$D37))</f>
        <v>2.0271548987306875</v>
      </c>
      <c r="K38" s="48">
        <f>IF('Log_working_2-way'!$D37="","",B38^('Log_working_2-way'!$D37))</f>
        <v>1.9735629954505829</v>
      </c>
      <c r="L38" s="64">
        <f t="shared" si="11"/>
        <v>0.49357326478149105</v>
      </c>
      <c r="M38" s="64">
        <f t="shared" si="12"/>
        <v>0.50642673521850901</v>
      </c>
      <c r="N38" s="65">
        <v>100</v>
      </c>
      <c r="O38" s="65">
        <f t="shared" si="13"/>
        <v>49.238578680203041</v>
      </c>
      <c r="P38" s="65">
        <f t="shared" si="14"/>
        <v>47.916666666666671</v>
      </c>
      <c r="Q38" s="65">
        <f t="shared" si="15"/>
        <v>52.083333333333336</v>
      </c>
      <c r="R38" s="65">
        <f t="shared" si="16"/>
        <v>50.761421319796952</v>
      </c>
      <c r="S38" s="66">
        <f t="shared" si="17"/>
        <v>-2.8447546531302947</v>
      </c>
      <c r="T38" s="66">
        <f t="shared" si="18"/>
        <v>-2.8447546531302805</v>
      </c>
      <c r="U38" t="s">
        <v>49</v>
      </c>
      <c r="V38" t="s">
        <v>45</v>
      </c>
    </row>
    <row r="39" spans="1:22" ht="15" x14ac:dyDescent="0.25">
      <c r="A39">
        <v>2.19</v>
      </c>
      <c r="B39">
        <v>1.73</v>
      </c>
      <c r="C39" s="45">
        <f t="shared" si="10"/>
        <v>3.4655686647135031E-2</v>
      </c>
      <c r="D39" s="46">
        <f>IF(OR($A39="",$B39=""),"",A39*'MPTO_working_2-way'!$G38)</f>
        <v>2.2658959537572256</v>
      </c>
      <c r="E39" s="48">
        <f>IF(OR($A39="",$B39=""),"",B39*'MPTO_working_2-way'!$G38)</f>
        <v>1.7899543378995435</v>
      </c>
      <c r="F39" s="46">
        <f>IF(OR($A39="",$B39=""),"",'MPTO_working_2-way'!D38)</f>
        <v>2.2763841740018629</v>
      </c>
      <c r="G39" s="48">
        <f>IF(OR($A39="",$B39=""),"",'MPTO_working_2-way'!E38)</f>
        <v>1.7834631769717797</v>
      </c>
      <c r="H39" s="46">
        <f>IF(OR($A39="",$B39=""),"",'OddsRatio_working_2-way'!M38)</f>
        <v>2.2767681803292916</v>
      </c>
      <c r="I39" s="46">
        <f>IF(OR($A39="",$B39=""),"",'OddsRatio_working_2-way'!N38)</f>
        <v>1.7832275391935992</v>
      </c>
      <c r="J39" s="46">
        <f>IF('Log_working_2-way'!$D38="","",A39^('Log_working_2-way'!$D38))</f>
        <v>2.2815927958159761</v>
      </c>
      <c r="K39" s="48">
        <f>IF('Log_working_2-way'!$D38="","",B39^('Log_working_2-way'!$D38))</f>
        <v>1.7802790428165938</v>
      </c>
      <c r="L39" s="64">
        <f t="shared" si="11"/>
        <v>0.44132653061224486</v>
      </c>
      <c r="M39" s="64">
        <f t="shared" si="12"/>
        <v>0.55867346938775508</v>
      </c>
      <c r="N39" s="65">
        <v>100</v>
      </c>
      <c r="O39" s="65">
        <f t="shared" si="13"/>
        <v>54.337899543379002</v>
      </c>
      <c r="P39" s="65">
        <f t="shared" si="14"/>
        <v>42.196531791907518</v>
      </c>
      <c r="Q39" s="65">
        <f t="shared" si="15"/>
        <v>57.80346820809249</v>
      </c>
      <c r="R39" s="65">
        <f t="shared" si="16"/>
        <v>45.662100456621005</v>
      </c>
      <c r="S39" s="66">
        <f t="shared" si="17"/>
        <v>-3.4655686647134871</v>
      </c>
      <c r="T39" s="66">
        <f t="shared" si="18"/>
        <v>-3.4655686647134871</v>
      </c>
      <c r="U39" t="s">
        <v>48</v>
      </c>
      <c r="V39" t="s">
        <v>44</v>
      </c>
    </row>
    <row r="40" spans="1:22" ht="15" x14ac:dyDescent="0.25">
      <c r="A40">
        <v>2.13</v>
      </c>
      <c r="B40">
        <v>1.78</v>
      </c>
      <c r="C40" s="45">
        <f t="shared" si="10"/>
        <v>3.128132088410629E-2</v>
      </c>
      <c r="D40" s="46">
        <f>IF(OR($A40="",$B40=""),"",A40*'MPTO_working_2-way'!$G39)</f>
        <v>2.1966292134831464</v>
      </c>
      <c r="E40" s="48">
        <f>IF(OR($A40="",$B40=""),"",B40*'MPTO_working_2-way'!$G39)</f>
        <v>1.8356807511737092</v>
      </c>
      <c r="F40" s="46">
        <f>IF(OR($A40="",$B40=""),"",'MPTO_working_2-way'!D39)</f>
        <v>2.2034055907479515</v>
      </c>
      <c r="G40" s="48">
        <f>IF(OR($A40="",$B40=""),"",'MPTO_working_2-way'!E39)</f>
        <v>1.8309750325976726</v>
      </c>
      <c r="H40" s="46">
        <f>IF(OR($A40="",$B40=""),"",'OddsRatio_working_2-way'!M39)</f>
        <v>2.2036269973367788</v>
      </c>
      <c r="I40" s="46">
        <f>IF(OR($A40="",$B40=""),"",'OddsRatio_working_2-way'!N39)</f>
        <v>1.8308221751528204</v>
      </c>
      <c r="J40" s="46">
        <f>IF('Log_working_2-way'!$D39="","",A40^('Log_working_2-way'!$D39))</f>
        <v>2.2067247005110642</v>
      </c>
      <c r="K40" s="48">
        <f>IF('Log_working_2-way'!$D39="","",B40^('Log_working_2-way'!$D39))</f>
        <v>1.8286894264917752</v>
      </c>
      <c r="L40" s="64">
        <f t="shared" si="11"/>
        <v>0.45524296675191805</v>
      </c>
      <c r="M40" s="64">
        <f t="shared" si="12"/>
        <v>0.54475703324808178</v>
      </c>
      <c r="N40" s="65">
        <v>100</v>
      </c>
      <c r="O40" s="65">
        <f t="shared" si="13"/>
        <v>53.051643192488264</v>
      </c>
      <c r="P40" s="65">
        <f t="shared" si="14"/>
        <v>43.820224719101127</v>
      </c>
      <c r="Q40" s="65">
        <f t="shared" si="15"/>
        <v>56.17977528089888</v>
      </c>
      <c r="R40" s="65">
        <f t="shared" si="16"/>
        <v>46.948356807511736</v>
      </c>
      <c r="S40" s="66">
        <f t="shared" si="17"/>
        <v>-3.1281320884106165</v>
      </c>
      <c r="T40" s="66">
        <f t="shared" si="18"/>
        <v>-3.1281320884106094</v>
      </c>
      <c r="U40" t="s">
        <v>79</v>
      </c>
      <c r="V40" t="s">
        <v>283</v>
      </c>
    </row>
    <row r="41" spans="1:22" ht="15" x14ac:dyDescent="0.25">
      <c r="A41">
        <v>2.4700000000000002</v>
      </c>
      <c r="B41">
        <v>1.59</v>
      </c>
      <c r="C41" s="45">
        <f t="shared" si="10"/>
        <v>3.37891172052045E-2</v>
      </c>
      <c r="D41" s="46">
        <f>IF(OR($A41="",$B41=""),"",A41*'MPTO_working_2-way'!$G40)</f>
        <v>2.5534591194968552</v>
      </c>
      <c r="E41" s="48">
        <f>IF(OR($A41="",$B41=""),"",B41*'MPTO_working_2-way'!$G40)</f>
        <v>1.6437246963562753</v>
      </c>
      <c r="F41" s="46">
        <f>IF(OR($A41="",$B41=""),"",'MPTO_working_2-way'!D40)</f>
        <v>2.5775604633610079</v>
      </c>
      <c r="G41" s="48">
        <f>IF(OR($A41="",$B41=""),"",'MPTO_working_2-way'!E40)</f>
        <v>1.6338901254342355</v>
      </c>
      <c r="H41" s="46">
        <f>IF(OR($A41="",$B41=""),"",'OddsRatio_working_2-way'!M40)</f>
        <v>2.5784566588059405</v>
      </c>
      <c r="I41" s="46">
        <f>IF(OR($A41="",$B41=""),"",'OddsRatio_working_2-way'!N40)</f>
        <v>1.6335302236023845</v>
      </c>
      <c r="J41" s="46">
        <f>IF('Log_working_2-way'!$D40="","",A41^('Log_working_2-way'!$D40))</f>
        <v>2.5896826442672194</v>
      </c>
      <c r="K41" s="48">
        <f>IF('Log_working_2-way'!$D40="","",B41^('Log_working_2-way'!$D40))</f>
        <v>1.6290563739914652</v>
      </c>
      <c r="L41" s="64">
        <f t="shared" si="11"/>
        <v>0.39162561576354682</v>
      </c>
      <c r="M41" s="64">
        <f t="shared" si="12"/>
        <v>0.60837438423645318</v>
      </c>
      <c r="N41" s="65">
        <v>100</v>
      </c>
      <c r="O41" s="65">
        <f t="shared" si="13"/>
        <v>59.514170040485837</v>
      </c>
      <c r="P41" s="65">
        <f t="shared" si="14"/>
        <v>37.106918238993707</v>
      </c>
      <c r="Q41" s="65">
        <f t="shared" si="15"/>
        <v>62.893081761006286</v>
      </c>
      <c r="R41" s="65">
        <f t="shared" si="16"/>
        <v>40.48582995951417</v>
      </c>
      <c r="S41" s="66">
        <f t="shared" si="17"/>
        <v>-3.3789117205204491</v>
      </c>
      <c r="T41" s="66">
        <f t="shared" si="18"/>
        <v>-3.3789117205204633</v>
      </c>
      <c r="U41" t="s">
        <v>47</v>
      </c>
      <c r="V41" t="s">
        <v>77</v>
      </c>
    </row>
    <row r="42" spans="1:22" ht="15" x14ac:dyDescent="0.25">
      <c r="A42">
        <v>1.87</v>
      </c>
      <c r="B42">
        <v>2.0299999999999998</v>
      </c>
      <c r="C42" s="45">
        <f t="shared" si="10"/>
        <v>2.737019572719368E-2</v>
      </c>
      <c r="D42" s="46">
        <f>IF(OR($A42="",$B42=""),"",A42*'MPTO_working_2-way'!$G41)</f>
        <v>1.9211822660098523</v>
      </c>
      <c r="E42" s="48">
        <f>IF(OR($A42="",$B42=""),"",B42*'MPTO_working_2-way'!$G41)</f>
        <v>2.0855614973262031</v>
      </c>
      <c r="F42" s="46">
        <f>IF(OR($A42="",$B42=""),"",'MPTO_working_2-way'!D41)</f>
        <v>1.9191122570208035</v>
      </c>
      <c r="G42" s="48">
        <f>IF(OR($A42="",$B42=""),"",'MPTO_working_2-way'!E41)</f>
        <v>2.0880063804625832</v>
      </c>
      <c r="H42" s="46">
        <f>IF(OR($A42="",$B42=""),"",'OddsRatio_working_2-way'!M41)</f>
        <v>1.9190539669544755</v>
      </c>
      <c r="I42" s="46">
        <f>IF(OR($A42="",$B42=""),"",'OddsRatio_working_2-way'!N41)</f>
        <v>2.0880753861644932</v>
      </c>
      <c r="J42" s="46">
        <f>IF('Log_working_2-way'!$D41="","",A42^('Log_working_2-way'!$D41))</f>
        <v>1.9181177959672178</v>
      </c>
      <c r="K42" s="48">
        <f>IF('Log_working_2-way'!$D41="","",B42^('Log_working_2-way'!$D41))</f>
        <v>2.0891848566626599</v>
      </c>
      <c r="L42" s="64">
        <f t="shared" si="11"/>
        <v>0.52051282051282044</v>
      </c>
      <c r="M42" s="64">
        <f t="shared" si="12"/>
        <v>0.4794871794871795</v>
      </c>
      <c r="N42" s="65">
        <v>100</v>
      </c>
      <c r="O42" s="65">
        <f t="shared" si="13"/>
        <v>46.524064171122987</v>
      </c>
      <c r="P42" s="65">
        <f t="shared" si="14"/>
        <v>50.73891625615763</v>
      </c>
      <c r="Q42" s="65">
        <f t="shared" si="15"/>
        <v>49.26108374384237</v>
      </c>
      <c r="R42" s="65">
        <f t="shared" si="16"/>
        <v>53.475935828876999</v>
      </c>
      <c r="S42" s="66">
        <f t="shared" si="17"/>
        <v>-2.7370195727193831</v>
      </c>
      <c r="T42" s="66">
        <f t="shared" si="18"/>
        <v>-2.7370195727193689</v>
      </c>
      <c r="U42" t="s">
        <v>37</v>
      </c>
      <c r="V42" t="s">
        <v>285</v>
      </c>
    </row>
    <row r="43" spans="1:22" ht="15" x14ac:dyDescent="0.25">
      <c r="A43">
        <v>1.88</v>
      </c>
      <c r="B43">
        <v>2.0099999999999998</v>
      </c>
      <c r="C43" s="45">
        <f t="shared" si="10"/>
        <v>2.9427331427966497E-2</v>
      </c>
      <c r="D43" s="46">
        <f>IF(OR($A43="",$B43=""),"",A43*'MPTO_working_2-way'!$G42)</f>
        <v>1.9353233830845769</v>
      </c>
      <c r="E43" s="48">
        <f>IF(OR($A43="",$B43=""),"",B43*'MPTO_working_2-way'!$G42)</f>
        <v>2.0691489361702122</v>
      </c>
      <c r="F43" s="46">
        <f>IF(OR($A43="",$B43=""),"",'MPTO_working_2-way'!D42)</f>
        <v>1.9334834220221038</v>
      </c>
      <c r="G43" s="48">
        <f>IF(OR($A43="",$B43=""),"",'MPTO_working_2-way'!E42)</f>
        <v>2.0712563034422273</v>
      </c>
      <c r="H43" s="46">
        <f>IF(OR($A43="",$B43=""),"",'OddsRatio_working_2-way'!M42)</f>
        <v>1.9334276237142709</v>
      </c>
      <c r="I43" s="46">
        <f>IF(OR($A43="",$B43=""),"",'OddsRatio_working_2-way'!N42)</f>
        <v>2.0713203408538785</v>
      </c>
      <c r="J43" s="46">
        <f>IF('Log_working_2-way'!$D42="","",A43^('Log_working_2-way'!$D42))</f>
        <v>1.9325939690668699</v>
      </c>
      <c r="K43" s="48">
        <f>IF('Log_working_2-way'!$D42="","",B43^('Log_working_2-way'!$D42))</f>
        <v>2.0722780043286777</v>
      </c>
      <c r="L43" s="64">
        <f t="shared" si="11"/>
        <v>0.5167095115681235</v>
      </c>
      <c r="M43" s="64">
        <f t="shared" si="12"/>
        <v>0.48329048843187672</v>
      </c>
      <c r="N43" s="65">
        <v>100</v>
      </c>
      <c r="O43" s="65">
        <f t="shared" si="13"/>
        <v>46.808510638297875</v>
      </c>
      <c r="P43" s="65">
        <f t="shared" si="14"/>
        <v>50.248756218905463</v>
      </c>
      <c r="Q43" s="65">
        <f t="shared" si="15"/>
        <v>49.751243781094537</v>
      </c>
      <c r="R43" s="65">
        <f t="shared" si="16"/>
        <v>53.191489361702125</v>
      </c>
      <c r="S43" s="66">
        <f t="shared" si="17"/>
        <v>-2.9427331427966621</v>
      </c>
      <c r="T43" s="66">
        <f t="shared" si="18"/>
        <v>-2.9427331427966621</v>
      </c>
      <c r="U43" t="s">
        <v>284</v>
      </c>
      <c r="V43" t="s">
        <v>132</v>
      </c>
    </row>
    <row r="44" spans="1:22" ht="15" x14ac:dyDescent="0.25">
      <c r="A44">
        <v>2.5099999999999998</v>
      </c>
      <c r="B44">
        <v>1.57</v>
      </c>
      <c r="C44" s="45">
        <f t="shared" si="10"/>
        <v>3.5349049661227649E-2</v>
      </c>
      <c r="D44" s="46">
        <f>IF(OR($A44="",$B44=""),"",A44*'MPTO_working_2-way'!$G43)</f>
        <v>2.5987261146496814</v>
      </c>
      <c r="E44" s="48">
        <f>IF(OR($A44="",$B44=""),"",B44*'MPTO_working_2-way'!$G43)</f>
        <v>1.6254980079681274</v>
      </c>
      <c r="F44" s="46">
        <f>IF(OR($A44="",$B44=""),"",'MPTO_working_2-way'!D43)</f>
        <v>2.6265204785550034</v>
      </c>
      <c r="G44" s="48">
        <f>IF(OR($A44="",$B44=""),"",'MPTO_working_2-way'!E43)</f>
        <v>1.6148093511176675</v>
      </c>
      <c r="H44" s="46">
        <f>IF(OR($A44="",$B44=""),"",'OddsRatio_working_2-way'!M43)</f>
        <v>2.6276126096272243</v>
      </c>
      <c r="I44" s="46">
        <f>IF(OR($A44="",$B44=""),"",'OddsRatio_working_2-way'!N43)</f>
        <v>1.6143968129056414</v>
      </c>
      <c r="J44" s="46">
        <f>IF('Log_working_2-way'!$D43="","",A44^('Log_working_2-way'!$D43))</f>
        <v>2.6406155837309813</v>
      </c>
      <c r="K44" s="48">
        <f>IF('Log_working_2-way'!$D43="","",B44^('Log_working_2-way'!$D43))</f>
        <v>1.6095273078692256</v>
      </c>
      <c r="L44" s="64">
        <f t="shared" si="11"/>
        <v>0.38480392156862747</v>
      </c>
      <c r="M44" s="64">
        <f t="shared" si="12"/>
        <v>0.61519607843137258</v>
      </c>
      <c r="N44" s="65">
        <v>100</v>
      </c>
      <c r="O44" s="65">
        <f t="shared" si="13"/>
        <v>60.15936254980079</v>
      </c>
      <c r="P44" s="65">
        <f t="shared" si="14"/>
        <v>36.30573248407643</v>
      </c>
      <c r="Q44" s="65">
        <f t="shared" si="15"/>
        <v>63.694267515923563</v>
      </c>
      <c r="R44" s="65">
        <f t="shared" si="16"/>
        <v>39.840637450199203</v>
      </c>
      <c r="S44" s="66">
        <f t="shared" si="17"/>
        <v>-3.5349049661227738</v>
      </c>
      <c r="T44" s="66">
        <f t="shared" si="18"/>
        <v>-3.5349049661227738</v>
      </c>
      <c r="U44" t="s">
        <v>86</v>
      </c>
      <c r="V44" t="s">
        <v>139</v>
      </c>
    </row>
    <row r="45" spans="1:22" ht="15" x14ac:dyDescent="0.25">
      <c r="A45">
        <v>2.25</v>
      </c>
      <c r="B45">
        <v>1.7</v>
      </c>
      <c r="C45" s="45">
        <f t="shared" si="10"/>
        <v>3.2679738562091387E-2</v>
      </c>
      <c r="D45" s="46">
        <f>IF(OR($A45="",$B45=""),"",A45*'MPTO_working_2-way'!$G44)</f>
        <v>2.3235294117647056</v>
      </c>
      <c r="E45" s="48">
        <f>IF(OR($A45="",$B45=""),"",B45*'MPTO_working_2-way'!$G44)</f>
        <v>1.7555555555555553</v>
      </c>
      <c r="F45" s="46">
        <f>IF(OR($A45="",$B45=""),"",'MPTO_working_2-way'!D44)</f>
        <v>2.3358778625954195</v>
      </c>
      <c r="G45" s="48">
        <f>IF(OR($A45="",$B45=""),"",'MPTO_working_2-way'!E44)</f>
        <v>1.7485714285714284</v>
      </c>
      <c r="H45" s="46">
        <f>IF(OR($A45="",$B45=""),"",'OddsRatio_working_2-way'!M44)</f>
        <v>2.3363062095621219</v>
      </c>
      <c r="I45" s="46">
        <f>IF(OR($A45="",$B45=""),"",'OddsRatio_working_2-way'!N44)</f>
        <v>1.7483314773547878</v>
      </c>
      <c r="J45" s="46">
        <f>IF('Log_working_2-way'!$D44="","",A45^('Log_working_2-way'!$D44))</f>
        <v>2.3419883892799152</v>
      </c>
      <c r="K45" s="48">
        <f>IF('Log_working_2-way'!$D44="","",B45^('Log_working_2-way'!$D44))</f>
        <v>1.7451629298644922</v>
      </c>
      <c r="L45" s="64">
        <f t="shared" si="11"/>
        <v>0.43037974683544311</v>
      </c>
      <c r="M45" s="64">
        <f t="shared" si="12"/>
        <v>0.569620253164557</v>
      </c>
      <c r="N45" s="65">
        <v>100</v>
      </c>
      <c r="O45" s="65">
        <f t="shared" si="13"/>
        <v>55.55555555555555</v>
      </c>
      <c r="P45" s="65">
        <f t="shared" si="14"/>
        <v>41.176470588235297</v>
      </c>
      <c r="Q45" s="65">
        <f t="shared" si="15"/>
        <v>58.82352941176471</v>
      </c>
      <c r="R45" s="65">
        <f t="shared" si="16"/>
        <v>44.444444444444443</v>
      </c>
      <c r="S45" s="66">
        <f t="shared" si="17"/>
        <v>-3.26797385620916</v>
      </c>
      <c r="T45" s="66">
        <f t="shared" si="18"/>
        <v>-3.2679738562091458</v>
      </c>
      <c r="U45" t="s">
        <v>36</v>
      </c>
      <c r="V45" t="s">
        <v>87</v>
      </c>
    </row>
    <row r="46" spans="1:22" ht="15" x14ac:dyDescent="0.25">
      <c r="A46">
        <v>2.2999999999999998</v>
      </c>
      <c r="B46">
        <v>1.65</v>
      </c>
      <c r="C46" s="45">
        <f t="shared" si="10"/>
        <v>4.0843214756258295E-2</v>
      </c>
      <c r="D46" s="46">
        <f>IF(OR($A46="",$B46=""),"",A46*'MPTO_working_2-way'!$G45)</f>
        <v>2.393939393939394</v>
      </c>
      <c r="E46" s="48">
        <f>IF(OR($A46="",$B46=""),"",B46*'MPTO_working_2-way'!$G45)</f>
        <v>1.7173913043478262</v>
      </c>
      <c r="F46" s="46">
        <f>IF(OR($A46="",$B46=""),"",'MPTO_working_2-way'!D45)</f>
        <v>2.4133545310015898</v>
      </c>
      <c r="G46" s="48">
        <f>IF(OR($A46="",$B46=""),"",'MPTO_working_2-way'!E45)</f>
        <v>1.7075365579302588</v>
      </c>
      <c r="H46" s="46">
        <f>IF(OR($A46="",$B46=""),"",'OddsRatio_working_2-way'!M45)</f>
        <v>2.4142135623730949</v>
      </c>
      <c r="I46" s="46">
        <f>IF(OR($A46="",$B46=""),"",'OddsRatio_working_2-way'!N45)</f>
        <v>1.7071067811865481</v>
      </c>
      <c r="J46" s="46">
        <f>IF('Log_working_2-way'!$D45="","",A46^('Log_working_2-way'!$D45))</f>
        <v>2.4232620837218128</v>
      </c>
      <c r="K46" s="48">
        <f>IF('Log_working_2-way'!$D45="","",B46^('Log_working_2-way'!$D45))</f>
        <v>1.7026112839208782</v>
      </c>
      <c r="L46" s="64">
        <f t="shared" si="11"/>
        <v>0.41772151898734178</v>
      </c>
      <c r="M46" s="64">
        <f t="shared" si="12"/>
        <v>0.58227848101265822</v>
      </c>
      <c r="N46" s="65">
        <v>100</v>
      </c>
      <c r="O46" s="65">
        <f t="shared" si="13"/>
        <v>56.521739130434774</v>
      </c>
      <c r="P46" s="65">
        <f t="shared" si="14"/>
        <v>39.393939393939398</v>
      </c>
      <c r="Q46" s="65">
        <f t="shared" si="15"/>
        <v>60.606060606060609</v>
      </c>
      <c r="R46" s="65">
        <f t="shared" si="16"/>
        <v>43.478260869565219</v>
      </c>
      <c r="S46" s="66">
        <f t="shared" si="17"/>
        <v>-4.0843214756258348</v>
      </c>
      <c r="T46" s="66">
        <f t="shared" si="18"/>
        <v>-4.0843214756258206</v>
      </c>
      <c r="U46" t="s">
        <v>337</v>
      </c>
      <c r="V46" t="s">
        <v>43</v>
      </c>
    </row>
    <row r="47" spans="1:22" ht="15" x14ac:dyDescent="0.25">
      <c r="A47">
        <v>1.78</v>
      </c>
      <c r="B47">
        <v>2.1</v>
      </c>
      <c r="C47" s="45">
        <f t="shared" si="10"/>
        <v>3.7988228999465079E-2</v>
      </c>
      <c r="D47" s="46">
        <f>IF(OR($A47="",$B47=""),"",A47*'MPTO_working_2-way'!$G46)</f>
        <v>1.8476190476190479</v>
      </c>
      <c r="E47" s="48">
        <f>IF(OR($A47="",$B47=""),"",B47*'MPTO_working_2-way'!$G46)</f>
        <v>2.1797752808988768</v>
      </c>
      <c r="F47" s="46">
        <f>IF(OR($A47="",$B47=""),"",'MPTO_working_2-way'!D46)</f>
        <v>1.8422868408082802</v>
      </c>
      <c r="G47" s="48">
        <f>IF(OR($A47="",$B47=""),"",'MPTO_working_2-way'!E46)</f>
        <v>2.1872440023405506</v>
      </c>
      <c r="H47" s="46">
        <f>IF(OR($A47="",$B47=""),"",'OddsRatio_working_2-way'!M46)</f>
        <v>1.8420753583206844</v>
      </c>
      <c r="I47" s="46">
        <f>IF(OR($A47="",$B47=""),"",'OddsRatio_working_2-way'!N46)</f>
        <v>2.1875421719907089</v>
      </c>
      <c r="J47" s="46">
        <f>IF('Log_working_2-way'!$D46="","",A47^('Log_working_2-way'!$D46))</f>
        <v>1.8396466235294411</v>
      </c>
      <c r="K47" s="48">
        <f>IF('Log_working_2-way'!$D46="","",B47^('Log_working_2-way'!$D46))</f>
        <v>2.1909772182449698</v>
      </c>
      <c r="L47" s="64">
        <f t="shared" si="11"/>
        <v>0.54123711340206171</v>
      </c>
      <c r="M47" s="64">
        <f t="shared" si="12"/>
        <v>0.45876288659793807</v>
      </c>
      <c r="N47" s="65">
        <v>100</v>
      </c>
      <c r="O47" s="65">
        <f t="shared" si="13"/>
        <v>43.820224719101127</v>
      </c>
      <c r="P47" s="65">
        <f t="shared" si="14"/>
        <v>52.38095238095238</v>
      </c>
      <c r="Q47" s="65">
        <f t="shared" si="15"/>
        <v>47.619047619047613</v>
      </c>
      <c r="R47" s="65">
        <f t="shared" si="16"/>
        <v>56.17977528089888</v>
      </c>
      <c r="S47" s="66">
        <f t="shared" si="17"/>
        <v>-3.7988228999464866</v>
      </c>
      <c r="T47" s="66">
        <f t="shared" si="18"/>
        <v>-3.7988228999465008</v>
      </c>
      <c r="U47" t="s">
        <v>294</v>
      </c>
      <c r="V47" t="s">
        <v>302</v>
      </c>
    </row>
    <row r="48" spans="1:22" ht="15" x14ac:dyDescent="0.25">
      <c r="A48">
        <v>2.04</v>
      </c>
      <c r="B48">
        <v>1.84</v>
      </c>
      <c r="C48" s="45">
        <f t="shared" si="10"/>
        <v>3.3674339300937772E-2</v>
      </c>
      <c r="D48" s="46">
        <f>IF(OR($A48="",$B48=""),"",A48*'MPTO_working_2-way'!$G47)</f>
        <v>2.1086956521739131</v>
      </c>
      <c r="E48" s="48">
        <f>IF(OR($A48="",$B48=""),"",B48*'MPTO_working_2-way'!$G47)</f>
        <v>1.9019607843137256</v>
      </c>
      <c r="F48" s="46">
        <f>IF(OR($A48="",$B48=""),"",'MPTO_working_2-way'!D47)</f>
        <v>2.1125619090499774</v>
      </c>
      <c r="G48" s="48">
        <f>IF(OR($A48="",$B48=""),"",'MPTO_working_2-way'!E47)</f>
        <v>1.8988263860785108</v>
      </c>
      <c r="H48" s="46">
        <f>IF(OR($A48="",$B48=""),"",'OddsRatio_working_2-way'!M47)</f>
        <v>2.1126972805283741</v>
      </c>
      <c r="I48" s="46">
        <f>IF(OR($A48="",$B48=""),"",'OddsRatio_working_2-way'!N47)</f>
        <v>1.8987170342729172</v>
      </c>
      <c r="J48" s="46">
        <f>IF('Log_working_2-way'!$D47="","",A48^('Log_working_2-way'!$D47))</f>
        <v>2.1144632865880677</v>
      </c>
      <c r="K48" s="48">
        <f>IF('Log_working_2-way'!$D47="","",B48^('Log_working_2-way'!$D47))</f>
        <v>1.8972929050551837</v>
      </c>
      <c r="L48" s="64">
        <f t="shared" si="11"/>
        <v>0.47422680412371132</v>
      </c>
      <c r="M48" s="64">
        <f t="shared" si="12"/>
        <v>0.52577319587628868</v>
      </c>
      <c r="N48" s="65">
        <v>100</v>
      </c>
      <c r="O48" s="65">
        <f t="shared" si="13"/>
        <v>50.980392156862742</v>
      </c>
      <c r="P48" s="65">
        <f t="shared" si="14"/>
        <v>45.652173913043477</v>
      </c>
      <c r="Q48" s="65">
        <f t="shared" si="15"/>
        <v>54.347826086956516</v>
      </c>
      <c r="R48" s="65">
        <f t="shared" si="16"/>
        <v>49.019607843137251</v>
      </c>
      <c r="S48" s="66">
        <f t="shared" si="17"/>
        <v>-3.3674339300937746</v>
      </c>
      <c r="T48" s="66">
        <f t="shared" si="18"/>
        <v>-3.3674339300937746</v>
      </c>
      <c r="U48" t="s">
        <v>318</v>
      </c>
      <c r="V48" t="s">
        <v>317</v>
      </c>
    </row>
    <row r="49" spans="1:22" ht="15" x14ac:dyDescent="0.25">
      <c r="A49">
        <v>2.0699999999999998</v>
      </c>
      <c r="B49">
        <v>1.8</v>
      </c>
      <c r="C49" s="45">
        <f t="shared" si="10"/>
        <v>3.8647342995169254E-2</v>
      </c>
      <c r="D49" s="46">
        <f>IF(OR($A49="",$B49=""),"",A49*'MPTO_working_2-way'!$G48)</f>
        <v>2.1500000000000004</v>
      </c>
      <c r="E49" s="48">
        <f>IF(OR($A49="",$B49=""),"",B49*'MPTO_working_2-way'!$G48)</f>
        <v>1.8695652173913047</v>
      </c>
      <c r="F49" s="46">
        <f>IF(OR($A49="",$B49=""),"",'MPTO_working_2-way'!D48)</f>
        <v>2.15625</v>
      </c>
      <c r="G49" s="48">
        <f>IF(OR($A49="",$B49=""),"",'MPTO_working_2-way'!E48)</f>
        <v>1.8648648648648651</v>
      </c>
      <c r="H49" s="46">
        <f>IF(OR($A49="",$B49=""),"",'OddsRatio_working_2-way'!M48)</f>
        <v>2.1565033506220384</v>
      </c>
      <c r="I49" s="46">
        <f>IF(OR($A49="",$B49=""),"",'OddsRatio_working_2-way'!N48)</f>
        <v>1.8646754023342345</v>
      </c>
      <c r="J49" s="46">
        <f>IF('Log_working_2-way'!$D48="","",A49^('Log_working_2-way'!$D48))</f>
        <v>2.1593762623614712</v>
      </c>
      <c r="K49" s="48">
        <f>IF('Log_working_2-way'!$D48="","",B49^('Log_working_2-way'!$D48))</f>
        <v>1.8625327535713179</v>
      </c>
      <c r="L49" s="64">
        <f t="shared" si="11"/>
        <v>0.46511627906976738</v>
      </c>
      <c r="M49" s="64">
        <f t="shared" si="12"/>
        <v>0.53488372093023251</v>
      </c>
      <c r="N49" s="65">
        <v>100</v>
      </c>
      <c r="O49" s="65">
        <f t="shared" si="13"/>
        <v>51.690821256038639</v>
      </c>
      <c r="P49" s="65">
        <f t="shared" si="14"/>
        <v>44.444444444444443</v>
      </c>
      <c r="Q49" s="65">
        <f t="shared" si="15"/>
        <v>55.555555555555557</v>
      </c>
      <c r="R49" s="65">
        <f t="shared" si="16"/>
        <v>48.309178743961354</v>
      </c>
      <c r="S49" s="66">
        <f t="shared" si="17"/>
        <v>-3.8647342995169183</v>
      </c>
      <c r="T49" s="66">
        <f t="shared" si="18"/>
        <v>-3.8647342995169112</v>
      </c>
      <c r="U49" t="s">
        <v>306</v>
      </c>
      <c r="V49" t="s">
        <v>324</v>
      </c>
    </row>
    <row r="50" spans="1:22" ht="15" x14ac:dyDescent="0.25">
      <c r="A50">
        <v>1.91</v>
      </c>
      <c r="B50">
        <v>1.94</v>
      </c>
      <c r="C50" s="45">
        <f t="shared" si="10"/>
        <v>3.9024126949857019E-2</v>
      </c>
      <c r="D50" s="46">
        <f>IF(OR($A50="",$B50=""),"",A50*'MPTO_working_2-way'!$G49)</f>
        <v>1.9845360824742269</v>
      </c>
      <c r="E50" s="48">
        <f>IF(OR($A50="",$B50=""),"",B50*'MPTO_working_2-way'!$G49)</f>
        <v>2.0157068062827226</v>
      </c>
      <c r="F50" s="46">
        <f>IF(OR($A50="",$B50=""),"",'MPTO_working_2-way'!D49)</f>
        <v>1.98393746319002</v>
      </c>
      <c r="G50" s="48">
        <f>IF(OR($A50="",$B50=""),"",'MPTO_working_2-way'!E49)</f>
        <v>2.0163247537682976</v>
      </c>
      <c r="H50" s="46">
        <f>IF(OR($A50="",$B50=""),"",'OddsRatio_working_2-way'!M49)</f>
        <v>1.9839131599805839</v>
      </c>
      <c r="I50" s="46">
        <f>IF(OR($A50="",$B50=""),"",'OddsRatio_working_2-way'!N49)</f>
        <v>2.0163498575623611</v>
      </c>
      <c r="J50" s="46">
        <f>IF('Log_working_2-way'!$D49="","",A50^('Log_working_2-way'!$D49))</f>
        <v>1.9836394873960235</v>
      </c>
      <c r="K50" s="48">
        <f>IF('Log_working_2-way'!$D49="","",B50^('Log_working_2-way'!$D49))</f>
        <v>2.0166326309725022</v>
      </c>
      <c r="L50" s="64">
        <f t="shared" si="11"/>
        <v>0.50389610389610384</v>
      </c>
      <c r="M50" s="64">
        <f t="shared" si="12"/>
        <v>0.4961038961038961</v>
      </c>
      <c r="N50" s="65">
        <v>100</v>
      </c>
      <c r="O50" s="65">
        <f t="shared" si="13"/>
        <v>47.643979057591622</v>
      </c>
      <c r="P50" s="65">
        <f t="shared" si="14"/>
        <v>48.453608247422686</v>
      </c>
      <c r="Q50" s="65">
        <f t="shared" si="15"/>
        <v>51.546391752577328</v>
      </c>
      <c r="R50" s="65">
        <f t="shared" si="16"/>
        <v>52.356020942408378</v>
      </c>
      <c r="S50" s="66">
        <f t="shared" si="17"/>
        <v>-3.9024126949857063</v>
      </c>
      <c r="T50" s="66">
        <f t="shared" si="18"/>
        <v>-3.9024126949856921</v>
      </c>
      <c r="U50" t="s">
        <v>440</v>
      </c>
      <c r="V50" t="s">
        <v>443</v>
      </c>
    </row>
    <row r="51" spans="1:22" ht="15" x14ac:dyDescent="0.25">
      <c r="A51">
        <v>2</v>
      </c>
      <c r="B51">
        <v>1.85</v>
      </c>
      <c r="C51" s="45">
        <f t="shared" si="10"/>
        <v>4.0540540540540349E-2</v>
      </c>
      <c r="D51" s="46">
        <f>IF(OR($A51="",$B51=""),"",A51*'MPTO_working_2-way'!$G50)</f>
        <v>2.0810810810810807</v>
      </c>
      <c r="E51" s="48">
        <f>IF(OR($A51="",$B51=""),"",B51*'MPTO_working_2-way'!$G50)</f>
        <v>1.9249999999999998</v>
      </c>
      <c r="F51" s="46">
        <f>IF(OR($A51="",$B51=""),"",'MPTO_working_2-way'!D50)</f>
        <v>2.0845070422535206</v>
      </c>
      <c r="G51" s="48">
        <f>IF(OR($A51="",$B51=""),"",'MPTO_working_2-way'!E50)</f>
        <v>1.9220779220779218</v>
      </c>
      <c r="H51" s="46">
        <f>IF(OR($A51="",$B51=""),"",'OddsRatio_working_2-way'!M50)</f>
        <v>2.0846522890932806</v>
      </c>
      <c r="I51" s="46">
        <f>IF(OR($A51="",$B51=""),"",'OddsRatio_working_2-way'!N50)</f>
        <v>1.9219544457292885</v>
      </c>
      <c r="J51" s="46">
        <f>IF('Log_working_2-way'!$D50="","",A51^('Log_working_2-way'!$D50))</f>
        <v>2.086225702151145</v>
      </c>
      <c r="K51" s="48">
        <f>IF('Log_working_2-way'!$D50="","",B51^('Log_working_2-way'!$D50))</f>
        <v>1.9206189818740487</v>
      </c>
      <c r="L51" s="64">
        <f t="shared" si="11"/>
        <v>0.48051948051948062</v>
      </c>
      <c r="M51" s="64">
        <f t="shared" si="12"/>
        <v>0.51948051948051954</v>
      </c>
      <c r="N51" s="65">
        <v>100</v>
      </c>
      <c r="O51" s="65">
        <f t="shared" si="13"/>
        <v>50</v>
      </c>
      <c r="P51" s="65">
        <f t="shared" si="14"/>
        <v>45.945945945945937</v>
      </c>
      <c r="Q51" s="65">
        <f t="shared" si="15"/>
        <v>54.054054054054049</v>
      </c>
      <c r="R51" s="65">
        <f t="shared" si="16"/>
        <v>50</v>
      </c>
      <c r="S51" s="66">
        <f t="shared" si="17"/>
        <v>-4.0540540540540491</v>
      </c>
      <c r="T51" s="66">
        <f t="shared" si="18"/>
        <v>-4.0540540540540633</v>
      </c>
      <c r="U51" t="s">
        <v>437</v>
      </c>
      <c r="V51" t="s">
        <v>444</v>
      </c>
    </row>
    <row r="52" spans="1:22" ht="15" x14ac:dyDescent="0.25">
      <c r="A52">
        <v>1.85</v>
      </c>
      <c r="B52">
        <v>2</v>
      </c>
      <c r="C52" s="45">
        <f t="shared" si="10"/>
        <v>4.0540540540540349E-2</v>
      </c>
      <c r="D52" s="46">
        <f>IF(OR($A52="",$B52=""),"",A52*'MPTO_working_2-way'!$G51)</f>
        <v>1.9249999999999998</v>
      </c>
      <c r="E52" s="48">
        <f>IF(OR($A52="",$B52=""),"",B52*'MPTO_working_2-way'!$G51)</f>
        <v>2.0810810810810807</v>
      </c>
      <c r="F52" s="46">
        <f>IF(OR($A52="",$B52=""),"",'MPTO_working_2-way'!D51)</f>
        <v>1.9220779220779218</v>
      </c>
      <c r="G52" s="48">
        <f>IF(OR($A52="",$B52=""),"",'MPTO_working_2-way'!E51)</f>
        <v>2.0845070422535206</v>
      </c>
      <c r="H52" s="46">
        <f>IF(OR($A52="",$B52=""),"",'OddsRatio_working_2-way'!M51)</f>
        <v>1.9219544457292885</v>
      </c>
      <c r="I52" s="46">
        <f>IF(OR($A52="",$B52=""),"",'OddsRatio_working_2-way'!N51)</f>
        <v>2.0846522890932806</v>
      </c>
      <c r="J52" s="46">
        <f>IF('Log_working_2-way'!$D51="","",A52^('Log_working_2-way'!$D51))</f>
        <v>1.9206189818740487</v>
      </c>
      <c r="K52" s="48">
        <f>IF('Log_working_2-way'!$D51="","",B52^('Log_working_2-way'!$D51))</f>
        <v>2.086225702151145</v>
      </c>
      <c r="L52" s="64">
        <f t="shared" si="11"/>
        <v>0.51948051948051954</v>
      </c>
      <c r="M52" s="64">
        <f t="shared" si="12"/>
        <v>0.48051948051948062</v>
      </c>
      <c r="N52" s="65">
        <v>100</v>
      </c>
      <c r="O52" s="65">
        <f t="shared" si="13"/>
        <v>45.945945945945937</v>
      </c>
      <c r="P52" s="65">
        <f t="shared" si="14"/>
        <v>50</v>
      </c>
      <c r="Q52" s="65">
        <f t="shared" si="15"/>
        <v>50</v>
      </c>
      <c r="R52" s="65">
        <f t="shared" si="16"/>
        <v>54.054054054054049</v>
      </c>
      <c r="S52" s="66">
        <f t="shared" si="17"/>
        <v>-4.0540540540540633</v>
      </c>
      <c r="T52" s="66">
        <f t="shared" si="18"/>
        <v>-4.0540540540540491</v>
      </c>
      <c r="U52" t="s">
        <v>447</v>
      </c>
      <c r="V52" t="s">
        <v>460</v>
      </c>
    </row>
    <row r="53" spans="1:22" ht="15" x14ac:dyDescent="0.25">
      <c r="A53">
        <v>1.93</v>
      </c>
      <c r="B53">
        <v>1.92</v>
      </c>
      <c r="C53" s="45">
        <f t="shared" si="10"/>
        <v>3.8968048359240282E-2</v>
      </c>
      <c r="D53" s="46">
        <f>IF(OR($A53="",$B53=""),"",A53*'MPTO_working_2-way'!$G52)</f>
        <v>2.0052083333333335</v>
      </c>
      <c r="E53" s="48">
        <f>IF(OR($A53="",$B53=""),"",B53*'MPTO_working_2-way'!$G52)</f>
        <v>1.9948186528497414</v>
      </c>
      <c r="F53" s="46">
        <f>IF(OR($A53="",$B53=""),"",'MPTO_working_2-way'!D52)</f>
        <v>2.0054118411083453</v>
      </c>
      <c r="G53" s="48">
        <f>IF(OR($A53="",$B53=""),"",'MPTO_working_2-way'!E52)</f>
        <v>1.9946172892668752</v>
      </c>
      <c r="H53" s="46">
        <f>IF(OR($A53="",$B53=""),"",'OddsRatio_working_2-way'!M52)</f>
        <v>2.0054200938997546</v>
      </c>
      <c r="I53" s="46">
        <f>IF(OR($A53="",$B53=""),"",'OddsRatio_working_2-way'!N52)</f>
        <v>1.9946091251481448</v>
      </c>
      <c r="J53" s="46">
        <f>IF('Log_working_2-way'!$D52="","",A53^('Log_working_2-way'!$D52))</f>
        <v>2.0055131845379748</v>
      </c>
      <c r="K53" s="48">
        <f>IF('Log_working_2-way'!$D52="","",B53^('Log_working_2-way'!$D52))</f>
        <v>1.9945170440100763</v>
      </c>
      <c r="L53" s="64">
        <f t="shared" si="11"/>
        <v>0.49870129870129865</v>
      </c>
      <c r="M53" s="64">
        <f t="shared" si="12"/>
        <v>0.50129870129870124</v>
      </c>
      <c r="N53" s="65">
        <v>100</v>
      </c>
      <c r="O53" s="65">
        <f t="shared" si="13"/>
        <v>48.186528497409334</v>
      </c>
      <c r="P53" s="65">
        <f t="shared" si="14"/>
        <v>47.916666666666671</v>
      </c>
      <c r="Q53" s="65">
        <f t="shared" si="15"/>
        <v>52.083333333333336</v>
      </c>
      <c r="R53" s="65">
        <f t="shared" si="16"/>
        <v>51.81347150259068</v>
      </c>
      <c r="S53" s="66">
        <f t="shared" si="17"/>
        <v>-3.8968048359240015</v>
      </c>
      <c r="T53" s="66">
        <f t="shared" si="18"/>
        <v>-3.8968048359240086</v>
      </c>
      <c r="U53" t="s">
        <v>481</v>
      </c>
      <c r="V53" t="s">
        <v>451</v>
      </c>
    </row>
    <row r="54" spans="1:22" ht="15" x14ac:dyDescent="0.25">
      <c r="A54">
        <v>2.34</v>
      </c>
      <c r="B54">
        <v>1.66</v>
      </c>
      <c r="C54" s="45">
        <f t="shared" si="10"/>
        <v>2.9760065904644417E-2</v>
      </c>
      <c r="D54" s="46">
        <f>IF(OR($A54="",$B54=""),"",A54*'MPTO_working_2-way'!$G53)</f>
        <v>2.4096385542168677</v>
      </c>
      <c r="E54" s="48">
        <f>IF(OR($A54="",$B54=""),"",B54*'MPTO_working_2-way'!$G53)</f>
        <v>1.7094017094017095</v>
      </c>
      <c r="F54" s="46">
        <f>IF(OR($A54="",$B54=""),"",'MPTO_working_2-way'!D53)</f>
        <v>2.4244164274123086</v>
      </c>
      <c r="G54" s="48">
        <f>IF(OR($A54="",$B54=""),"",'MPTO_working_2-way'!E53)</f>
        <v>1.7020418894049603</v>
      </c>
      <c r="H54" s="46">
        <f>IF(OR($A54="",$B54=""),"",'OddsRatio_working_2-way'!M53)</f>
        <v>2.4248870236980302</v>
      </c>
      <c r="I54" s="46">
        <f>IF(OR($A54="",$B54=""),"",'OddsRatio_working_2-way'!N53)</f>
        <v>1.7018100265975373</v>
      </c>
      <c r="J54" s="46">
        <f>IF('Log_working_2-way'!$D53="","",A54^('Log_working_2-way'!$D53))</f>
        <v>2.4316899199135542</v>
      </c>
      <c r="K54" s="48">
        <f>IF('Log_working_2-way'!$D53="","",B54^('Log_working_2-way'!$D53))</f>
        <v>1.6984752676475883</v>
      </c>
      <c r="L54" s="64">
        <f t="shared" si="11"/>
        <v>0.41499999999999998</v>
      </c>
      <c r="M54" s="64">
        <f t="shared" si="12"/>
        <v>0.58499999999999996</v>
      </c>
      <c r="N54" s="65">
        <v>100</v>
      </c>
      <c r="O54" s="65">
        <f t="shared" si="13"/>
        <v>57.264957264957268</v>
      </c>
      <c r="P54" s="65">
        <f t="shared" si="14"/>
        <v>39.759036144578317</v>
      </c>
      <c r="Q54" s="65">
        <f t="shared" si="15"/>
        <v>60.24096385542169</v>
      </c>
      <c r="R54" s="65">
        <f t="shared" si="16"/>
        <v>42.73504273504274</v>
      </c>
      <c r="S54" s="66">
        <f t="shared" si="17"/>
        <v>-2.9760065904644222</v>
      </c>
      <c r="T54" s="66">
        <f t="shared" si="18"/>
        <v>-2.9760065904644222</v>
      </c>
      <c r="U54" t="s">
        <v>482</v>
      </c>
      <c r="V54" t="s">
        <v>247</v>
      </c>
    </row>
    <row r="55" spans="1:22" ht="15" x14ac:dyDescent="0.25">
      <c r="A55">
        <v>1.34</v>
      </c>
      <c r="B55">
        <v>3.44</v>
      </c>
      <c r="C55" s="45">
        <f t="shared" si="10"/>
        <v>3.6966331135022568E-2</v>
      </c>
      <c r="D55" s="46">
        <f>IF(OR($A55="",$B55=""),"",A55*'MPTO_working_2-way'!$G54)</f>
        <v>1.3895348837209303</v>
      </c>
      <c r="E55" s="48">
        <f>IF(OR($A55="",$B55=""),"",B55*'MPTO_working_2-way'!$G54)</f>
        <v>3.5671641791044775</v>
      </c>
      <c r="F55" s="46">
        <f>IF(OR($A55="",$B55=""),"",'MPTO_working_2-way'!D54)</f>
        <v>1.3740312388219864</v>
      </c>
      <c r="G55" s="48">
        <f>IF(OR($A55="",$B55=""),"",'MPTO_working_2-way'!E54)</f>
        <v>3.6735734778450748</v>
      </c>
      <c r="H55" s="46">
        <f>IF(OR($A55="",$B55=""),"",'OddsRatio_working_2-way'!M54)</f>
        <v>1.3732884438274002</v>
      </c>
      <c r="I55" s="46">
        <f>IF(OR($A55="",$B55=""),"",'OddsRatio_working_2-way'!N54)</f>
        <v>3.6788935380554597</v>
      </c>
      <c r="J55" s="46">
        <f>IF('Log_working_2-way'!$D54="","",A55^('Log_working_2-way'!$D54))</f>
        <v>1.366081380120459</v>
      </c>
      <c r="K55" s="48">
        <f>IF('Log_working_2-way'!$D54="","",B55^('Log_working_2-way'!$D54))</f>
        <v>3.7316330583878763</v>
      </c>
      <c r="L55" s="64">
        <f t="shared" si="11"/>
        <v>0.71966527196652719</v>
      </c>
      <c r="M55" s="64">
        <f t="shared" si="12"/>
        <v>0.28033472803347281</v>
      </c>
      <c r="N55" s="65">
        <v>100</v>
      </c>
      <c r="O55" s="65">
        <f t="shared" si="13"/>
        <v>25.373134328358205</v>
      </c>
      <c r="P55" s="65">
        <f t="shared" si="14"/>
        <v>70.930232558139537</v>
      </c>
      <c r="Q55" s="65">
        <f t="shared" si="15"/>
        <v>29.069767441860467</v>
      </c>
      <c r="R55" s="65">
        <f t="shared" si="16"/>
        <v>74.626865671641781</v>
      </c>
      <c r="S55" s="66">
        <f t="shared" si="17"/>
        <v>-3.6966331135022621</v>
      </c>
      <c r="T55" s="66">
        <f t="shared" si="18"/>
        <v>-3.6966331135022443</v>
      </c>
      <c r="U55" t="s">
        <v>281</v>
      </c>
      <c r="V55" t="s">
        <v>246</v>
      </c>
    </row>
    <row r="56" spans="1:22" ht="15" x14ac:dyDescent="0.25">
      <c r="A56">
        <v>2.63</v>
      </c>
      <c r="B56">
        <v>1.51</v>
      </c>
      <c r="C56" s="45">
        <f t="shared" si="10"/>
        <v>4.2479792511268322E-2</v>
      </c>
      <c r="D56" s="46">
        <f>IF(OR($A56="",$B56=""),"",A56*'MPTO_working_2-way'!$G55)</f>
        <v>2.7417218543046356</v>
      </c>
      <c r="E56" s="48">
        <f>IF(OR($A56="",$B56=""),"",B56*'MPTO_working_2-way'!$G55)</f>
        <v>1.5741444866920151</v>
      </c>
      <c r="F56" s="46">
        <f>IF(OR($A56="",$B56=""),"",'MPTO_working_2-way'!D55)</f>
        <v>2.7856065654262965</v>
      </c>
      <c r="G56" s="48">
        <f>IF(OR($A56="",$B56=""),"",'MPTO_working_2-way'!E55)</f>
        <v>1.5600337831202247</v>
      </c>
      <c r="H56" s="46">
        <f>IF(OR($A56="",$B56=""),"",'OddsRatio_working_2-way'!M55)</f>
        <v>2.7877579342216747</v>
      </c>
      <c r="I56" s="46">
        <f>IF(OR($A56="",$B56=""),"",'OddsRatio_working_2-way'!N55)</f>
        <v>1.5593598444497263</v>
      </c>
      <c r="J56" s="46">
        <f>IF('Log_working_2-way'!$D55="","",A56^('Log_working_2-way'!$D55))</f>
        <v>2.8086642204693022</v>
      </c>
      <c r="K56" s="48">
        <f>IF('Log_working_2-way'!$D55="","",B56^('Log_working_2-way'!$D55))</f>
        <v>1.5528942236384655</v>
      </c>
      <c r="L56" s="64">
        <f t="shared" si="11"/>
        <v>0.36473429951690822</v>
      </c>
      <c r="M56" s="64">
        <f t="shared" si="12"/>
        <v>0.63526570048309183</v>
      </c>
      <c r="N56" s="65">
        <v>100</v>
      </c>
      <c r="O56" s="65">
        <f t="shared" si="13"/>
        <v>61.977186311787079</v>
      </c>
      <c r="P56" s="65">
        <f t="shared" si="14"/>
        <v>33.774834437086092</v>
      </c>
      <c r="Q56" s="65">
        <f t="shared" si="15"/>
        <v>66.225165562913915</v>
      </c>
      <c r="R56" s="65">
        <f t="shared" si="16"/>
        <v>38.022813688212928</v>
      </c>
      <c r="S56" s="66">
        <f t="shared" si="17"/>
        <v>-4.2479792511268357</v>
      </c>
      <c r="T56" s="66">
        <f t="shared" si="18"/>
        <v>-4.2479792511268357</v>
      </c>
      <c r="U56" t="s">
        <v>266</v>
      </c>
      <c r="V56" t="s">
        <v>260</v>
      </c>
    </row>
    <row r="57" spans="1:22" ht="15" x14ac:dyDescent="0.25">
      <c r="A57">
        <v>2.0499999999999998</v>
      </c>
      <c r="B57">
        <v>1.81</v>
      </c>
      <c r="C57" s="45">
        <f t="shared" si="10"/>
        <v>4.0291065894084488E-2</v>
      </c>
      <c r="D57" s="46">
        <f>IF(OR($A57="",$B57=""),"",A57*'MPTO_working_2-way'!$G56)</f>
        <v>2.132596685082873</v>
      </c>
      <c r="E57" s="48">
        <f>IF(OR($A57="",$B57=""),"",B57*'MPTO_working_2-way'!$G56)</f>
        <v>1.882926829268293</v>
      </c>
      <c r="F57" s="46">
        <f>IF(OR($A57="",$B57=""),"",'MPTO_working_2-way'!D56)</f>
        <v>2.1383086010661287</v>
      </c>
      <c r="G57" s="48">
        <f>IF(OR($A57="",$B57=""),"",'MPTO_working_2-way'!E56)</f>
        <v>1.8784963928616634</v>
      </c>
      <c r="H57" s="46">
        <f>IF(OR($A57="",$B57=""),"",'OddsRatio_working_2-way'!M56)</f>
        <v>2.1385500851066221</v>
      </c>
      <c r="I57" s="46">
        <f>IF(OR($A57="",$B57=""),"",'OddsRatio_working_2-way'!N56)</f>
        <v>1.8783100656536802</v>
      </c>
      <c r="J57" s="46">
        <f>IF('Log_working_2-way'!$D56="","",A57^('Log_working_2-way'!$D56))</f>
        <v>2.1411780217081708</v>
      </c>
      <c r="K57" s="48">
        <f>IF('Log_working_2-way'!$D56="","",B57^('Log_working_2-way'!$D56))</f>
        <v>1.8762874687184776</v>
      </c>
      <c r="L57" s="64">
        <f t="shared" si="11"/>
        <v>0.4689119170984456</v>
      </c>
      <c r="M57" s="64">
        <f t="shared" si="12"/>
        <v>0.53108808290155429</v>
      </c>
      <c r="N57" s="65">
        <v>100</v>
      </c>
      <c r="O57" s="65">
        <f t="shared" si="13"/>
        <v>51.219512195121943</v>
      </c>
      <c r="P57" s="65">
        <f t="shared" si="14"/>
        <v>44.751381215469614</v>
      </c>
      <c r="Q57" s="65">
        <f t="shared" si="15"/>
        <v>55.248618784530393</v>
      </c>
      <c r="R57" s="65">
        <f t="shared" si="16"/>
        <v>48.780487804878057</v>
      </c>
      <c r="S57" s="66">
        <f t="shared" si="17"/>
        <v>-4.0291065894084497</v>
      </c>
      <c r="T57" s="66">
        <f t="shared" si="18"/>
        <v>-4.0291065894084426</v>
      </c>
      <c r="U57" t="s">
        <v>252</v>
      </c>
      <c r="V57" t="s">
        <v>264</v>
      </c>
    </row>
    <row r="58" spans="1:22" ht="15" x14ac:dyDescent="0.25">
      <c r="A58">
        <v>2.44</v>
      </c>
      <c r="B58">
        <v>1.58</v>
      </c>
      <c r="C58" s="45">
        <f t="shared" si="10"/>
        <v>4.2747457978833836E-2</v>
      </c>
      <c r="D58" s="46">
        <f>IF(OR($A58="",$B58=""),"",A58*'MPTO_working_2-way'!$G57)</f>
        <v>2.5443037974683547</v>
      </c>
      <c r="E58" s="48">
        <f>IF(OR($A58="",$B58=""),"",B58*'MPTO_working_2-way'!$G57)</f>
        <v>1.6475409836065575</v>
      </c>
      <c r="F58" s="46">
        <f>IF(OR($A58="",$B58=""),"",'MPTO_working_2-way'!D57)</f>
        <v>2.5742521367521367</v>
      </c>
      <c r="G58" s="48">
        <f>IF(OR($A58="",$B58=""),"",'MPTO_working_2-way'!E57)</f>
        <v>1.6352222599253479</v>
      </c>
      <c r="H58" s="46">
        <f>IF(OR($A58="",$B58=""),"",'OddsRatio_working_2-way'!M57)</f>
        <v>2.5756771943166705</v>
      </c>
      <c r="I58" s="46">
        <f>IF(OR($A58="",$B58=""),"",'OddsRatio_working_2-way'!N57)</f>
        <v>1.6346477588219925</v>
      </c>
      <c r="J58" s="46">
        <f>IF('Log_working_2-way'!$D57="","",A58^('Log_working_2-way'!$D57))</f>
        <v>2.589784277589088</v>
      </c>
      <c r="K58" s="48">
        <f>IF('Log_working_2-way'!$D57="","",B58^('Log_working_2-way'!$D57))</f>
        <v>1.6290161590451022</v>
      </c>
      <c r="L58" s="64">
        <f t="shared" si="11"/>
        <v>0.39303482587064675</v>
      </c>
      <c r="M58" s="64">
        <f t="shared" si="12"/>
        <v>0.60696517412935314</v>
      </c>
      <c r="N58" s="65">
        <v>100</v>
      </c>
      <c r="O58" s="65">
        <f t="shared" si="13"/>
        <v>59.016393442622956</v>
      </c>
      <c r="P58" s="65">
        <f t="shared" si="14"/>
        <v>36.708860759493668</v>
      </c>
      <c r="Q58" s="65">
        <f t="shared" si="15"/>
        <v>63.291139240506325</v>
      </c>
      <c r="R58" s="65">
        <f t="shared" si="16"/>
        <v>40.983606557377051</v>
      </c>
      <c r="S58" s="66">
        <f t="shared" si="17"/>
        <v>-4.2747457978833694</v>
      </c>
      <c r="T58" s="66">
        <f t="shared" si="18"/>
        <v>-4.2747457978833836</v>
      </c>
      <c r="U58" t="s">
        <v>254</v>
      </c>
      <c r="V58" t="s">
        <v>259</v>
      </c>
    </row>
    <row r="59" spans="1:22" ht="15" x14ac:dyDescent="0.25">
      <c r="A59">
        <v>2.2000000000000002</v>
      </c>
      <c r="B59">
        <v>1.7</v>
      </c>
      <c r="C59" s="45">
        <f t="shared" si="10"/>
        <v>4.2780748663101553E-2</v>
      </c>
      <c r="D59" s="46">
        <f>IF(OR($A59="",$B59=""),"",A59*'MPTO_working_2-way'!$G58)</f>
        <v>2.2941176470588238</v>
      </c>
      <c r="E59" s="48">
        <f>IF(OR($A59="",$B59=""),"",B59*'MPTO_working_2-way'!$G58)</f>
        <v>1.7727272727272725</v>
      </c>
      <c r="F59" s="46">
        <f>IF(OR($A59="",$B59=""),"",'MPTO_working_2-way'!D58)</f>
        <v>2.308641975308642</v>
      </c>
      <c r="G59" s="48">
        <f>IF(OR($A59="",$B59=""),"",'MPTO_working_2-way'!E58)</f>
        <v>1.7641509433962264</v>
      </c>
      <c r="H59" s="46">
        <f>IF(OR($A59="",$B59=""),"",'OddsRatio_working_2-way'!M58)</f>
        <v>2.3093073414159546</v>
      </c>
      <c r="I59" s="46">
        <f>IF(OR($A59="",$B59=""),"",'OddsRatio_working_2-way'!N58)</f>
        <v>1.7637626158259732</v>
      </c>
      <c r="J59" s="46">
        <f>IF('Log_working_2-way'!$D58="","",A59^('Log_working_2-way'!$D58))</f>
        <v>2.3160568010337612</v>
      </c>
      <c r="K59" s="48">
        <f>IF('Log_working_2-way'!$D58="","",B59^('Log_working_2-way'!$D58))</f>
        <v>1.7598456230871857</v>
      </c>
      <c r="L59" s="64">
        <f t="shared" si="11"/>
        <v>0.43589743589743585</v>
      </c>
      <c r="M59" s="64">
        <f t="shared" si="12"/>
        <v>0.56410256410256421</v>
      </c>
      <c r="N59" s="65">
        <v>100</v>
      </c>
      <c r="O59" s="65">
        <f t="shared" si="13"/>
        <v>54.545454545454554</v>
      </c>
      <c r="P59" s="65">
        <f t="shared" si="14"/>
        <v>41.176470588235297</v>
      </c>
      <c r="Q59" s="65">
        <f t="shared" si="15"/>
        <v>58.82352941176471</v>
      </c>
      <c r="R59" s="65">
        <f t="shared" si="16"/>
        <v>45.454545454545453</v>
      </c>
      <c r="S59" s="66">
        <f t="shared" si="17"/>
        <v>-4.2780748663101562</v>
      </c>
      <c r="T59" s="66">
        <f t="shared" si="18"/>
        <v>-4.2780748663101562</v>
      </c>
      <c r="U59" t="s">
        <v>257</v>
      </c>
      <c r="V59" t="s">
        <v>267</v>
      </c>
    </row>
    <row r="60" spans="1:22" ht="15" x14ac:dyDescent="0.25">
      <c r="A60">
        <v>2.48</v>
      </c>
      <c r="B60">
        <v>1.56</v>
      </c>
      <c r="C60" s="45">
        <f t="shared" si="10"/>
        <v>4.4251447477253958E-2</v>
      </c>
      <c r="D60" s="46">
        <f>IF(OR($A60="",$B60=""),"",A60*'MPTO_working_2-way'!$G59)</f>
        <v>2.5897435897435899</v>
      </c>
      <c r="E60" s="48">
        <f>IF(OR($A60="",$B60=""),"",B60*'MPTO_working_2-way'!$G59)</f>
        <v>1.6290322580645162</v>
      </c>
      <c r="F60" s="46">
        <f>IF(OR($A60="",$B60=""),"",'MPTO_working_2-way'!D59)</f>
        <v>2.6239826370048833</v>
      </c>
      <c r="G60" s="48">
        <f>IF(OR($A60="",$B60=""),"",'MPTO_working_2-way'!E59)</f>
        <v>1.6157701303040428</v>
      </c>
      <c r="H60" s="46">
        <f>IF(OR($A60="",$B60=""),"",'OddsRatio_working_2-way'!M59)</f>
        <v>2.6256866681058635</v>
      </c>
      <c r="I60" s="46">
        <f>IF(OR($A60="",$B60=""),"",'OddsRatio_working_2-way'!N59)</f>
        <v>1.6151246852292456</v>
      </c>
      <c r="J60" s="46">
        <f>IF('Log_working_2-way'!$D59="","",A60^('Log_working_2-way'!$D59))</f>
        <v>2.6418905094818519</v>
      </c>
      <c r="K60" s="48">
        <f>IF('Log_working_2-way'!$D59="","",B60^('Log_working_2-way'!$D59))</f>
        <v>1.6090540107419686</v>
      </c>
      <c r="L60" s="64">
        <f t="shared" si="11"/>
        <v>0.38613861386138609</v>
      </c>
      <c r="M60" s="64">
        <f t="shared" si="12"/>
        <v>0.61386138613861385</v>
      </c>
      <c r="N60" s="65">
        <v>100</v>
      </c>
      <c r="O60" s="65">
        <f t="shared" si="13"/>
        <v>59.677419354838712</v>
      </c>
      <c r="P60" s="65">
        <f t="shared" si="14"/>
        <v>35.897435897435898</v>
      </c>
      <c r="Q60" s="65">
        <f t="shared" si="15"/>
        <v>64.102564102564102</v>
      </c>
      <c r="R60" s="65">
        <f t="shared" si="16"/>
        <v>40.322580645161295</v>
      </c>
      <c r="S60" s="66">
        <f t="shared" si="17"/>
        <v>-4.4251447477253905</v>
      </c>
      <c r="T60" s="66">
        <f t="shared" si="18"/>
        <v>-4.4251447477253976</v>
      </c>
      <c r="U60" t="s">
        <v>262</v>
      </c>
      <c r="V60" t="s">
        <v>255</v>
      </c>
    </row>
    <row r="61" spans="1:22" ht="15" x14ac:dyDescent="0.25">
      <c r="A61">
        <v>2.23</v>
      </c>
      <c r="B61">
        <v>1.68</v>
      </c>
      <c r="C61" s="45">
        <f t="shared" si="10"/>
        <v>4.3668588511637907E-2</v>
      </c>
      <c r="D61" s="46">
        <f>IF(OR($A61="",$B61=""),"",A61*'MPTO_working_2-way'!$G60)</f>
        <v>2.3273809523809526</v>
      </c>
      <c r="E61" s="48">
        <f>IF(OR($A61="",$B61=""),"",B61*'MPTO_working_2-way'!$G60)</f>
        <v>1.7533632286995515</v>
      </c>
      <c r="F61" s="46">
        <f>IF(OR($A61="",$B61=""),"",'MPTO_working_2-way'!D60)</f>
        <v>2.3441371542985863</v>
      </c>
      <c r="G61" s="48">
        <f>IF(OR($A61="",$B61=""),"",'MPTO_working_2-way'!E60)</f>
        <v>1.7439716972348942</v>
      </c>
      <c r="H61" s="46">
        <f>IF(OR($A61="",$B61=""),"",'OddsRatio_working_2-way'!M60)</f>
        <v>2.3449251017851385</v>
      </c>
      <c r="I61" s="46">
        <f>IF(OR($A61="",$B61=""),"",'OddsRatio_working_2-way'!N60)</f>
        <v>1.743535828629182</v>
      </c>
      <c r="J61" s="46">
        <f>IF('Log_working_2-way'!$D60="","",A61^('Log_working_2-way'!$D60))</f>
        <v>2.3527328444015367</v>
      </c>
      <c r="K61" s="48">
        <f>IF('Log_working_2-way'!$D60="","",B61^('Log_working_2-way'!$D60))</f>
        <v>1.7392442669948964</v>
      </c>
      <c r="L61" s="64">
        <f t="shared" si="11"/>
        <v>0.42966751918158563</v>
      </c>
      <c r="M61" s="64">
        <f t="shared" si="12"/>
        <v>0.57033248081841437</v>
      </c>
      <c r="N61" s="65">
        <v>100</v>
      </c>
      <c r="O61" s="65">
        <f t="shared" si="13"/>
        <v>55.156950672645742</v>
      </c>
      <c r="P61" s="65">
        <f t="shared" si="14"/>
        <v>40.476190476190474</v>
      </c>
      <c r="Q61" s="65">
        <f t="shared" si="15"/>
        <v>59.523809523809526</v>
      </c>
      <c r="R61" s="65">
        <f t="shared" si="16"/>
        <v>44.843049327354265</v>
      </c>
      <c r="S61" s="66">
        <f t="shared" si="17"/>
        <v>-4.3668588511637836</v>
      </c>
      <c r="T61" s="66">
        <f t="shared" si="18"/>
        <v>-4.3668588511637907</v>
      </c>
      <c r="U61" t="s">
        <v>261</v>
      </c>
      <c r="V61" t="s">
        <v>471</v>
      </c>
    </row>
    <row r="62" spans="1:22" ht="15" x14ac:dyDescent="0.25">
      <c r="A62">
        <v>2.56</v>
      </c>
      <c r="B62">
        <v>1.53</v>
      </c>
      <c r="C62" s="45">
        <f t="shared" si="10"/>
        <v>4.4219771241829964E-2</v>
      </c>
      <c r="D62" s="46">
        <f>IF(OR($A62="",$B62=""),"",A62*'MPTO_working_2-way'!$G61)</f>
        <v>2.6732026143790848</v>
      </c>
      <c r="E62" s="48">
        <f>IF(OR($A62="",$B62=""),"",B62*'MPTO_working_2-way'!$G61)</f>
        <v>1.5976562499999998</v>
      </c>
      <c r="F62" s="46">
        <f>IF(OR($A62="",$B62=""),"",'MPTO_working_2-way'!D61)</f>
        <v>2.7135929056394623</v>
      </c>
      <c r="G62" s="48">
        <f>IF(OR($A62="",$B62=""),"",'MPTO_working_2-way'!E61)</f>
        <v>1.5835691760329909</v>
      </c>
      <c r="H62" s="46">
        <f>IF(OR($A62="",$B62=""),"",'OddsRatio_working_2-way'!M61)</f>
        <v>2.7156328938368763</v>
      </c>
      <c r="I62" s="46">
        <f>IF(OR($A62="",$B62=""),"",'OddsRatio_working_2-way'!N61)</f>
        <v>1.5828752780343234</v>
      </c>
      <c r="J62" s="46">
        <f>IF('Log_working_2-way'!$D61="","",A62^('Log_working_2-way'!$D61))</f>
        <v>2.7348434621970585</v>
      </c>
      <c r="K62" s="48">
        <f>IF('Log_working_2-way'!$D61="","",B62^('Log_working_2-way'!$D61))</f>
        <v>1.5764208827996882</v>
      </c>
      <c r="L62" s="64">
        <f t="shared" si="11"/>
        <v>0.37408312958435208</v>
      </c>
      <c r="M62" s="64">
        <f t="shared" si="12"/>
        <v>0.62591687041564803</v>
      </c>
      <c r="N62" s="65">
        <v>100</v>
      </c>
      <c r="O62" s="65">
        <f t="shared" si="13"/>
        <v>60.9375</v>
      </c>
      <c r="P62" s="65">
        <f t="shared" si="14"/>
        <v>34.640522875816991</v>
      </c>
      <c r="Q62" s="65">
        <f t="shared" si="15"/>
        <v>65.359477124183002</v>
      </c>
      <c r="R62" s="65">
        <f t="shared" si="16"/>
        <v>39.0625</v>
      </c>
      <c r="S62" s="66">
        <f t="shared" si="17"/>
        <v>-4.4219771241830017</v>
      </c>
      <c r="T62" s="66">
        <f t="shared" si="18"/>
        <v>-4.4219771241830088</v>
      </c>
      <c r="U62" t="s">
        <v>253</v>
      </c>
      <c r="V62" t="s">
        <v>268</v>
      </c>
    </row>
    <row r="63" spans="1:22" ht="15" x14ac:dyDescent="0.25">
      <c r="A63">
        <v>2.39</v>
      </c>
      <c r="B63">
        <v>1.6</v>
      </c>
      <c r="C63" s="45">
        <f t="shared" si="10"/>
        <v>4.3410041841004166E-2</v>
      </c>
      <c r="D63" s="46">
        <f>IF(OR($A63="",$B63=""),"",A63*'MPTO_working_2-way'!$G62)</f>
        <v>2.4937499999999999</v>
      </c>
      <c r="E63" s="48">
        <f>IF(OR($A63="",$B63=""),"",B63*'MPTO_working_2-way'!$G62)</f>
        <v>1.6694560669456067</v>
      </c>
      <c r="F63" s="46">
        <f>IF(OR($A63="",$B63=""),"",'MPTO_working_2-way'!D62)</f>
        <v>2.5207646671061306</v>
      </c>
      <c r="G63" s="48">
        <f>IF(OR($A63="",$B63=""),"",'MPTO_working_2-way'!E62)</f>
        <v>1.6575639358474208</v>
      </c>
      <c r="H63" s="46">
        <f>IF(OR($A63="",$B63=""),"",'OddsRatio_working_2-way'!M62)</f>
        <v>2.52206000757745</v>
      </c>
      <c r="I63" s="46">
        <f>IF(OR($A63="",$B63=""),"",'OddsRatio_working_2-way'!N62)</f>
        <v>1.6570043198176039</v>
      </c>
      <c r="J63" s="46">
        <f>IF('Log_working_2-way'!$D62="","",A63^('Log_working_2-way'!$D62))</f>
        <v>2.5347593326332167</v>
      </c>
      <c r="K63" s="48">
        <f>IF('Log_working_2-way'!$D62="","",B63^('Log_working_2-way'!$D62))</f>
        <v>1.6515679551422944</v>
      </c>
      <c r="L63" s="64">
        <f t="shared" si="11"/>
        <v>0.40100250626566419</v>
      </c>
      <c r="M63" s="64">
        <f t="shared" si="12"/>
        <v>0.59899749373433586</v>
      </c>
      <c r="N63" s="65">
        <v>100</v>
      </c>
      <c r="O63" s="65">
        <f t="shared" si="13"/>
        <v>58.15899581589958</v>
      </c>
      <c r="P63" s="65">
        <f t="shared" si="14"/>
        <v>37.5</v>
      </c>
      <c r="Q63" s="65">
        <f t="shared" si="15"/>
        <v>62.5</v>
      </c>
      <c r="R63" s="65">
        <f t="shared" si="16"/>
        <v>41.841004184100413</v>
      </c>
      <c r="S63" s="66">
        <f t="shared" si="17"/>
        <v>-4.3410041841004201</v>
      </c>
      <c r="T63" s="66">
        <f t="shared" si="18"/>
        <v>-4.341004184100413</v>
      </c>
      <c r="U63" t="s">
        <v>265</v>
      </c>
      <c r="V63" t="s">
        <v>263</v>
      </c>
    </row>
    <row r="64" spans="1:22" ht="15" x14ac:dyDescent="0.25">
      <c r="A64">
        <v>2.7</v>
      </c>
      <c r="B64">
        <v>1.47</v>
      </c>
      <c r="C64" s="45">
        <f t="shared" si="10"/>
        <v>5.0642479213907743E-2</v>
      </c>
      <c r="D64" s="46">
        <f>IF(OR($A64="",$B64=""),"",A64*'MPTO_working_2-way'!$G63)</f>
        <v>2.8367346938775513</v>
      </c>
      <c r="E64" s="48">
        <f>IF(OR($A64="",$B64=""),"",B64*'MPTO_working_2-way'!$G63)</f>
        <v>1.5444444444444443</v>
      </c>
      <c r="F64" s="46">
        <f>IF(OR($A64="",$B64=""),"",'MPTO_working_2-way'!D63)</f>
        <v>2.8981380065717417</v>
      </c>
      <c r="G64" s="48">
        <f>IF(OR($A64="",$B64=""),"",'MPTO_working_2-way'!E63)</f>
        <v>1.5268320830929023</v>
      </c>
      <c r="H64" s="46">
        <f>IF(OR($A64="",$B64=""),"",'OddsRatio_working_2-way'!M63)</f>
        <v>2.9018468068158763</v>
      </c>
      <c r="I64" s="46">
        <f>IF(OR($A64="",$B64=""),"",'OddsRatio_working_2-way'!N63)</f>
        <v>1.5258047054138011</v>
      </c>
      <c r="J64" s="46">
        <f>IF('Log_working_2-way'!$D63="","",A64^('Log_working_2-way'!$D63))</f>
        <v>2.9316520731097335</v>
      </c>
      <c r="K64" s="48">
        <f>IF('Log_working_2-way'!$D63="","",B64^('Log_working_2-way'!$D63))</f>
        <v>1.5176915728851679</v>
      </c>
      <c r="L64" s="64">
        <f t="shared" si="11"/>
        <v>0.35251798561151076</v>
      </c>
      <c r="M64" s="64">
        <f t="shared" si="12"/>
        <v>0.64748201438848929</v>
      </c>
      <c r="N64" s="65">
        <v>100</v>
      </c>
      <c r="O64" s="65">
        <f t="shared" si="13"/>
        <v>62.962962962962962</v>
      </c>
      <c r="P64" s="65">
        <f t="shared" si="14"/>
        <v>31.972789115646258</v>
      </c>
      <c r="Q64" s="65">
        <f t="shared" si="15"/>
        <v>68.027210884353735</v>
      </c>
      <c r="R64" s="65">
        <f t="shared" si="16"/>
        <v>37.037037037037038</v>
      </c>
      <c r="S64" s="66">
        <f t="shared" si="17"/>
        <v>-5.0642479213907734</v>
      </c>
      <c r="T64" s="66">
        <f t="shared" si="18"/>
        <v>-5.0642479213907805</v>
      </c>
      <c r="U64" t="s">
        <v>258</v>
      </c>
      <c r="V64" t="s">
        <v>276</v>
      </c>
    </row>
    <row r="65" spans="1:22" ht="15" x14ac:dyDescent="0.25">
      <c r="A65">
        <v>2.4300000000000002</v>
      </c>
      <c r="B65">
        <v>1.57</v>
      </c>
      <c r="C65" s="45">
        <f t="shared" si="10"/>
        <v>4.846530890409162E-2</v>
      </c>
      <c r="D65" s="46">
        <f>IF(OR($A65="",$B65=""),"",A65*'MPTO_working_2-way'!$G64)</f>
        <v>2.547770700636943</v>
      </c>
      <c r="E65" s="48">
        <f>IF(OR($A65="",$B65=""),"",B65*'MPTO_working_2-way'!$G64)</f>
        <v>1.6460905349794239</v>
      </c>
      <c r="F65" s="46">
        <f>IF(OR($A65="",$B65=""),"",'MPTO_working_2-way'!D64)</f>
        <v>2.5820446008595312</v>
      </c>
      <c r="G65" s="48">
        <f>IF(OR($A65="",$B65=""),"",'MPTO_working_2-way'!E64)</f>
        <v>1.6320934311565529</v>
      </c>
      <c r="H65" s="46">
        <f>IF(OR($A65="",$B65=""),"",'OddsRatio_working_2-way'!M64)</f>
        <v>2.5839103288458478</v>
      </c>
      <c r="I65" s="46">
        <f>IF(OR($A65="",$B65=""),"",'OddsRatio_working_2-way'!N64)</f>
        <v>1.6313488723371565</v>
      </c>
      <c r="J65" s="46">
        <f>IF('Log_working_2-way'!$D64="","",A65^('Log_working_2-way'!$D64))</f>
        <v>2.6001815147642611</v>
      </c>
      <c r="K65" s="48">
        <f>IF('Log_working_2-way'!$D64="","",B65^('Log_working_2-way'!$D64))</f>
        <v>1.6249291038371019</v>
      </c>
      <c r="L65" s="64">
        <f t="shared" si="11"/>
        <v>0.39249999999999996</v>
      </c>
      <c r="M65" s="64">
        <f t="shared" si="12"/>
        <v>0.60749999999999993</v>
      </c>
      <c r="N65" s="65">
        <v>100</v>
      </c>
      <c r="O65" s="65">
        <f t="shared" si="13"/>
        <v>58.847736625514408</v>
      </c>
      <c r="P65" s="65">
        <f t="shared" si="14"/>
        <v>36.30573248407643</v>
      </c>
      <c r="Q65" s="65">
        <f t="shared" si="15"/>
        <v>63.694267515923563</v>
      </c>
      <c r="R65" s="65">
        <f t="shared" si="16"/>
        <v>41.152263374485592</v>
      </c>
      <c r="S65" s="66">
        <f t="shared" si="17"/>
        <v>-4.8465308904091557</v>
      </c>
      <c r="T65" s="66">
        <f t="shared" si="18"/>
        <v>-4.8465308904091629</v>
      </c>
      <c r="U65" t="s">
        <v>483</v>
      </c>
      <c r="V65" t="s">
        <v>256</v>
      </c>
    </row>
    <row r="66" spans="1:22" ht="15" x14ac:dyDescent="0.25">
      <c r="A66">
        <v>2.4300000000000002</v>
      </c>
      <c r="B66">
        <v>1.56</v>
      </c>
      <c r="C66" s="45">
        <f t="shared" si="10"/>
        <v>5.2548274770496839E-2</v>
      </c>
      <c r="D66" s="46">
        <f>IF(OR($A66="",$B66=""),"",A66*'MPTO_working_2-way'!$G65)</f>
        <v>2.5576923076923075</v>
      </c>
      <c r="E66" s="48">
        <f>IF(OR($A66="",$B66=""),"",B66*'MPTO_working_2-way'!$G65)</f>
        <v>1.6419753086419751</v>
      </c>
      <c r="F66" s="46">
        <f>IF(OR($A66="",$B66=""),"",'MPTO_working_2-way'!D65)</f>
        <v>2.5957271980279373</v>
      </c>
      <c r="G66" s="48">
        <f>IF(OR($A66="",$B66=""),"",'MPTO_working_2-way'!E65)</f>
        <v>1.6266735324407824</v>
      </c>
      <c r="H66" s="46">
        <f>IF(OR($A66="",$B66=""),"",'OddsRatio_working_2-way'!M65)</f>
        <v>2.5979898086569349</v>
      </c>
      <c r="I66" s="46">
        <f>IF(OR($A66="",$B66=""),"",'OddsRatio_working_2-way'!N65)</f>
        <v>1.6257862187747438</v>
      </c>
      <c r="J66" s="46">
        <f>IF('Log_working_2-way'!$D65="","",A66^('Log_working_2-way'!$D65))</f>
        <v>2.6161579017597356</v>
      </c>
      <c r="K66" s="48">
        <f>IF('Log_working_2-way'!$D65="","",B66^('Log_working_2-way'!$D65))</f>
        <v>1.6187514220658312</v>
      </c>
      <c r="L66" s="64">
        <f t="shared" si="11"/>
        <v>0.39097744360902259</v>
      </c>
      <c r="M66" s="64">
        <f t="shared" si="12"/>
        <v>0.60902255639097758</v>
      </c>
      <c r="N66" s="65">
        <v>100</v>
      </c>
      <c r="O66" s="65">
        <f t="shared" si="13"/>
        <v>58.847736625514408</v>
      </c>
      <c r="P66" s="65">
        <f t="shared" si="14"/>
        <v>35.897435897435898</v>
      </c>
      <c r="Q66" s="65">
        <f t="shared" si="15"/>
        <v>64.102564102564102</v>
      </c>
      <c r="R66" s="65">
        <f t="shared" si="16"/>
        <v>41.152263374485592</v>
      </c>
      <c r="S66" s="66">
        <f t="shared" si="17"/>
        <v>-5.2548274770496946</v>
      </c>
      <c r="T66" s="66">
        <f t="shared" si="18"/>
        <v>-5.2548274770496946</v>
      </c>
      <c r="U66" t="s">
        <v>452</v>
      </c>
      <c r="V66" t="s">
        <v>338</v>
      </c>
    </row>
    <row r="67" spans="1:22" ht="15" x14ac:dyDescent="0.25">
      <c r="A67">
        <v>1.76</v>
      </c>
      <c r="B67">
        <v>2.06</v>
      </c>
      <c r="C67" s="45">
        <f t="shared" si="10"/>
        <v>5.3618711385701623E-2</v>
      </c>
      <c r="D67" s="46">
        <f>IF(OR($A67="",$B67=""),"",A67*'MPTO_working_2-way'!$G66)</f>
        <v>1.8543689320388348</v>
      </c>
      <c r="E67" s="48">
        <f>IF(OR($A67="",$B67=""),"",B67*'MPTO_working_2-way'!$G66)</f>
        <v>2.1704545454545454</v>
      </c>
      <c r="F67" s="46">
        <f>IF(OR($A67="",$B67=""),"",'MPTO_working_2-way'!D66)</f>
        <v>1.8471571224780923</v>
      </c>
      <c r="G67" s="48">
        <f>IF(OR($A67="",$B67=""),"",'MPTO_working_2-way'!E66)</f>
        <v>2.1804185710849171</v>
      </c>
      <c r="H67" s="46">
        <f>IF(OR($A67="",$B67=""),"",'OddsRatio_working_2-way'!M66)</f>
        <v>1.8467473838610133</v>
      </c>
      <c r="I67" s="46">
        <f>IF(OR($A67="",$B67=""),"",'OddsRatio_working_2-way'!N66)</f>
        <v>2.1809897722272038</v>
      </c>
      <c r="J67" s="46">
        <f>IF('Log_working_2-way'!$D66="","",A67^('Log_working_2-way'!$D66))</f>
        <v>1.8434237239804521</v>
      </c>
      <c r="K67" s="48">
        <f>IF('Log_working_2-way'!$D66="","",B67^('Log_working_2-way'!$D66))</f>
        <v>2.1856436706318871</v>
      </c>
      <c r="L67" s="64">
        <f t="shared" si="11"/>
        <v>0.53926701570680635</v>
      </c>
      <c r="M67" s="64">
        <f t="shared" si="12"/>
        <v>0.4607329842931937</v>
      </c>
      <c r="N67" s="65">
        <v>100</v>
      </c>
      <c r="O67" s="65">
        <f t="shared" si="13"/>
        <v>43.181818181818187</v>
      </c>
      <c r="P67" s="65">
        <f t="shared" si="14"/>
        <v>51.456310679611654</v>
      </c>
      <c r="Q67" s="65">
        <f t="shared" si="15"/>
        <v>48.543689320388353</v>
      </c>
      <c r="R67" s="65">
        <f t="shared" si="16"/>
        <v>56.81818181818182</v>
      </c>
      <c r="S67" s="66">
        <f t="shared" si="17"/>
        <v>-5.3618711385701658</v>
      </c>
      <c r="T67" s="66">
        <f t="shared" si="18"/>
        <v>-5.3618711385701658</v>
      </c>
      <c r="U67" t="s">
        <v>88</v>
      </c>
      <c r="V67" t="s">
        <v>89</v>
      </c>
    </row>
    <row r="68" spans="1:22" ht="15" x14ac:dyDescent="0.25">
      <c r="A68">
        <v>1.45</v>
      </c>
      <c r="B68">
        <v>2.88</v>
      </c>
      <c r="C68" s="45">
        <f t="shared" si="10"/>
        <v>3.687739463601547E-2</v>
      </c>
      <c r="D68" s="46">
        <f>IF(OR($A68="",$B68=""),"",A68*'MPTO_working_2-way'!$G67)</f>
        <v>1.5034722222222223</v>
      </c>
      <c r="E68" s="48">
        <f>IF(OR($A68="",$B68=""),"",B68*'MPTO_working_2-way'!$G67)</f>
        <v>2.9862068965517246</v>
      </c>
      <c r="F68" s="46">
        <f>IF(OR($A68="",$B68=""),"",'MPTO_working_2-way'!D67)</f>
        <v>1.4898323225115948</v>
      </c>
      <c r="G68" s="48">
        <f>IF(OR($A68="",$B68=""),"",'MPTO_working_2-way'!E67)</f>
        <v>3.0415149308084493</v>
      </c>
      <c r="H68" s="46">
        <f>IF(OR($A68="",$B68=""),"",'OddsRatio_working_2-way'!M67)</f>
        <v>1.4892460547900814</v>
      </c>
      <c r="I68" s="46">
        <f>IF(OR($A68="",$B68=""),"",'OddsRatio_working_2-way'!N67)</f>
        <v>3.0439612955674531</v>
      </c>
      <c r="J68" s="46">
        <f>IF('Log_working_2-way'!$D67="","",A68^('Log_working_2-way'!$D67))</f>
        <v>1.4829852248113591</v>
      </c>
      <c r="K68" s="48">
        <f>IF('Log_working_2-way'!$D67="","",B68^('Log_working_2-way'!$D67))</f>
        <v>3.0704567109480201</v>
      </c>
      <c r="L68" s="64">
        <f t="shared" si="11"/>
        <v>0.66512702078521935</v>
      </c>
      <c r="M68" s="64">
        <f t="shared" si="12"/>
        <v>0.33487297921478054</v>
      </c>
      <c r="N68" s="65">
        <v>100</v>
      </c>
      <c r="O68" s="65">
        <f t="shared" si="13"/>
        <v>31.03448275862069</v>
      </c>
      <c r="P68" s="65">
        <f t="shared" si="14"/>
        <v>65.277777777777771</v>
      </c>
      <c r="Q68" s="65">
        <f t="shared" si="15"/>
        <v>34.722222222222221</v>
      </c>
      <c r="R68" s="65">
        <f t="shared" si="16"/>
        <v>68.965517241379317</v>
      </c>
      <c r="S68" s="66">
        <f t="shared" si="17"/>
        <v>-3.687739463601531</v>
      </c>
      <c r="T68" s="66">
        <f t="shared" si="18"/>
        <v>-3.6877394636015453</v>
      </c>
      <c r="U68" t="s">
        <v>101</v>
      </c>
      <c r="V68" t="s">
        <v>143</v>
      </c>
    </row>
    <row r="69" spans="1:22" ht="15" x14ac:dyDescent="0.25">
      <c r="A69">
        <v>1.57</v>
      </c>
      <c r="B69">
        <v>2.5299999999999998</v>
      </c>
      <c r="C69" s="45">
        <f t="shared" si="10"/>
        <v>3.2199592155283119E-2</v>
      </c>
      <c r="D69" s="46">
        <f>IF(OR($A69="",$B69=""),"",A69*'MPTO_working_2-way'!$G68)</f>
        <v>1.6205533596837947</v>
      </c>
      <c r="E69" s="48">
        <f>IF(OR($A69="",$B69=""),"",B69*'MPTO_working_2-way'!$G68)</f>
        <v>2.6114649681528661</v>
      </c>
      <c r="F69" s="46">
        <f>IF(OR($A69="",$B69=""),"",'MPTO_working_2-way'!D68)</f>
        <v>1.6107134891831068</v>
      </c>
      <c r="G69" s="48">
        <f>IF(OR($A69="",$B69=""),"",'MPTO_working_2-way'!E68)</f>
        <v>2.6374290362205768</v>
      </c>
      <c r="H69" s="46">
        <f>IF(OR($A69="",$B69=""),"",'OddsRatio_working_2-way'!M68)</f>
        <v>1.610367937893074</v>
      </c>
      <c r="I69" s="46">
        <f>IF(OR($A69="",$B69=""),"",'OddsRatio_working_2-way'!N68)</f>
        <v>2.6383560438182503</v>
      </c>
      <c r="J69" s="46">
        <f>IF('Log_working_2-way'!$D68="","",A69^('Log_working_2-way'!$D68))</f>
        <v>1.6058919161709591</v>
      </c>
      <c r="K69" s="48">
        <f>IF('Log_working_2-way'!$D68="","",B69^('Log_working_2-way'!$D68))</f>
        <v>2.6504593860891874</v>
      </c>
      <c r="L69" s="64">
        <f t="shared" si="11"/>
        <v>0.6170731707317072</v>
      </c>
      <c r="M69" s="64">
        <f t="shared" si="12"/>
        <v>0.38292682926829269</v>
      </c>
      <c r="N69" s="65">
        <v>100</v>
      </c>
      <c r="O69" s="65">
        <f t="shared" si="13"/>
        <v>36.30573248407643</v>
      </c>
      <c r="P69" s="65">
        <f t="shared" si="14"/>
        <v>60.474308300395251</v>
      </c>
      <c r="Q69" s="65">
        <f t="shared" si="15"/>
        <v>39.525691699604749</v>
      </c>
      <c r="R69" s="65">
        <f t="shared" si="16"/>
        <v>63.694267515923563</v>
      </c>
      <c r="S69" s="66">
        <f t="shared" si="17"/>
        <v>-3.2199592155283199</v>
      </c>
      <c r="T69" s="66">
        <f t="shared" si="18"/>
        <v>-3.2199592155283128</v>
      </c>
      <c r="U69" t="s">
        <v>198</v>
      </c>
      <c r="V69" t="s">
        <v>53</v>
      </c>
    </row>
    <row r="70" spans="1:22" ht="15" x14ac:dyDescent="0.25">
      <c r="A70">
        <v>1.44</v>
      </c>
      <c r="B70">
        <v>2.95</v>
      </c>
      <c r="C70" s="45">
        <f t="shared" si="10"/>
        <v>3.3427495291902032E-2</v>
      </c>
      <c r="D70" s="46">
        <f>IF(OR($A70="",$B70=""),"",A70*'MPTO_working_2-way'!$G69)</f>
        <v>1.4881355932203388</v>
      </c>
      <c r="E70" s="48">
        <f>IF(OR($A70="",$B70=""),"",B70*'MPTO_working_2-way'!$G69)</f>
        <v>3.0486111111111112</v>
      </c>
      <c r="F70" s="46">
        <f>IF(OR($A70="",$B70=""),"",'MPTO_working_2-way'!D69)</f>
        <v>1.4755123306703715</v>
      </c>
      <c r="G70" s="48">
        <f>IF(OR($A70="",$B70=""),"",'MPTO_working_2-way'!E69)</f>
        <v>3.1029948867786707</v>
      </c>
      <c r="H70" s="46">
        <f>IF(OR($A70="",$B70=""),"",'OddsRatio_working_2-way'!M69)</f>
        <v>1.4750168687962832</v>
      </c>
      <c r="I70" s="46">
        <f>IF(OR($A70="",$B70=""),"",'OddsRatio_working_2-way'!N69)</f>
        <v>3.105188395801711</v>
      </c>
      <c r="J70" s="46">
        <f>IF('Log_working_2-way'!$D69="","",A70^('Log_working_2-way'!$D69))</f>
        <v>1.4692235576325354</v>
      </c>
      <c r="K70" s="48">
        <f>IF('Log_working_2-way'!$D69="","",B70^('Log_working_2-way'!$D69))</f>
        <v>3.1311802950499352</v>
      </c>
      <c r="L70" s="64">
        <f t="shared" si="11"/>
        <v>0.67198177676537596</v>
      </c>
      <c r="M70" s="64">
        <f t="shared" si="12"/>
        <v>0.32801822323462415</v>
      </c>
      <c r="N70" s="65">
        <v>100</v>
      </c>
      <c r="O70" s="65">
        <f t="shared" si="13"/>
        <v>30.555555555555554</v>
      </c>
      <c r="P70" s="65">
        <f t="shared" si="14"/>
        <v>66.101694915254228</v>
      </c>
      <c r="Q70" s="65">
        <f t="shared" si="15"/>
        <v>33.898305084745758</v>
      </c>
      <c r="R70" s="65">
        <f t="shared" si="16"/>
        <v>69.444444444444443</v>
      </c>
      <c r="S70" s="66">
        <f t="shared" si="17"/>
        <v>-3.3427495291902041</v>
      </c>
      <c r="T70" s="66">
        <f t="shared" si="18"/>
        <v>-3.3427495291902147</v>
      </c>
      <c r="U70" t="s">
        <v>98</v>
      </c>
      <c r="V70" t="s">
        <v>142</v>
      </c>
    </row>
    <row r="71" spans="1:22" ht="15" x14ac:dyDescent="0.25">
      <c r="A71">
        <v>2.21</v>
      </c>
      <c r="B71">
        <v>1.72</v>
      </c>
      <c r="C71" s="45">
        <f t="shared" si="10"/>
        <v>3.3884036620014824E-2</v>
      </c>
      <c r="D71" s="46">
        <f>IF(OR($A71="",$B71=""),"",A71*'MPTO_working_2-way'!$G70)</f>
        <v>2.2848837209302326</v>
      </c>
      <c r="E71" s="48">
        <f>IF(OR($A71="",$B71=""),"",B71*'MPTO_working_2-way'!$G70)</f>
        <v>1.7782805429864255</v>
      </c>
      <c r="F71" s="46">
        <f>IF(OR($A71="",$B71=""),"",'MPTO_working_2-way'!D70)</f>
        <v>2.2959652089876781</v>
      </c>
      <c r="G71" s="48">
        <f>IF(OR($A71="",$B71=""),"",'MPTO_working_2-way'!E70)</f>
        <v>1.7716256524981358</v>
      </c>
      <c r="H71" s="46">
        <f>IF(OR($A71="",$B71=""),"",'OddsRatio_working_2-way'!M70)</f>
        <v>2.2963624321753371</v>
      </c>
      <c r="I71" s="46">
        <f>IF(OR($A71="",$B71=""),"",'OddsRatio_working_2-way'!N70)</f>
        <v>1.7713892158398703</v>
      </c>
      <c r="J71" s="46">
        <f>IF('Log_working_2-way'!$D70="","",A71^('Log_working_2-way'!$D70))</f>
        <v>2.3014598613122459</v>
      </c>
      <c r="K71" s="48">
        <f>IF('Log_working_2-way'!$D70="","",B71^('Log_working_2-way'!$D70))</f>
        <v>1.7683679149287428</v>
      </c>
      <c r="L71" s="64">
        <f t="shared" si="11"/>
        <v>0.43765903307888038</v>
      </c>
      <c r="M71" s="64">
        <f t="shared" si="12"/>
        <v>0.56234096692111957</v>
      </c>
      <c r="N71" s="65">
        <v>100</v>
      </c>
      <c r="O71" s="65">
        <f t="shared" si="13"/>
        <v>54.751131221719454</v>
      </c>
      <c r="P71" s="65">
        <f t="shared" si="14"/>
        <v>41.860465116279073</v>
      </c>
      <c r="Q71" s="65">
        <f t="shared" si="15"/>
        <v>58.139534883720934</v>
      </c>
      <c r="R71" s="65">
        <f t="shared" si="16"/>
        <v>45.248868778280546</v>
      </c>
      <c r="S71" s="66">
        <f t="shared" si="17"/>
        <v>-3.3884036620014797</v>
      </c>
      <c r="T71" s="66">
        <f t="shared" si="18"/>
        <v>-3.3884036620014726</v>
      </c>
      <c r="U71" t="s">
        <v>105</v>
      </c>
      <c r="V71" t="s">
        <v>197</v>
      </c>
    </row>
    <row r="72" spans="1:22" ht="15" x14ac:dyDescent="0.25">
      <c r="A72">
        <v>2.0299999999999998</v>
      </c>
      <c r="B72">
        <v>1.87</v>
      </c>
      <c r="C72" s="45">
        <f t="shared" si="10"/>
        <v>2.737019572719368E-2</v>
      </c>
      <c r="D72" s="46">
        <f>IF(OR($A72="",$B72=""),"",A72*'MPTO_working_2-way'!$G71)</f>
        <v>2.0855614973262031</v>
      </c>
      <c r="E72" s="48">
        <f>IF(OR($A72="",$B72=""),"",B72*'MPTO_working_2-way'!$G71)</f>
        <v>1.9211822660098523</v>
      </c>
      <c r="F72" s="46">
        <f>IF(OR($A72="",$B72=""),"",'MPTO_working_2-way'!D71)</f>
        <v>2.0880063804625832</v>
      </c>
      <c r="G72" s="48">
        <f>IF(OR($A72="",$B72=""),"",'MPTO_working_2-way'!E71)</f>
        <v>1.9191122570208035</v>
      </c>
      <c r="H72" s="46">
        <f>IF(OR($A72="",$B72=""),"",'OddsRatio_working_2-way'!M71)</f>
        <v>2.0880753861644932</v>
      </c>
      <c r="I72" s="46">
        <f>IF(OR($A72="",$B72=""),"",'OddsRatio_working_2-way'!N71)</f>
        <v>1.9190539669544755</v>
      </c>
      <c r="J72" s="46">
        <f>IF('Log_working_2-way'!$D71="","",A72^('Log_working_2-way'!$D71))</f>
        <v>2.0891848566626599</v>
      </c>
      <c r="K72" s="48">
        <f>IF('Log_working_2-way'!$D71="","",B72^('Log_working_2-way'!$D71))</f>
        <v>1.9181177959672178</v>
      </c>
      <c r="L72" s="64">
        <f t="shared" si="11"/>
        <v>0.4794871794871795</v>
      </c>
      <c r="M72" s="64">
        <f t="shared" si="12"/>
        <v>0.52051282051282044</v>
      </c>
      <c r="N72" s="65">
        <v>100</v>
      </c>
      <c r="O72" s="65">
        <f t="shared" si="13"/>
        <v>50.73891625615763</v>
      </c>
      <c r="P72" s="65">
        <f t="shared" si="14"/>
        <v>46.524064171122987</v>
      </c>
      <c r="Q72" s="65">
        <f t="shared" si="15"/>
        <v>53.475935828876999</v>
      </c>
      <c r="R72" s="65">
        <f t="shared" si="16"/>
        <v>49.26108374384237</v>
      </c>
      <c r="S72" s="66">
        <f t="shared" si="17"/>
        <v>-2.7370195727193689</v>
      </c>
      <c r="T72" s="66">
        <f t="shared" si="18"/>
        <v>-2.7370195727193831</v>
      </c>
      <c r="U72" t="s">
        <v>200</v>
      </c>
      <c r="V72" t="s">
        <v>484</v>
      </c>
    </row>
    <row r="73" spans="1:22" ht="15" x14ac:dyDescent="0.25">
      <c r="A73">
        <v>2.34</v>
      </c>
      <c r="B73">
        <v>1.65</v>
      </c>
      <c r="C73" s="45">
        <f t="shared" si="10"/>
        <v>3.3411033411033575E-2</v>
      </c>
      <c r="D73" s="46">
        <f>IF(OR($A73="",$B73=""),"",A73*'MPTO_working_2-way'!$G72)</f>
        <v>2.4181818181818184</v>
      </c>
      <c r="E73" s="48">
        <f>IF(OR($A73="",$B73=""),"",B73*'MPTO_working_2-way'!$G72)</f>
        <v>1.7051282051282053</v>
      </c>
      <c r="F73" s="46">
        <f>IF(OR($A73="",$B73=""),"",'MPTO_working_2-way'!D72)</f>
        <v>2.4351939451277205</v>
      </c>
      <c r="G73" s="48">
        <f>IF(OR($A73="",$B73=""),"",'MPTO_working_2-way'!E72)</f>
        <v>1.6967699406723797</v>
      </c>
      <c r="H73" s="46">
        <f>IF(OR($A73="",$B73=""),"",'OddsRatio_working_2-way'!M72)</f>
        <v>2.4358058578855508</v>
      </c>
      <c r="I73" s="46">
        <f>IF(OR($A73="",$B73=""),"",'OddsRatio_working_2-way'!N72)</f>
        <v>1.6964729907653791</v>
      </c>
      <c r="J73" s="46">
        <f>IF('Log_working_2-way'!$D72="","",A73^('Log_working_2-way'!$D72))</f>
        <v>2.4436741668534787</v>
      </c>
      <c r="K73" s="48">
        <f>IF('Log_working_2-way'!$D72="","",B73^('Log_working_2-way'!$D72))</f>
        <v>1.6926770755893317</v>
      </c>
      <c r="L73" s="64">
        <f t="shared" si="11"/>
        <v>0.41353383458646614</v>
      </c>
      <c r="M73" s="64">
        <f t="shared" si="12"/>
        <v>0.5864661654135338</v>
      </c>
      <c r="N73" s="65">
        <v>100</v>
      </c>
      <c r="O73" s="65">
        <f t="shared" si="13"/>
        <v>57.264957264957268</v>
      </c>
      <c r="P73" s="65">
        <f t="shared" si="14"/>
        <v>39.393939393939398</v>
      </c>
      <c r="Q73" s="65">
        <f t="shared" si="15"/>
        <v>60.606060606060609</v>
      </c>
      <c r="R73" s="65">
        <f t="shared" si="16"/>
        <v>42.73504273504274</v>
      </c>
      <c r="S73" s="66">
        <f t="shared" si="17"/>
        <v>-3.3411033411033415</v>
      </c>
      <c r="T73" s="66">
        <f t="shared" si="18"/>
        <v>-3.3411033411033415</v>
      </c>
      <c r="U73" t="s">
        <v>201</v>
      </c>
      <c r="V73" t="s">
        <v>192</v>
      </c>
    </row>
    <row r="74" spans="1:22" ht="15" x14ac:dyDescent="0.25">
      <c r="A74">
        <v>2</v>
      </c>
      <c r="B74">
        <v>1.88</v>
      </c>
      <c r="C74" s="45">
        <f t="shared" si="10"/>
        <v>3.1914893617021267E-2</v>
      </c>
      <c r="D74" s="46">
        <f>IF(OR($A74="",$B74=""),"",A74*'MPTO_working_2-way'!$G73)</f>
        <v>2.0638297872340425</v>
      </c>
      <c r="E74" s="48">
        <f>IF(OR($A74="",$B74=""),"",B74*'MPTO_working_2-way'!$G73)</f>
        <v>1.94</v>
      </c>
      <c r="F74" s="46">
        <f>IF(OR($A74="",$B74=""),"",'MPTO_working_2-way'!D73)</f>
        <v>2.0659340659340657</v>
      </c>
      <c r="G74" s="48">
        <f>IF(OR($A74="",$B74=""),"",'MPTO_working_2-way'!E73)</f>
        <v>1.9381443298969072</v>
      </c>
      <c r="H74" s="46">
        <f>IF(OR($A74="",$B74=""),"",'OddsRatio_working_2-way'!M73)</f>
        <v>2.0660035817780522</v>
      </c>
      <c r="I74" s="46">
        <f>IF(OR($A74="",$B74=""),"",'OddsRatio_working_2-way'!N73)</f>
        <v>1.9380831519646857</v>
      </c>
      <c r="J74" s="46">
        <f>IF('Log_working_2-way'!$D73="","",A74^('Log_working_2-way'!$D73))</f>
        <v>2.0669618454035223</v>
      </c>
      <c r="K74" s="48">
        <f>IF('Log_working_2-way'!$D73="","",B74^('Log_working_2-way'!$D73))</f>
        <v>1.9372406373367297</v>
      </c>
      <c r="L74" s="64">
        <f t="shared" si="11"/>
        <v>0.4845360824742268</v>
      </c>
      <c r="M74" s="64">
        <f t="shared" si="12"/>
        <v>0.51546391752577325</v>
      </c>
      <c r="N74" s="65">
        <v>100</v>
      </c>
      <c r="O74" s="65">
        <f t="shared" si="13"/>
        <v>50</v>
      </c>
      <c r="P74" s="65">
        <f t="shared" si="14"/>
        <v>46.808510638297875</v>
      </c>
      <c r="Q74" s="65">
        <f t="shared" si="15"/>
        <v>53.191489361702125</v>
      </c>
      <c r="R74" s="65">
        <f t="shared" si="16"/>
        <v>50</v>
      </c>
      <c r="S74" s="66">
        <f t="shared" si="17"/>
        <v>-3.1914893617021249</v>
      </c>
      <c r="T74" s="66">
        <f t="shared" si="18"/>
        <v>-3.1914893617021249</v>
      </c>
      <c r="U74" t="s">
        <v>194</v>
      </c>
      <c r="V74" t="s">
        <v>453</v>
      </c>
    </row>
    <row r="75" spans="1:22" ht="15" x14ac:dyDescent="0.25">
      <c r="A75">
        <v>2.11</v>
      </c>
      <c r="B75">
        <v>1.78</v>
      </c>
      <c r="C75" s="45">
        <f t="shared" si="10"/>
        <v>3.5731402098088338E-2</v>
      </c>
      <c r="D75" s="46">
        <f>IF(OR($A75="",$B75=""),"",A75*'MPTO_working_2-way'!$G74)</f>
        <v>2.1853932584269664</v>
      </c>
      <c r="E75" s="48">
        <f>IF(OR($A75="",$B75=""),"",B75*'MPTO_working_2-way'!$G74)</f>
        <v>1.8436018957345972</v>
      </c>
      <c r="F75" s="46">
        <f>IF(OR($A75="",$B75=""),"",'MPTO_working_2-way'!D74)</f>
        <v>2.1926557300484557</v>
      </c>
      <c r="G75" s="48">
        <f>IF(OR($A75="",$B75=""),"",'MPTO_working_2-way'!E74)</f>
        <v>1.8384649273092173</v>
      </c>
      <c r="H75" s="46">
        <f>IF(OR($A75="",$B75=""),"",'OddsRatio_working_2-way'!M74)</f>
        <v>2.192927878405448</v>
      </c>
      <c r="I75" s="46">
        <f>IF(OR($A75="",$B75=""),"",'OddsRatio_working_2-way'!N74)</f>
        <v>1.838273644284909</v>
      </c>
      <c r="J75" s="46">
        <f>IF('Log_working_2-way'!$D74="","",A75^('Log_working_2-way'!$D74))</f>
        <v>2.1962612557480616</v>
      </c>
      <c r="K75" s="48">
        <f>IF('Log_working_2-way'!$D74="","",B75^('Log_working_2-way'!$D74))</f>
        <v>1.8359377980310738</v>
      </c>
      <c r="L75" s="64">
        <f t="shared" si="11"/>
        <v>0.45758354755784059</v>
      </c>
      <c r="M75" s="64">
        <f t="shared" si="12"/>
        <v>0.54241645244215941</v>
      </c>
      <c r="N75" s="65">
        <v>100</v>
      </c>
      <c r="O75" s="65">
        <f t="shared" si="13"/>
        <v>52.606635071090047</v>
      </c>
      <c r="P75" s="65">
        <f t="shared" si="14"/>
        <v>43.820224719101127</v>
      </c>
      <c r="Q75" s="65">
        <f t="shared" si="15"/>
        <v>56.17977528089888</v>
      </c>
      <c r="R75" s="65">
        <f t="shared" si="16"/>
        <v>47.393364928909953</v>
      </c>
      <c r="S75" s="66">
        <f t="shared" si="17"/>
        <v>-3.5731402098088338</v>
      </c>
      <c r="T75" s="66">
        <f t="shared" si="18"/>
        <v>-3.5731402098088267</v>
      </c>
      <c r="U75" t="s">
        <v>202</v>
      </c>
      <c r="V75" t="s">
        <v>191</v>
      </c>
    </row>
    <row r="76" spans="1:22" ht="15" x14ac:dyDescent="0.25">
      <c r="A76">
        <v>2.11</v>
      </c>
      <c r="B76">
        <v>1.79</v>
      </c>
      <c r="C76" s="45">
        <f t="shared" si="10"/>
        <v>3.2592867166194583E-2</v>
      </c>
      <c r="D76" s="46">
        <f>IF(OR($A76="",$B76=""),"",A76*'MPTO_working_2-way'!$G75)</f>
        <v>2.1787709497206706</v>
      </c>
      <c r="E76" s="48">
        <f>IF(OR($A76="",$B76=""),"",B76*'MPTO_working_2-way'!$G75)</f>
        <v>1.8483412322274884</v>
      </c>
      <c r="F76" s="46">
        <f>IF(OR($A76="",$B76=""),"",'MPTO_working_2-way'!D75)</f>
        <v>2.1851369724319478</v>
      </c>
      <c r="G76" s="48">
        <f>IF(OR($A76="",$B76=""),"",'MPTO_working_2-way'!E75)</f>
        <v>1.8437843247333352</v>
      </c>
      <c r="H76" s="46">
        <f>IF(OR($A76="",$B76=""),"",'OddsRatio_working_2-way'!M75)</f>
        <v>2.1853536565680476</v>
      </c>
      <c r="I76" s="46">
        <f>IF(OR($A76="",$B76=""),"",'OddsRatio_working_2-way'!N75)</f>
        <v>1.8436300798997822</v>
      </c>
      <c r="J76" s="46">
        <f>IF('Log_working_2-way'!$D75="","",A76^('Log_working_2-way'!$D75))</f>
        <v>2.1882656756587764</v>
      </c>
      <c r="K76" s="48">
        <f>IF('Log_working_2-way'!$D75="","",B76^('Log_working_2-way'!$D75))</f>
        <v>1.8415626408173078</v>
      </c>
      <c r="L76" s="64">
        <f t="shared" si="11"/>
        <v>0.4589743589743589</v>
      </c>
      <c r="M76" s="64">
        <f t="shared" si="12"/>
        <v>0.54102564102564099</v>
      </c>
      <c r="N76" s="65">
        <v>100</v>
      </c>
      <c r="O76" s="65">
        <f t="shared" si="13"/>
        <v>52.606635071090047</v>
      </c>
      <c r="P76" s="65">
        <f t="shared" si="14"/>
        <v>44.134078212290497</v>
      </c>
      <c r="Q76" s="65">
        <f t="shared" si="15"/>
        <v>55.865921787709496</v>
      </c>
      <c r="R76" s="65">
        <f t="shared" si="16"/>
        <v>47.393364928909953</v>
      </c>
      <c r="S76" s="66">
        <f t="shared" si="17"/>
        <v>-3.2592867166194495</v>
      </c>
      <c r="T76" s="66">
        <f t="shared" si="18"/>
        <v>-3.2592867166194566</v>
      </c>
      <c r="U76" t="s">
        <v>392</v>
      </c>
      <c r="V76" t="s">
        <v>393</v>
      </c>
    </row>
    <row r="77" spans="1:22" ht="15" x14ac:dyDescent="0.25">
      <c r="A77">
        <v>1.31</v>
      </c>
      <c r="B77">
        <v>3.59</v>
      </c>
      <c r="C77" s="45">
        <f t="shared" si="10"/>
        <v>4.1910310659380334E-2</v>
      </c>
      <c r="D77" s="46">
        <f>IF(OR($A77="",$B77=""),"",A77*'MPTO_working_2-way'!$G76)</f>
        <v>1.3649025069637883</v>
      </c>
      <c r="E77" s="48">
        <f>IF(OR($A77="",$B77=""),"",B77*'MPTO_working_2-way'!$G76)</f>
        <v>3.7404580152671754</v>
      </c>
      <c r="F77" s="46">
        <f>IF(OR($A77="",$B77=""),"",'MPTO_working_2-way'!D76)</f>
        <v>1.3469761846797177</v>
      </c>
      <c r="G77" s="48">
        <f>IF(OR($A77="",$B77=""),"",'MPTO_working_2-way'!E76)</f>
        <v>3.8820421808576495</v>
      </c>
      <c r="H77" s="46">
        <f>IF(OR($A77="",$B77=""),"",'OddsRatio_working_2-way'!M76)</f>
        <v>1.3459640439281511</v>
      </c>
      <c r="I77" s="46">
        <f>IF(OR($A77="",$B77=""),"",'OddsRatio_working_2-way'!N76)</f>
        <v>3.8904737863674552</v>
      </c>
      <c r="J77" s="46">
        <f>IF('Log_working_2-way'!$D76="","",A77^('Log_working_2-way'!$D76))</f>
        <v>1.3375873578381106</v>
      </c>
      <c r="K77" s="48">
        <f>IF('Log_working_2-way'!$D76="","",B77^('Log_working_2-way'!$D76))</f>
        <v>3.9621962338645913</v>
      </c>
      <c r="L77" s="64">
        <f t="shared" si="11"/>
        <v>0.73265306122448981</v>
      </c>
      <c r="M77" s="64">
        <f t="shared" si="12"/>
        <v>0.26734693877551025</v>
      </c>
      <c r="N77" s="65">
        <v>100</v>
      </c>
      <c r="O77" s="65">
        <f t="shared" si="13"/>
        <v>23.664122137404579</v>
      </c>
      <c r="P77" s="65">
        <f t="shared" si="14"/>
        <v>72.14484679665739</v>
      </c>
      <c r="Q77" s="65">
        <f t="shared" si="15"/>
        <v>27.855153203342621</v>
      </c>
      <c r="R77" s="65">
        <f t="shared" si="16"/>
        <v>76.33587786259541</v>
      </c>
      <c r="S77" s="66">
        <f t="shared" si="17"/>
        <v>-4.1910310659380414</v>
      </c>
      <c r="T77" s="66">
        <f t="shared" si="18"/>
        <v>-4.1910310659380201</v>
      </c>
      <c r="U77" t="s">
        <v>341</v>
      </c>
      <c r="V77" t="s">
        <v>346</v>
      </c>
    </row>
    <row r="78" spans="1:22" ht="15" x14ac:dyDescent="0.25">
      <c r="A78">
        <v>1.57</v>
      </c>
      <c r="B78">
        <v>2.52</v>
      </c>
      <c r="C78" s="45">
        <f t="shared" si="10"/>
        <v>3.3768071984632497E-2</v>
      </c>
      <c r="D78" s="46">
        <f>IF(OR($A78="",$B78=""),"",A78*'MPTO_working_2-way'!$G77)</f>
        <v>1.623015873015873</v>
      </c>
      <c r="E78" s="48">
        <f>IF(OR($A78="",$B78=""),"",B78*'MPTO_working_2-way'!$G77)</f>
        <v>2.605095541401274</v>
      </c>
      <c r="F78" s="46">
        <f>IF(OR($A78="",$B78=""),"",'MPTO_working_2-way'!D77)</f>
        <v>1.6127506929724442</v>
      </c>
      <c r="G78" s="48">
        <f>IF(OR($A78="",$B78=""),"",'MPTO_working_2-way'!E77)</f>
        <v>2.6319850984566258</v>
      </c>
      <c r="H78" s="46">
        <f>IF(OR($A78="",$B78=""),"",'OddsRatio_working_2-way'!M77)</f>
        <v>1.6123724356957947</v>
      </c>
      <c r="I78" s="46">
        <f>IF(OR($A78="",$B78=""),"",'OddsRatio_working_2-way'!N77)</f>
        <v>2.6329931618554516</v>
      </c>
      <c r="J78" s="46">
        <f>IF('Log_working_2-way'!$D77="","",A78^('Log_working_2-way'!$D77))</f>
        <v>1.6076994389518999</v>
      </c>
      <c r="K78" s="48">
        <f>IF('Log_working_2-way'!$D77="","",B78^('Log_working_2-way'!$D77))</f>
        <v>2.6455503097461972</v>
      </c>
      <c r="L78" s="64">
        <f t="shared" si="11"/>
        <v>0.61613691931540338</v>
      </c>
      <c r="M78" s="64">
        <f t="shared" si="12"/>
        <v>0.38386308068459657</v>
      </c>
      <c r="N78" s="65">
        <v>100</v>
      </c>
      <c r="O78" s="65">
        <f t="shared" si="13"/>
        <v>36.30573248407643</v>
      </c>
      <c r="P78" s="65">
        <f t="shared" si="14"/>
        <v>60.317460317460316</v>
      </c>
      <c r="Q78" s="65">
        <f t="shared" si="15"/>
        <v>39.682539682539684</v>
      </c>
      <c r="R78" s="65">
        <f t="shared" si="16"/>
        <v>63.694267515923563</v>
      </c>
      <c r="S78" s="66">
        <f t="shared" si="17"/>
        <v>-3.3768071984632542</v>
      </c>
      <c r="T78" s="66">
        <f t="shared" si="18"/>
        <v>-3.3768071984632471</v>
      </c>
      <c r="U78" t="s">
        <v>344</v>
      </c>
      <c r="V78" t="s">
        <v>329</v>
      </c>
    </row>
    <row r="79" spans="1:22" ht="15" x14ac:dyDescent="0.25">
      <c r="A79">
        <v>1.71</v>
      </c>
      <c r="B79">
        <v>2.2200000000000002</v>
      </c>
      <c r="C79" s="45">
        <f t="shared" si="10"/>
        <v>3.5245772087877381E-2</v>
      </c>
      <c r="D79" s="46">
        <f>IF(OR($A79="",$B79=""),"",A79*'MPTO_working_2-way'!$G78)</f>
        <v>1.7702702702702702</v>
      </c>
      <c r="E79" s="48">
        <f>IF(OR($A79="",$B79=""),"",B79*'MPTO_working_2-way'!$G78)</f>
        <v>2.2982456140350882</v>
      </c>
      <c r="F79" s="46">
        <f>IF(OR($A79="",$B79=""),"",'MPTO_working_2-way'!D78)</f>
        <v>1.7631322279503969</v>
      </c>
      <c r="G79" s="48">
        <f>IF(OR($A79="",$B79=""),"",'MPTO_working_2-way'!E78)</f>
        <v>2.3103888990323171</v>
      </c>
      <c r="H79" s="46">
        <f>IF(OR($A79="",$B79=""),"",'OddsRatio_working_2-way'!M78)</f>
        <v>1.7628677559805201</v>
      </c>
      <c r="I79" s="46">
        <f>IF(OR($A79="",$B79=""),"",'OddsRatio_working_2-way'!N78)</f>
        <v>2.310843186332725</v>
      </c>
      <c r="J79" s="46">
        <f>IF('Log_working_2-way'!$D78="","",A79^('Log_working_2-way'!$D78))</f>
        <v>1.7596240997267032</v>
      </c>
      <c r="K79" s="48">
        <f>IF('Log_working_2-way'!$D78="","",B79^('Log_working_2-way'!$D78))</f>
        <v>2.3164405926032319</v>
      </c>
      <c r="L79" s="64">
        <f t="shared" si="11"/>
        <v>0.56488549618320616</v>
      </c>
      <c r="M79" s="64">
        <f t="shared" si="12"/>
        <v>0.43511450381679379</v>
      </c>
      <c r="N79" s="65">
        <v>100</v>
      </c>
      <c r="O79" s="65">
        <f t="shared" si="13"/>
        <v>41.520467836257311</v>
      </c>
      <c r="P79" s="65">
        <f t="shared" si="14"/>
        <v>54.954954954954964</v>
      </c>
      <c r="Q79" s="65">
        <f t="shared" si="15"/>
        <v>45.045045045045043</v>
      </c>
      <c r="R79" s="65">
        <f t="shared" si="16"/>
        <v>58.479532163742689</v>
      </c>
      <c r="S79" s="66">
        <f t="shared" si="17"/>
        <v>-3.5245772087877327</v>
      </c>
      <c r="T79" s="66">
        <f t="shared" si="18"/>
        <v>-3.5245772087877256</v>
      </c>
      <c r="U79" t="s">
        <v>342</v>
      </c>
      <c r="V79" t="s">
        <v>331</v>
      </c>
    </row>
    <row r="80" spans="1:22" ht="15" x14ac:dyDescent="0.25">
      <c r="A80">
        <v>1.93</v>
      </c>
      <c r="B80">
        <v>1.96</v>
      </c>
      <c r="C80" s="45">
        <f t="shared" si="10"/>
        <v>2.8338796658559762E-2</v>
      </c>
      <c r="D80" s="46">
        <f>IF(OR($A80="",$B80=""),"",A80*'MPTO_working_2-way'!$G79)</f>
        <v>1.9846938775510203</v>
      </c>
      <c r="E80" s="48">
        <f>IF(OR($A80="",$B80=""),"",B80*'MPTO_working_2-way'!$G79)</f>
        <v>2.0155440414507773</v>
      </c>
      <c r="F80" s="46">
        <f>IF(OR($A80="",$B80=""),"",'MPTO_working_2-way'!D79)</f>
        <v>1.9842635333613092</v>
      </c>
      <c r="G80" s="48">
        <f>IF(OR($A80="",$B80=""),"",'MPTO_working_2-way'!E79)</f>
        <v>2.0159880622468553</v>
      </c>
      <c r="H80" s="46">
        <f>IF(OR($A80="",$B80=""),"",'OddsRatio_working_2-way'!M79)</f>
        <v>1.9842509842514759</v>
      </c>
      <c r="I80" s="46">
        <f>IF(OR($A80="",$B80=""),"",'OddsRatio_working_2-way'!N79)</f>
        <v>2.0160010160015238</v>
      </c>
      <c r="J80" s="46">
        <f>IF('Log_working_2-way'!$D79="","",A80^('Log_working_2-way'!$D79))</f>
        <v>1.9840560014719333</v>
      </c>
      <c r="K80" s="48">
        <f>IF('Log_working_2-way'!$D79="","",B80^('Log_working_2-way'!$D79))</f>
        <v>2.0162023284286739</v>
      </c>
      <c r="L80" s="64">
        <f t="shared" si="11"/>
        <v>0.50385604113110538</v>
      </c>
      <c r="M80" s="64">
        <f t="shared" si="12"/>
        <v>0.49614395886889456</v>
      </c>
      <c r="N80" s="65">
        <v>100</v>
      </c>
      <c r="O80" s="65">
        <f t="shared" si="13"/>
        <v>48.186528497409334</v>
      </c>
      <c r="P80" s="65">
        <f t="shared" si="14"/>
        <v>48.979591836734699</v>
      </c>
      <c r="Q80" s="65">
        <f t="shared" si="15"/>
        <v>51.020408163265309</v>
      </c>
      <c r="R80" s="65">
        <f t="shared" si="16"/>
        <v>51.81347150259068</v>
      </c>
      <c r="S80" s="66">
        <f t="shared" si="17"/>
        <v>-2.8338796658559744</v>
      </c>
      <c r="T80" s="66">
        <f t="shared" si="18"/>
        <v>-2.8338796658559815</v>
      </c>
      <c r="U80" t="s">
        <v>173</v>
      </c>
      <c r="V80" t="s">
        <v>147</v>
      </c>
    </row>
    <row r="81" spans="1:22" ht="15" x14ac:dyDescent="0.25">
      <c r="A81">
        <v>1.64</v>
      </c>
      <c r="B81">
        <v>2.37</v>
      </c>
      <c r="C81" s="45">
        <f t="shared" si="10"/>
        <v>3.1697025831017633E-2</v>
      </c>
      <c r="D81" s="46">
        <f>IF(OR($A81="",$B81=""),"",A81*'MPTO_working_2-way'!$G80)</f>
        <v>1.6919831223628687</v>
      </c>
      <c r="E81" s="48">
        <f>IF(OR($A81="",$B81=""),"",B81*'MPTO_working_2-way'!$G80)</f>
        <v>2.4451219512195119</v>
      </c>
      <c r="F81" s="46">
        <f>IF(OR($A81="",$B81=""),"",'MPTO_working_2-way'!D80)</f>
        <v>1.6837636458152829</v>
      </c>
      <c r="G81" s="48">
        <f>IF(OR($A81="",$B81=""),"",'MPTO_working_2-way'!E80)</f>
        <v>2.4624936644703492</v>
      </c>
      <c r="H81" s="46">
        <f>IF(OR($A81="",$B81=""),"",'OddsRatio_working_2-way'!M80)</f>
        <v>1.6834861261734084</v>
      </c>
      <c r="I81" s="46">
        <f>IF(OR($A81="",$B81=""),"",'OddsRatio_working_2-way'!N80)</f>
        <v>2.4630874888399528</v>
      </c>
      <c r="J81" s="46">
        <f>IF('Log_working_2-way'!$D80="","",A81^('Log_working_2-way'!$D80))</f>
        <v>1.6797561972418789</v>
      </c>
      <c r="K81" s="48">
        <f>IF('Log_working_2-way'!$D80="","",B81^('Log_working_2-way'!$D80))</f>
        <v>2.4711156795001918</v>
      </c>
      <c r="L81" s="64">
        <f t="shared" si="11"/>
        <v>0.59102244389027447</v>
      </c>
      <c r="M81" s="64">
        <f t="shared" si="12"/>
        <v>0.40897755610972575</v>
      </c>
      <c r="N81" s="65">
        <v>100</v>
      </c>
      <c r="O81" s="65">
        <f t="shared" si="13"/>
        <v>39.024390243902438</v>
      </c>
      <c r="P81" s="65">
        <f t="shared" si="14"/>
        <v>57.805907172995774</v>
      </c>
      <c r="Q81" s="65">
        <f t="shared" si="15"/>
        <v>42.194092827004212</v>
      </c>
      <c r="R81" s="65">
        <f t="shared" si="16"/>
        <v>60.975609756097562</v>
      </c>
      <c r="S81" s="66">
        <f t="shared" si="17"/>
        <v>-3.169702583101774</v>
      </c>
      <c r="T81" s="66">
        <f t="shared" si="18"/>
        <v>-3.1697025831017882</v>
      </c>
      <c r="U81" t="s">
        <v>172</v>
      </c>
      <c r="V81" t="s">
        <v>182</v>
      </c>
    </row>
    <row r="82" spans="1:22" ht="15" x14ac:dyDescent="0.25">
      <c r="A82">
        <v>1.71</v>
      </c>
      <c r="B82">
        <v>2.13</v>
      </c>
      <c r="C82" s="45">
        <f t="shared" ref="C82:C145" si="19">IF(OR($A82="",$B82=""),"",(1/A82)+(1/B82)-1)</f>
        <v>5.4278889712544132E-2</v>
      </c>
      <c r="D82" s="46">
        <f>IF(OR($A82="",$B82=""),"",A82*'MPTO_working_2-way'!$G81)</f>
        <v>1.8028169014084505</v>
      </c>
      <c r="E82" s="48">
        <f>IF(OR($A82="",$B82=""),"",B82*'MPTO_working_2-way'!$G81)</f>
        <v>2.2456140350877187</v>
      </c>
      <c r="F82" s="46">
        <f>IF(OR($A82="",$B82=""),"",'MPTO_working_2-way'!D81)</f>
        <v>1.7932205893213202</v>
      </c>
      <c r="G82" s="48">
        <f>IF(OR($A82="",$B82=""),"",'MPTO_working_2-way'!E81)</f>
        <v>2.2606833628153797</v>
      </c>
      <c r="H82" s="46">
        <f>IF(OR($A82="",$B82=""),"",'OddsRatio_working_2-way'!M81)</f>
        <v>1.7926654931752715</v>
      </c>
      <c r="I82" s="46">
        <f>IF(OR($A82="",$B82=""),"",'OddsRatio_working_2-way'!N81)</f>
        <v>2.261566207447967</v>
      </c>
      <c r="J82" s="46">
        <f>IF('Log_working_2-way'!$D81="","",A82^('Log_working_2-way'!$D81))</f>
        <v>1.788246068169419</v>
      </c>
      <c r="K82" s="48">
        <f>IF('Log_working_2-way'!$D81="","",B82^('Log_working_2-way'!$D81))</f>
        <v>2.2686393759250199</v>
      </c>
      <c r="L82" s="64">
        <f t="shared" ref="L82:L145" si="20">(1/D82)</f>
        <v>0.55468750000000011</v>
      </c>
      <c r="M82" s="64">
        <f t="shared" ref="M82:M145" si="21">(1/E82)</f>
        <v>0.44531250000000011</v>
      </c>
      <c r="N82" s="65">
        <v>100</v>
      </c>
      <c r="O82" s="65">
        <f t="shared" ref="O82:O145" si="22">(1/A82)*((N82*A82)-N82)</f>
        <v>41.520467836257311</v>
      </c>
      <c r="P82" s="65">
        <f t="shared" ref="P82:P145" si="23">(1/B82)*((N82*B82)-N82)</f>
        <v>53.051643192488264</v>
      </c>
      <c r="Q82" s="65">
        <f t="shared" ref="Q82:Q145" si="24">(1/B82)*N82</f>
        <v>46.948356807511736</v>
      </c>
      <c r="R82" s="65">
        <f t="shared" ref="R82:R145" si="25">(1/A82)*N82</f>
        <v>58.479532163742689</v>
      </c>
      <c r="S82" s="66">
        <f t="shared" ref="S82:S145" si="26">O82-Q82</f>
        <v>-5.4278889712544256</v>
      </c>
      <c r="T82" s="66">
        <f t="shared" ref="T82:T145" si="27">P82-R82</f>
        <v>-5.4278889712544256</v>
      </c>
      <c r="U82" t="s">
        <v>414</v>
      </c>
      <c r="V82" t="s">
        <v>416</v>
      </c>
    </row>
    <row r="83" spans="1:22" ht="15" x14ac:dyDescent="0.25">
      <c r="A83">
        <v>1.71</v>
      </c>
      <c r="B83">
        <v>2.14</v>
      </c>
      <c r="C83" s="45">
        <f t="shared" si="19"/>
        <v>5.2085041263595144E-2</v>
      </c>
      <c r="D83" s="46">
        <f>IF(OR($A83="",$B83=""),"",A83*'MPTO_working_2-way'!$G82)</f>
        <v>1.7990654205607477</v>
      </c>
      <c r="E83" s="48">
        <f>IF(OR($A83="",$B83=""),"",B83*'MPTO_working_2-way'!$G82)</f>
        <v>2.2514619883040936</v>
      </c>
      <c r="F83" s="46">
        <f>IF(OR($A83="",$B83=""),"",'MPTO_working_2-way'!D82)</f>
        <v>1.7897002005184135</v>
      </c>
      <c r="G83" s="48">
        <f>IF(OR($A83="",$B83=""),"",'MPTO_working_2-way'!E82)</f>
        <v>2.2663033380813777</v>
      </c>
      <c r="H83" s="46">
        <f>IF(OR($A83="",$B83=""),"",'OddsRatio_working_2-way'!M82)</f>
        <v>1.7891812323819287</v>
      </c>
      <c r="I83" s="46">
        <f>IF(OR($A83="",$B83=""),"",'OddsRatio_working_2-way'!N82)</f>
        <v>2.2671360632611255</v>
      </c>
      <c r="J83" s="46">
        <f>IF('Log_working_2-way'!$D82="","",A83^('Log_working_2-way'!$D82))</f>
        <v>1.7848752013433402</v>
      </c>
      <c r="K83" s="48">
        <f>IF('Log_working_2-way'!$D82="","",B83^('Log_working_2-way'!$D82))</f>
        <v>2.2740879037671937</v>
      </c>
      <c r="L83" s="64">
        <f t="shared" si="20"/>
        <v>0.55584415584415581</v>
      </c>
      <c r="M83" s="64">
        <f t="shared" si="21"/>
        <v>0.44415584415584414</v>
      </c>
      <c r="N83" s="65">
        <v>100</v>
      </c>
      <c r="O83" s="65">
        <f t="shared" si="22"/>
        <v>41.520467836257311</v>
      </c>
      <c r="P83" s="65">
        <f t="shared" si="23"/>
        <v>53.271028037383175</v>
      </c>
      <c r="Q83" s="65">
        <f t="shared" si="24"/>
        <v>46.728971962616825</v>
      </c>
      <c r="R83" s="65">
        <f t="shared" si="25"/>
        <v>58.479532163742689</v>
      </c>
      <c r="S83" s="66">
        <f t="shared" si="26"/>
        <v>-5.2085041263595144</v>
      </c>
      <c r="T83" s="66">
        <f t="shared" si="27"/>
        <v>-5.2085041263595144</v>
      </c>
      <c r="U83" t="s">
        <v>409</v>
      </c>
      <c r="V83" t="s">
        <v>408</v>
      </c>
    </row>
    <row r="84" spans="1:22" ht="15" x14ac:dyDescent="0.25">
      <c r="A84">
        <v>1.6</v>
      </c>
      <c r="B84">
        <v>2.33</v>
      </c>
      <c r="C84" s="45">
        <f t="shared" si="19"/>
        <v>5.4184549356223188E-2</v>
      </c>
      <c r="D84" s="46">
        <f>IF(OR($A84="",$B84=""),"",A84*'MPTO_working_2-way'!$G83)</f>
        <v>1.6866952789699572</v>
      </c>
      <c r="E84" s="48">
        <f>IF(OR($A84="",$B84=""),"",B84*'MPTO_working_2-way'!$G83)</f>
        <v>2.4562500000000003</v>
      </c>
      <c r="F84" s="46">
        <f>IF(OR($A84="",$B84=""),"",'MPTO_working_2-way'!D83)</f>
        <v>1.6724988784208166</v>
      </c>
      <c r="G84" s="48">
        <f>IF(OR($A84="",$B84=""),"",'MPTO_working_2-way'!E83)</f>
        <v>2.486991327551701</v>
      </c>
      <c r="H84" s="46">
        <f>IF(OR($A84="",$B84=""),"",'OddsRatio_working_2-way'!M83)</f>
        <v>1.6716604942594677</v>
      </c>
      <c r="I84" s="46">
        <f>IF(OR($A84="",$B84=""),"",'OddsRatio_working_2-way'!N83)</f>
        <v>2.4888474289418197</v>
      </c>
      <c r="J84" s="46">
        <f>IF('Log_working_2-way'!$D83="","",A84^('Log_working_2-way'!$D83))</f>
        <v>1.6651301071751408</v>
      </c>
      <c r="K84" s="48">
        <f>IF('Log_working_2-way'!$D83="","",B84^('Log_working_2-way'!$D83))</f>
        <v>2.5034652456852799</v>
      </c>
      <c r="L84" s="64">
        <f t="shared" si="20"/>
        <v>0.59287531806615767</v>
      </c>
      <c r="M84" s="64">
        <f t="shared" si="21"/>
        <v>0.40712468193384221</v>
      </c>
      <c r="N84" s="65">
        <v>100</v>
      </c>
      <c r="O84" s="65">
        <f t="shared" si="22"/>
        <v>37.5</v>
      </c>
      <c r="P84" s="65">
        <f t="shared" si="23"/>
        <v>57.081545064377686</v>
      </c>
      <c r="Q84" s="65">
        <f t="shared" si="24"/>
        <v>42.918454935622321</v>
      </c>
      <c r="R84" s="65">
        <f t="shared" si="25"/>
        <v>62.5</v>
      </c>
      <c r="S84" s="66">
        <f t="shared" si="26"/>
        <v>-5.4184549356223215</v>
      </c>
      <c r="T84" s="66">
        <f t="shared" si="27"/>
        <v>-5.4184549356223144</v>
      </c>
      <c r="U84" t="s">
        <v>410</v>
      </c>
      <c r="V84" t="s">
        <v>413</v>
      </c>
    </row>
    <row r="85" spans="1:22" ht="15" x14ac:dyDescent="0.25">
      <c r="A85">
        <v>1.72</v>
      </c>
      <c r="B85">
        <v>2.12</v>
      </c>
      <c r="C85" s="45">
        <f t="shared" si="19"/>
        <v>5.3093462044756512E-2</v>
      </c>
      <c r="D85" s="46">
        <f>IF(OR($A85="",$B85=""),"",A85*'MPTO_working_2-way'!$G84)</f>
        <v>1.8113207547169812</v>
      </c>
      <c r="E85" s="48">
        <f>IF(OR($A85="",$B85=""),"",B85*'MPTO_working_2-way'!$G84)</f>
        <v>2.2325581395348841</v>
      </c>
      <c r="F85" s="46">
        <f>IF(OR($A85="",$B85=""),"",'MPTO_working_2-way'!D84)</f>
        <v>1.8022933965994465</v>
      </c>
      <c r="G85" s="48">
        <f>IF(OR($A85="",$B85=""),"",'MPTO_working_2-way'!E84)</f>
        <v>2.2464268112370629</v>
      </c>
      <c r="H85" s="46">
        <f>IF(OR($A85="",$B85=""),"",'OddsRatio_working_2-way'!M84)</f>
        <v>1.8017837257372731</v>
      </c>
      <c r="I85" s="46">
        <f>IF(OR($A85="",$B85=""),"",'OddsRatio_working_2-way'!N84)</f>
        <v>2.2472191289246473</v>
      </c>
      <c r="J85" s="46">
        <f>IF('Log_working_2-way'!$D84="","",A85^('Log_working_2-way'!$D84))</f>
        <v>1.7976291253207961</v>
      </c>
      <c r="K85" s="48">
        <f>IF('Log_working_2-way'!$D84="","",B85^('Log_working_2-way'!$D84))</f>
        <v>2.2537155029237406</v>
      </c>
      <c r="L85" s="64">
        <f t="shared" si="20"/>
        <v>0.55208333333333337</v>
      </c>
      <c r="M85" s="64">
        <f t="shared" si="21"/>
        <v>0.44791666666666657</v>
      </c>
      <c r="N85" s="65">
        <v>100</v>
      </c>
      <c r="O85" s="65">
        <f t="shared" si="22"/>
        <v>41.860465116279073</v>
      </c>
      <c r="P85" s="65">
        <f t="shared" si="23"/>
        <v>52.830188679245275</v>
      </c>
      <c r="Q85" s="65">
        <f t="shared" si="24"/>
        <v>47.169811320754711</v>
      </c>
      <c r="R85" s="65">
        <f t="shared" si="25"/>
        <v>58.139534883720934</v>
      </c>
      <c r="S85" s="66">
        <f t="shared" si="26"/>
        <v>-5.3093462044756379</v>
      </c>
      <c r="T85" s="66">
        <f t="shared" si="27"/>
        <v>-5.3093462044756592</v>
      </c>
      <c r="U85" t="s">
        <v>415</v>
      </c>
      <c r="V85" t="s">
        <v>412</v>
      </c>
    </row>
    <row r="86" spans="1:22" ht="15" x14ac:dyDescent="0.25">
      <c r="A86">
        <v>1.61</v>
      </c>
      <c r="B86">
        <v>2.33</v>
      </c>
      <c r="C86" s="45">
        <f t="shared" si="19"/>
        <v>5.0302561778583499E-2</v>
      </c>
      <c r="D86" s="46">
        <f>IF(OR($A86="",$B86=""),"",A86*'MPTO_working_2-way'!$G85)</f>
        <v>1.6909871244635195</v>
      </c>
      <c r="E86" s="48">
        <f>IF(OR($A86="",$B86=""),"",B86*'MPTO_working_2-way'!$G85)</f>
        <v>2.4472049689440998</v>
      </c>
      <c r="F86" s="46">
        <f>IF(OR($A86="",$B86=""),"",'MPTO_working_2-way'!D85)</f>
        <v>1.67794601122716</v>
      </c>
      <c r="G86" s="48">
        <f>IF(OR($A86="",$B86=""),"",'MPTO_working_2-way'!E85)</f>
        <v>2.4750437106192065</v>
      </c>
      <c r="H86" s="46">
        <f>IF(OR($A86="",$B86=""),"",'OddsRatio_working_2-way'!M85)</f>
        <v>1.6772345358451193</v>
      </c>
      <c r="I86" s="46">
        <f>IF(OR($A86="",$B86=""),"",'OddsRatio_working_2-way'!N85)</f>
        <v>2.4765933322524725</v>
      </c>
      <c r="J86" s="46">
        <f>IF('Log_working_2-way'!$D85="","",A86^('Log_working_2-way'!$D85))</f>
        <v>1.6712497569830409</v>
      </c>
      <c r="K86" s="48">
        <f>IF('Log_working_2-way'!$D85="","",B86^('Log_working_2-way'!$D85))</f>
        <v>2.4897584536831094</v>
      </c>
      <c r="L86" s="64">
        <f t="shared" si="20"/>
        <v>0.59137055837563446</v>
      </c>
      <c r="M86" s="64">
        <f t="shared" si="21"/>
        <v>0.40862944162436543</v>
      </c>
      <c r="N86" s="65">
        <v>100</v>
      </c>
      <c r="O86" s="65">
        <f t="shared" si="22"/>
        <v>37.888198757763973</v>
      </c>
      <c r="P86" s="65">
        <f t="shared" si="23"/>
        <v>57.081545064377686</v>
      </c>
      <c r="Q86" s="65">
        <f t="shared" si="24"/>
        <v>42.918454935622321</v>
      </c>
      <c r="R86" s="65">
        <f t="shared" si="25"/>
        <v>62.11180124223602</v>
      </c>
      <c r="S86" s="66">
        <f t="shared" si="26"/>
        <v>-5.0302561778583481</v>
      </c>
      <c r="T86" s="66">
        <f t="shared" si="27"/>
        <v>-5.0302561778583339</v>
      </c>
      <c r="U86" t="s">
        <v>424</v>
      </c>
      <c r="V86" t="s">
        <v>426</v>
      </c>
    </row>
    <row r="87" spans="1:22" ht="15" x14ac:dyDescent="0.25">
      <c r="A87">
        <v>1.76</v>
      </c>
      <c r="B87">
        <v>2.06</v>
      </c>
      <c r="C87" s="45">
        <f t="shared" si="19"/>
        <v>5.3618711385701623E-2</v>
      </c>
      <c r="D87" s="46">
        <f>IF(OR($A87="",$B87=""),"",A87*'MPTO_working_2-way'!$G86)</f>
        <v>1.8543689320388348</v>
      </c>
      <c r="E87" s="48">
        <f>IF(OR($A87="",$B87=""),"",B87*'MPTO_working_2-way'!$G86)</f>
        <v>2.1704545454545454</v>
      </c>
      <c r="F87" s="46">
        <f>IF(OR($A87="",$B87=""),"",'MPTO_working_2-way'!D86)</f>
        <v>1.8471571224780923</v>
      </c>
      <c r="G87" s="48">
        <f>IF(OR($A87="",$B87=""),"",'MPTO_working_2-way'!E86)</f>
        <v>2.1804185710849171</v>
      </c>
      <c r="H87" s="46">
        <f>IF(OR($A87="",$B87=""),"",'OddsRatio_working_2-way'!M86)</f>
        <v>1.8467473838610133</v>
      </c>
      <c r="I87" s="46">
        <f>IF(OR($A87="",$B87=""),"",'OddsRatio_working_2-way'!N86)</f>
        <v>2.1809897722272038</v>
      </c>
      <c r="J87" s="46">
        <f>IF('Log_working_2-way'!$D86="","",A87^('Log_working_2-way'!$D86))</f>
        <v>1.8434237239804521</v>
      </c>
      <c r="K87" s="48">
        <f>IF('Log_working_2-way'!$D86="","",B87^('Log_working_2-way'!$D86))</f>
        <v>2.1856436706318871</v>
      </c>
      <c r="L87" s="64">
        <f t="shared" si="20"/>
        <v>0.53926701570680635</v>
      </c>
      <c r="M87" s="64">
        <f t="shared" si="21"/>
        <v>0.4607329842931937</v>
      </c>
      <c r="N87" s="65">
        <v>100</v>
      </c>
      <c r="O87" s="65">
        <f t="shared" si="22"/>
        <v>43.181818181818187</v>
      </c>
      <c r="P87" s="65">
        <f t="shared" si="23"/>
        <v>51.456310679611654</v>
      </c>
      <c r="Q87" s="65">
        <f t="shared" si="24"/>
        <v>48.543689320388353</v>
      </c>
      <c r="R87" s="65">
        <f t="shared" si="25"/>
        <v>56.81818181818182</v>
      </c>
      <c r="S87" s="66">
        <f t="shared" si="26"/>
        <v>-5.3618711385701658</v>
      </c>
      <c r="T87" s="66">
        <f t="shared" si="27"/>
        <v>-5.3618711385701658</v>
      </c>
      <c r="U87" t="s">
        <v>417</v>
      </c>
      <c r="V87" t="s">
        <v>419</v>
      </c>
    </row>
    <row r="88" spans="1:22" ht="15" x14ac:dyDescent="0.25">
      <c r="A88">
        <v>1.52</v>
      </c>
      <c r="B88">
        <v>2.5299999999999998</v>
      </c>
      <c r="C88" s="45">
        <f t="shared" si="19"/>
        <v>5.3151653838152679E-2</v>
      </c>
      <c r="D88" s="46">
        <f>IF(OR($A88="",$B88=""),"",A88*'MPTO_working_2-way'!$G87)</f>
        <v>1.6007905138339922</v>
      </c>
      <c r="E88" s="48">
        <f>IF(OR($A88="",$B88=""),"",B88*'MPTO_working_2-way'!$G87)</f>
        <v>2.6644736842105261</v>
      </c>
      <c r="F88" s="46">
        <f>IF(OR($A88="",$B88=""),"",'MPTO_working_2-way'!D87)</f>
        <v>1.5839855012768762</v>
      </c>
      <c r="G88" s="48">
        <f>IF(OR($A88="",$B88=""),"",'MPTO_working_2-way'!E87)</f>
        <v>2.7123712794470305</v>
      </c>
      <c r="H88" s="46">
        <f>IF(OR($A88="",$B88=""),"",'OddsRatio_working_2-way'!M87)</f>
        <v>1.582983088130137</v>
      </c>
      <c r="I88" s="46">
        <f>IF(OR($A88="",$B88=""),"",'OddsRatio_working_2-way'!N87)</f>
        <v>2.7153156246905956</v>
      </c>
      <c r="J88" s="46">
        <f>IF('Log_working_2-way'!$D87="","",A88^('Log_working_2-way'!$D87))</f>
        <v>1.575248199433763</v>
      </c>
      <c r="K88" s="48">
        <f>IF('Log_working_2-way'!$D87="","",B88^('Log_working_2-way'!$D87))</f>
        <v>2.7383800609540847</v>
      </c>
      <c r="L88" s="64">
        <f t="shared" si="20"/>
        <v>0.62469135802469133</v>
      </c>
      <c r="M88" s="64">
        <f t="shared" si="21"/>
        <v>0.37530864197530867</v>
      </c>
      <c r="N88" s="65">
        <v>100</v>
      </c>
      <c r="O88" s="65">
        <f t="shared" si="22"/>
        <v>34.21052631578948</v>
      </c>
      <c r="P88" s="65">
        <f t="shared" si="23"/>
        <v>60.474308300395251</v>
      </c>
      <c r="Q88" s="65">
        <f t="shared" si="24"/>
        <v>39.525691699604749</v>
      </c>
      <c r="R88" s="65">
        <f t="shared" si="25"/>
        <v>65.789473684210535</v>
      </c>
      <c r="S88" s="66">
        <f t="shared" si="26"/>
        <v>-5.3151653838152697</v>
      </c>
      <c r="T88" s="66">
        <f t="shared" si="27"/>
        <v>-5.3151653838152839</v>
      </c>
      <c r="U88" t="s">
        <v>422</v>
      </c>
      <c r="V88" t="s">
        <v>418</v>
      </c>
    </row>
    <row r="89" spans="1:22" ht="15" x14ac:dyDescent="0.25">
      <c r="A89">
        <v>1.74</v>
      </c>
      <c r="B89">
        <v>2.09</v>
      </c>
      <c r="C89" s="45">
        <f t="shared" si="19"/>
        <v>5.3181543199692038E-2</v>
      </c>
      <c r="D89" s="46">
        <f>IF(OR($A89="",$B89=""),"",A89*'MPTO_working_2-way'!$G88)</f>
        <v>1.8325358851674642</v>
      </c>
      <c r="E89" s="48">
        <f>IF(OR($A89="",$B89=""),"",B89*'MPTO_working_2-way'!$G88)</f>
        <v>2.201149425287356</v>
      </c>
      <c r="F89" s="46">
        <f>IF(OR($A89="",$B89=""),"",'MPTO_working_2-way'!D88)</f>
        <v>1.8244117794611951</v>
      </c>
      <c r="G89" s="48">
        <f>IF(OR($A89="",$B89=""),"",'MPTO_working_2-way'!E88)</f>
        <v>2.2129860646260573</v>
      </c>
      <c r="H89" s="46">
        <f>IF(OR($A89="",$B89=""),"",'OddsRatio_working_2-way'!M88)</f>
        <v>1.823953325479549</v>
      </c>
      <c r="I89" s="46">
        <f>IF(OR($A89="",$B89=""),"",'OddsRatio_working_2-way'!N88)</f>
        <v>2.213660979422579</v>
      </c>
      <c r="J89" s="46">
        <f>IF('Log_working_2-way'!$D88="","",A89^('Log_working_2-way'!$D88))</f>
        <v>1.8202124704786022</v>
      </c>
      <c r="K89" s="48">
        <f>IF('Log_working_2-way'!$D88="","",B89^('Log_working_2-way'!$D88))</f>
        <v>2.2191962887551955</v>
      </c>
      <c r="L89" s="64">
        <f t="shared" si="20"/>
        <v>0.54569190600522188</v>
      </c>
      <c r="M89" s="64">
        <f t="shared" si="21"/>
        <v>0.45430809399477812</v>
      </c>
      <c r="N89" s="65">
        <v>100</v>
      </c>
      <c r="O89" s="65">
        <f t="shared" si="22"/>
        <v>42.528735632183903</v>
      </c>
      <c r="P89" s="65">
        <f t="shared" si="23"/>
        <v>52.153110047846894</v>
      </c>
      <c r="Q89" s="65">
        <f t="shared" si="24"/>
        <v>47.846889952153113</v>
      </c>
      <c r="R89" s="65">
        <f t="shared" si="25"/>
        <v>57.47126436781609</v>
      </c>
      <c r="S89" s="66">
        <f t="shared" si="26"/>
        <v>-5.3181543199692101</v>
      </c>
      <c r="T89" s="66">
        <f t="shared" si="27"/>
        <v>-5.3181543199691959</v>
      </c>
      <c r="U89" t="s">
        <v>421</v>
      </c>
      <c r="V89" t="s">
        <v>420</v>
      </c>
    </row>
    <row r="90" spans="1:22" ht="15" x14ac:dyDescent="0.25">
      <c r="A90">
        <v>1.76</v>
      </c>
      <c r="B90">
        <v>2.0699999999999998</v>
      </c>
      <c r="C90" s="45">
        <f t="shared" si="19"/>
        <v>5.1273605621431795E-2</v>
      </c>
      <c r="D90" s="46">
        <f>IF(OR($A90="",$B90=""),"",A90*'MPTO_working_2-way'!$G89)</f>
        <v>1.85024154589372</v>
      </c>
      <c r="E90" s="48">
        <f>IF(OR($A90="",$B90=""),"",B90*'MPTO_working_2-way'!$G89)</f>
        <v>2.1761363636363638</v>
      </c>
      <c r="F90" s="46">
        <f>IF(OR($A90="",$B90=""),"",'MPTO_working_2-way'!D89)</f>
        <v>1.8431650308610747</v>
      </c>
      <c r="G90" s="48">
        <f>IF(OR($A90="",$B90=""),"",'MPTO_working_2-way'!E89)</f>
        <v>2.1860074402976122</v>
      </c>
      <c r="H90" s="46">
        <f>IF(OR($A90="",$B90=""),"",'OddsRatio_working_2-way'!M89)</f>
        <v>1.8427813321566728</v>
      </c>
      <c r="I90" s="46">
        <f>IF(OR($A90="",$B90=""),"",'OddsRatio_working_2-way'!N89)</f>
        <v>2.1865474018521578</v>
      </c>
      <c r="J90" s="46">
        <f>IF('Log_working_2-way'!$D89="","",A90^('Log_working_2-way'!$D89))</f>
        <v>1.8395260918524756</v>
      </c>
      <c r="K90" s="48">
        <f>IF('Log_working_2-way'!$D89="","",B90^('Log_working_2-way'!$D89))</f>
        <v>2.1911482081422213</v>
      </c>
      <c r="L90" s="64">
        <f t="shared" si="20"/>
        <v>0.54046997389033935</v>
      </c>
      <c r="M90" s="64">
        <f t="shared" si="21"/>
        <v>0.45953002610966054</v>
      </c>
      <c r="N90" s="65">
        <v>100</v>
      </c>
      <c r="O90" s="65">
        <f t="shared" si="22"/>
        <v>43.181818181818187</v>
      </c>
      <c r="P90" s="65">
        <f t="shared" si="23"/>
        <v>51.690821256038639</v>
      </c>
      <c r="Q90" s="65">
        <f t="shared" si="24"/>
        <v>48.309178743961354</v>
      </c>
      <c r="R90" s="65">
        <f t="shared" si="25"/>
        <v>56.81818181818182</v>
      </c>
      <c r="S90" s="66">
        <f t="shared" si="26"/>
        <v>-5.127360562143167</v>
      </c>
      <c r="T90" s="66">
        <f t="shared" si="27"/>
        <v>-5.1273605621431813</v>
      </c>
      <c r="U90" t="s">
        <v>423</v>
      </c>
      <c r="V90" t="s">
        <v>425</v>
      </c>
    </row>
    <row r="91" spans="1:22" ht="15" x14ac:dyDescent="0.25">
      <c r="A91">
        <v>2.79</v>
      </c>
      <c r="B91">
        <v>1.45</v>
      </c>
      <c r="C91" s="45">
        <f t="shared" si="19"/>
        <v>4.807811148189356E-2</v>
      </c>
      <c r="D91" s="46">
        <f>IF(OR($A91="",$B91=""),"",A91*'MPTO_working_2-way'!$G90)</f>
        <v>2.9241379310344833</v>
      </c>
      <c r="E91" s="48">
        <f>IF(OR($A91="",$B91=""),"",B91*'MPTO_working_2-way'!$G90)</f>
        <v>1.5197132616487457</v>
      </c>
      <c r="F91" s="46">
        <f>IF(OR($A91="",$B91=""),"",'MPTO_working_2-way'!D90)</f>
        <v>2.9905747551284425</v>
      </c>
      <c r="G91" s="48">
        <f>IF(OR($A91="",$B91=""),"",'MPTO_working_2-way'!E90)</f>
        <v>1.5023674682016526</v>
      </c>
      <c r="H91" s="46">
        <f>IF(OR($A91="",$B91=""),"",'OddsRatio_working_2-way'!M90)</f>
        <v>2.9944367068868791</v>
      </c>
      <c r="I91" s="46">
        <f>IF(OR($A91="",$B91=""),"",'OddsRatio_working_2-way'!N90)</f>
        <v>1.5013947028486567</v>
      </c>
      <c r="J91" s="46">
        <f>IF('Log_working_2-way'!$D90="","",A91^('Log_working_2-way'!$D90))</f>
        <v>3.0267408071671569</v>
      </c>
      <c r="K91" s="48">
        <f>IF('Log_working_2-way'!$D90="","",B91^('Log_working_2-way'!$D90))</f>
        <v>1.4934030027221985</v>
      </c>
      <c r="L91" s="64">
        <f t="shared" si="20"/>
        <v>0.34198113207547165</v>
      </c>
      <c r="M91" s="64">
        <f t="shared" si="21"/>
        <v>0.65801886792452824</v>
      </c>
      <c r="N91" s="65">
        <v>100</v>
      </c>
      <c r="O91" s="65">
        <f t="shared" si="22"/>
        <v>64.157706093189958</v>
      </c>
      <c r="P91" s="65">
        <f t="shared" si="23"/>
        <v>31.03448275862069</v>
      </c>
      <c r="Q91" s="65">
        <f t="shared" si="24"/>
        <v>68.965517241379317</v>
      </c>
      <c r="R91" s="65">
        <f t="shared" si="25"/>
        <v>35.842293906810035</v>
      </c>
      <c r="S91" s="66">
        <f t="shared" si="26"/>
        <v>-4.8078111481893586</v>
      </c>
      <c r="T91" s="66">
        <f t="shared" si="27"/>
        <v>-4.8078111481893444</v>
      </c>
      <c r="U91" t="s">
        <v>59</v>
      </c>
      <c r="V91" t="s">
        <v>63</v>
      </c>
    </row>
    <row r="92" spans="1:22" ht="15" x14ac:dyDescent="0.25">
      <c r="A92">
        <v>2.14</v>
      </c>
      <c r="B92">
        <v>1.78</v>
      </c>
      <c r="C92" s="45">
        <f t="shared" si="19"/>
        <v>2.908747243515708E-2</v>
      </c>
      <c r="D92" s="46">
        <f>IF(OR($A92="",$B92=""),"",A92*'MPTO_working_2-way'!$G91)</f>
        <v>2.2022471910112364</v>
      </c>
      <c r="E92" s="48">
        <f>IF(OR($A92="",$B92=""),"",B92*'MPTO_working_2-way'!$G91)</f>
        <v>1.8317757009345796</v>
      </c>
      <c r="F92" s="46">
        <f>IF(OR($A92="",$B92=""),"",'MPTO_working_2-way'!D91)</f>
        <v>2.2087440565928333</v>
      </c>
      <c r="G92" s="48">
        <f>IF(OR($A92="",$B92=""),"",'MPTO_working_2-way'!E91)</f>
        <v>1.8273049985608751</v>
      </c>
      <c r="H92" s="46">
        <f>IF(OR($A92="",$B92=""),"",'OddsRatio_working_2-way'!M91)</f>
        <v>2.2089410496539781</v>
      </c>
      <c r="I92" s="46">
        <f>IF(OR($A92="",$B92=""),"",'OddsRatio_working_2-way'!N91)</f>
        <v>1.8271701918685113</v>
      </c>
      <c r="J92" s="46">
        <f>IF('Log_working_2-way'!$D91="","",A92^('Log_working_2-way'!$D91))</f>
        <v>2.2119050245559748</v>
      </c>
      <c r="K92" s="48">
        <f>IF('Log_working_2-way'!$D91="","",B92^('Log_working_2-way'!$D91))</f>
        <v>1.8251471689098502</v>
      </c>
      <c r="L92" s="64">
        <f t="shared" si="20"/>
        <v>0.45408163265306112</v>
      </c>
      <c r="M92" s="64">
        <f t="shared" si="21"/>
        <v>0.54591836734693866</v>
      </c>
      <c r="N92" s="65">
        <v>100</v>
      </c>
      <c r="O92" s="65">
        <f t="shared" si="22"/>
        <v>53.271028037383175</v>
      </c>
      <c r="P92" s="65">
        <f t="shared" si="23"/>
        <v>43.820224719101127</v>
      </c>
      <c r="Q92" s="65">
        <f t="shared" si="24"/>
        <v>56.17977528089888</v>
      </c>
      <c r="R92" s="65">
        <f t="shared" si="25"/>
        <v>46.728971962616825</v>
      </c>
      <c r="S92" s="66">
        <f t="shared" si="26"/>
        <v>-2.9087472435157053</v>
      </c>
      <c r="T92" s="66">
        <f t="shared" si="27"/>
        <v>-2.9087472435156982</v>
      </c>
      <c r="U92" t="s">
        <v>54</v>
      </c>
      <c r="V92" t="s">
        <v>57</v>
      </c>
    </row>
    <row r="93" spans="1:22" ht="15" x14ac:dyDescent="0.25">
      <c r="A93">
        <v>2.33</v>
      </c>
      <c r="B93">
        <v>1.67</v>
      </c>
      <c r="C93" s="45">
        <f t="shared" si="19"/>
        <v>2.7986944565804084E-2</v>
      </c>
      <c r="D93" s="46">
        <f>IF(OR($A93="",$B93=""),"",A93*'MPTO_working_2-way'!$G92)</f>
        <v>2.3952095808383236</v>
      </c>
      <c r="E93" s="48">
        <f>IF(OR($A93="",$B93=""),"",B93*'MPTO_working_2-way'!$G92)</f>
        <v>1.7167381974248928</v>
      </c>
      <c r="F93" s="46">
        <f>IF(OR($A93="",$B93=""),"",'MPTO_working_2-way'!D92)</f>
        <v>2.4085296029216061</v>
      </c>
      <c r="G93" s="48">
        <f>IF(OR($A93="",$B93=""),"",'MPTO_working_2-way'!E92)</f>
        <v>1.7099602293950913</v>
      </c>
      <c r="H93" s="46">
        <f>IF(OR($A93="",$B93=""),"",'OddsRatio_working_2-way'!M92)</f>
        <v>2.408926764195241</v>
      </c>
      <c r="I93" s="46">
        <f>IF(OR($A93="",$B93=""),"",'OddsRatio_working_2-way'!N92)</f>
        <v>1.7097600992562489</v>
      </c>
      <c r="J93" s="46">
        <f>IF('Log_working_2-way'!$D92="","",A93^('Log_working_2-way'!$D92))</f>
        <v>2.4150421151239718</v>
      </c>
      <c r="K93" s="48">
        <f>IF('Log_working_2-way'!$D92="","",B93^('Log_working_2-way'!$D92))</f>
        <v>1.7066927473832643</v>
      </c>
      <c r="L93" s="64">
        <f t="shared" si="20"/>
        <v>0.41749999999999998</v>
      </c>
      <c r="M93" s="64">
        <f t="shared" si="21"/>
        <v>0.58250000000000002</v>
      </c>
      <c r="N93" s="65">
        <v>100</v>
      </c>
      <c r="O93" s="65">
        <f t="shared" si="22"/>
        <v>57.081545064377686</v>
      </c>
      <c r="P93" s="65">
        <f t="shared" si="23"/>
        <v>40.119760479041922</v>
      </c>
      <c r="Q93" s="65">
        <f t="shared" si="24"/>
        <v>59.880239520958092</v>
      </c>
      <c r="R93" s="65">
        <f t="shared" si="25"/>
        <v>42.918454935622321</v>
      </c>
      <c r="S93" s="66">
        <f t="shared" si="26"/>
        <v>-2.7986944565804066</v>
      </c>
      <c r="T93" s="66">
        <f t="shared" si="27"/>
        <v>-2.7986944565803995</v>
      </c>
      <c r="U93" t="s">
        <v>120</v>
      </c>
      <c r="V93" t="s">
        <v>155</v>
      </c>
    </row>
    <row r="94" spans="1:22" ht="15" x14ac:dyDescent="0.25">
      <c r="A94">
        <v>1.6</v>
      </c>
      <c r="B94">
        <v>2.4900000000000002</v>
      </c>
      <c r="C94" s="45">
        <f t="shared" si="19"/>
        <v>2.6606425702811132E-2</v>
      </c>
      <c r="D94" s="46">
        <f>IF(OR($A94="",$B94=""),"",A94*'MPTO_working_2-way'!$G93)</f>
        <v>1.642570281124498</v>
      </c>
      <c r="E94" s="48">
        <f>IF(OR($A94="",$B94=""),"",B94*'MPTO_working_2-way'!$G93)</f>
        <v>2.5562499999999999</v>
      </c>
      <c r="F94" s="46">
        <f>IF(OR($A94="",$B94=""),"",'MPTO_working_2-way'!D93)</f>
        <v>1.6347968814115716</v>
      </c>
      <c r="G94" s="48">
        <f>IF(OR($A94="",$B94=""),"",'MPTO_working_2-way'!E93)</f>
        <v>2.5753070458952809</v>
      </c>
      <c r="H94" s="46">
        <f>IF(OR($A94="",$B94=""),"",'OddsRatio_working_2-way'!M93)</f>
        <v>1.6345743169703524</v>
      </c>
      <c r="I94" s="46">
        <f>IF(OR($A94="",$B94=""),"",'OddsRatio_working_2-way'!N93)</f>
        <v>2.5758595538097082</v>
      </c>
      <c r="J94" s="46">
        <f>IF('Log_working_2-way'!$D93="","",A94^('Log_working_2-way'!$D93))</f>
        <v>1.6310520901344163</v>
      </c>
      <c r="K94" s="48">
        <f>IF('Log_working_2-way'!$D93="","",B94^('Log_working_2-way'!$D93))</f>
        <v>2.5846552378694785</v>
      </c>
      <c r="L94" s="64">
        <f t="shared" si="20"/>
        <v>0.60880195599022002</v>
      </c>
      <c r="M94" s="64">
        <f t="shared" si="21"/>
        <v>0.39119804400977998</v>
      </c>
      <c r="N94" s="65">
        <v>100</v>
      </c>
      <c r="O94" s="65">
        <f t="shared" si="22"/>
        <v>37.5</v>
      </c>
      <c r="P94" s="65">
        <f t="shared" si="23"/>
        <v>59.839357429718881</v>
      </c>
      <c r="Q94" s="65">
        <f t="shared" si="24"/>
        <v>40.160642570281119</v>
      </c>
      <c r="R94" s="65">
        <f t="shared" si="25"/>
        <v>62.5</v>
      </c>
      <c r="S94" s="66">
        <f t="shared" si="26"/>
        <v>-2.6606425702811194</v>
      </c>
      <c r="T94" s="66">
        <f t="shared" si="27"/>
        <v>-2.6606425702811194</v>
      </c>
      <c r="U94" t="s">
        <v>178</v>
      </c>
      <c r="V94" t="s">
        <v>179</v>
      </c>
    </row>
    <row r="95" spans="1:22" ht="15" x14ac:dyDescent="0.25">
      <c r="A95">
        <v>2.8</v>
      </c>
      <c r="B95">
        <v>1.47</v>
      </c>
      <c r="C95" s="45">
        <f t="shared" si="19"/>
        <v>3.7414965986394488E-2</v>
      </c>
      <c r="D95" s="46">
        <f>IF(OR($A95="",$B95=""),"",A95*'MPTO_working_2-way'!$G94)</f>
        <v>2.9047619047619042</v>
      </c>
      <c r="E95" s="48">
        <f>IF(OR($A95="",$B95=""),"",B95*'MPTO_working_2-way'!$G94)</f>
        <v>1.5249999999999999</v>
      </c>
      <c r="F95" s="46">
        <f>IF(OR($A95="",$B95=""),"",'MPTO_working_2-way'!D94)</f>
        <v>2.9547738693467331</v>
      </c>
      <c r="G95" s="48">
        <f>IF(OR($A95="",$B95=""),"",'MPTO_working_2-way'!E94)</f>
        <v>1.511568123393316</v>
      </c>
      <c r="H95" s="46">
        <f>IF(OR($A95="",$B95=""),"",'OddsRatio_working_2-way'!M94)</f>
        <v>2.9569842191603266</v>
      </c>
      <c r="I95" s="46">
        <f>IF(OR($A95="",$B95=""),"",'OddsRatio_working_2-way'!N94)</f>
        <v>1.5109903238918627</v>
      </c>
      <c r="J95" s="46">
        <f>IF('Log_working_2-way'!$D94="","",A95^('Log_working_2-way'!$D94))</f>
        <v>2.9808517071870684</v>
      </c>
      <c r="K95" s="48">
        <f>IF('Log_working_2-way'!$D94="","",B95^('Log_working_2-way'!$D94))</f>
        <v>1.5048333483880685</v>
      </c>
      <c r="L95" s="64">
        <f t="shared" si="20"/>
        <v>0.34426229508196726</v>
      </c>
      <c r="M95" s="64">
        <f t="shared" si="21"/>
        <v>0.65573770491803285</v>
      </c>
      <c r="N95" s="65">
        <v>100</v>
      </c>
      <c r="O95" s="65">
        <f t="shared" si="22"/>
        <v>64.285714285714292</v>
      </c>
      <c r="P95" s="65">
        <f t="shared" si="23"/>
        <v>31.972789115646258</v>
      </c>
      <c r="Q95" s="65">
        <f t="shared" si="24"/>
        <v>68.027210884353735</v>
      </c>
      <c r="R95" s="65">
        <f t="shared" si="25"/>
        <v>35.714285714285715</v>
      </c>
      <c r="S95" s="66">
        <f t="shared" si="26"/>
        <v>-3.7414965986394435</v>
      </c>
      <c r="T95" s="66">
        <f t="shared" si="27"/>
        <v>-3.7414965986394577</v>
      </c>
      <c r="U95" t="s">
        <v>448</v>
      </c>
      <c r="V95" t="s">
        <v>60</v>
      </c>
    </row>
    <row r="96" spans="1:22" ht="15" x14ac:dyDescent="0.25">
      <c r="A96">
        <v>2.34</v>
      </c>
      <c r="B96">
        <v>1.64</v>
      </c>
      <c r="C96" s="45">
        <f t="shared" si="19"/>
        <v>3.7106524911402872E-2</v>
      </c>
      <c r="D96" s="46">
        <f>IF(OR($A96="",$B96=""),"",A96*'MPTO_working_2-way'!$G95)</f>
        <v>2.4268292682926824</v>
      </c>
      <c r="E96" s="48">
        <f>IF(OR($A96="",$B96=""),"",B96*'MPTO_working_2-way'!$G95)</f>
        <v>1.7008547008547006</v>
      </c>
      <c r="F96" s="46">
        <f>IF(OR($A96="",$B96=""),"",'MPTO_working_2-way'!D95)</f>
        <v>2.4462009178990307</v>
      </c>
      <c r="G96" s="48">
        <f>IF(OR($A96="",$B96=""),"",'MPTO_working_2-way'!E95)</f>
        <v>1.6914668547249645</v>
      </c>
      <c r="H96" s="46">
        <f>IF(OR($A96="",$B96=""),"",'OddsRatio_working_2-way'!M95)</f>
        <v>2.4469796128487777</v>
      </c>
      <c r="I96" s="46">
        <f>IF(OR($A96="",$B96=""),"",'OddsRatio_working_2-way'!N95)</f>
        <v>1.6910947404650878</v>
      </c>
      <c r="J96" s="46">
        <f>IF('Log_working_2-way'!$D95="","",A96^('Log_working_2-way'!$D95))</f>
        <v>2.4559827297707368</v>
      </c>
      <c r="K96" s="48">
        <f>IF('Log_working_2-way'!$D95="","",B96^('Log_working_2-way'!$D95))</f>
        <v>1.6868213334902025</v>
      </c>
      <c r="L96" s="64">
        <f t="shared" si="20"/>
        <v>0.41206030150753775</v>
      </c>
      <c r="M96" s="64">
        <f t="shared" si="21"/>
        <v>0.58793969849246241</v>
      </c>
      <c r="N96" s="65">
        <v>100</v>
      </c>
      <c r="O96" s="65">
        <f t="shared" si="22"/>
        <v>57.264957264957268</v>
      </c>
      <c r="P96" s="65">
        <f t="shared" si="23"/>
        <v>39.024390243902438</v>
      </c>
      <c r="Q96" s="65">
        <f t="shared" si="24"/>
        <v>60.975609756097562</v>
      </c>
      <c r="R96" s="65">
        <f t="shared" si="25"/>
        <v>42.73504273504274</v>
      </c>
      <c r="S96" s="66">
        <f t="shared" si="26"/>
        <v>-3.7106524911402943</v>
      </c>
      <c r="T96" s="66">
        <f t="shared" si="27"/>
        <v>-3.7106524911403014</v>
      </c>
      <c r="U96" t="s">
        <v>158</v>
      </c>
      <c r="V96" t="s">
        <v>351</v>
      </c>
    </row>
    <row r="97" spans="1:22" ht="15" x14ac:dyDescent="0.25">
      <c r="A97">
        <v>2.56</v>
      </c>
      <c r="B97">
        <v>1.54</v>
      </c>
      <c r="C97" s="45">
        <f t="shared" si="19"/>
        <v>3.9975649350649345E-2</v>
      </c>
      <c r="D97" s="46">
        <f>IF(OR($A97="",$B97=""),"",A97*'MPTO_working_2-way'!$G96)</f>
        <v>2.6623376623376624</v>
      </c>
      <c r="E97" s="48">
        <f>IF(OR($A97="",$B97=""),"",B97*'MPTO_working_2-way'!$G96)</f>
        <v>1.6015625</v>
      </c>
      <c r="F97" s="46">
        <f>IF(OR($A97="",$B97=""),"",'MPTO_working_2-way'!D96)</f>
        <v>2.6980563920065701</v>
      </c>
      <c r="G97" s="48">
        <f>IF(OR($A97="",$B97=""),"",'MPTO_working_2-way'!E96)</f>
        <v>1.5889085926164759</v>
      </c>
      <c r="H97" s="46">
        <f>IF(OR($A97="",$B97=""),"",'OddsRatio_working_2-way'!M96)</f>
        <v>2.699673171197595</v>
      </c>
      <c r="I97" s="46">
        <f>IF(OR($A97="",$B97=""),"",'OddsRatio_working_2-way'!N96)</f>
        <v>1.588348405414552</v>
      </c>
      <c r="J97" s="46">
        <f>IF('Log_working_2-way'!$D96="","",A97^('Log_working_2-way'!$D96))</f>
        <v>2.7165487520876641</v>
      </c>
      <c r="K97" s="48">
        <f>IF('Log_working_2-way'!$D96="","",B97^('Log_working_2-way'!$D96))</f>
        <v>1.5825642870808749</v>
      </c>
      <c r="L97" s="64">
        <f t="shared" si="20"/>
        <v>0.37560975609756098</v>
      </c>
      <c r="M97" s="64">
        <f t="shared" si="21"/>
        <v>0.62439024390243902</v>
      </c>
      <c r="N97" s="65">
        <v>100</v>
      </c>
      <c r="O97" s="65">
        <f t="shared" si="22"/>
        <v>60.9375</v>
      </c>
      <c r="P97" s="65">
        <f t="shared" si="23"/>
        <v>35.064935064935064</v>
      </c>
      <c r="Q97" s="65">
        <f t="shared" si="24"/>
        <v>64.935064935064929</v>
      </c>
      <c r="R97" s="65">
        <f t="shared" si="25"/>
        <v>39.0625</v>
      </c>
      <c r="S97" s="66">
        <f t="shared" si="26"/>
        <v>-3.9975649350649292</v>
      </c>
      <c r="T97" s="66">
        <f t="shared" si="27"/>
        <v>-3.9975649350649363</v>
      </c>
      <c r="U97" t="s">
        <v>58</v>
      </c>
      <c r="V97" t="s">
        <v>335</v>
      </c>
    </row>
    <row r="98" spans="1:22" ht="15" x14ac:dyDescent="0.25">
      <c r="A98">
        <v>1.83</v>
      </c>
      <c r="B98">
        <v>2.0299999999999998</v>
      </c>
      <c r="C98" s="45">
        <f t="shared" si="19"/>
        <v>3.9058924870117639E-2</v>
      </c>
      <c r="D98" s="46">
        <f>IF(OR($A98="",$B98=""),"",A98*'MPTO_working_2-way'!$G97)</f>
        <v>1.9014778325123154</v>
      </c>
      <c r="E98" s="48">
        <f>IF(OR($A98="",$B98=""),"",B98*'MPTO_working_2-way'!$G97)</f>
        <v>2.1092896174863385</v>
      </c>
      <c r="F98" s="46">
        <f>IF(OR($A98="",$B98=""),"",'MPTO_working_2-way'!D97)</f>
        <v>1.8978262535441519</v>
      </c>
      <c r="G98" s="48">
        <f>IF(OR($A98="",$B98=""),"",'MPTO_working_2-way'!E97)</f>
        <v>2.1138012461236451</v>
      </c>
      <c r="H98" s="46">
        <f>IF(OR($A98="",$B98=""),"",'OddsRatio_working_2-way'!M97)</f>
        <v>1.8976776942301987</v>
      </c>
      <c r="I98" s="46">
        <f>IF(OR($A98="",$B98=""),"",'OddsRatio_working_2-way'!N97)</f>
        <v>2.113985572357957</v>
      </c>
      <c r="J98" s="46">
        <f>IF('Log_working_2-way'!$D97="","",A98^('Log_working_2-way'!$D97))</f>
        <v>1.8960116450582052</v>
      </c>
      <c r="K98" s="48">
        <f>IF('Log_working_2-way'!$D97="","",B98^('Log_working_2-way'!$D97))</f>
        <v>2.1160569234955591</v>
      </c>
      <c r="L98" s="64">
        <f t="shared" si="20"/>
        <v>0.52590673575129532</v>
      </c>
      <c r="M98" s="64">
        <f t="shared" si="21"/>
        <v>0.47409326424870474</v>
      </c>
      <c r="N98" s="65">
        <v>100</v>
      </c>
      <c r="O98" s="65">
        <f t="shared" si="22"/>
        <v>45.355191256830594</v>
      </c>
      <c r="P98" s="65">
        <f t="shared" si="23"/>
        <v>50.73891625615763</v>
      </c>
      <c r="Q98" s="65">
        <f t="shared" si="24"/>
        <v>49.26108374384237</v>
      </c>
      <c r="R98" s="65">
        <f t="shared" si="25"/>
        <v>54.644808743169392</v>
      </c>
      <c r="S98" s="66">
        <f t="shared" si="26"/>
        <v>-3.9058924870117764</v>
      </c>
      <c r="T98" s="66">
        <f t="shared" si="27"/>
        <v>-3.9058924870117622</v>
      </c>
      <c r="U98" t="s">
        <v>168</v>
      </c>
      <c r="V98" t="s">
        <v>125</v>
      </c>
    </row>
    <row r="99" spans="1:22" ht="15" x14ac:dyDescent="0.25">
      <c r="A99">
        <v>1.65</v>
      </c>
      <c r="B99">
        <v>2.2799999999999998</v>
      </c>
      <c r="C99" s="45">
        <f t="shared" si="19"/>
        <v>4.4657097288676173E-2</v>
      </c>
      <c r="D99" s="46">
        <f>IF(OR($A99="",$B99=""),"",A99*'MPTO_working_2-way'!$G98)</f>
        <v>1.7236842105263155</v>
      </c>
      <c r="E99" s="48">
        <f>IF(OR($A99="",$B99=""),"",B99*'MPTO_working_2-way'!$G98)</f>
        <v>2.3818181818181814</v>
      </c>
      <c r="F99" s="46">
        <f>IF(OR($A99="",$B99=""),"",'MPTO_working_2-way'!D98)</f>
        <v>1.7131147540983604</v>
      </c>
      <c r="G99" s="48">
        <f>IF(OR($A99="",$B99=""),"",'MPTO_working_2-way'!E98)</f>
        <v>2.402298850574712</v>
      </c>
      <c r="H99" s="46">
        <f>IF(OR($A99="",$B99=""),"",'OddsRatio_working_2-way'!M98)</f>
        <v>1.7126096406869604</v>
      </c>
      <c r="I99" s="46">
        <f>IF(OR($A99="",$B99=""),"",'OddsRatio_working_2-way'!N98)</f>
        <v>2.4032928308912465</v>
      </c>
      <c r="J99" s="46">
        <f>IF('Log_working_2-way'!$D98="","",A99^('Log_working_2-way'!$D98))</f>
        <v>1.7077766851929645</v>
      </c>
      <c r="K99" s="48">
        <f>IF('Log_working_2-way'!$D98="","",B99^('Log_working_2-way'!$D98))</f>
        <v>2.4128750224751347</v>
      </c>
      <c r="L99" s="64">
        <f t="shared" si="20"/>
        <v>0.58015267175572527</v>
      </c>
      <c r="M99" s="64">
        <f t="shared" si="21"/>
        <v>0.4198473282442749</v>
      </c>
      <c r="N99" s="65">
        <v>100</v>
      </c>
      <c r="O99" s="65">
        <f t="shared" si="22"/>
        <v>39.393939393939398</v>
      </c>
      <c r="P99" s="65">
        <f t="shared" si="23"/>
        <v>56.140350877192972</v>
      </c>
      <c r="Q99" s="65">
        <f t="shared" si="24"/>
        <v>43.859649122807021</v>
      </c>
      <c r="R99" s="65">
        <f t="shared" si="25"/>
        <v>60.606060606060609</v>
      </c>
      <c r="S99" s="66">
        <f t="shared" si="26"/>
        <v>-4.4657097288676226</v>
      </c>
      <c r="T99" s="66">
        <f t="shared" si="27"/>
        <v>-4.4657097288676368</v>
      </c>
      <c r="U99" t="s">
        <v>66</v>
      </c>
      <c r="V99" t="s">
        <v>67</v>
      </c>
    </row>
    <row r="100" spans="1:22" ht="15" x14ac:dyDescent="0.25">
      <c r="A100">
        <v>1.78</v>
      </c>
      <c r="B100">
        <v>2.0699999999999998</v>
      </c>
      <c r="C100" s="45">
        <f t="shared" si="19"/>
        <v>4.4889540248602255E-2</v>
      </c>
      <c r="D100" s="46">
        <f>IF(OR($A100="",$B100=""),"",A100*'MPTO_working_2-way'!$G99)</f>
        <v>1.8599033816425121</v>
      </c>
      <c r="E100" s="48">
        <f>IF(OR($A100="",$B100=""),"",B100*'MPTO_working_2-way'!$G99)</f>
        <v>2.1629213483146064</v>
      </c>
      <c r="F100" s="46">
        <f>IF(OR($A100="",$B100=""),"",'MPTO_working_2-way'!D99)</f>
        <v>1.8540733658732955</v>
      </c>
      <c r="G100" s="48">
        <f>IF(OR($A100="",$B100=""),"",'MPTO_working_2-way'!E99)</f>
        <v>2.1708596005420371</v>
      </c>
      <c r="H100" s="46">
        <f>IF(OR($A100="",$B100=""),"",'OddsRatio_working_2-way'!M99)</f>
        <v>1.8537985492004672</v>
      </c>
      <c r="I100" s="46">
        <f>IF(OR($A100="",$B100=""),"",'OddsRatio_working_2-way'!N99)</f>
        <v>2.1712364713391024</v>
      </c>
      <c r="J100" s="46">
        <f>IF('Log_working_2-way'!$D99="","",A100^('Log_working_2-way'!$D99))</f>
        <v>1.8511289203643779</v>
      </c>
      <c r="K100" s="48">
        <f>IF('Log_working_2-way'!$D99="","",B100^('Log_working_2-way'!$D99))</f>
        <v>2.1749101411939322</v>
      </c>
      <c r="L100" s="64">
        <f t="shared" si="20"/>
        <v>0.53766233766233762</v>
      </c>
      <c r="M100" s="64">
        <f t="shared" si="21"/>
        <v>0.46233766233766244</v>
      </c>
      <c r="N100" s="65">
        <v>100</v>
      </c>
      <c r="O100" s="65">
        <f t="shared" si="22"/>
        <v>43.820224719101127</v>
      </c>
      <c r="P100" s="65">
        <f t="shared" si="23"/>
        <v>51.690821256038639</v>
      </c>
      <c r="Q100" s="65">
        <f t="shared" si="24"/>
        <v>48.309178743961354</v>
      </c>
      <c r="R100" s="65">
        <f t="shared" si="25"/>
        <v>56.17977528089888</v>
      </c>
      <c r="S100" s="66">
        <f t="shared" si="26"/>
        <v>-4.4889540248602273</v>
      </c>
      <c r="T100" s="66">
        <f t="shared" si="27"/>
        <v>-4.4889540248602415</v>
      </c>
      <c r="U100" t="s">
        <v>164</v>
      </c>
      <c r="V100" t="s">
        <v>129</v>
      </c>
    </row>
    <row r="101" spans="1:22" s="28" customFormat="1" ht="15" x14ac:dyDescent="0.25">
      <c r="A101" s="23">
        <v>1.47</v>
      </c>
      <c r="B101" s="23">
        <v>2.8</v>
      </c>
      <c r="C101" s="24">
        <f t="shared" si="19"/>
        <v>3.7414965986394488E-2</v>
      </c>
      <c r="D101" s="25">
        <f>IF(OR($A101="",$B101=""),"",A101*'MPTO_working_2-way'!$G100)</f>
        <v>1.5249999999999999</v>
      </c>
      <c r="E101" s="27">
        <f>IF(OR($A101="",$B101=""),"",B101*'MPTO_working_2-way'!$G100)</f>
        <v>2.9047619047619042</v>
      </c>
      <c r="F101" s="25">
        <f>IF(OR($A101="",$B101=""),"",'MPTO_working_2-way'!D100)</f>
        <v>1.511568123393316</v>
      </c>
      <c r="G101" s="27">
        <f>IF(OR($A101="",$B101=""),"",'MPTO_working_2-way'!E100)</f>
        <v>2.9547738693467331</v>
      </c>
      <c r="H101" s="25">
        <f>IF(OR($A101="",$B101=""),"",'OddsRatio_working_2-way'!M100)</f>
        <v>1.5109903238918627</v>
      </c>
      <c r="I101" s="25">
        <f>IF(OR($A101="",$B101=""),"",'OddsRatio_working_2-way'!N100)</f>
        <v>2.9569842191603266</v>
      </c>
      <c r="J101" s="25">
        <f>IF('Log_working_2-way'!$D100="","",A101^('Log_working_2-way'!$D100))</f>
        <v>1.5048333483880685</v>
      </c>
      <c r="K101" s="27">
        <f>IF('Log_working_2-way'!$D100="","",B101^('Log_working_2-way'!$D100))</f>
        <v>2.9808517071870684</v>
      </c>
      <c r="L101" s="89">
        <f t="shared" si="20"/>
        <v>0.65573770491803285</v>
      </c>
      <c r="M101" s="89">
        <f t="shared" si="21"/>
        <v>0.34426229508196726</v>
      </c>
      <c r="N101" s="90">
        <v>100</v>
      </c>
      <c r="O101" s="90">
        <f t="shared" si="22"/>
        <v>31.972789115646258</v>
      </c>
      <c r="P101" s="90">
        <f t="shared" si="23"/>
        <v>64.285714285714292</v>
      </c>
      <c r="Q101" s="90">
        <f t="shared" si="24"/>
        <v>35.714285714285715</v>
      </c>
      <c r="R101" s="90">
        <f t="shared" si="25"/>
        <v>68.027210884353735</v>
      </c>
      <c r="S101" s="91">
        <f t="shared" si="26"/>
        <v>-3.7414965986394577</v>
      </c>
      <c r="T101" s="91">
        <f t="shared" si="27"/>
        <v>-3.7414965986394435</v>
      </c>
      <c r="U101" s="23" t="s">
        <v>232</v>
      </c>
      <c r="V101" s="23" t="s">
        <v>239</v>
      </c>
    </row>
    <row r="102" spans="1:22" ht="15" x14ac:dyDescent="0.25">
      <c r="A102">
        <v>1.43</v>
      </c>
      <c r="B102">
        <v>2.89</v>
      </c>
      <c r="C102" s="45">
        <f t="shared" si="19"/>
        <v>4.5321460546374093E-2</v>
      </c>
      <c r="D102" s="46">
        <f>IF(OR($A102="",$B102=""),"",A102*'MPTO_working_2-way'!$G101)</f>
        <v>1.4948096885813149</v>
      </c>
      <c r="E102" s="48">
        <f>IF(OR($A102="",$B102=""),"",B102*'MPTO_working_2-way'!$G101)</f>
        <v>3.0209790209790213</v>
      </c>
      <c r="F102" s="46">
        <f>IF(OR($A102="",$B102=""),"",'MPTO_working_2-way'!D101)</f>
        <v>1.4778908219643463</v>
      </c>
      <c r="G102" s="48">
        <f>IF(OR($A102="",$B102=""),"",'MPTO_working_2-way'!E101)</f>
        <v>3.0925281550492016</v>
      </c>
      <c r="H102" s="46">
        <f>IF(OR($A102="",$B102=""),"",'OddsRatio_working_2-way'!M101)</f>
        <v>1.4769834667084671</v>
      </c>
      <c r="I102" s="46">
        <f>IF(OR($A102="",$B102=""),"",'OddsRatio_working_2-way'!N101)</f>
        <v>3.096508725765124</v>
      </c>
      <c r="J102" s="46">
        <f>IF('Log_working_2-way'!$D101="","",A102^('Log_working_2-way'!$D101))</f>
        <v>1.4691846140432356</v>
      </c>
      <c r="K102" s="48">
        <f>IF('Log_working_2-way'!$D101="","",B102^('Log_working_2-way'!$D101))</f>
        <v>3.13135718876008</v>
      </c>
      <c r="L102" s="64">
        <f t="shared" si="20"/>
        <v>0.66898148148148151</v>
      </c>
      <c r="M102" s="64">
        <f t="shared" si="21"/>
        <v>0.33101851851851849</v>
      </c>
      <c r="N102" s="65">
        <v>100</v>
      </c>
      <c r="O102" s="65">
        <f t="shared" si="22"/>
        <v>30.069930069930074</v>
      </c>
      <c r="P102" s="65">
        <f t="shared" si="23"/>
        <v>65.397923875432525</v>
      </c>
      <c r="Q102" s="65">
        <f t="shared" si="24"/>
        <v>34.602076124567475</v>
      </c>
      <c r="R102" s="65">
        <f t="shared" si="25"/>
        <v>69.930069930069934</v>
      </c>
      <c r="S102" s="66">
        <f t="shared" si="26"/>
        <v>-4.5321460546374013</v>
      </c>
      <c r="T102" s="66">
        <f t="shared" si="27"/>
        <v>-4.5321460546374084</v>
      </c>
      <c r="U102" t="s">
        <v>236</v>
      </c>
      <c r="V102" t="s">
        <v>240</v>
      </c>
    </row>
    <row r="103" spans="1:22" ht="15" x14ac:dyDescent="0.25">
      <c r="A103">
        <v>1.82</v>
      </c>
      <c r="B103">
        <v>2.06</v>
      </c>
      <c r="C103" s="45">
        <f t="shared" si="19"/>
        <v>3.4887442654432999E-2</v>
      </c>
      <c r="D103" s="46">
        <f>IF(OR($A103="",$B103=""),"",A103*'MPTO_working_2-way'!$G102)</f>
        <v>1.883495145631068</v>
      </c>
      <c r="E103" s="48">
        <f>IF(OR($A103="",$B103=""),"",B103*'MPTO_working_2-way'!$G102)</f>
        <v>2.1318681318681318</v>
      </c>
      <c r="F103" s="46">
        <f>IF(OR($A103="",$B103=""),"",'MPTO_working_2-way'!D102)</f>
        <v>1.8796751228316457</v>
      </c>
      <c r="G103" s="48">
        <f>IF(OR($A103="",$B103=""),"",'MPTO_working_2-way'!E102)</f>
        <v>2.1367833124358828</v>
      </c>
      <c r="H103" s="46">
        <f>IF(OR($A103="",$B103=""),"",'OddsRatio_working_2-way'!M102)</f>
        <v>1.8795367562872962</v>
      </c>
      <c r="I103" s="46">
        <f>IF(OR($A103="",$B103=""),"",'OddsRatio_working_2-way'!N102)</f>
        <v>2.1369621483713819</v>
      </c>
      <c r="J103" s="46">
        <f>IF('Log_working_2-way'!$D102="","",A103^('Log_working_2-way'!$D102))</f>
        <v>1.8777999804454721</v>
      </c>
      <c r="K103" s="48">
        <f>IF('Log_working_2-way'!$D102="","",B103^('Log_working_2-way'!$D102))</f>
        <v>2.139211690905316</v>
      </c>
      <c r="L103" s="64">
        <f t="shared" si="20"/>
        <v>0.53092783505154639</v>
      </c>
      <c r="M103" s="64">
        <f t="shared" si="21"/>
        <v>0.46907216494845361</v>
      </c>
      <c r="N103" s="65">
        <v>100</v>
      </c>
      <c r="O103" s="65">
        <f t="shared" si="22"/>
        <v>45.054945054945051</v>
      </c>
      <c r="P103" s="65">
        <f t="shared" si="23"/>
        <v>51.456310679611654</v>
      </c>
      <c r="Q103" s="65">
        <f t="shared" si="24"/>
        <v>48.543689320388353</v>
      </c>
      <c r="R103" s="65">
        <f t="shared" si="25"/>
        <v>54.945054945054942</v>
      </c>
      <c r="S103" s="66">
        <f t="shared" si="26"/>
        <v>-3.4887442654433016</v>
      </c>
      <c r="T103" s="66">
        <f t="shared" si="27"/>
        <v>-3.4887442654432874</v>
      </c>
      <c r="U103" t="s">
        <v>243</v>
      </c>
      <c r="V103" t="s">
        <v>245</v>
      </c>
    </row>
    <row r="104" spans="1:22" ht="15" x14ac:dyDescent="0.25">
      <c r="A104">
        <v>1.7</v>
      </c>
      <c r="B104">
        <v>2.2200000000000002</v>
      </c>
      <c r="C104" s="45">
        <f t="shared" si="19"/>
        <v>3.868574456809748E-2</v>
      </c>
      <c r="D104" s="46">
        <f>IF(OR($A104="",$B104=""),"",A104*'MPTO_working_2-way'!$G103)</f>
        <v>1.7657657657657657</v>
      </c>
      <c r="E104" s="48">
        <f>IF(OR($A104="",$B104=""),"",B104*'MPTO_working_2-way'!$G103)</f>
        <v>2.3058823529411767</v>
      </c>
      <c r="F104" s="46">
        <f>IF(OR($A104="",$B104=""),"",'MPTO_working_2-way'!D103)</f>
        <v>1.7578015836050302</v>
      </c>
      <c r="G104" s="48">
        <f>IF(OR($A104="",$B104=""),"",'MPTO_working_2-way'!E103)</f>
        <v>2.3196066379840201</v>
      </c>
      <c r="H104" s="46">
        <f>IF(OR($A104="",$B104=""),"",'OddsRatio_working_2-way'!M103)</f>
        <v>1.7574763968621581</v>
      </c>
      <c r="I104" s="46">
        <f>IF(OR($A104="",$B104=""),"",'OddsRatio_working_2-way'!N103)</f>
        <v>2.3201731488169055</v>
      </c>
      <c r="J104" s="46">
        <f>IF('Log_working_2-way'!$D103="","",A104^('Log_working_2-way'!$D103))</f>
        <v>1.7538490082446418</v>
      </c>
      <c r="K104" s="48">
        <f>IF('Log_working_2-way'!$D103="","",B104^('Log_working_2-way'!$D103))</f>
        <v>2.3265255894258647</v>
      </c>
      <c r="L104" s="64">
        <f t="shared" si="20"/>
        <v>0.56632653061224492</v>
      </c>
      <c r="M104" s="64">
        <f t="shared" si="21"/>
        <v>0.43367346938775503</v>
      </c>
      <c r="N104" s="65">
        <v>100</v>
      </c>
      <c r="O104" s="65">
        <f t="shared" si="22"/>
        <v>41.176470588235297</v>
      </c>
      <c r="P104" s="65">
        <f t="shared" si="23"/>
        <v>54.954954954954964</v>
      </c>
      <c r="Q104" s="65">
        <f t="shared" si="24"/>
        <v>45.045045045045043</v>
      </c>
      <c r="R104" s="65">
        <f t="shared" si="25"/>
        <v>58.82352941176471</v>
      </c>
      <c r="S104" s="66">
        <f t="shared" si="26"/>
        <v>-3.8685744568097462</v>
      </c>
      <c r="T104" s="66">
        <f t="shared" si="27"/>
        <v>-3.8685744568097462</v>
      </c>
      <c r="U104" t="s">
        <v>237</v>
      </c>
      <c r="V104" t="s">
        <v>235</v>
      </c>
    </row>
    <row r="105" spans="1:22" ht="15" x14ac:dyDescent="0.25">
      <c r="A105">
        <v>1.61</v>
      </c>
      <c r="B105">
        <v>2.4500000000000002</v>
      </c>
      <c r="C105" s="45">
        <f t="shared" si="19"/>
        <v>2.9281277728482547E-2</v>
      </c>
      <c r="D105" s="46">
        <f>IF(OR($A105="",$B105=""),"",A105*'MPTO_working_2-way'!$G104)</f>
        <v>1.657142857142857</v>
      </c>
      <c r="E105" s="48">
        <f>IF(OR($A105="",$B105=""),"",B105*'MPTO_working_2-way'!$G104)</f>
        <v>2.5217391304347823</v>
      </c>
      <c r="F105" s="46">
        <f>IF(OR($A105="",$B105=""),"",'MPTO_working_2-way'!D104)</f>
        <v>1.6488661302121432</v>
      </c>
      <c r="G105" s="48">
        <f>IF(OR($A105="",$B105=""),"",'MPTO_working_2-way'!E104)</f>
        <v>2.5411499436302138</v>
      </c>
      <c r="H105" s="46">
        <f>IF(OR($A105="",$B105=""),"",'OddsRatio_working_2-way'!M104)</f>
        <v>1.648605932113185</v>
      </c>
      <c r="I105" s="46">
        <f>IF(OR($A105="",$B105=""),"",'OddsRatio_working_2-way'!N104)</f>
        <v>2.5417681992854404</v>
      </c>
      <c r="J105" s="46">
        <f>IF('Log_working_2-way'!$D104="","",A105^('Log_working_2-way'!$D104))</f>
        <v>1.6448518993839698</v>
      </c>
      <c r="K105" s="48">
        <f>IF('Log_working_2-way'!$D104="","",B105^('Log_working_2-way'!$D104))</f>
        <v>2.5507436683605564</v>
      </c>
      <c r="L105" s="64">
        <f t="shared" si="20"/>
        <v>0.60344827586206906</v>
      </c>
      <c r="M105" s="64">
        <f t="shared" si="21"/>
        <v>0.39655172413793111</v>
      </c>
      <c r="N105" s="65">
        <v>100</v>
      </c>
      <c r="O105" s="65">
        <f t="shared" si="22"/>
        <v>37.888198757763973</v>
      </c>
      <c r="P105" s="65">
        <f t="shared" si="23"/>
        <v>59.183673469387763</v>
      </c>
      <c r="Q105" s="65">
        <f t="shared" si="24"/>
        <v>40.816326530612237</v>
      </c>
      <c r="R105" s="65">
        <f t="shared" si="25"/>
        <v>62.11180124223602</v>
      </c>
      <c r="S105" s="66">
        <f t="shared" si="26"/>
        <v>-2.9281277728482635</v>
      </c>
      <c r="T105" s="66">
        <f t="shared" si="27"/>
        <v>-2.9281277728482564</v>
      </c>
      <c r="U105" t="s">
        <v>382</v>
      </c>
      <c r="V105" t="s">
        <v>369</v>
      </c>
    </row>
    <row r="106" spans="1:22" ht="15" x14ac:dyDescent="0.25">
      <c r="A106">
        <v>1.47</v>
      </c>
      <c r="B106">
        <v>2.85</v>
      </c>
      <c r="C106" s="45">
        <f t="shared" si="19"/>
        <v>3.1149301825993625E-2</v>
      </c>
      <c r="D106" s="46">
        <f>IF(OR($A106="",$B106=""),"",A106*'MPTO_working_2-way'!$G105)</f>
        <v>1.5157894736842106</v>
      </c>
      <c r="E106" s="48">
        <f>IF(OR($A106="",$B106=""),"",B106*'MPTO_working_2-way'!$G105)</f>
        <v>2.9387755102040818</v>
      </c>
      <c r="F106" s="46">
        <f>IF(OR($A106="",$B106=""),"",'MPTO_working_2-way'!D105)</f>
        <v>1.5044438459466738</v>
      </c>
      <c r="G106" s="48">
        <f>IF(OR($A106="",$B106=""),"",'MPTO_working_2-way'!E105)</f>
        <v>2.9823812066203956</v>
      </c>
      <c r="H106" s="46">
        <f>IF(OR($A106="",$B106=""),"",'OddsRatio_working_2-way'!M105)</f>
        <v>1.5040377506239528</v>
      </c>
      <c r="I106" s="46">
        <f>IF(OR($A106="",$B106=""),"",'OddsRatio_working_2-way'!N105)</f>
        <v>2.9839783801155599</v>
      </c>
      <c r="J106" s="46">
        <f>IF('Log_working_2-way'!$D105="","",A106^('Log_working_2-way'!$D105))</f>
        <v>1.498848018248756</v>
      </c>
      <c r="K106" s="48">
        <f>IF('Log_working_2-way'!$D105="","",B106^('Log_working_2-way'!$D105))</f>
        <v>3.0046185680168516</v>
      </c>
      <c r="L106" s="64">
        <f t="shared" si="20"/>
        <v>0.65972222222222221</v>
      </c>
      <c r="M106" s="64">
        <f t="shared" si="21"/>
        <v>0.34027777777777773</v>
      </c>
      <c r="N106" s="65">
        <v>100</v>
      </c>
      <c r="O106" s="65">
        <f t="shared" si="22"/>
        <v>31.972789115646258</v>
      </c>
      <c r="P106" s="65">
        <f t="shared" si="23"/>
        <v>64.912280701754383</v>
      </c>
      <c r="Q106" s="65">
        <f t="shared" si="24"/>
        <v>35.087719298245609</v>
      </c>
      <c r="R106" s="65">
        <f t="shared" si="25"/>
        <v>68.027210884353735</v>
      </c>
      <c r="S106" s="66">
        <f t="shared" si="26"/>
        <v>-3.1149301825993518</v>
      </c>
      <c r="T106" s="66">
        <f t="shared" si="27"/>
        <v>-3.1149301825993518</v>
      </c>
      <c r="U106" t="s">
        <v>380</v>
      </c>
      <c r="V106" t="s">
        <v>363</v>
      </c>
    </row>
    <row r="107" spans="1:22" ht="15" x14ac:dyDescent="0.25">
      <c r="A107">
        <v>1.66</v>
      </c>
      <c r="B107">
        <v>2.31</v>
      </c>
      <c r="C107" s="45">
        <f t="shared" si="19"/>
        <v>3.5310071454649705E-2</v>
      </c>
      <c r="D107" s="46">
        <f>IF(OR($A107="",$B107=""),"",A107*'MPTO_working_2-way'!$G106)</f>
        <v>1.7186147186147185</v>
      </c>
      <c r="E107" s="48">
        <f>IF(OR($A107="",$B107=""),"",B107*'MPTO_working_2-way'!$G106)</f>
        <v>2.3915662650602409</v>
      </c>
      <c r="F107" s="46">
        <f>IF(OR($A107="",$B107=""),"",'MPTO_working_2-way'!D106)</f>
        <v>1.7101190741649199</v>
      </c>
      <c r="G107" s="48">
        <f>IF(OR($A107="",$B107=""),"",'MPTO_working_2-way'!E106)</f>
        <v>2.4082145324373547</v>
      </c>
      <c r="H107" s="46">
        <f>IF(OR($A107="",$B107=""),"",'OddsRatio_working_2-way'!M106)</f>
        <v>1.7098005310600506</v>
      </c>
      <c r="I107" s="46">
        <f>IF(OR($A107="",$B107=""),"",'OddsRatio_working_2-way'!N106)</f>
        <v>2.4088465086191913</v>
      </c>
      <c r="J107" s="46">
        <f>IF('Log_working_2-way'!$D106="","",A107^('Log_working_2-way'!$D106))</f>
        <v>1.7059384368003565</v>
      </c>
      <c r="K107" s="48">
        <f>IF('Log_working_2-way'!$D106="","",B107^('Log_working_2-way'!$D106))</f>
        <v>2.4165541184191208</v>
      </c>
      <c r="L107" s="64">
        <f t="shared" si="20"/>
        <v>0.58186397984886651</v>
      </c>
      <c r="M107" s="64">
        <f t="shared" si="21"/>
        <v>0.41813602015113349</v>
      </c>
      <c r="N107" s="65">
        <v>100</v>
      </c>
      <c r="O107" s="65">
        <f t="shared" si="22"/>
        <v>39.759036144578317</v>
      </c>
      <c r="P107" s="65">
        <f t="shared" si="23"/>
        <v>56.709956709956707</v>
      </c>
      <c r="Q107" s="65">
        <f t="shared" si="24"/>
        <v>43.290043290043286</v>
      </c>
      <c r="R107" s="65">
        <f t="shared" si="25"/>
        <v>60.24096385542169</v>
      </c>
      <c r="S107" s="66">
        <f t="shared" si="26"/>
        <v>-3.5310071454649687</v>
      </c>
      <c r="T107" s="66">
        <f t="shared" si="27"/>
        <v>-3.531007145464983</v>
      </c>
      <c r="U107" t="s">
        <v>372</v>
      </c>
      <c r="V107" t="s">
        <v>387</v>
      </c>
    </row>
    <row r="108" spans="1:22" ht="15" x14ac:dyDescent="0.25">
      <c r="A108">
        <v>1.87</v>
      </c>
      <c r="B108">
        <v>2.0299999999999998</v>
      </c>
      <c r="C108" s="45">
        <f t="shared" si="19"/>
        <v>2.737019572719368E-2</v>
      </c>
      <c r="D108" s="46">
        <f>IF(OR($A108="",$B108=""),"",A108*'MPTO_working_2-way'!$G107)</f>
        <v>1.9211822660098523</v>
      </c>
      <c r="E108" s="48">
        <f>IF(OR($A108="",$B108=""),"",B108*'MPTO_working_2-way'!$G107)</f>
        <v>2.0855614973262031</v>
      </c>
      <c r="F108" s="46">
        <f>IF(OR($A108="",$B108=""),"",'MPTO_working_2-way'!D107)</f>
        <v>1.9191122570208035</v>
      </c>
      <c r="G108" s="48">
        <f>IF(OR($A108="",$B108=""),"",'MPTO_working_2-way'!E107)</f>
        <v>2.0880063804625832</v>
      </c>
      <c r="H108" s="46">
        <f>IF(OR($A108="",$B108=""),"",'OddsRatio_working_2-way'!M107)</f>
        <v>1.9190539669544755</v>
      </c>
      <c r="I108" s="46">
        <f>IF(OR($A108="",$B108=""),"",'OddsRatio_working_2-way'!N107)</f>
        <v>2.0880753861644932</v>
      </c>
      <c r="J108" s="46">
        <f>IF('Log_working_2-way'!$D107="","",A108^('Log_working_2-way'!$D107))</f>
        <v>1.9181177959672178</v>
      </c>
      <c r="K108" s="48">
        <f>IF('Log_working_2-way'!$D107="","",B108^('Log_working_2-way'!$D107))</f>
        <v>2.0891848566626599</v>
      </c>
      <c r="L108" s="64">
        <f t="shared" si="20"/>
        <v>0.52051282051282044</v>
      </c>
      <c r="M108" s="64">
        <f t="shared" si="21"/>
        <v>0.4794871794871795</v>
      </c>
      <c r="N108" s="65">
        <v>100</v>
      </c>
      <c r="O108" s="65">
        <f t="shared" si="22"/>
        <v>46.524064171122987</v>
      </c>
      <c r="P108" s="65">
        <f t="shared" si="23"/>
        <v>50.73891625615763</v>
      </c>
      <c r="Q108" s="65">
        <f t="shared" si="24"/>
        <v>49.26108374384237</v>
      </c>
      <c r="R108" s="65">
        <f t="shared" si="25"/>
        <v>53.475935828876999</v>
      </c>
      <c r="S108" s="66">
        <f t="shared" si="26"/>
        <v>-2.7370195727193831</v>
      </c>
      <c r="T108" s="66">
        <f t="shared" si="27"/>
        <v>-2.7370195727193689</v>
      </c>
      <c r="U108" t="s">
        <v>385</v>
      </c>
      <c r="V108" t="s">
        <v>355</v>
      </c>
    </row>
    <row r="109" spans="1:22" ht="15" x14ac:dyDescent="0.25">
      <c r="A109">
        <v>1.79</v>
      </c>
      <c r="B109">
        <v>2.08</v>
      </c>
      <c r="C109" s="45">
        <f t="shared" si="19"/>
        <v>3.9428448646325664E-2</v>
      </c>
      <c r="D109" s="46">
        <f>IF(OR($A109="",$B109=""),"",A109*'MPTO_working_2-way'!$G108)</f>
        <v>1.8605769230769229</v>
      </c>
      <c r="E109" s="48">
        <f>IF(OR($A109="",$B109=""),"",B109*'MPTO_working_2-way'!$G108)</f>
        <v>2.1620111731843576</v>
      </c>
      <c r="F109" s="46">
        <f>IF(OR($A109="",$B109=""),"",'MPTO_working_2-way'!D108)</f>
        <v>1.8554769261437256</v>
      </c>
      <c r="G109" s="48">
        <f>IF(OR($A109="",$B109=""),"",'MPTO_working_2-way'!E108)</f>
        <v>2.1689385995572641</v>
      </c>
      <c r="H109" s="46">
        <f>IF(OR($A109="",$B109=""),"",'OddsRatio_working_2-way'!M108)</f>
        <v>1.8552669065744805</v>
      </c>
      <c r="I109" s="46">
        <f>IF(OR($A109="",$B109=""),"",'OddsRatio_working_2-way'!N108)</f>
        <v>2.1692256444309357</v>
      </c>
      <c r="J109" s="46">
        <f>IF('Log_working_2-way'!$D108="","",A109^('Log_working_2-way'!$D108))</f>
        <v>1.8529410467292624</v>
      </c>
      <c r="K109" s="48">
        <f>IF('Log_working_2-way'!$D108="","",B109^('Log_working_2-way'!$D108))</f>
        <v>2.1724139714397546</v>
      </c>
      <c r="L109" s="64">
        <f t="shared" si="20"/>
        <v>0.53746770025839796</v>
      </c>
      <c r="M109" s="64">
        <f t="shared" si="21"/>
        <v>0.46253229974160204</v>
      </c>
      <c r="N109" s="65">
        <v>100</v>
      </c>
      <c r="O109" s="65">
        <f t="shared" si="22"/>
        <v>44.134078212290497</v>
      </c>
      <c r="P109" s="65">
        <f t="shared" si="23"/>
        <v>51.92307692307692</v>
      </c>
      <c r="Q109" s="65">
        <f t="shared" si="24"/>
        <v>48.076923076923073</v>
      </c>
      <c r="R109" s="65">
        <f t="shared" si="25"/>
        <v>55.865921787709496</v>
      </c>
      <c r="S109" s="66">
        <f t="shared" si="26"/>
        <v>-3.9428448646325762</v>
      </c>
      <c r="T109" s="66">
        <f t="shared" si="27"/>
        <v>-3.9428448646325762</v>
      </c>
      <c r="U109" t="s">
        <v>358</v>
      </c>
      <c r="V109" t="s">
        <v>383</v>
      </c>
    </row>
    <row r="110" spans="1:22" ht="15" x14ac:dyDescent="0.25">
      <c r="A110">
        <v>1.8</v>
      </c>
      <c r="B110">
        <v>2.11</v>
      </c>
      <c r="C110" s="45">
        <f t="shared" si="19"/>
        <v>2.9489204844655115E-2</v>
      </c>
      <c r="D110" s="46">
        <f>IF(OR($A110="",$B110=""),"",A110*'MPTO_working_2-way'!$G109)</f>
        <v>1.8530805687203793</v>
      </c>
      <c r="E110" s="48">
        <f>IF(OR($A110="",$B110=""),"",B110*'MPTO_working_2-way'!$G109)</f>
        <v>2.1722222222222221</v>
      </c>
      <c r="F110" s="46">
        <f>IF(OR($A110="",$B110=""),"",'MPTO_working_2-way'!D109)</f>
        <v>1.8490749756572542</v>
      </c>
      <c r="G110" s="48">
        <f>IF(OR($A110="",$B110=""),"",'MPTO_working_2-way'!E109)</f>
        <v>2.1777522935779814</v>
      </c>
      <c r="H110" s="46">
        <f>IF(OR($A110="",$B110=""),"",'OddsRatio_working_2-way'!M109)</f>
        <v>1.8489527199560174</v>
      </c>
      <c r="I110" s="46">
        <f>IF(OR($A110="",$B110=""),"",'OddsRatio_working_2-way'!N109)</f>
        <v>2.1779218989389744</v>
      </c>
      <c r="J110" s="46">
        <f>IF('Log_working_2-way'!$D109="","",A110^('Log_working_2-way'!$D109))</f>
        <v>1.847139460573918</v>
      </c>
      <c r="K110" s="48">
        <f>IF('Log_working_2-way'!$D109="","",B110^('Log_working_2-way'!$D109))</f>
        <v>2.1804431814833727</v>
      </c>
      <c r="L110" s="64">
        <f t="shared" si="20"/>
        <v>0.53964194373401531</v>
      </c>
      <c r="M110" s="64">
        <f t="shared" si="21"/>
        <v>0.46035805626598469</v>
      </c>
      <c r="N110" s="65">
        <v>100</v>
      </c>
      <c r="O110" s="65">
        <f t="shared" si="22"/>
        <v>44.444444444444443</v>
      </c>
      <c r="P110" s="65">
        <f t="shared" si="23"/>
        <v>52.606635071090047</v>
      </c>
      <c r="Q110" s="65">
        <f t="shared" si="24"/>
        <v>47.393364928909953</v>
      </c>
      <c r="R110" s="65">
        <f t="shared" si="25"/>
        <v>55.555555555555557</v>
      </c>
      <c r="S110" s="66">
        <f t="shared" si="26"/>
        <v>-2.9489204844655106</v>
      </c>
      <c r="T110" s="66">
        <f t="shared" si="27"/>
        <v>-2.9489204844655106</v>
      </c>
      <c r="U110" t="s">
        <v>135</v>
      </c>
      <c r="V110" t="s">
        <v>137</v>
      </c>
    </row>
    <row r="111" spans="1:22" ht="15" x14ac:dyDescent="0.25">
      <c r="A111">
        <v>1.79</v>
      </c>
      <c r="B111">
        <v>2.13</v>
      </c>
      <c r="C111" s="45">
        <f t="shared" si="19"/>
        <v>2.8142785952212312E-2</v>
      </c>
      <c r="D111" s="46">
        <f>IF(OR($A111="",$B111=""),"",A111*'MPTO_working_2-way'!$G110)</f>
        <v>1.84037558685446</v>
      </c>
      <c r="E111" s="48">
        <f>IF(OR($A111="",$B111=""),"",B111*'MPTO_working_2-way'!$G110)</f>
        <v>2.1899441340782122</v>
      </c>
      <c r="F111" s="46">
        <f>IF(OR($A111="",$B111=""),"",'MPTO_working_2-way'!D110)</f>
        <v>1.8362511137332338</v>
      </c>
      <c r="G111" s="48">
        <f>IF(OR($A111="",$B111=""),"",'MPTO_working_2-way'!E110)</f>
        <v>2.1958130561234772</v>
      </c>
      <c r="H111" s="46">
        <f>IF(OR($A111="",$B111=""),"",'OddsRatio_working_2-way'!M110)</f>
        <v>1.8361309970619364</v>
      </c>
      <c r="I111" s="46">
        <f>IF(OR($A111="",$B111=""),"",'OddsRatio_working_2-way'!N110)</f>
        <v>2.1959848438987186</v>
      </c>
      <c r="J111" s="46">
        <f>IF('Log_working_2-way'!$D110="","",A111^('Log_working_2-way'!$D110))</f>
        <v>1.8342658577685029</v>
      </c>
      <c r="K111" s="48">
        <f>IF('Log_working_2-way'!$D110="","",B111^('Log_working_2-way'!$D110))</f>
        <v>2.1986586658056355</v>
      </c>
      <c r="L111" s="64">
        <f t="shared" si="20"/>
        <v>0.54336734693877553</v>
      </c>
      <c r="M111" s="64">
        <f t="shared" si="21"/>
        <v>0.45663265306122452</v>
      </c>
      <c r="N111" s="65">
        <v>100</v>
      </c>
      <c r="O111" s="65">
        <f t="shared" si="22"/>
        <v>44.134078212290497</v>
      </c>
      <c r="P111" s="65">
        <f t="shared" si="23"/>
        <v>53.051643192488264</v>
      </c>
      <c r="Q111" s="65">
        <f t="shared" si="24"/>
        <v>46.948356807511736</v>
      </c>
      <c r="R111" s="65">
        <f t="shared" si="25"/>
        <v>55.865921787709496</v>
      </c>
      <c r="S111" s="66">
        <f t="shared" si="26"/>
        <v>-2.8142785952212392</v>
      </c>
      <c r="T111" s="66">
        <f t="shared" si="27"/>
        <v>-2.8142785952212321</v>
      </c>
      <c r="U111" t="s">
        <v>35</v>
      </c>
      <c r="V111" t="s">
        <v>133</v>
      </c>
    </row>
    <row r="112" spans="1:22" ht="15" x14ac:dyDescent="0.25">
      <c r="A112">
        <v>2.44</v>
      </c>
      <c r="B112">
        <v>1.61</v>
      </c>
      <c r="C112" s="45">
        <f t="shared" si="19"/>
        <v>3.0954077996130813E-2</v>
      </c>
      <c r="D112" s="46">
        <f>IF(OR($A112="",$B112=""),"",A112*'MPTO_working_2-way'!$G111)</f>
        <v>2.5155279503105592</v>
      </c>
      <c r="E112" s="48">
        <f>IF(OR($A112="",$B112=""),"",B112*'MPTO_working_2-way'!$G111)</f>
        <v>1.6598360655737707</v>
      </c>
      <c r="F112" s="46">
        <f>IF(OR($A112="",$B112=""),"",'MPTO_working_2-way'!D111)</f>
        <v>2.5357603924606251</v>
      </c>
      <c r="G112" s="48">
        <f>IF(OR($A112="",$B112=""),"",'MPTO_working_2-way'!E111)</f>
        <v>1.6511432414256895</v>
      </c>
      <c r="H112" s="46">
        <f>IF(OR($A112="",$B112=""),"",'OddsRatio_working_2-way'!M111)</f>
        <v>2.5364425591947519</v>
      </c>
      <c r="I112" s="46">
        <f>IF(OR($A112="",$B112=""),"",'OddsRatio_working_2-way'!N111)</f>
        <v>1.6508541396588881</v>
      </c>
      <c r="J112" s="46">
        <f>IF('Log_working_2-way'!$D111="","",A112^('Log_working_2-way'!$D111))</f>
        <v>2.5458149976190665</v>
      </c>
      <c r="K112" s="48">
        <f>IF('Log_working_2-way'!$D111="","",B112^('Log_working_2-way'!$D111))</f>
        <v>1.6469079427617141</v>
      </c>
      <c r="L112" s="64">
        <f t="shared" si="20"/>
        <v>0.39753086419753081</v>
      </c>
      <c r="M112" s="64">
        <f t="shared" si="21"/>
        <v>0.60246913580246908</v>
      </c>
      <c r="N112" s="65">
        <v>100</v>
      </c>
      <c r="O112" s="65">
        <f t="shared" si="22"/>
        <v>59.016393442622956</v>
      </c>
      <c r="P112" s="65">
        <f t="shared" si="23"/>
        <v>37.888198757763973</v>
      </c>
      <c r="Q112" s="65">
        <f t="shared" si="24"/>
        <v>62.11180124223602</v>
      </c>
      <c r="R112" s="65">
        <f t="shared" si="25"/>
        <v>40.983606557377051</v>
      </c>
      <c r="S112" s="66">
        <f t="shared" si="26"/>
        <v>-3.0954077996130636</v>
      </c>
      <c r="T112" s="66">
        <f t="shared" si="27"/>
        <v>-3.0954077996130778</v>
      </c>
      <c r="U112" t="s">
        <v>38</v>
      </c>
      <c r="V112" t="s">
        <v>71</v>
      </c>
    </row>
    <row r="113" spans="1:22" ht="15" x14ac:dyDescent="0.25">
      <c r="A113">
        <v>2.2999999999999998</v>
      </c>
      <c r="B113">
        <v>1.67</v>
      </c>
      <c r="C113" s="45">
        <f t="shared" si="19"/>
        <v>3.3585003905233002E-2</v>
      </c>
      <c r="D113" s="46">
        <f>IF(OR($A113="",$B113=""),"",A113*'MPTO_working_2-way'!$G112)</f>
        <v>2.3772455089820359</v>
      </c>
      <c r="E113" s="48">
        <f>IF(OR($A113="",$B113=""),"",B113*'MPTO_working_2-way'!$G112)</f>
        <v>1.7260869565217389</v>
      </c>
      <c r="F113" s="46">
        <f>IF(OR($A113="",$B113=""),"",'MPTO_working_2-way'!D112)</f>
        <v>2.3924011211460603</v>
      </c>
      <c r="G113" s="48">
        <f>IF(OR($A113="",$B113=""),"",'MPTO_working_2-way'!E112)</f>
        <v>1.7181838514873629</v>
      </c>
      <c r="H113" s="46">
        <f>IF(OR($A113="",$B113=""),"",'OddsRatio_working_2-way'!M112)</f>
        <v>2.3929459815307572</v>
      </c>
      <c r="I113" s="46">
        <f>IF(OR($A113="",$B113=""),"",'OddsRatio_working_2-way'!N112)</f>
        <v>1.7179029289427752</v>
      </c>
      <c r="J113" s="46">
        <f>IF('Log_working_2-way'!$D112="","",A113^('Log_working_2-way'!$D112))</f>
        <v>2.399943779582375</v>
      </c>
      <c r="K113" s="48">
        <f>IF('Log_working_2-way'!$D112="","",B113^('Log_working_2-way'!$D112))</f>
        <v>1.7143143993241288</v>
      </c>
      <c r="L113" s="64">
        <f t="shared" si="20"/>
        <v>0.42065491183879095</v>
      </c>
      <c r="M113" s="64">
        <f t="shared" si="21"/>
        <v>0.57934508816120911</v>
      </c>
      <c r="N113" s="65">
        <v>100</v>
      </c>
      <c r="O113" s="65">
        <f t="shared" si="22"/>
        <v>56.521739130434774</v>
      </c>
      <c r="P113" s="65">
        <f t="shared" si="23"/>
        <v>40.119760479041922</v>
      </c>
      <c r="Q113" s="65">
        <f t="shared" si="24"/>
        <v>59.880239520958092</v>
      </c>
      <c r="R113" s="65">
        <f t="shared" si="25"/>
        <v>43.478260869565219</v>
      </c>
      <c r="S113" s="66">
        <f t="shared" si="26"/>
        <v>-3.3585003905233179</v>
      </c>
      <c r="T113" s="66">
        <f t="shared" si="27"/>
        <v>-3.3585003905232966</v>
      </c>
      <c r="U113" t="s">
        <v>40</v>
      </c>
      <c r="V113" t="s">
        <v>81</v>
      </c>
    </row>
    <row r="114" spans="1:22" ht="15" x14ac:dyDescent="0.25">
      <c r="A114">
        <v>1.67</v>
      </c>
      <c r="B114">
        <v>2.33</v>
      </c>
      <c r="C114" s="45">
        <f t="shared" si="19"/>
        <v>2.7986944565804084E-2</v>
      </c>
      <c r="D114" s="46">
        <f>IF(OR($A114="",$B114=""),"",A114*'MPTO_working_2-way'!$G113)</f>
        <v>1.7167381974248928</v>
      </c>
      <c r="E114" s="48">
        <f>IF(OR($A114="",$B114=""),"",B114*'MPTO_working_2-way'!$G113)</f>
        <v>2.3952095808383236</v>
      </c>
      <c r="F114" s="46">
        <f>IF(OR($A114="",$B114=""),"",'MPTO_working_2-way'!D113)</f>
        <v>1.7099602293950913</v>
      </c>
      <c r="G114" s="48">
        <f>IF(OR($A114="",$B114=""),"",'MPTO_working_2-way'!E113)</f>
        <v>2.4085296029216061</v>
      </c>
      <c r="H114" s="46">
        <f>IF(OR($A114="",$B114=""),"",'OddsRatio_working_2-way'!M113)</f>
        <v>1.7097600992562489</v>
      </c>
      <c r="I114" s="46">
        <f>IF(OR($A114="",$B114=""),"",'OddsRatio_working_2-way'!N113)</f>
        <v>2.408926764195241</v>
      </c>
      <c r="J114" s="46">
        <f>IF('Log_working_2-way'!$D113="","",A114^('Log_working_2-way'!$D113))</f>
        <v>1.7066927473832643</v>
      </c>
      <c r="K114" s="48">
        <f>IF('Log_working_2-way'!$D113="","",B114^('Log_working_2-way'!$D113))</f>
        <v>2.4150421151239718</v>
      </c>
      <c r="L114" s="64">
        <f t="shared" si="20"/>
        <v>0.58250000000000002</v>
      </c>
      <c r="M114" s="64">
        <f t="shared" si="21"/>
        <v>0.41749999999999998</v>
      </c>
      <c r="N114" s="65">
        <v>100</v>
      </c>
      <c r="O114" s="65">
        <f t="shared" si="22"/>
        <v>40.119760479041922</v>
      </c>
      <c r="P114" s="65">
        <f t="shared" si="23"/>
        <v>57.081545064377686</v>
      </c>
      <c r="Q114" s="65">
        <f t="shared" si="24"/>
        <v>42.918454935622321</v>
      </c>
      <c r="R114" s="65">
        <f t="shared" si="25"/>
        <v>59.880239520958092</v>
      </c>
      <c r="S114" s="66">
        <f t="shared" si="26"/>
        <v>-2.7986944565803995</v>
      </c>
      <c r="T114" s="66">
        <f t="shared" si="27"/>
        <v>-2.7986944565804066</v>
      </c>
      <c r="U114" t="s">
        <v>277</v>
      </c>
      <c r="V114" t="s">
        <v>270</v>
      </c>
    </row>
    <row r="115" spans="1:22" ht="15" x14ac:dyDescent="0.25">
      <c r="A115">
        <v>2.13</v>
      </c>
      <c r="B115">
        <v>1.78</v>
      </c>
      <c r="C115" s="45">
        <f t="shared" si="19"/>
        <v>3.128132088410629E-2</v>
      </c>
      <c r="D115" s="46">
        <f>IF(OR($A115="",$B115=""),"",A115*'MPTO_working_2-way'!$G114)</f>
        <v>2.1966292134831464</v>
      </c>
      <c r="E115" s="48">
        <f>IF(OR($A115="",$B115=""),"",B115*'MPTO_working_2-way'!$G114)</f>
        <v>1.8356807511737092</v>
      </c>
      <c r="F115" s="46">
        <f>IF(OR($A115="",$B115=""),"",'MPTO_working_2-way'!D114)</f>
        <v>2.2034055907479515</v>
      </c>
      <c r="G115" s="48">
        <f>IF(OR($A115="",$B115=""),"",'MPTO_working_2-way'!E114)</f>
        <v>1.8309750325976726</v>
      </c>
      <c r="H115" s="46">
        <f>IF(OR($A115="",$B115=""),"",'OddsRatio_working_2-way'!M114)</f>
        <v>2.2036269973367788</v>
      </c>
      <c r="I115" s="46">
        <f>IF(OR($A115="",$B115=""),"",'OddsRatio_working_2-way'!N114)</f>
        <v>1.8308221751528204</v>
      </c>
      <c r="J115" s="46">
        <f>IF('Log_working_2-way'!$D114="","",A115^('Log_working_2-way'!$D114))</f>
        <v>2.2067247005110642</v>
      </c>
      <c r="K115" s="48">
        <f>IF('Log_working_2-way'!$D114="","",B115^('Log_working_2-way'!$D114))</f>
        <v>1.8286894264917752</v>
      </c>
      <c r="L115" s="64">
        <f t="shared" si="20"/>
        <v>0.45524296675191805</v>
      </c>
      <c r="M115" s="64">
        <f t="shared" si="21"/>
        <v>0.54475703324808178</v>
      </c>
      <c r="N115" s="65">
        <v>100</v>
      </c>
      <c r="O115" s="65">
        <f t="shared" si="22"/>
        <v>53.051643192488264</v>
      </c>
      <c r="P115" s="65">
        <f t="shared" si="23"/>
        <v>43.820224719101127</v>
      </c>
      <c r="Q115" s="65">
        <f t="shared" si="24"/>
        <v>56.17977528089888</v>
      </c>
      <c r="R115" s="65">
        <f t="shared" si="25"/>
        <v>46.948356807511736</v>
      </c>
      <c r="S115" s="66">
        <f t="shared" si="26"/>
        <v>-3.1281320884106165</v>
      </c>
      <c r="T115" s="66">
        <f t="shared" si="27"/>
        <v>-3.1281320884106094</v>
      </c>
      <c r="U115" t="s">
        <v>275</v>
      </c>
      <c r="V115" t="s">
        <v>249</v>
      </c>
    </row>
    <row r="116" spans="1:22" ht="15" x14ac:dyDescent="0.25">
      <c r="A116">
        <v>1.97</v>
      </c>
      <c r="B116">
        <v>1.93</v>
      </c>
      <c r="C116" s="45">
        <f t="shared" si="19"/>
        <v>2.5748928223876311E-2</v>
      </c>
      <c r="D116" s="46">
        <f>IF(OR($A116="",$B116=""),"",A116*'MPTO_working_2-way'!$G115)</f>
        <v>2.0207253886010363</v>
      </c>
      <c r="E116" s="48">
        <f>IF(OR($A116="",$B116=""),"",B116*'MPTO_working_2-way'!$G115)</f>
        <v>1.9796954314720812</v>
      </c>
      <c r="F116" s="46">
        <f>IF(OR($A116="",$B116=""),"",'MPTO_working_2-way'!D115)</f>
        <v>2.0212647191728026</v>
      </c>
      <c r="G116" s="48">
        <f>IF(OR($A116="",$B116=""),"",'MPTO_working_2-way'!E115)</f>
        <v>1.9791780536685666</v>
      </c>
      <c r="H116" s="46">
        <f>IF(OR($A116="",$B116=""),"",'OddsRatio_working_2-way'!M115)</f>
        <v>2.021278978873144</v>
      </c>
      <c r="I116" s="46">
        <f>IF(OR($A116="",$B116=""),"",'OddsRatio_working_2-way'!N115)</f>
        <v>1.9791643818062103</v>
      </c>
      <c r="J116" s="46">
        <f>IF('Log_working_2-way'!$D115="","",A116^('Log_working_2-way'!$D115))</f>
        <v>2.0215229873993761</v>
      </c>
      <c r="K116" s="48">
        <f>IF('Log_working_2-way'!$D115="","",B116^('Log_working_2-way'!$D115))</f>
        <v>1.9789304913693861</v>
      </c>
      <c r="L116" s="64">
        <f t="shared" si="20"/>
        <v>0.49487179487179483</v>
      </c>
      <c r="M116" s="64">
        <f t="shared" si="21"/>
        <v>0.50512820512820511</v>
      </c>
      <c r="N116" s="65">
        <v>100</v>
      </c>
      <c r="O116" s="65">
        <f t="shared" si="22"/>
        <v>49.238578680203041</v>
      </c>
      <c r="P116" s="65">
        <f t="shared" si="23"/>
        <v>48.186528497409334</v>
      </c>
      <c r="Q116" s="65">
        <f t="shared" si="24"/>
        <v>51.81347150259068</v>
      </c>
      <c r="R116" s="65">
        <f t="shared" si="25"/>
        <v>50.761421319796952</v>
      </c>
      <c r="S116" s="66">
        <f t="shared" si="26"/>
        <v>-2.5748928223876391</v>
      </c>
      <c r="T116" s="66">
        <f t="shared" si="27"/>
        <v>-2.5748928223876177</v>
      </c>
      <c r="U116" t="s">
        <v>271</v>
      </c>
      <c r="V116" t="s">
        <v>278</v>
      </c>
    </row>
    <row r="117" spans="1:22" ht="15" x14ac:dyDescent="0.25">
      <c r="A117">
        <v>1.99</v>
      </c>
      <c r="B117">
        <v>1.92</v>
      </c>
      <c r="C117" s="45">
        <f t="shared" si="19"/>
        <v>2.3345896147403788E-2</v>
      </c>
      <c r="D117" s="46">
        <f>IF(OR($A117="",$B117=""),"",A117*'MPTO_working_2-way'!$G116)</f>
        <v>2.0364583333333335</v>
      </c>
      <c r="E117" s="48">
        <f>IF(OR($A117="",$B117=""),"",B117*'MPTO_working_2-way'!$G116)</f>
        <v>1.9648241206030153</v>
      </c>
      <c r="F117" s="46">
        <f>IF(OR($A117="",$B117=""),"",'MPTO_working_2-way'!D116)</f>
        <v>2.0373253705876082</v>
      </c>
      <c r="G117" s="48">
        <f>IF(OR($A117="",$B117=""),"",'MPTO_working_2-way'!E116)</f>
        <v>1.9640176827387685</v>
      </c>
      <c r="H117" s="46">
        <f>IF(OR($A117="",$B117=""),"",'OddsRatio_working_2-way'!M116)</f>
        <v>2.0373461122121879</v>
      </c>
      <c r="I117" s="46">
        <f>IF(OR($A117="",$B117=""),"",'OddsRatio_working_2-way'!N116)</f>
        <v>1.9639984073082948</v>
      </c>
      <c r="J117" s="46">
        <f>IF('Log_working_2-way'!$D116="","",A117^('Log_working_2-way'!$D116))</f>
        <v>2.0377376988644484</v>
      </c>
      <c r="K117" s="48">
        <f>IF('Log_working_2-way'!$D116="","",B117^('Log_working_2-way'!$D116))</f>
        <v>1.9636346459170313</v>
      </c>
      <c r="L117" s="64">
        <f t="shared" si="20"/>
        <v>0.49104859335038359</v>
      </c>
      <c r="M117" s="64">
        <f t="shared" si="21"/>
        <v>0.50895140664961636</v>
      </c>
      <c r="N117" s="65">
        <v>100</v>
      </c>
      <c r="O117" s="65">
        <f t="shared" si="22"/>
        <v>49.748743718592962</v>
      </c>
      <c r="P117" s="65">
        <f t="shared" si="23"/>
        <v>47.916666666666671</v>
      </c>
      <c r="Q117" s="65">
        <f t="shared" si="24"/>
        <v>52.083333333333336</v>
      </c>
      <c r="R117" s="65">
        <f t="shared" si="25"/>
        <v>50.251256281407031</v>
      </c>
      <c r="S117" s="66">
        <f t="shared" si="26"/>
        <v>-2.3345896147403735</v>
      </c>
      <c r="T117" s="66">
        <f t="shared" si="27"/>
        <v>-2.3345896147403593</v>
      </c>
      <c r="U117" t="s">
        <v>279</v>
      </c>
      <c r="V117" t="s">
        <v>274</v>
      </c>
    </row>
    <row r="118" spans="1:22" ht="15" x14ac:dyDescent="0.25">
      <c r="A118">
        <v>1.54</v>
      </c>
      <c r="B118">
        <v>2.64</v>
      </c>
      <c r="C118" s="45">
        <f t="shared" si="19"/>
        <v>2.813852813852824E-2</v>
      </c>
      <c r="D118" s="46">
        <f>IF(OR($A118="",$B118=""),"",A118*'MPTO_working_2-way'!$G117)</f>
        <v>1.5833333333333335</v>
      </c>
      <c r="E118" s="48">
        <f>IF(OR($A118="",$B118=""),"",B118*'MPTO_working_2-way'!$G117)</f>
        <v>2.7142857142857149</v>
      </c>
      <c r="F118" s="46">
        <f>IF(OR($A118="",$B118=""),"",'MPTO_working_2-way'!D117)</f>
        <v>1.5741056218057923</v>
      </c>
      <c r="G118" s="48">
        <f>IF(OR($A118="",$B118=""),"",'MPTO_working_2-way'!E117)</f>
        <v>2.7418397626112765</v>
      </c>
      <c r="H118" s="46">
        <f>IF(OR($A118="",$B118=""),"",'OddsRatio_working_2-way'!M117)</f>
        <v>1.5738190417570046</v>
      </c>
      <c r="I118" s="46">
        <f>IF(OR($A118="",$B118=""),"",'OddsRatio_working_2-way'!N117)</f>
        <v>2.7427096823731243</v>
      </c>
      <c r="J118" s="46">
        <f>IF('Log_working_2-way'!$D117="","",A118^('Log_working_2-way'!$D117))</f>
        <v>1.5696230042233144</v>
      </c>
      <c r="K118" s="48">
        <f>IF('Log_working_2-way'!$D117="","",B118^('Log_working_2-way'!$D117))</f>
        <v>2.7555470769012813</v>
      </c>
      <c r="L118" s="64">
        <f t="shared" si="20"/>
        <v>0.63157894736842102</v>
      </c>
      <c r="M118" s="64">
        <f t="shared" si="21"/>
        <v>0.36842105263157887</v>
      </c>
      <c r="N118" s="65">
        <v>100</v>
      </c>
      <c r="O118" s="65">
        <f t="shared" si="22"/>
        <v>35.064935064935064</v>
      </c>
      <c r="P118" s="65">
        <f t="shared" si="23"/>
        <v>62.121212121212118</v>
      </c>
      <c r="Q118" s="65">
        <f t="shared" si="24"/>
        <v>37.878787878787875</v>
      </c>
      <c r="R118" s="65">
        <f t="shared" si="25"/>
        <v>64.935064935064929</v>
      </c>
      <c r="S118" s="66">
        <f t="shared" si="26"/>
        <v>-2.8138528138528116</v>
      </c>
      <c r="T118" s="66">
        <f t="shared" si="27"/>
        <v>-2.8138528138528116</v>
      </c>
      <c r="U118" t="s">
        <v>269</v>
      </c>
      <c r="V118" t="s">
        <v>273</v>
      </c>
    </row>
    <row r="119" spans="1:22" ht="15" x14ac:dyDescent="0.25">
      <c r="A119">
        <v>1.92</v>
      </c>
      <c r="B119">
        <v>1.98</v>
      </c>
      <c r="C119" s="45">
        <f t="shared" si="19"/>
        <v>2.5883838383838453E-2</v>
      </c>
      <c r="D119" s="46">
        <f>IF(OR($A119="",$B119=""),"",A119*'MPTO_working_2-way'!$G118)</f>
        <v>1.9696969696969697</v>
      </c>
      <c r="E119" s="48">
        <f>IF(OR($A119="",$B119=""),"",B119*'MPTO_working_2-way'!$G118)</f>
        <v>2.03125</v>
      </c>
      <c r="F119" s="46">
        <f>IF(OR($A119="",$B119=""),"",'MPTO_working_2-way'!D118)</f>
        <v>1.968924798011187</v>
      </c>
      <c r="G119" s="48">
        <f>IF(OR($A119="",$B119=""),"",'MPTO_working_2-way'!E118)</f>
        <v>2.0320718409236691</v>
      </c>
      <c r="H119" s="46">
        <f>IF(OR($A119="",$B119=""),"",'OddsRatio_working_2-way'!M118)</f>
        <v>1.9689042833036094</v>
      </c>
      <c r="I119" s="46">
        <f>IF(OR($A119="",$B119=""),"",'OddsRatio_working_2-way'!N118)</f>
        <v>2.0320936930842795</v>
      </c>
      <c r="J119" s="46">
        <f>IF('Log_working_2-way'!$D118="","",A119^('Log_working_2-way'!$D118))</f>
        <v>1.9685552294594053</v>
      </c>
      <c r="K119" s="48">
        <f>IF('Log_working_2-way'!$D118="","",B119^('Log_working_2-way'!$D118))</f>
        <v>2.0324656453077439</v>
      </c>
      <c r="L119" s="64">
        <f t="shared" si="20"/>
        <v>0.50769230769230766</v>
      </c>
      <c r="M119" s="64">
        <f t="shared" si="21"/>
        <v>0.49230769230769234</v>
      </c>
      <c r="N119" s="65">
        <v>100</v>
      </c>
      <c r="O119" s="65">
        <f t="shared" si="22"/>
        <v>47.916666666666671</v>
      </c>
      <c r="P119" s="65">
        <f t="shared" si="23"/>
        <v>49.494949494949495</v>
      </c>
      <c r="Q119" s="65">
        <f t="shared" si="24"/>
        <v>50.505050505050505</v>
      </c>
      <c r="R119" s="65">
        <f t="shared" si="25"/>
        <v>52.083333333333336</v>
      </c>
      <c r="S119" s="66">
        <f t="shared" si="26"/>
        <v>-2.5883838383838338</v>
      </c>
      <c r="T119" s="66">
        <f t="shared" si="27"/>
        <v>-2.5883838383838409</v>
      </c>
      <c r="U119" t="s">
        <v>485</v>
      </c>
      <c r="V119" t="s">
        <v>248</v>
      </c>
    </row>
    <row r="120" spans="1:22" ht="15" x14ac:dyDescent="0.25">
      <c r="A120">
        <v>1.98</v>
      </c>
      <c r="B120">
        <v>1.93</v>
      </c>
      <c r="C120" s="45">
        <f t="shared" si="19"/>
        <v>2.3185220076411994E-2</v>
      </c>
      <c r="D120" s="46">
        <f>IF(OR($A120="",$B120=""),"",A120*'MPTO_working_2-way'!$G119)</f>
        <v>2.0259067357512959</v>
      </c>
      <c r="E120" s="48">
        <f>IF(OR($A120="",$B120=""),"",B120*'MPTO_working_2-way'!$G119)</f>
        <v>1.9747474747474751</v>
      </c>
      <c r="F120" s="46">
        <f>IF(OR($A120="",$B120=""),"",'MPTO_working_2-way'!D119)</f>
        <v>2.0265153523890338</v>
      </c>
      <c r="G120" s="48">
        <f>IF(OR($A120="",$B120=""),"",'MPTO_working_2-way'!E119)</f>
        <v>1.974169551066798</v>
      </c>
      <c r="H120" s="46">
        <f>IF(OR($A120="",$B120=""),"",'OddsRatio_working_2-way'!M119)</f>
        <v>2.0265298051494733</v>
      </c>
      <c r="I120" s="46">
        <f>IF(OR($A120="",$B120=""),"",'OddsRatio_working_2-way'!N119)</f>
        <v>1.9741558354989901</v>
      </c>
      <c r="J120" s="46">
        <f>IF('Log_working_2-way'!$D119="","",A120^('Log_working_2-way'!$D119))</f>
        <v>2.0268045830085555</v>
      </c>
      <c r="K120" s="48">
        <f>IF('Log_working_2-way'!$D119="","",B120^('Log_working_2-way'!$D119))</f>
        <v>1.9738951466986834</v>
      </c>
      <c r="L120" s="64">
        <f t="shared" si="20"/>
        <v>0.49360613810741677</v>
      </c>
      <c r="M120" s="64">
        <f t="shared" si="21"/>
        <v>0.50639386189258306</v>
      </c>
      <c r="N120" s="65">
        <v>100</v>
      </c>
      <c r="O120" s="65">
        <f t="shared" si="22"/>
        <v>49.494949494949495</v>
      </c>
      <c r="P120" s="65">
        <f t="shared" si="23"/>
        <v>48.186528497409334</v>
      </c>
      <c r="Q120" s="65">
        <f t="shared" si="24"/>
        <v>51.81347150259068</v>
      </c>
      <c r="R120" s="65">
        <f t="shared" si="25"/>
        <v>50.505050505050505</v>
      </c>
      <c r="S120" s="66">
        <f t="shared" si="26"/>
        <v>-2.3185220076411852</v>
      </c>
      <c r="T120" s="66">
        <f t="shared" si="27"/>
        <v>-2.318522007641171</v>
      </c>
      <c r="U120" t="s">
        <v>280</v>
      </c>
      <c r="V120" t="s">
        <v>250</v>
      </c>
    </row>
    <row r="121" spans="1:22" ht="15" x14ac:dyDescent="0.25">
      <c r="A121">
        <v>2.17</v>
      </c>
      <c r="B121">
        <v>1.69</v>
      </c>
      <c r="C121" s="45">
        <f t="shared" si="19"/>
        <v>5.2545469418918689E-2</v>
      </c>
      <c r="D121" s="46">
        <f>IF(OR($A121="",$B121=""),"",A121*'MPTO_working_2-way'!$G120)</f>
        <v>2.2840236686390534</v>
      </c>
      <c r="E121" s="48">
        <f>IF(OR($A121="",$B121=""),"",B121*'MPTO_working_2-way'!$G120)</f>
        <v>1.7788018433179724</v>
      </c>
      <c r="F121" s="46">
        <f>IF(OR($A121="",$B121=""),"",'MPTO_working_2-way'!D120)</f>
        <v>2.3011953691211997</v>
      </c>
      <c r="G121" s="48">
        <f>IF(OR($A121="",$B121=""),"",'MPTO_working_2-way'!E120)</f>
        <v>1.7685241000168785</v>
      </c>
      <c r="H121" s="46">
        <f>IF(OR($A121="",$B121=""),"",'OddsRatio_working_2-way'!M120)</f>
        <v>2.3021720984236471</v>
      </c>
      <c r="I121" s="46">
        <f>IF(OR($A121="",$B121=""),"",'OddsRatio_working_2-way'!N120)</f>
        <v>1.7679476477883047</v>
      </c>
      <c r="J121" s="46">
        <f>IF('Log_working_2-way'!$D120="","",A121^('Log_working_2-way'!$D120))</f>
        <v>2.3102346859730591</v>
      </c>
      <c r="K121" s="48">
        <f>IF('Log_working_2-way'!$D120="","",B121^('Log_working_2-way'!$D120))</f>
        <v>1.763222047701722</v>
      </c>
      <c r="L121" s="64">
        <f t="shared" si="20"/>
        <v>0.43782383419689119</v>
      </c>
      <c r="M121" s="64">
        <f t="shared" si="21"/>
        <v>0.56217616580310881</v>
      </c>
      <c r="N121" s="65">
        <v>100</v>
      </c>
      <c r="O121" s="65">
        <f t="shared" si="22"/>
        <v>53.917050691244242</v>
      </c>
      <c r="P121" s="65">
        <f t="shared" si="23"/>
        <v>40.828402366863905</v>
      </c>
      <c r="Q121" s="65">
        <f t="shared" si="24"/>
        <v>59.171597633136095</v>
      </c>
      <c r="R121" s="65">
        <f t="shared" si="25"/>
        <v>46.082949308755758</v>
      </c>
      <c r="S121" s="66">
        <f t="shared" si="26"/>
        <v>-5.2545469418918529</v>
      </c>
      <c r="T121" s="66">
        <f t="shared" si="27"/>
        <v>-5.2545469418918529</v>
      </c>
      <c r="U121" t="s">
        <v>91</v>
      </c>
      <c r="V121" t="s">
        <v>328</v>
      </c>
    </row>
    <row r="122" spans="1:22" ht="15" x14ac:dyDescent="0.25">
      <c r="A122">
        <v>2.0299999999999998</v>
      </c>
      <c r="B122">
        <v>1.81</v>
      </c>
      <c r="C122" s="45">
        <f t="shared" si="19"/>
        <v>4.5097025283727721E-2</v>
      </c>
      <c r="D122" s="46">
        <f>IF(OR($A122="",$B122=""),"",A122*'MPTO_working_2-way'!$G121)</f>
        <v>2.1215469613259672</v>
      </c>
      <c r="E122" s="48">
        <f>IF(OR($A122="",$B122=""),"",B122*'MPTO_working_2-way'!$G121)</f>
        <v>1.8916256157635472</v>
      </c>
      <c r="F122" s="46">
        <f>IF(OR($A122="",$B122=""),"",'MPTO_working_2-way'!D121)</f>
        <v>2.1273774715571898</v>
      </c>
      <c r="G122" s="48">
        <f>IF(OR($A122="",$B122=""),"",'MPTO_working_2-way'!E121)</f>
        <v>1.8870143543127138</v>
      </c>
      <c r="H122" s="46">
        <f>IF(OR($A122="",$B122=""),"",'OddsRatio_working_2-way'!M121)</f>
        <v>2.1276546183435801</v>
      </c>
      <c r="I122" s="46">
        <f>IF(OR($A122="",$B122=""),"",'OddsRatio_working_2-way'!N121)</f>
        <v>1.8867963503478642</v>
      </c>
      <c r="J122" s="46">
        <f>IF('Log_working_2-way'!$D121="","",A122^('Log_working_2-way'!$D121))</f>
        <v>2.1303483867491475</v>
      </c>
      <c r="K122" s="48">
        <f>IF('Log_working_2-way'!$D121="","",B122^('Log_working_2-way'!$D121))</f>
        <v>1.8846829983767455</v>
      </c>
      <c r="L122" s="64">
        <f t="shared" si="20"/>
        <v>0.47135416666666657</v>
      </c>
      <c r="M122" s="64">
        <f t="shared" si="21"/>
        <v>0.52864583333333326</v>
      </c>
      <c r="N122" s="65">
        <v>100</v>
      </c>
      <c r="O122" s="65">
        <f t="shared" si="22"/>
        <v>50.73891625615763</v>
      </c>
      <c r="P122" s="65">
        <f t="shared" si="23"/>
        <v>44.751381215469614</v>
      </c>
      <c r="Q122" s="65">
        <f t="shared" si="24"/>
        <v>55.248618784530393</v>
      </c>
      <c r="R122" s="65">
        <f t="shared" si="25"/>
        <v>49.26108374384237</v>
      </c>
      <c r="S122" s="66">
        <f t="shared" si="26"/>
        <v>-4.5097025283727632</v>
      </c>
      <c r="T122" s="66">
        <f t="shared" si="27"/>
        <v>-4.5097025283727561</v>
      </c>
      <c r="U122" t="s">
        <v>93</v>
      </c>
      <c r="V122" t="s">
        <v>395</v>
      </c>
    </row>
    <row r="123" spans="1:22" ht="15" x14ac:dyDescent="0.25">
      <c r="A123">
        <v>2.1800000000000002</v>
      </c>
      <c r="B123">
        <v>1.68</v>
      </c>
      <c r="C123" s="45">
        <f t="shared" si="19"/>
        <v>5.3953691568370488E-2</v>
      </c>
      <c r="D123" s="46">
        <f>IF(OR($A123="",$B123=""),"",A123*'MPTO_working_2-way'!$G122)</f>
        <v>2.2976190476190479</v>
      </c>
      <c r="E123" s="48">
        <f>IF(OR($A123="",$B123=""),"",B123*'MPTO_working_2-way'!$G122)</f>
        <v>1.7706422018348624</v>
      </c>
      <c r="F123" s="46">
        <f>IF(OR($A123="",$B123=""),"",'MPTO_working_2-way'!D122)</f>
        <v>2.3162155325069569</v>
      </c>
      <c r="G123" s="48">
        <f>IF(OR($A123="",$B123=""),"",'MPTO_working_2-way'!E122)</f>
        <v>1.7597539880837978</v>
      </c>
      <c r="H123" s="46">
        <f>IF(OR($A123="",$B123=""),"",'OddsRatio_working_2-way'!M122)</f>
        <v>2.3173056280328646</v>
      </c>
      <c r="I123" s="46">
        <f>IF(OR($A123="",$B123=""),"",'OddsRatio_working_2-way'!N122)</f>
        <v>1.7591252771714809</v>
      </c>
      <c r="J123" s="46">
        <f>IF('Log_working_2-way'!$D122="","",A123^('Log_working_2-way'!$D122))</f>
        <v>2.3260581240200584</v>
      </c>
      <c r="K123" s="48">
        <f>IF('Log_working_2-way'!$D122="","",B123^('Log_working_2-way'!$D122))</f>
        <v>1.7541147570259803</v>
      </c>
      <c r="L123" s="64">
        <f t="shared" si="20"/>
        <v>0.43523316062176159</v>
      </c>
      <c r="M123" s="64">
        <f t="shared" si="21"/>
        <v>0.56476683937823835</v>
      </c>
      <c r="N123" s="65">
        <v>100</v>
      </c>
      <c r="O123" s="65">
        <f t="shared" si="22"/>
        <v>54.128440366972484</v>
      </c>
      <c r="P123" s="65">
        <f t="shared" si="23"/>
        <v>40.476190476190474</v>
      </c>
      <c r="Q123" s="65">
        <f t="shared" si="24"/>
        <v>59.523809523809526</v>
      </c>
      <c r="R123" s="65">
        <f t="shared" si="25"/>
        <v>45.871559633027523</v>
      </c>
      <c r="S123" s="66">
        <f t="shared" si="26"/>
        <v>-5.3953691568370417</v>
      </c>
      <c r="T123" s="66">
        <f t="shared" si="27"/>
        <v>-5.3953691568370488</v>
      </c>
      <c r="U123" t="s">
        <v>282</v>
      </c>
      <c r="V123" t="s">
        <v>90</v>
      </c>
    </row>
    <row r="124" spans="1:22" ht="15" x14ac:dyDescent="0.25">
      <c r="A124">
        <v>2.27</v>
      </c>
      <c r="B124">
        <v>1.63</v>
      </c>
      <c r="C124" s="45">
        <f t="shared" si="19"/>
        <v>5.4025566876570785E-2</v>
      </c>
      <c r="D124" s="46">
        <f>IF(OR($A124="",$B124=""),"",A124*'MPTO_working_2-way'!$G123)</f>
        <v>2.3926380368098159</v>
      </c>
      <c r="E124" s="48">
        <f>IF(OR($A124="",$B124=""),"",B124*'MPTO_working_2-way'!$G123)</f>
        <v>1.7180616740088102</v>
      </c>
      <c r="F124" s="46">
        <f>IF(OR($A124="",$B124=""),"",'MPTO_working_2-way'!D123)</f>
        <v>2.418286984085487</v>
      </c>
      <c r="G124" s="48">
        <f>IF(OR($A124="",$B124=""),"",'MPTO_working_2-way'!E123)</f>
        <v>1.7050759199096792</v>
      </c>
      <c r="H124" s="46">
        <f>IF(OR($A124="",$B124=""),"",'OddsRatio_working_2-way'!M123)</f>
        <v>2.4198144300833877</v>
      </c>
      <c r="I124" s="46">
        <f>IF(OR($A124="",$B124=""),"",'OddsRatio_working_2-way'!N123)</f>
        <v>1.7043173944508145</v>
      </c>
      <c r="J124" s="46">
        <f>IF('Log_working_2-way'!$D123="","",A124^('Log_working_2-way'!$D123))</f>
        <v>2.4319584275419412</v>
      </c>
      <c r="K124" s="48">
        <f>IF('Log_working_2-way'!$D123="","",B124^('Log_working_2-way'!$D123))</f>
        <v>1.6983442960099051</v>
      </c>
      <c r="L124" s="64">
        <f t="shared" si="20"/>
        <v>0.41794871794871796</v>
      </c>
      <c r="M124" s="64">
        <f t="shared" si="21"/>
        <v>0.5820512820512822</v>
      </c>
      <c r="N124" s="65">
        <v>100</v>
      </c>
      <c r="O124" s="65">
        <f t="shared" si="22"/>
        <v>55.947136563876647</v>
      </c>
      <c r="P124" s="65">
        <f t="shared" si="23"/>
        <v>38.650306748466257</v>
      </c>
      <c r="Q124" s="65">
        <f t="shared" si="24"/>
        <v>61.349693251533743</v>
      </c>
      <c r="R124" s="65">
        <f t="shared" si="25"/>
        <v>44.052863436123346</v>
      </c>
      <c r="S124" s="66">
        <f t="shared" si="26"/>
        <v>-5.4025566876570963</v>
      </c>
      <c r="T124" s="66">
        <f t="shared" si="27"/>
        <v>-5.4025566876570892</v>
      </c>
      <c r="U124" t="s">
        <v>340</v>
      </c>
      <c r="V124" t="s">
        <v>92</v>
      </c>
    </row>
    <row r="125" spans="1:22" ht="15" x14ac:dyDescent="0.25">
      <c r="A125">
        <v>1.9</v>
      </c>
      <c r="B125">
        <v>2.0099999999999998</v>
      </c>
      <c r="C125" s="45">
        <f t="shared" si="19"/>
        <v>2.3828227284629522E-2</v>
      </c>
      <c r="D125" s="46">
        <f>IF(OR($A125="",$B125=""),"",A125*'MPTO_working_2-way'!$G124)</f>
        <v>1.9452736318407959</v>
      </c>
      <c r="E125" s="48">
        <f>IF(OR($A125="",$B125=""),"",B125*'MPTO_working_2-way'!$G124)</f>
        <v>2.0578947368421052</v>
      </c>
      <c r="F125" s="46">
        <f>IF(OR($A125="",$B125=""),"",'MPTO_working_2-way'!D124)</f>
        <v>1.9440061084245355</v>
      </c>
      <c r="G125" s="48">
        <f>IF(OR($A125="",$B125=""),"",'MPTO_working_2-way'!E124)</f>
        <v>2.05931517929361</v>
      </c>
      <c r="H125" s="46">
        <f>IF(OR($A125="",$B125=""),"",'OddsRatio_working_2-way'!M124)</f>
        <v>1.9439751632913294</v>
      </c>
      <c r="I125" s="46">
        <f>IF(OR($A125="",$B125=""),"",'OddsRatio_working_2-way'!N124)</f>
        <v>2.0593499054713802</v>
      </c>
      <c r="J125" s="46">
        <f>IF('Log_working_2-way'!$D124="","",A125^('Log_working_2-way'!$D124))</f>
        <v>1.9434033475162076</v>
      </c>
      <c r="K125" s="48">
        <f>IF('Log_working_2-way'!$D124="","",B125^('Log_working_2-way'!$D124))</f>
        <v>2.0599919987911819</v>
      </c>
      <c r="L125" s="64">
        <f t="shared" si="20"/>
        <v>0.51406649616368294</v>
      </c>
      <c r="M125" s="64">
        <f t="shared" si="21"/>
        <v>0.48593350383631717</v>
      </c>
      <c r="N125" s="65">
        <v>100</v>
      </c>
      <c r="O125" s="65">
        <f t="shared" si="22"/>
        <v>47.368421052631575</v>
      </c>
      <c r="P125" s="65">
        <f t="shared" si="23"/>
        <v>50.248756218905463</v>
      </c>
      <c r="Q125" s="65">
        <f t="shared" si="24"/>
        <v>49.751243781094537</v>
      </c>
      <c r="R125" s="65">
        <f t="shared" si="25"/>
        <v>52.631578947368418</v>
      </c>
      <c r="S125" s="66">
        <f t="shared" si="26"/>
        <v>-2.3828227284629619</v>
      </c>
      <c r="T125" s="66">
        <f t="shared" si="27"/>
        <v>-2.3828227284629548</v>
      </c>
      <c r="U125" t="s">
        <v>51</v>
      </c>
      <c r="V125" t="s">
        <v>141</v>
      </c>
    </row>
    <row r="126" spans="1:22" ht="15" x14ac:dyDescent="0.25">
      <c r="A126">
        <v>2.06</v>
      </c>
      <c r="B126">
        <v>1.85</v>
      </c>
      <c r="C126" s="45">
        <f t="shared" si="19"/>
        <v>2.5977433744424072E-2</v>
      </c>
      <c r="D126" s="46">
        <f>IF(OR($A126="",$B126=""),"",A126*'MPTO_working_2-way'!$G125)</f>
        <v>2.1135135135135137</v>
      </c>
      <c r="E126" s="48">
        <f>IF(OR($A126="",$B126=""),"",B126*'MPTO_working_2-way'!$G125)</f>
        <v>1.8980582524271847</v>
      </c>
      <c r="F126" s="46">
        <f>IF(OR($A126="",$B126=""),"",'MPTO_working_2-way'!D125)</f>
        <v>2.1166342682588173</v>
      </c>
      <c r="G126" s="48">
        <f>IF(OR($A126="",$B126=""),"",'MPTO_working_2-way'!E125)</f>
        <v>1.8955483710519774</v>
      </c>
      <c r="H126" s="46">
        <f>IF(OR($A126="",$B126=""),"",'OddsRatio_working_2-way'!M125)</f>
        <v>2.1167178800079327</v>
      </c>
      <c r="I126" s="46">
        <f>IF(OR($A126="",$B126=""),"",'OddsRatio_working_2-way'!N125)</f>
        <v>1.8954813188742858</v>
      </c>
      <c r="J126" s="46">
        <f>IF('Log_working_2-way'!$D125="","",A126^('Log_working_2-way'!$D125))</f>
        <v>2.1181333306010104</v>
      </c>
      <c r="K126" s="48">
        <f>IF('Log_working_2-way'!$D125="","",B126^('Log_working_2-way'!$D125))</f>
        <v>1.8943477245799318</v>
      </c>
      <c r="L126" s="64">
        <f t="shared" si="20"/>
        <v>0.47314578005115088</v>
      </c>
      <c r="M126" s="64">
        <f t="shared" si="21"/>
        <v>0.52685421994884907</v>
      </c>
      <c r="N126" s="65">
        <v>100</v>
      </c>
      <c r="O126" s="65">
        <f t="shared" si="22"/>
        <v>51.456310679611654</v>
      </c>
      <c r="P126" s="65">
        <f t="shared" si="23"/>
        <v>45.945945945945937</v>
      </c>
      <c r="Q126" s="65">
        <f t="shared" si="24"/>
        <v>54.054054054054049</v>
      </c>
      <c r="R126" s="65">
        <f t="shared" si="25"/>
        <v>48.543689320388353</v>
      </c>
      <c r="S126" s="66">
        <f t="shared" si="26"/>
        <v>-2.5977433744423948</v>
      </c>
      <c r="T126" s="66">
        <f t="shared" si="27"/>
        <v>-2.5977433744424161</v>
      </c>
      <c r="U126" t="s">
        <v>100</v>
      </c>
      <c r="V126" t="s">
        <v>204</v>
      </c>
    </row>
    <row r="127" spans="1:22" ht="15" x14ac:dyDescent="0.25">
      <c r="A127">
        <v>1.71</v>
      </c>
      <c r="B127">
        <v>2.25</v>
      </c>
      <c r="C127" s="45">
        <f t="shared" si="19"/>
        <v>2.9239766081871288E-2</v>
      </c>
      <c r="D127" s="46">
        <f>IF(OR($A127="",$B127=""),"",A127*'MPTO_working_2-way'!$G126)</f>
        <v>1.7599999999999998</v>
      </c>
      <c r="E127" s="48">
        <f>IF(OR($A127="",$B127=""),"",B127*'MPTO_working_2-way'!$G126)</f>
        <v>2.3157894736842106</v>
      </c>
      <c r="F127" s="46">
        <f>IF(OR($A127="",$B127=""),"",'MPTO_working_2-way'!D126)</f>
        <v>1.7538461538461536</v>
      </c>
      <c r="G127" s="48">
        <f>IF(OR($A127="",$B127=""),"",'MPTO_working_2-way'!E126)</f>
        <v>2.3265306122448979</v>
      </c>
      <c r="H127" s="46">
        <f>IF(OR($A127="",$B127=""),"",'OddsRatio_working_2-way'!M126)</f>
        <v>1.753657747256671</v>
      </c>
      <c r="I127" s="46">
        <f>IF(OR($A127="",$B127=""),"",'OddsRatio_working_2-way'!N126)</f>
        <v>2.3268622310856886</v>
      </c>
      <c r="J127" s="46">
        <f>IF('Log_working_2-way'!$D126="","",A127^('Log_working_2-way'!$D126))</f>
        <v>1.7508722508087184</v>
      </c>
      <c r="K127" s="48">
        <f>IF('Log_working_2-way'!$D126="","",B127^('Log_working_2-way'!$D126))</f>
        <v>2.331784466562643</v>
      </c>
      <c r="L127" s="64">
        <f t="shared" si="20"/>
        <v>0.56818181818181823</v>
      </c>
      <c r="M127" s="64">
        <f t="shared" si="21"/>
        <v>0.43181818181818182</v>
      </c>
      <c r="N127" s="65">
        <v>100</v>
      </c>
      <c r="O127" s="65">
        <f t="shared" si="22"/>
        <v>41.520467836257311</v>
      </c>
      <c r="P127" s="65">
        <f t="shared" si="23"/>
        <v>55.55555555555555</v>
      </c>
      <c r="Q127" s="65">
        <f t="shared" si="24"/>
        <v>44.444444444444443</v>
      </c>
      <c r="R127" s="65">
        <f t="shared" si="25"/>
        <v>58.479532163742689</v>
      </c>
      <c r="S127" s="66">
        <f t="shared" si="26"/>
        <v>-2.9239766081871323</v>
      </c>
      <c r="T127" s="66">
        <f t="shared" si="27"/>
        <v>-2.9239766081871394</v>
      </c>
      <c r="U127" t="s">
        <v>52</v>
      </c>
      <c r="V127" t="s">
        <v>94</v>
      </c>
    </row>
    <row r="128" spans="1:22" ht="15" x14ac:dyDescent="0.25">
      <c r="A128">
        <v>1.76</v>
      </c>
      <c r="B128">
        <v>2.17</v>
      </c>
      <c r="C128" s="45">
        <f t="shared" si="19"/>
        <v>2.9011311269375728E-2</v>
      </c>
      <c r="D128" s="46">
        <f>IF(OR($A128="",$B128=""),"",A128*'MPTO_working_2-way'!$G127)</f>
        <v>1.8110599078341012</v>
      </c>
      <c r="E128" s="48">
        <f>IF(OR($A128="",$B128=""),"",B128*'MPTO_working_2-way'!$G127)</f>
        <v>2.2329545454545454</v>
      </c>
      <c r="F128" s="46">
        <f>IF(OR($A128="",$B128=""),"",'MPTO_working_2-way'!D127)</f>
        <v>1.8061099025820484</v>
      </c>
      <c r="G128" s="48">
        <f>IF(OR($A128="",$B128=""),"",'MPTO_working_2-way'!E127)</f>
        <v>2.2405256365129644</v>
      </c>
      <c r="H128" s="46">
        <f>IF(OR($A128="",$B128=""),"",'OddsRatio_working_2-way'!M127)</f>
        <v>1.8059606997693183</v>
      </c>
      <c r="I128" s="46">
        <f>IF(OR($A128="",$B128=""),"",'OddsRatio_working_2-way'!N127)</f>
        <v>2.2407552878027661</v>
      </c>
      <c r="J128" s="46">
        <f>IF('Log_working_2-way'!$D127="","",A128^('Log_working_2-way'!$D127))</f>
        <v>1.8037209689479914</v>
      </c>
      <c r="K128" s="48">
        <f>IF('Log_working_2-way'!$D127="","",B128^('Log_working_2-way'!$D127))</f>
        <v>2.2442129030289037</v>
      </c>
      <c r="L128" s="64">
        <f t="shared" si="20"/>
        <v>0.55216284987277364</v>
      </c>
      <c r="M128" s="64">
        <f t="shared" si="21"/>
        <v>0.44783715012722647</v>
      </c>
      <c r="N128" s="65">
        <v>100</v>
      </c>
      <c r="O128" s="65">
        <f t="shared" si="22"/>
        <v>43.181818181818187</v>
      </c>
      <c r="P128" s="65">
        <f t="shared" si="23"/>
        <v>53.917050691244242</v>
      </c>
      <c r="Q128" s="65">
        <f t="shared" si="24"/>
        <v>46.082949308755758</v>
      </c>
      <c r="R128" s="65">
        <f t="shared" si="25"/>
        <v>56.81818181818182</v>
      </c>
      <c r="S128" s="66">
        <f t="shared" si="26"/>
        <v>-2.901131126937571</v>
      </c>
      <c r="T128" s="66">
        <f t="shared" si="27"/>
        <v>-2.9011311269375781</v>
      </c>
      <c r="U128" t="s">
        <v>95</v>
      </c>
      <c r="V128" t="s">
        <v>196</v>
      </c>
    </row>
    <row r="129" spans="1:22" s="52" customFormat="1" ht="15" x14ac:dyDescent="0.25">
      <c r="A129">
        <v>1.56</v>
      </c>
      <c r="B129">
        <v>2.57</v>
      </c>
      <c r="C129" s="45">
        <f t="shared" si="19"/>
        <v>3.0130699391399673E-2</v>
      </c>
      <c r="D129" s="46">
        <f>IF(OR($A129="",$B129=""),"",A129*'MPTO_working_2-way'!$G128)</f>
        <v>1.6070038910505835</v>
      </c>
      <c r="E129" s="48">
        <f>IF(OR($A129="",$B129=""),"",B129*'MPTO_working_2-way'!$G128)</f>
        <v>2.6474358974358969</v>
      </c>
      <c r="F129" s="46">
        <f>IF(OR($A129="",$B129=""),"",'MPTO_working_2-way'!D128)</f>
        <v>1.597545425565827</v>
      </c>
      <c r="G129" s="48">
        <f>IF(OR($A129="",$B129=""),"",'MPTO_working_2-way'!E128)</f>
        <v>2.6735129367831414</v>
      </c>
      <c r="H129" s="46">
        <f>IF(OR($A129="",$B129=""),"",'OddsRatio_working_2-way'!M128)</f>
        <v>1.5972335373111359</v>
      </c>
      <c r="I129" s="46">
        <f>IF(OR($A129="",$B129=""),"",'OddsRatio_working_2-way'!N128)</f>
        <v>2.6743868813901486</v>
      </c>
      <c r="J129" s="46">
        <f>IF('Log_working_2-way'!$D128="","",A129^('Log_working_2-way'!$D128))</f>
        <v>1.5929332708663844</v>
      </c>
      <c r="K129" s="48">
        <f>IF('Log_working_2-way'!$D128="","",B129^('Log_working_2-way'!$D128))</f>
        <v>2.6865304227890037</v>
      </c>
      <c r="L129" s="64">
        <f t="shared" si="20"/>
        <v>0.62227602905569013</v>
      </c>
      <c r="M129" s="64">
        <f t="shared" si="21"/>
        <v>0.37772397094430998</v>
      </c>
      <c r="N129" s="65">
        <v>100</v>
      </c>
      <c r="O129" s="65">
        <f t="shared" si="22"/>
        <v>35.897435897435898</v>
      </c>
      <c r="P129" s="65">
        <f t="shared" si="23"/>
        <v>61.089494163424128</v>
      </c>
      <c r="Q129" s="65">
        <f t="shared" si="24"/>
        <v>38.910505836575879</v>
      </c>
      <c r="R129" s="65">
        <f t="shared" si="25"/>
        <v>64.102564102564102</v>
      </c>
      <c r="S129" s="66">
        <f t="shared" si="26"/>
        <v>-3.0130699391399816</v>
      </c>
      <c r="T129" s="66">
        <f t="shared" si="27"/>
        <v>-3.0130699391399745</v>
      </c>
      <c r="U129" t="s">
        <v>97</v>
      </c>
      <c r="V129" t="s">
        <v>102</v>
      </c>
    </row>
    <row r="130" spans="1:22" ht="15" x14ac:dyDescent="0.25">
      <c r="A130">
        <v>2.2599999999999998</v>
      </c>
      <c r="B130">
        <v>1.69</v>
      </c>
      <c r="C130" s="45">
        <f t="shared" si="19"/>
        <v>3.4193852437555794E-2</v>
      </c>
      <c r="D130" s="46">
        <f>IF(OR($A130="",$B130=""),"",A130*'MPTO_working_2-way'!$G129)</f>
        <v>2.3372781065088759</v>
      </c>
      <c r="E130" s="48">
        <f>IF(OR($A130="",$B130=""),"",B130*'MPTO_working_2-way'!$G129)</f>
        <v>1.7477876106194692</v>
      </c>
      <c r="F130" s="46">
        <f>IF(OR($A130="",$B130=""),"",'MPTO_working_2-way'!D129)</f>
        <v>2.3508340001231001</v>
      </c>
      <c r="G130" s="48">
        <f>IF(OR($A130="",$B130=""),"",'MPTO_working_2-way'!E129)</f>
        <v>1.740283410033262</v>
      </c>
      <c r="H130" s="46">
        <f>IF(OR($A130="",$B130=""),"",'OddsRatio_working_2-way'!M129)</f>
        <v>2.351327849384353</v>
      </c>
      <c r="I130" s="46">
        <f>IF(OR($A130="",$B130=""),"",'OddsRatio_working_2-way'!N129)</f>
        <v>1.7400128699009547</v>
      </c>
      <c r="J130" s="46">
        <f>IF('Log_working_2-way'!$D129="","",A130^('Log_working_2-way'!$D129))</f>
        <v>2.3575800032398484</v>
      </c>
      <c r="K130" s="48">
        <f>IF('Log_working_2-way'!$D129="","",B130^('Log_working_2-way'!$D129))</f>
        <v>1.7366048392090647</v>
      </c>
      <c r="L130" s="64">
        <f t="shared" si="20"/>
        <v>0.42784810126582273</v>
      </c>
      <c r="M130" s="64">
        <f t="shared" si="21"/>
        <v>0.57215189873417716</v>
      </c>
      <c r="N130" s="65">
        <v>100</v>
      </c>
      <c r="O130" s="65">
        <f t="shared" si="22"/>
        <v>55.752212389380524</v>
      </c>
      <c r="P130" s="65">
        <f t="shared" si="23"/>
        <v>40.828402366863905</v>
      </c>
      <c r="Q130" s="65">
        <f t="shared" si="24"/>
        <v>59.171597633136095</v>
      </c>
      <c r="R130" s="65">
        <f t="shared" si="25"/>
        <v>44.247787610619469</v>
      </c>
      <c r="S130" s="66">
        <f t="shared" si="26"/>
        <v>-3.4193852437555705</v>
      </c>
      <c r="T130" s="66">
        <f t="shared" si="27"/>
        <v>-3.4193852437555634</v>
      </c>
      <c r="U130" t="s">
        <v>461</v>
      </c>
      <c r="V130" t="s">
        <v>195</v>
      </c>
    </row>
    <row r="131" spans="1:22" ht="15" x14ac:dyDescent="0.25">
      <c r="A131">
        <v>2.19</v>
      </c>
      <c r="B131">
        <v>1.74</v>
      </c>
      <c r="C131" s="45">
        <f t="shared" si="19"/>
        <v>3.1333648244370904E-2</v>
      </c>
      <c r="D131" s="46">
        <f>IF(OR($A131="",$B131=""),"",A131*'MPTO_working_2-way'!$G130)</f>
        <v>2.2586206896551722</v>
      </c>
      <c r="E131" s="48">
        <f>IF(OR($A131="",$B131=""),"",B131*'MPTO_working_2-way'!$G130)</f>
        <v>1.7945205479452053</v>
      </c>
      <c r="F131" s="46">
        <f>IF(OR($A131="",$B131=""),"",'MPTO_working_2-way'!D130)</f>
        <v>2.2678093197643276</v>
      </c>
      <c r="G131" s="48">
        <f>IF(OR($A131="",$B131=""),"",'MPTO_working_2-way'!E130)</f>
        <v>1.7887621461765948</v>
      </c>
      <c r="H131" s="46">
        <f>IF(OR($A131="",$B131=""),"",'OddsRatio_working_2-way'!M130)</f>
        <v>2.2681120250624973</v>
      </c>
      <c r="I131" s="46">
        <f>IF(OR($A131="",$B131=""),"",'OddsRatio_working_2-way'!N130)</f>
        <v>1.7885738643245783</v>
      </c>
      <c r="J131" s="46">
        <f>IF('Log_working_2-way'!$D130="","",A131^('Log_working_2-way'!$D130))</f>
        <v>2.2723226675973618</v>
      </c>
      <c r="K131" s="48">
        <f>IF('Log_working_2-way'!$D130="","",B131^('Log_working_2-way'!$D130))</f>
        <v>1.7859641468844982</v>
      </c>
      <c r="L131" s="64">
        <f t="shared" si="20"/>
        <v>0.44274809160305351</v>
      </c>
      <c r="M131" s="64">
        <f t="shared" si="21"/>
        <v>0.5572519083969466</v>
      </c>
      <c r="N131" s="65">
        <v>100</v>
      </c>
      <c r="O131" s="65">
        <f t="shared" si="22"/>
        <v>54.337899543379002</v>
      </c>
      <c r="P131" s="65">
        <f t="shared" si="23"/>
        <v>42.528735632183903</v>
      </c>
      <c r="Q131" s="65">
        <f t="shared" si="24"/>
        <v>57.47126436781609</v>
      </c>
      <c r="R131" s="65">
        <f t="shared" si="25"/>
        <v>45.662100456621005</v>
      </c>
      <c r="S131" s="66">
        <f t="shared" si="26"/>
        <v>-3.1333648244370877</v>
      </c>
      <c r="T131" s="66">
        <f t="shared" si="27"/>
        <v>-3.133364824437102</v>
      </c>
      <c r="U131" t="s">
        <v>193</v>
      </c>
      <c r="V131" t="s">
        <v>199</v>
      </c>
    </row>
    <row r="132" spans="1:22" ht="15" x14ac:dyDescent="0.25">
      <c r="A132">
        <v>1.5</v>
      </c>
      <c r="B132">
        <v>2.7</v>
      </c>
      <c r="C132" s="45">
        <f t="shared" si="19"/>
        <v>3.7037037037036979E-2</v>
      </c>
      <c r="D132" s="46">
        <f>IF(OR($A132="",$B132=""),"",A132*'MPTO_working_2-way'!$G131)</f>
        <v>1.5555555555555554</v>
      </c>
      <c r="E132" s="48">
        <f>IF(OR($A132="",$B132=""),"",B132*'MPTO_working_2-way'!$G131)</f>
        <v>2.8</v>
      </c>
      <c r="F132" s="46">
        <f>IF(OR($A132="",$B132=""),"",'MPTO_working_2-way'!D131)</f>
        <v>1.5428571428571427</v>
      </c>
      <c r="G132" s="48">
        <f>IF(OR($A132="",$B132=""),"",'MPTO_working_2-way'!E131)</f>
        <v>2.8421052631578947</v>
      </c>
      <c r="H132" s="46">
        <f>IF(OR($A132="",$B132=""),"",'OddsRatio_working_2-way'!M131)</f>
        <v>1.5423261445466403</v>
      </c>
      <c r="I132" s="46">
        <f>IF(OR($A132="",$B132=""),"",'OddsRatio_working_2-way'!N131)</f>
        <v>2.8439088914585766</v>
      </c>
      <c r="J132" s="46">
        <f>IF('Log_working_2-way'!$D131="","",A132^('Log_working_2-way'!$D131))</f>
        <v>1.5365175706215548</v>
      </c>
      <c r="K132" s="48">
        <f>IF('Log_working_2-way'!$D131="","",B132^('Log_working_2-way'!$D131))</f>
        <v>2.8638718557551206</v>
      </c>
      <c r="L132" s="64">
        <f t="shared" si="20"/>
        <v>0.6428571428571429</v>
      </c>
      <c r="M132" s="64">
        <f t="shared" si="21"/>
        <v>0.35714285714285715</v>
      </c>
      <c r="N132" s="65">
        <v>100</v>
      </c>
      <c r="O132" s="65">
        <f t="shared" si="22"/>
        <v>33.333333333333329</v>
      </c>
      <c r="P132" s="65">
        <f t="shared" si="23"/>
        <v>62.962962962962962</v>
      </c>
      <c r="Q132" s="65">
        <f t="shared" si="24"/>
        <v>37.037037037037038</v>
      </c>
      <c r="R132" s="65">
        <f t="shared" si="25"/>
        <v>66.666666666666657</v>
      </c>
      <c r="S132" s="66">
        <f t="shared" si="26"/>
        <v>-3.7037037037037095</v>
      </c>
      <c r="T132" s="66">
        <f t="shared" si="27"/>
        <v>-3.7037037037036953</v>
      </c>
      <c r="U132" t="s">
        <v>350</v>
      </c>
      <c r="V132" t="s">
        <v>334</v>
      </c>
    </row>
    <row r="133" spans="1:22" ht="15" x14ac:dyDescent="0.25">
      <c r="A133">
        <v>1.56</v>
      </c>
      <c r="B133">
        <v>2.5299999999999998</v>
      </c>
      <c r="C133" s="45">
        <f t="shared" si="19"/>
        <v>3.6282558021688338E-2</v>
      </c>
      <c r="D133" s="46">
        <f>IF(OR($A133="",$B133=""),"",A133*'MPTO_working_2-way'!$G132)</f>
        <v>1.6166007905138338</v>
      </c>
      <c r="E133" s="48">
        <f>IF(OR($A133="",$B133=""),"",B133*'MPTO_working_2-way'!$G132)</f>
        <v>2.6217948717948714</v>
      </c>
      <c r="F133" s="46">
        <f>IF(OR($A133="",$B133=""),"",'MPTO_working_2-way'!D132)</f>
        <v>1.6054344288968434</v>
      </c>
      <c r="G133" s="48">
        <f>IF(OR($A133="",$B133=""),"",'MPTO_working_2-way'!E132)</f>
        <v>2.6517065305025525</v>
      </c>
      <c r="H133" s="46">
        <f>IF(OR($A133="",$B133=""),"",'OddsRatio_working_2-way'!M132)</f>
        <v>1.6049901419820203</v>
      </c>
      <c r="I133" s="46">
        <f>IF(OR($A133="",$B133=""),"",'OddsRatio_working_2-way'!N132)</f>
        <v>2.6529194950580188</v>
      </c>
      <c r="J133" s="46">
        <f>IF('Log_working_2-way'!$D132="","",A133^('Log_working_2-way'!$D132))</f>
        <v>1.59989881469138</v>
      </c>
      <c r="K133" s="48">
        <f>IF('Log_working_2-way'!$D132="","",B133^('Log_working_2-way'!$D132))</f>
        <v>2.6669477843763532</v>
      </c>
      <c r="L133" s="64">
        <f t="shared" si="20"/>
        <v>0.61858190709046468</v>
      </c>
      <c r="M133" s="64">
        <f t="shared" si="21"/>
        <v>0.38141809290953549</v>
      </c>
      <c r="N133" s="65">
        <v>100</v>
      </c>
      <c r="O133" s="65">
        <f t="shared" si="22"/>
        <v>35.897435897435898</v>
      </c>
      <c r="P133" s="65">
        <f t="shared" si="23"/>
        <v>60.474308300395251</v>
      </c>
      <c r="Q133" s="65">
        <f t="shared" si="24"/>
        <v>39.525691699604749</v>
      </c>
      <c r="R133" s="65">
        <f t="shared" si="25"/>
        <v>64.102564102564102</v>
      </c>
      <c r="S133" s="66">
        <f t="shared" si="26"/>
        <v>-3.6282558021688516</v>
      </c>
      <c r="T133" s="66">
        <f t="shared" si="27"/>
        <v>-3.6282558021688516</v>
      </c>
      <c r="U133" t="s">
        <v>332</v>
      </c>
      <c r="V133" t="s">
        <v>359</v>
      </c>
    </row>
    <row r="134" spans="1:22" ht="15" x14ac:dyDescent="0.25">
      <c r="A134">
        <v>2.08</v>
      </c>
      <c r="B134">
        <v>1.83</v>
      </c>
      <c r="C134" s="45">
        <f t="shared" si="19"/>
        <v>2.7217318200924545E-2</v>
      </c>
      <c r="D134" s="46">
        <f>IF(OR($A134="",$B134=""),"",A134*'MPTO_working_2-way'!$G133)</f>
        <v>2.136612021857923</v>
      </c>
      <c r="E134" s="48">
        <f>IF(OR($A134="",$B134=""),"",B134*'MPTO_working_2-way'!$G133)</f>
        <v>1.8798076923076921</v>
      </c>
      <c r="F134" s="46">
        <f>IF(OR($A134="",$B134=""),"",'MPTO_working_2-way'!D133)</f>
        <v>2.1405916094927453</v>
      </c>
      <c r="G134" s="48">
        <f>IF(OR($A134="",$B134=""),"",'MPTO_working_2-way'!E133)</f>
        <v>1.8767379942806428</v>
      </c>
      <c r="H134" s="46">
        <f>IF(OR($A134="",$B134=""),"",'OddsRatio_working_2-way'!M133)</f>
        <v>2.1407036509440598</v>
      </c>
      <c r="I134" s="46">
        <f>IF(OR($A134="",$B134=""),"",'OddsRatio_working_2-way'!N133)</f>
        <v>1.8766518798921943</v>
      </c>
      <c r="J134" s="46">
        <f>IF('Log_working_2-way'!$D133="","",A134^('Log_working_2-way'!$D133))</f>
        <v>2.1425119645428072</v>
      </c>
      <c r="K134" s="48">
        <f>IF('Log_working_2-way'!$D133="","",B134^('Log_working_2-way'!$D133))</f>
        <v>1.875264356990918</v>
      </c>
      <c r="L134" s="64">
        <f t="shared" si="20"/>
        <v>0.46803069053708451</v>
      </c>
      <c r="M134" s="64">
        <f t="shared" si="21"/>
        <v>0.53196930946291565</v>
      </c>
      <c r="N134" s="65">
        <v>100</v>
      </c>
      <c r="O134" s="65">
        <f t="shared" si="22"/>
        <v>51.92307692307692</v>
      </c>
      <c r="P134" s="65">
        <f t="shared" si="23"/>
        <v>45.355191256830594</v>
      </c>
      <c r="Q134" s="65">
        <f t="shared" si="24"/>
        <v>54.644808743169392</v>
      </c>
      <c r="R134" s="65">
        <f t="shared" si="25"/>
        <v>48.076923076923073</v>
      </c>
      <c r="S134" s="66">
        <f t="shared" si="26"/>
        <v>-2.7217318200924723</v>
      </c>
      <c r="T134" s="66">
        <f t="shared" si="27"/>
        <v>-2.7217318200924794</v>
      </c>
      <c r="U134" t="s">
        <v>347</v>
      </c>
      <c r="V134" t="s">
        <v>330</v>
      </c>
    </row>
    <row r="135" spans="1:22" ht="15" x14ac:dyDescent="0.25">
      <c r="A135">
        <v>1.54</v>
      </c>
      <c r="B135">
        <v>2.59</v>
      </c>
      <c r="C135" s="45">
        <f t="shared" si="19"/>
        <v>3.5451035451035562E-2</v>
      </c>
      <c r="D135" s="46">
        <f>IF(OR($A135="",$B135=""),"",A135*'MPTO_working_2-way'!$G134)</f>
        <v>1.5945945945945947</v>
      </c>
      <c r="E135" s="48">
        <f>IF(OR($A135="",$B135=""),"",B135*'MPTO_working_2-way'!$G134)</f>
        <v>2.6818181818181821</v>
      </c>
      <c r="F135" s="46">
        <f>IF(OR($A135="",$B135=""),"",'MPTO_working_2-way'!D134)</f>
        <v>1.583217560433454</v>
      </c>
      <c r="G135" s="48">
        <f>IF(OR($A135="",$B135=""),"",'MPTO_working_2-way'!E134)</f>
        <v>2.7146260123868511</v>
      </c>
      <c r="H135" s="46">
        <f>IF(OR($A135="",$B135=""),"",'OddsRatio_working_2-way'!M134)</f>
        <v>1.5827715174143586</v>
      </c>
      <c r="I135" s="46">
        <f>IF(OR($A135="",$B135=""),"",'OddsRatio_working_2-way'!N134)</f>
        <v>2.7159383568311668</v>
      </c>
      <c r="J135" s="46">
        <f>IF('Log_working_2-way'!$D134="","",A135^('Log_working_2-way'!$D134))</f>
        <v>1.5775817480869365</v>
      </c>
      <c r="K135" s="48">
        <f>IF('Log_working_2-way'!$D134="","",B135^('Log_working_2-way'!$D134))</f>
        <v>2.7313566491877532</v>
      </c>
      <c r="L135" s="64">
        <f t="shared" si="20"/>
        <v>0.6271186440677966</v>
      </c>
      <c r="M135" s="64">
        <f t="shared" si="21"/>
        <v>0.37288135593220334</v>
      </c>
      <c r="N135" s="65">
        <v>100</v>
      </c>
      <c r="O135" s="65">
        <f t="shared" si="22"/>
        <v>35.064935064935064</v>
      </c>
      <c r="P135" s="65">
        <f t="shared" si="23"/>
        <v>61.389961389961393</v>
      </c>
      <c r="Q135" s="65">
        <f t="shared" si="24"/>
        <v>38.610038610038607</v>
      </c>
      <c r="R135" s="65">
        <f t="shared" si="25"/>
        <v>64.935064935064929</v>
      </c>
      <c r="S135" s="66">
        <f t="shared" si="26"/>
        <v>-3.5451035451035438</v>
      </c>
      <c r="T135" s="66">
        <f t="shared" si="27"/>
        <v>-3.5451035451035366</v>
      </c>
      <c r="U135" t="s">
        <v>343</v>
      </c>
      <c r="V135" t="s">
        <v>378</v>
      </c>
    </row>
    <row r="136" spans="1:22" ht="15" x14ac:dyDescent="0.25">
      <c r="A136">
        <v>1.42</v>
      </c>
      <c r="B136">
        <v>2.95</v>
      </c>
      <c r="C136" s="45">
        <f t="shared" si="19"/>
        <v>4.3208402960133618E-2</v>
      </c>
      <c r="D136" s="46">
        <f>IF(OR($A136="",$B136=""),"",A136*'MPTO_working_2-way'!$G135)</f>
        <v>1.4813559322033896</v>
      </c>
      <c r="E136" s="48">
        <f>IF(OR($A136="",$B136=""),"",B136*'MPTO_working_2-way'!$G135)</f>
        <v>3.0774647887323945</v>
      </c>
      <c r="F136" s="46">
        <f>IF(OR($A136="",$B136=""),"",'MPTO_working_2-way'!D135)</f>
        <v>1.4649414233257561</v>
      </c>
      <c r="G136" s="48">
        <f>IF(OR($A136="",$B136=""),"",'MPTO_working_2-way'!E135)</f>
        <v>3.1508085746521246</v>
      </c>
      <c r="H136" s="46">
        <f>IF(OR($A136="",$B136=""),"",'OddsRatio_working_2-way'!M135)</f>
        <v>1.4640954808922568</v>
      </c>
      <c r="I136" s="46">
        <f>IF(OR($A136="",$B136=""),"",'OddsRatio_working_2-way'!N135)</f>
        <v>3.1547290184283359</v>
      </c>
      <c r="J136" s="46">
        <f>IF('Log_working_2-way'!$D135="","",A136^('Log_working_2-way'!$D135))</f>
        <v>1.456527635749437</v>
      </c>
      <c r="K136" s="48">
        <f>IF('Log_working_2-way'!$D135="","",B136^('Log_working_2-way'!$D135))</f>
        <v>3.1904478977614552</v>
      </c>
      <c r="L136" s="64">
        <f t="shared" si="20"/>
        <v>0.67505720823798643</v>
      </c>
      <c r="M136" s="64">
        <f t="shared" si="21"/>
        <v>0.32494279176201374</v>
      </c>
      <c r="N136" s="65">
        <v>100</v>
      </c>
      <c r="O136" s="65">
        <f t="shared" si="22"/>
        <v>29.577464788732396</v>
      </c>
      <c r="P136" s="65">
        <f t="shared" si="23"/>
        <v>66.101694915254228</v>
      </c>
      <c r="Q136" s="65">
        <f t="shared" si="24"/>
        <v>33.898305084745758</v>
      </c>
      <c r="R136" s="65">
        <f t="shared" si="25"/>
        <v>70.422535211267615</v>
      </c>
      <c r="S136" s="66">
        <f t="shared" si="26"/>
        <v>-4.3208402960133618</v>
      </c>
      <c r="T136" s="66">
        <f t="shared" si="27"/>
        <v>-4.3208402960133867</v>
      </c>
      <c r="U136" t="s">
        <v>348</v>
      </c>
      <c r="V136" t="s">
        <v>345</v>
      </c>
    </row>
    <row r="137" spans="1:22" s="52" customFormat="1" ht="15" x14ac:dyDescent="0.25">
      <c r="A137">
        <v>2.41</v>
      </c>
      <c r="B137">
        <v>1.6</v>
      </c>
      <c r="C137" s="45">
        <f t="shared" si="19"/>
        <v>3.9937759336099443E-2</v>
      </c>
      <c r="D137" s="46">
        <f>IF(OR($A137="",$B137=""),"",A137*'MPTO_working_2-way'!$G136)</f>
        <v>2.5062499999999996</v>
      </c>
      <c r="E137" s="48">
        <f>IF(OR($A137="",$B137=""),"",B137*'MPTO_working_2-way'!$G136)</f>
        <v>1.6639004149377592</v>
      </c>
      <c r="F137" s="46">
        <f>IF(OR($A137="",$B137=""),"",'MPTO_working_2-way'!D136)</f>
        <v>2.5318450426789227</v>
      </c>
      <c r="G137" s="48">
        <f>IF(OR($A137="",$B137=""),"",'MPTO_working_2-way'!E136)</f>
        <v>1.6528075439348477</v>
      </c>
      <c r="H137" s="46">
        <f>IF(OR($A137="",$B137=""),"",'OddsRatio_working_2-way'!M136)</f>
        <v>2.532970971675589</v>
      </c>
      <c r="I137" s="46">
        <f>IF(OR($A137="",$B137=""),"",'OddsRatio_working_2-way'!N136)</f>
        <v>1.652328073053442</v>
      </c>
      <c r="J137" s="46">
        <f>IF('Log_working_2-way'!$D136="","",A137^('Log_working_2-way'!$D136))</f>
        <v>2.5449579873420185</v>
      </c>
      <c r="K137" s="48">
        <f>IF('Log_working_2-way'!$D136="","",B137^('Log_working_2-way'!$D136))</f>
        <v>1.6472667918433761</v>
      </c>
      <c r="L137" s="64">
        <f t="shared" si="20"/>
        <v>0.39900249376558611</v>
      </c>
      <c r="M137" s="64">
        <f t="shared" si="21"/>
        <v>0.60099750623441406</v>
      </c>
      <c r="N137" s="65">
        <v>100</v>
      </c>
      <c r="O137" s="65">
        <f t="shared" si="22"/>
        <v>58.50622406639004</v>
      </c>
      <c r="P137" s="65">
        <f t="shared" si="23"/>
        <v>37.5</v>
      </c>
      <c r="Q137" s="65">
        <f t="shared" si="24"/>
        <v>62.5</v>
      </c>
      <c r="R137" s="65">
        <f t="shared" si="25"/>
        <v>41.493775933609953</v>
      </c>
      <c r="S137" s="66">
        <f t="shared" si="26"/>
        <v>-3.9937759336099603</v>
      </c>
      <c r="T137" s="66">
        <f t="shared" si="27"/>
        <v>-3.9937759336099532</v>
      </c>
      <c r="U137" t="s">
        <v>171</v>
      </c>
      <c r="V137" t="s">
        <v>144</v>
      </c>
    </row>
    <row r="138" spans="1:22" ht="15" x14ac:dyDescent="0.25">
      <c r="A138">
        <v>2.06</v>
      </c>
      <c r="B138">
        <v>1.84</v>
      </c>
      <c r="C138" s="45">
        <f t="shared" si="19"/>
        <v>2.891515407344869E-2</v>
      </c>
      <c r="D138" s="46">
        <f>IF(OR($A138="",$B138=""),"",A138*'MPTO_working_2-way'!$G137)</f>
        <v>2.1195652173913042</v>
      </c>
      <c r="E138" s="48">
        <f>IF(OR($A138="",$B138=""),"",B138*'MPTO_working_2-way'!$G137)</f>
        <v>1.8932038834951457</v>
      </c>
      <c r="F138" s="46">
        <f>IF(OR($A138="",$B138=""),"",'MPTO_working_2-way'!D137)</f>
        <v>2.1232354918216445</v>
      </c>
      <c r="G138" s="48">
        <f>IF(OR($A138="",$B138=""),"",'MPTO_working_2-way'!E137)</f>
        <v>1.8902852583283463</v>
      </c>
      <c r="H138" s="46">
        <f>IF(OR($A138="",$B138=""),"",'OddsRatio_working_2-way'!M137)</f>
        <v>2.123345344008138</v>
      </c>
      <c r="I138" s="46">
        <f>IF(OR($A138="",$B138=""),"",'OddsRatio_working_2-way'!N137)</f>
        <v>1.8901981971385247</v>
      </c>
      <c r="J138" s="46">
        <f>IF('Log_working_2-way'!$D137="","",A138^('Log_working_2-way'!$D137))</f>
        <v>2.1250149218724146</v>
      </c>
      <c r="K138" s="48">
        <f>IF('Log_working_2-way'!$D137="","",B138^('Log_working_2-way'!$D137))</f>
        <v>1.8888770989238437</v>
      </c>
      <c r="L138" s="64">
        <f t="shared" si="20"/>
        <v>0.47179487179487184</v>
      </c>
      <c r="M138" s="64">
        <f t="shared" si="21"/>
        <v>0.52820512820512822</v>
      </c>
      <c r="N138" s="65">
        <v>100</v>
      </c>
      <c r="O138" s="65">
        <f t="shared" si="22"/>
        <v>51.456310679611654</v>
      </c>
      <c r="P138" s="65">
        <f t="shared" si="23"/>
        <v>45.652173913043477</v>
      </c>
      <c r="Q138" s="65">
        <f t="shared" si="24"/>
        <v>54.347826086956516</v>
      </c>
      <c r="R138" s="65">
        <f t="shared" si="25"/>
        <v>48.543689320388353</v>
      </c>
      <c r="S138" s="66">
        <f t="shared" si="26"/>
        <v>-2.8915154073448619</v>
      </c>
      <c r="T138" s="66">
        <f t="shared" si="27"/>
        <v>-2.8915154073448761</v>
      </c>
      <c r="U138" t="s">
        <v>145</v>
      </c>
      <c r="V138" t="s">
        <v>486</v>
      </c>
    </row>
    <row r="139" spans="1:22" ht="15" x14ac:dyDescent="0.25">
      <c r="A139">
        <v>2.4300000000000002</v>
      </c>
      <c r="B139">
        <v>1.59</v>
      </c>
      <c r="C139" s="45">
        <f t="shared" si="19"/>
        <v>4.0453451354918846E-2</v>
      </c>
      <c r="D139" s="46">
        <f>IF(OR($A139="",$B139=""),"",A139*'MPTO_working_2-way'!$G138)</f>
        <v>2.5283018867924532</v>
      </c>
      <c r="E139" s="48">
        <f>IF(OR($A139="",$B139=""),"",B139*'MPTO_working_2-way'!$G138)</f>
        <v>1.654320987654321</v>
      </c>
      <c r="F139" s="46">
        <f>IF(OR($A139="",$B139=""),"",'MPTO_working_2-way'!D138)</f>
        <v>2.5556106756622681</v>
      </c>
      <c r="G139" s="48">
        <f>IF(OR($A139="",$B139=""),"",'MPTO_working_2-way'!E138)</f>
        <v>1.6428343644365075</v>
      </c>
      <c r="H139" s="46">
        <f>IF(OR($A139="",$B139=""),"",'OddsRatio_working_2-way'!M138)</f>
        <v>2.5568329433691086</v>
      </c>
      <c r="I139" s="46">
        <f>IF(OR($A139="",$B139=""),"",'OddsRatio_working_2-way'!N138)</f>
        <v>1.6423296759355064</v>
      </c>
      <c r="J139" s="46">
        <f>IF('Log_working_2-way'!$D138="","",A139^('Log_working_2-way'!$D138))</f>
        <v>2.5696465406537721</v>
      </c>
      <c r="K139" s="48">
        <f>IF('Log_working_2-way'!$D138="","",B139^('Log_working_2-way'!$D138))</f>
        <v>1.6370861044825447</v>
      </c>
      <c r="L139" s="64">
        <f t="shared" si="20"/>
        <v>0.39552238805970147</v>
      </c>
      <c r="M139" s="64">
        <f t="shared" si="21"/>
        <v>0.60447761194029848</v>
      </c>
      <c r="N139" s="65">
        <v>100</v>
      </c>
      <c r="O139" s="65">
        <f t="shared" si="22"/>
        <v>58.847736625514408</v>
      </c>
      <c r="P139" s="65">
        <f t="shared" si="23"/>
        <v>37.106918238993707</v>
      </c>
      <c r="Q139" s="65">
        <f t="shared" si="24"/>
        <v>62.893081761006286</v>
      </c>
      <c r="R139" s="65">
        <f t="shared" si="25"/>
        <v>41.152263374485592</v>
      </c>
      <c r="S139" s="66">
        <f t="shared" si="26"/>
        <v>-4.0453451354918784</v>
      </c>
      <c r="T139" s="66">
        <f t="shared" si="27"/>
        <v>-4.0453451354918855</v>
      </c>
      <c r="U139" t="s">
        <v>106</v>
      </c>
      <c r="V139" t="s">
        <v>185</v>
      </c>
    </row>
    <row r="140" spans="1:22" ht="15" x14ac:dyDescent="0.25">
      <c r="A140">
        <v>1.78</v>
      </c>
      <c r="B140">
        <v>2.12</v>
      </c>
      <c r="C140" s="45">
        <f t="shared" si="19"/>
        <v>3.3495866016535869E-2</v>
      </c>
      <c r="D140" s="46">
        <f>IF(OR($A140="",$B140=""),"",A140*'MPTO_working_2-way'!$G139)</f>
        <v>1.8396226415094339</v>
      </c>
      <c r="E140" s="48">
        <f>IF(OR($A140="",$B140=""),"",B140*'MPTO_working_2-way'!$G139)</f>
        <v>2.191011235955056</v>
      </c>
      <c r="F140" s="46">
        <f>IF(OR($A140="",$B140=""),"",'MPTO_working_2-way'!D139)</f>
        <v>1.8346946713341112</v>
      </c>
      <c r="G140" s="48">
        <f>IF(OR($A140="",$B140=""),"",'MPTO_working_2-way'!E139)</f>
        <v>2.1980428704566637</v>
      </c>
      <c r="H140" s="46">
        <f>IF(OR($A140="",$B140=""),"",'OddsRatio_working_2-way'!M139)</f>
        <v>1.83452296039628</v>
      </c>
      <c r="I140" s="46">
        <f>IF(OR($A140="",$B140=""),"",'OddsRatio_working_2-way'!N139)</f>
        <v>2.1982893790305562</v>
      </c>
      <c r="J140" s="46">
        <f>IF('Log_working_2-way'!$D139="","",A140^('Log_working_2-way'!$D139))</f>
        <v>1.8322858584832242</v>
      </c>
      <c r="K140" s="48">
        <f>IF('Log_working_2-way'!$D139="","",B140^('Log_working_2-way'!$D139))</f>
        <v>2.2015102621380289</v>
      </c>
      <c r="L140" s="64">
        <f t="shared" si="20"/>
        <v>0.54358974358974366</v>
      </c>
      <c r="M140" s="64">
        <f t="shared" si="21"/>
        <v>0.45641025641025645</v>
      </c>
      <c r="N140" s="65">
        <v>100</v>
      </c>
      <c r="O140" s="65">
        <f t="shared" si="22"/>
        <v>43.820224719101127</v>
      </c>
      <c r="P140" s="65">
        <f t="shared" si="23"/>
        <v>52.830188679245275</v>
      </c>
      <c r="Q140" s="65">
        <f t="shared" si="24"/>
        <v>47.169811320754711</v>
      </c>
      <c r="R140" s="65">
        <f t="shared" si="25"/>
        <v>56.17977528089888</v>
      </c>
      <c r="S140" s="66">
        <f t="shared" si="26"/>
        <v>-3.3495866016535842</v>
      </c>
      <c r="T140" s="66">
        <f t="shared" si="27"/>
        <v>-3.3495866016536056</v>
      </c>
      <c r="U140" t="s">
        <v>175</v>
      </c>
      <c r="V140" t="s">
        <v>487</v>
      </c>
    </row>
    <row r="141" spans="1:22" ht="15" x14ac:dyDescent="0.25">
      <c r="A141">
        <v>1.45</v>
      </c>
      <c r="B141">
        <v>2.85</v>
      </c>
      <c r="C141" s="45">
        <f t="shared" si="19"/>
        <v>4.053236539624927E-2</v>
      </c>
      <c r="D141" s="46">
        <f>IF(OR($A141="",$B141=""),"",A141*'MPTO_working_2-way'!$G140)</f>
        <v>1.5087719298245614</v>
      </c>
      <c r="E141" s="48">
        <f>IF(OR($A141="",$B141=""),"",B141*'MPTO_working_2-way'!$G140)</f>
        <v>2.9655172413793105</v>
      </c>
      <c r="F141" s="46">
        <f>IF(OR($A141="",$B141=""),"",'MPTO_working_2-way'!D140)</f>
        <v>1.4938996836873024</v>
      </c>
      <c r="G141" s="48">
        <f>IF(OR($A141="",$B141=""),"",'MPTO_working_2-way'!E140)</f>
        <v>3.0247026532479415</v>
      </c>
      <c r="H141" s="46">
        <f>IF(OR($A141="",$B141=""),"",'OddsRatio_working_2-way'!M140)</f>
        <v>1.4931969619160719</v>
      </c>
      <c r="I141" s="46">
        <f>IF(OR($A141="",$B141=""),"",'OddsRatio_working_2-way'!N140)</f>
        <v>3.0275875100994072</v>
      </c>
      <c r="J141" s="46">
        <f>IF('Log_working_2-way'!$D140="","",A141^('Log_working_2-way'!$D140))</f>
        <v>1.4863624929442267</v>
      </c>
      <c r="K141" s="48">
        <f>IF('Log_working_2-way'!$D140="","",B141^('Log_working_2-way'!$D140))</f>
        <v>3.0560796001049746</v>
      </c>
      <c r="L141" s="64">
        <f t="shared" si="20"/>
        <v>0.66279069767441856</v>
      </c>
      <c r="M141" s="64">
        <f t="shared" si="21"/>
        <v>0.33720930232558138</v>
      </c>
      <c r="N141" s="65">
        <v>100</v>
      </c>
      <c r="O141" s="65">
        <f t="shared" si="22"/>
        <v>31.03448275862069</v>
      </c>
      <c r="P141" s="65">
        <f t="shared" si="23"/>
        <v>64.912280701754383</v>
      </c>
      <c r="Q141" s="65">
        <f t="shared" si="24"/>
        <v>35.087719298245609</v>
      </c>
      <c r="R141" s="65">
        <f t="shared" si="25"/>
        <v>68.965517241379317</v>
      </c>
      <c r="S141" s="66">
        <f t="shared" si="26"/>
        <v>-4.053236539624919</v>
      </c>
      <c r="T141" s="66">
        <f t="shared" si="27"/>
        <v>-4.0532365396249332</v>
      </c>
      <c r="U141" t="s">
        <v>114</v>
      </c>
      <c r="V141" t="s">
        <v>111</v>
      </c>
    </row>
    <row r="142" spans="1:22" ht="15" x14ac:dyDescent="0.25">
      <c r="A142">
        <v>3.05</v>
      </c>
      <c r="B142">
        <v>1.41</v>
      </c>
      <c r="C142" s="45">
        <f t="shared" si="19"/>
        <v>3.7088710615044818E-2</v>
      </c>
      <c r="D142" s="46">
        <f>IF(OR($A142="",$B142=""),"",A142*'MPTO_working_2-way'!$G141)</f>
        <v>3.1631205673758864</v>
      </c>
      <c r="E142" s="48">
        <f>IF(OR($A142="",$B142=""),"",B142*'MPTO_working_2-way'!$G141)</f>
        <v>1.4622950819672131</v>
      </c>
      <c r="F142" s="46">
        <f>IF(OR($A142="",$B142=""),"",'MPTO_working_2-way'!D141)</f>
        <v>3.2328509678631834</v>
      </c>
      <c r="G142" s="48">
        <f>IF(OR($A142="",$B142=""),"",'MPTO_working_2-way'!E141)</f>
        <v>1.4478579244171366</v>
      </c>
      <c r="H142" s="46">
        <f>IF(OR($A142="",$B142=""),"",'OddsRatio_working_2-way'!M141)</f>
        <v>3.2360679774997889</v>
      </c>
      <c r="I142" s="46">
        <f>IF(OR($A142="",$B142=""),"",'OddsRatio_working_2-way'!N141)</f>
        <v>1.4472135954999581</v>
      </c>
      <c r="J142" s="46">
        <f>IF('Log_working_2-way'!$D141="","",A142^('Log_working_2-way'!$D141))</f>
        <v>3.2698290836233812</v>
      </c>
      <c r="K142" s="48">
        <f>IF('Log_working_2-way'!$D141="","",B142^('Log_working_2-way'!$D141))</f>
        <v>1.4405618058266774</v>
      </c>
      <c r="L142" s="64">
        <f t="shared" si="20"/>
        <v>0.31614349775784756</v>
      </c>
      <c r="M142" s="64">
        <f t="shared" si="21"/>
        <v>0.68385650224215244</v>
      </c>
      <c r="N142" s="65">
        <v>100</v>
      </c>
      <c r="O142" s="65">
        <f t="shared" si="22"/>
        <v>67.21311475409837</v>
      </c>
      <c r="P142" s="65">
        <f t="shared" si="23"/>
        <v>29.078014184397166</v>
      </c>
      <c r="Q142" s="65">
        <f t="shared" si="24"/>
        <v>70.921985815602838</v>
      </c>
      <c r="R142" s="65">
        <f t="shared" si="25"/>
        <v>32.786885245901644</v>
      </c>
      <c r="S142" s="66">
        <f t="shared" si="26"/>
        <v>-3.7088710615044675</v>
      </c>
      <c r="T142" s="66">
        <f t="shared" si="27"/>
        <v>-3.7088710615044782</v>
      </c>
      <c r="U142" t="s">
        <v>112</v>
      </c>
      <c r="V142" t="s">
        <v>154</v>
      </c>
    </row>
    <row r="143" spans="1:22" ht="15" x14ac:dyDescent="0.25">
      <c r="A143">
        <v>2.2999999999999998</v>
      </c>
      <c r="B143">
        <v>1.68</v>
      </c>
      <c r="C143" s="45">
        <f t="shared" si="19"/>
        <v>3.002070393374745E-2</v>
      </c>
      <c r="D143" s="46">
        <f>IF(OR($A143="",$B143=""),"",A143*'MPTO_working_2-way'!$G142)</f>
        <v>2.3690476190476191</v>
      </c>
      <c r="E143" s="48">
        <f>IF(OR($A143="",$B143=""),"",B143*'MPTO_working_2-way'!$G142)</f>
        <v>1.7304347826086957</v>
      </c>
      <c r="F143" s="46">
        <f>IF(OR($A143="",$B143=""),"",'MPTO_working_2-way'!D142)</f>
        <v>2.3822441430332923</v>
      </c>
      <c r="G143" s="48">
        <f>IF(OR($A143="",$B143=""),"",'MPTO_working_2-way'!E142)</f>
        <v>1.7234611953612846</v>
      </c>
      <c r="H143" s="46">
        <f>IF(OR($A143="",$B143=""),"",'OddsRatio_working_2-way'!M142)</f>
        <v>2.3826657968874305</v>
      </c>
      <c r="I143" s="46">
        <f>IF(OR($A143="",$B143=""),"",'OddsRatio_working_2-way'!N142)</f>
        <v>1.7232405706795793</v>
      </c>
      <c r="J143" s="46">
        <f>IF('Log_working_2-way'!$D142="","",A143^('Log_working_2-way'!$D142))</f>
        <v>2.3887319209255629</v>
      </c>
      <c r="K143" s="48">
        <f>IF('Log_working_2-way'!$D142="","",B143^('Log_working_2-way'!$D142))</f>
        <v>1.7200813813896441</v>
      </c>
      <c r="L143" s="64">
        <f t="shared" si="20"/>
        <v>0.42211055276381909</v>
      </c>
      <c r="M143" s="64">
        <f t="shared" si="21"/>
        <v>0.57788944723618085</v>
      </c>
      <c r="N143" s="65">
        <v>100</v>
      </c>
      <c r="O143" s="65">
        <f t="shared" si="22"/>
        <v>56.521739130434774</v>
      </c>
      <c r="P143" s="65">
        <f t="shared" si="23"/>
        <v>40.476190476190474</v>
      </c>
      <c r="Q143" s="65">
        <f t="shared" si="24"/>
        <v>59.523809523809526</v>
      </c>
      <c r="R143" s="65">
        <f t="shared" si="25"/>
        <v>43.478260869565219</v>
      </c>
      <c r="S143" s="66">
        <f t="shared" si="26"/>
        <v>-3.0020703933747512</v>
      </c>
      <c r="T143" s="66">
        <f t="shared" si="27"/>
        <v>-3.0020703933747441</v>
      </c>
      <c r="U143" t="s">
        <v>56</v>
      </c>
      <c r="V143" t="s">
        <v>177</v>
      </c>
    </row>
    <row r="144" spans="1:22" ht="15" x14ac:dyDescent="0.25">
      <c r="A144">
        <v>1.8</v>
      </c>
      <c r="B144">
        <v>2.11</v>
      </c>
      <c r="C144" s="45">
        <f t="shared" si="19"/>
        <v>2.9489204844655115E-2</v>
      </c>
      <c r="D144" s="46">
        <f>IF(OR($A144="",$B144=""),"",A144*'MPTO_working_2-way'!$G143)</f>
        <v>1.8530805687203793</v>
      </c>
      <c r="E144" s="48">
        <f>IF(OR($A144="",$B144=""),"",B144*'MPTO_working_2-way'!$G143)</f>
        <v>2.1722222222222221</v>
      </c>
      <c r="F144" s="46">
        <f>IF(OR($A144="",$B144=""),"",'MPTO_working_2-way'!D143)</f>
        <v>1.8490749756572542</v>
      </c>
      <c r="G144" s="48">
        <f>IF(OR($A144="",$B144=""),"",'MPTO_working_2-way'!E143)</f>
        <v>2.1777522935779814</v>
      </c>
      <c r="H144" s="46">
        <f>IF(OR($A144="",$B144=""),"",'OddsRatio_working_2-way'!M143)</f>
        <v>1.8489527199560174</v>
      </c>
      <c r="I144" s="46">
        <f>IF(OR($A144="",$B144=""),"",'OddsRatio_working_2-way'!N143)</f>
        <v>2.1779218989389744</v>
      </c>
      <c r="J144" s="46">
        <f>IF('Log_working_2-way'!$D143="","",A144^('Log_working_2-way'!$D143))</f>
        <v>1.847139460573918</v>
      </c>
      <c r="K144" s="48">
        <f>IF('Log_working_2-way'!$D143="","",B144^('Log_working_2-way'!$D143))</f>
        <v>2.1804431814833727</v>
      </c>
      <c r="L144" s="64">
        <f t="shared" si="20"/>
        <v>0.53964194373401531</v>
      </c>
      <c r="M144" s="64">
        <f t="shared" si="21"/>
        <v>0.46035805626598469</v>
      </c>
      <c r="N144" s="65">
        <v>100</v>
      </c>
      <c r="O144" s="65">
        <f t="shared" si="22"/>
        <v>44.444444444444443</v>
      </c>
      <c r="P144" s="65">
        <f t="shared" si="23"/>
        <v>52.606635071090047</v>
      </c>
      <c r="Q144" s="65">
        <f t="shared" si="24"/>
        <v>47.393364928909953</v>
      </c>
      <c r="R144" s="65">
        <f t="shared" si="25"/>
        <v>55.555555555555557</v>
      </c>
      <c r="S144" s="66">
        <f t="shared" si="26"/>
        <v>-2.9489204844655106</v>
      </c>
      <c r="T144" s="66">
        <f t="shared" si="27"/>
        <v>-2.9489204844655106</v>
      </c>
      <c r="U144" t="s">
        <v>176</v>
      </c>
      <c r="V144" t="s">
        <v>113</v>
      </c>
    </row>
    <row r="145" spans="1:22" ht="15" x14ac:dyDescent="0.25">
      <c r="A145">
        <v>2.95</v>
      </c>
      <c r="B145">
        <v>1.42</v>
      </c>
      <c r="C145" s="45">
        <f t="shared" si="19"/>
        <v>4.3208402960133618E-2</v>
      </c>
      <c r="D145" s="46">
        <f>IF(OR($A145="",$B145=""),"",A145*'MPTO_working_2-way'!$G144)</f>
        <v>3.0774647887323945</v>
      </c>
      <c r="E145" s="48">
        <f>IF(OR($A145="",$B145=""),"",B145*'MPTO_working_2-way'!$G144)</f>
        <v>1.4813559322033896</v>
      </c>
      <c r="F145" s="46">
        <f>IF(OR($A145="",$B145=""),"",'MPTO_working_2-way'!D144)</f>
        <v>3.1508085746521246</v>
      </c>
      <c r="G145" s="48">
        <f>IF(OR($A145="",$B145=""),"",'MPTO_working_2-way'!E144)</f>
        <v>1.4649414233257561</v>
      </c>
      <c r="H145" s="46">
        <f>IF(OR($A145="",$B145=""),"",'OddsRatio_working_2-way'!M144)</f>
        <v>3.1547290184283359</v>
      </c>
      <c r="I145" s="46">
        <f>IF(OR($A145="",$B145=""),"",'OddsRatio_working_2-way'!N144)</f>
        <v>1.4640954808922568</v>
      </c>
      <c r="J145" s="46">
        <f>IF('Log_working_2-way'!$D144="","",A145^('Log_working_2-way'!$D144))</f>
        <v>3.1904478977614552</v>
      </c>
      <c r="K145" s="48">
        <f>IF('Log_working_2-way'!$D144="","",B145^('Log_working_2-way'!$D144))</f>
        <v>1.456527635749437</v>
      </c>
      <c r="L145" s="64">
        <f t="shared" si="20"/>
        <v>0.32494279176201374</v>
      </c>
      <c r="M145" s="64">
        <f t="shared" si="21"/>
        <v>0.67505720823798643</v>
      </c>
      <c r="N145" s="65">
        <v>100</v>
      </c>
      <c r="O145" s="65">
        <f t="shared" si="22"/>
        <v>66.101694915254228</v>
      </c>
      <c r="P145" s="65">
        <f t="shared" si="23"/>
        <v>29.577464788732396</v>
      </c>
      <c r="Q145" s="65">
        <f t="shared" si="24"/>
        <v>70.422535211267615</v>
      </c>
      <c r="R145" s="65">
        <f t="shared" si="25"/>
        <v>33.898305084745758</v>
      </c>
      <c r="S145" s="66">
        <f t="shared" si="26"/>
        <v>-4.3208402960133867</v>
      </c>
      <c r="T145" s="66">
        <f t="shared" si="27"/>
        <v>-4.3208402960133618</v>
      </c>
      <c r="U145" t="s">
        <v>156</v>
      </c>
      <c r="V145" t="s">
        <v>162</v>
      </c>
    </row>
    <row r="146" spans="1:22" s="52" customFormat="1" ht="15" x14ac:dyDescent="0.25">
      <c r="A146">
        <v>2.31</v>
      </c>
      <c r="B146">
        <v>1.65</v>
      </c>
      <c r="C146" s="45">
        <f t="shared" ref="C146:C166" si="28">IF(OR($A146="",$B146=""),"",(1/A146)+(1/B146)-1)</f>
        <v>3.8961038961038863E-2</v>
      </c>
      <c r="D146" s="46">
        <f>IF(OR($A146="",$B146=""),"",A146*'MPTO_working_2-way'!$G145)</f>
        <v>2.4</v>
      </c>
      <c r="E146" s="48">
        <f>IF(OR($A146="",$B146=""),"",B146*'MPTO_working_2-way'!$G145)</f>
        <v>1.714285714285714</v>
      </c>
      <c r="F146" s="46">
        <f>IF(OR($A146="",$B146=""),"",'MPTO_working_2-way'!D145)</f>
        <v>2.418848167539267</v>
      </c>
      <c r="G146" s="48">
        <f>IF(OR($A146="",$B146=""),"",'MPTO_working_2-way'!E145)</f>
        <v>1.7047970479704795</v>
      </c>
      <c r="H146" s="46">
        <f>IF(OR($A146="",$B146=""),"",'OddsRatio_working_2-way'!M145)</f>
        <v>2.4196424251848119</v>
      </c>
      <c r="I146" s="46">
        <f>IF(OR($A146="",$B146=""),"",'OddsRatio_working_2-way'!N145)</f>
        <v>1.7044027300535323</v>
      </c>
      <c r="J146" s="46">
        <f>IF('Log_working_2-way'!$D145="","",A146^('Log_working_2-way'!$D145))</f>
        <v>2.4284098319246836</v>
      </c>
      <c r="K146" s="48">
        <f>IF('Log_working_2-way'!$D145="","",B146^('Log_working_2-way'!$D145))</f>
        <v>1.7000791913146875</v>
      </c>
      <c r="L146" s="64">
        <f t="shared" ref="L146:L166" si="29">(1/D146)</f>
        <v>0.41666666666666669</v>
      </c>
      <c r="M146" s="64">
        <f t="shared" ref="M146:M166" si="30">(1/E146)</f>
        <v>0.58333333333333348</v>
      </c>
      <c r="N146" s="65">
        <v>100</v>
      </c>
      <c r="O146" s="65">
        <f t="shared" ref="O146:O166" si="31">(1/A146)*((N146*A146)-N146)</f>
        <v>56.709956709956707</v>
      </c>
      <c r="P146" s="65">
        <f t="shared" ref="P146:P166" si="32">(1/B146)*((N146*B146)-N146)</f>
        <v>39.393939393939398</v>
      </c>
      <c r="Q146" s="65">
        <f t="shared" ref="Q146:Q166" si="33">(1/B146)*N146</f>
        <v>60.606060606060609</v>
      </c>
      <c r="R146" s="65">
        <f t="shared" ref="R146:R166" si="34">(1/A146)*N146</f>
        <v>43.290043290043286</v>
      </c>
      <c r="S146" s="66">
        <f t="shared" ref="S146:S166" si="35">O146-Q146</f>
        <v>-3.8961038961039023</v>
      </c>
      <c r="T146" s="66">
        <f t="shared" ref="T146:T166" si="36">P146-R146</f>
        <v>-3.8961038961038881</v>
      </c>
      <c r="U146" t="s">
        <v>115</v>
      </c>
      <c r="V146" t="s">
        <v>163</v>
      </c>
    </row>
    <row r="147" spans="1:22" ht="15" x14ac:dyDescent="0.25">
      <c r="A147">
        <v>2.58</v>
      </c>
      <c r="B147">
        <v>1.53</v>
      </c>
      <c r="C147" s="45">
        <f t="shared" si="28"/>
        <v>4.1191670466636188E-2</v>
      </c>
      <c r="D147" s="46">
        <f>IF(OR($A147="",$B147=""),"",A147*'MPTO_working_2-way'!$G146)</f>
        <v>2.6862745098039214</v>
      </c>
      <c r="E147" s="48">
        <f>IF(OR($A147="",$B147=""),"",B147*'MPTO_working_2-way'!$G146)</f>
        <v>1.5930232558139534</v>
      </c>
      <c r="F147" s="46">
        <f>IF(OR($A147="",$B147=""),"",'MPTO_working_2-way'!D146)</f>
        <v>2.7247877407330705</v>
      </c>
      <c r="G147" s="48">
        <f>IF(OR($A147="",$B147=""),"",'MPTO_working_2-way'!E146)</f>
        <v>1.5797814863729138</v>
      </c>
      <c r="H147" s="46">
        <f>IF(OR($A147="",$B147=""),"",'OddsRatio_working_2-way'!M146)</f>
        <v>2.7265955158842785</v>
      </c>
      <c r="I147" s="46">
        <f>IF(OR($A147="",$B147=""),"",'OddsRatio_working_2-way'!N146)</f>
        <v>1.579174445201688</v>
      </c>
      <c r="J147" s="46">
        <f>IF('Log_working_2-way'!$D146="","",A147^('Log_working_2-way'!$D146))</f>
        <v>2.7448481376925802</v>
      </c>
      <c r="K147" s="48">
        <f>IF('Log_working_2-way'!$D146="","",B147^('Log_working_2-way'!$D146))</f>
        <v>1.5731157791885362</v>
      </c>
      <c r="L147" s="64">
        <f t="shared" si="29"/>
        <v>0.37226277372262778</v>
      </c>
      <c r="M147" s="64">
        <f t="shared" si="30"/>
        <v>0.62773722627737227</v>
      </c>
      <c r="N147" s="65">
        <v>100</v>
      </c>
      <c r="O147" s="65">
        <f t="shared" si="31"/>
        <v>61.240310077519375</v>
      </c>
      <c r="P147" s="65">
        <f t="shared" si="32"/>
        <v>34.640522875816991</v>
      </c>
      <c r="Q147" s="65">
        <f t="shared" si="33"/>
        <v>65.359477124183002</v>
      </c>
      <c r="R147" s="65">
        <f t="shared" si="34"/>
        <v>38.759689922480618</v>
      </c>
      <c r="S147" s="66">
        <f t="shared" si="35"/>
        <v>-4.1191670466636268</v>
      </c>
      <c r="T147" s="66">
        <f t="shared" si="36"/>
        <v>-4.1191670466636268</v>
      </c>
      <c r="U147" t="s">
        <v>152</v>
      </c>
      <c r="V147" t="s">
        <v>394</v>
      </c>
    </row>
    <row r="148" spans="1:22" ht="15" x14ac:dyDescent="0.25">
      <c r="A148">
        <v>2.84</v>
      </c>
      <c r="B148">
        <v>1.45</v>
      </c>
      <c r="C148" s="45">
        <f t="shared" si="28"/>
        <v>4.1767848470131153E-2</v>
      </c>
      <c r="D148" s="46">
        <f>IF(OR($A148="",$B148=""),"",A148*'MPTO_working_2-way'!$G147)</f>
        <v>2.9586206896551723</v>
      </c>
      <c r="E148" s="48">
        <f>IF(OR($A148="",$B148=""),"",B148*'MPTO_working_2-way'!$G147)</f>
        <v>1.51056338028169</v>
      </c>
      <c r="F148" s="46">
        <f>IF(OR($A148="",$B148=""),"",'MPTO_working_2-way'!D147)</f>
        <v>3.0190615835777126</v>
      </c>
      <c r="G148" s="48">
        <f>IF(OR($A148="",$B148=""),"",'MPTO_working_2-way'!E147)</f>
        <v>1.495279593318809</v>
      </c>
      <c r="H148" s="46">
        <f>IF(OR($A148="",$B148=""),"",'OddsRatio_working_2-way'!M147)</f>
        <v>3.0221001184137459</v>
      </c>
      <c r="I148" s="46">
        <f>IF(OR($A148="",$B148=""),"",'OddsRatio_working_2-way'!N147)</f>
        <v>1.4945353550468399</v>
      </c>
      <c r="J148" s="46">
        <f>IF('Log_working_2-way'!$D147="","",A148^('Log_working_2-way'!$D147))</f>
        <v>3.0512445618322679</v>
      </c>
      <c r="K148" s="48">
        <f>IF('Log_working_2-way'!$D147="","",B148^('Log_working_2-way'!$D147))</f>
        <v>1.4875089097641707</v>
      </c>
      <c r="L148" s="64">
        <f t="shared" si="29"/>
        <v>0.33799533799533799</v>
      </c>
      <c r="M148" s="64">
        <f t="shared" si="30"/>
        <v>0.66200466200466201</v>
      </c>
      <c r="N148" s="65">
        <v>100</v>
      </c>
      <c r="O148" s="65">
        <f t="shared" si="31"/>
        <v>64.788732394366207</v>
      </c>
      <c r="P148" s="65">
        <f t="shared" si="32"/>
        <v>31.03448275862069</v>
      </c>
      <c r="Q148" s="65">
        <f t="shared" si="33"/>
        <v>68.965517241379317</v>
      </c>
      <c r="R148" s="65">
        <f t="shared" si="34"/>
        <v>35.211267605633807</v>
      </c>
      <c r="S148" s="66">
        <f t="shared" si="35"/>
        <v>-4.1767848470131099</v>
      </c>
      <c r="T148" s="66">
        <f t="shared" si="36"/>
        <v>-4.176784847013117</v>
      </c>
      <c r="U148" t="s">
        <v>122</v>
      </c>
      <c r="V148" t="s">
        <v>151</v>
      </c>
    </row>
    <row r="149" spans="1:22" ht="15" x14ac:dyDescent="0.25">
      <c r="A149">
        <v>2.84</v>
      </c>
      <c r="B149">
        <v>1.45</v>
      </c>
      <c r="C149" s="45">
        <f t="shared" si="28"/>
        <v>4.1767848470131153E-2</v>
      </c>
      <c r="D149" s="46">
        <f>IF(OR($A149="",$B149=""),"",A149*'MPTO_working_2-way'!$G148)</f>
        <v>2.9586206896551723</v>
      </c>
      <c r="E149" s="48">
        <f>IF(OR($A149="",$B149=""),"",B149*'MPTO_working_2-way'!$G148)</f>
        <v>1.51056338028169</v>
      </c>
      <c r="F149" s="46">
        <f>IF(OR($A149="",$B149=""),"",'MPTO_working_2-way'!D148)</f>
        <v>3.0190615835777126</v>
      </c>
      <c r="G149" s="48">
        <f>IF(OR($A149="",$B149=""),"",'MPTO_working_2-way'!E148)</f>
        <v>1.495279593318809</v>
      </c>
      <c r="H149" s="46">
        <f>IF(OR($A149="",$B149=""),"",'OddsRatio_working_2-way'!M148)</f>
        <v>3.0221001184137459</v>
      </c>
      <c r="I149" s="46">
        <f>IF(OR($A149="",$B149=""),"",'OddsRatio_working_2-way'!N148)</f>
        <v>1.4945353550468399</v>
      </c>
      <c r="J149" s="46">
        <f>IF('Log_working_2-way'!$D148="","",A149^('Log_working_2-way'!$D148))</f>
        <v>3.0512445618322679</v>
      </c>
      <c r="K149" s="48">
        <f>IF('Log_working_2-way'!$D148="","",B149^('Log_working_2-way'!$D148))</f>
        <v>1.4875089097641707</v>
      </c>
      <c r="L149" s="64">
        <f t="shared" si="29"/>
        <v>0.33799533799533799</v>
      </c>
      <c r="M149" s="64">
        <f t="shared" si="30"/>
        <v>0.66200466200466201</v>
      </c>
      <c r="N149" s="65">
        <v>100</v>
      </c>
      <c r="O149" s="65">
        <f t="shared" si="31"/>
        <v>64.788732394366207</v>
      </c>
      <c r="P149" s="65">
        <f t="shared" si="32"/>
        <v>31.03448275862069</v>
      </c>
      <c r="Q149" s="65">
        <f t="shared" si="33"/>
        <v>68.965517241379317</v>
      </c>
      <c r="R149" s="65">
        <f t="shared" si="34"/>
        <v>35.211267605633807</v>
      </c>
      <c r="S149" s="66">
        <f t="shared" si="35"/>
        <v>-4.1767848470131099</v>
      </c>
      <c r="T149" s="66">
        <f t="shared" si="36"/>
        <v>-4.176784847013117</v>
      </c>
      <c r="U149" t="s">
        <v>119</v>
      </c>
      <c r="V149" t="s">
        <v>157</v>
      </c>
    </row>
    <row r="150" spans="1:22" ht="15" x14ac:dyDescent="0.25">
      <c r="A150">
        <v>1.86</v>
      </c>
      <c r="B150">
        <v>1.99</v>
      </c>
      <c r="C150" s="45">
        <f t="shared" si="28"/>
        <v>4.0146971416220811E-2</v>
      </c>
      <c r="D150" s="46">
        <f>IF(OR($A150="",$B150=""),"",A150*'MPTO_working_2-way'!$G149)</f>
        <v>1.9346733668341709</v>
      </c>
      <c r="E150" s="48">
        <f>IF(OR($A150="",$B150=""),"",B150*'MPTO_working_2-way'!$G149)</f>
        <v>2.0698924731182795</v>
      </c>
      <c r="F150" s="46">
        <f>IF(OR($A150="",$B150=""),"",'MPTO_working_2-way'!D149)</f>
        <v>1.9321396878425641</v>
      </c>
      <c r="G150" s="48">
        <f>IF(OR($A150="",$B150=""),"",'MPTO_working_2-way'!E149)</f>
        <v>2.0728005824046591</v>
      </c>
      <c r="H150" s="46">
        <f>IF(OR($A150="",$B150=""),"",'OddsRatio_working_2-way'!M149)</f>
        <v>1.9320337272260424</v>
      </c>
      <c r="I150" s="46">
        <f>IF(OR($A150="",$B150=""),"",'OddsRatio_working_2-way'!N149)</f>
        <v>2.0729225464578858</v>
      </c>
      <c r="J150" s="46">
        <f>IF('Log_working_2-way'!$D149="","",A150^('Log_working_2-way'!$D149))</f>
        <v>1.9308758651633173</v>
      </c>
      <c r="K150" s="48">
        <f>IF('Log_working_2-way'!$D149="","",B150^('Log_working_2-way'!$D149))</f>
        <v>2.0742570920821759</v>
      </c>
      <c r="L150" s="64">
        <f t="shared" si="29"/>
        <v>0.51688311688311683</v>
      </c>
      <c r="M150" s="64">
        <f t="shared" si="30"/>
        <v>0.48311688311688311</v>
      </c>
      <c r="N150" s="65">
        <v>100</v>
      </c>
      <c r="O150" s="65">
        <f t="shared" si="31"/>
        <v>46.236559139784944</v>
      </c>
      <c r="P150" s="65">
        <f t="shared" si="32"/>
        <v>49.748743718592962</v>
      </c>
      <c r="Q150" s="65">
        <f t="shared" si="33"/>
        <v>50.251256281407031</v>
      </c>
      <c r="R150" s="65">
        <f t="shared" si="34"/>
        <v>53.763440860215049</v>
      </c>
      <c r="S150" s="66">
        <f t="shared" si="35"/>
        <v>-4.0146971416220865</v>
      </c>
      <c r="T150" s="66">
        <f t="shared" si="36"/>
        <v>-4.0146971416220865</v>
      </c>
      <c r="U150" t="s">
        <v>352</v>
      </c>
      <c r="V150" t="s">
        <v>127</v>
      </c>
    </row>
    <row r="151" spans="1:22" ht="15" x14ac:dyDescent="0.25">
      <c r="A151">
        <v>2.0499999999999998</v>
      </c>
      <c r="B151">
        <v>1.81</v>
      </c>
      <c r="C151" s="45">
        <f t="shared" si="28"/>
        <v>4.0291065894084488E-2</v>
      </c>
      <c r="D151" s="46">
        <f>IF(OR($A151="",$B151=""),"",A151*'MPTO_working_2-way'!$G150)</f>
        <v>2.132596685082873</v>
      </c>
      <c r="E151" s="48">
        <f>IF(OR($A151="",$B151=""),"",B151*'MPTO_working_2-way'!$G150)</f>
        <v>1.882926829268293</v>
      </c>
      <c r="F151" s="46">
        <f>IF(OR($A151="",$B151=""),"",'MPTO_working_2-way'!D150)</f>
        <v>2.1383086010661287</v>
      </c>
      <c r="G151" s="48">
        <f>IF(OR($A151="",$B151=""),"",'MPTO_working_2-way'!E150)</f>
        <v>1.8784963928616634</v>
      </c>
      <c r="H151" s="46">
        <f>IF(OR($A151="",$B151=""),"",'OddsRatio_working_2-way'!M150)</f>
        <v>2.1385500851066221</v>
      </c>
      <c r="I151" s="46">
        <f>IF(OR($A151="",$B151=""),"",'OddsRatio_working_2-way'!N150)</f>
        <v>1.8783100656536802</v>
      </c>
      <c r="J151" s="46">
        <f>IF('Log_working_2-way'!$D150="","",A151^('Log_working_2-way'!$D150))</f>
        <v>2.1411780217081708</v>
      </c>
      <c r="K151" s="48">
        <f>IF('Log_working_2-way'!$D150="","",B151^('Log_working_2-way'!$D150))</f>
        <v>1.8762874687184776</v>
      </c>
      <c r="L151" s="64">
        <f t="shared" si="29"/>
        <v>0.4689119170984456</v>
      </c>
      <c r="M151" s="64">
        <f t="shared" si="30"/>
        <v>0.53108808290155429</v>
      </c>
      <c r="N151" s="65">
        <v>100</v>
      </c>
      <c r="O151" s="65">
        <f t="shared" si="31"/>
        <v>51.219512195121943</v>
      </c>
      <c r="P151" s="65">
        <f t="shared" si="32"/>
        <v>44.751381215469614</v>
      </c>
      <c r="Q151" s="65">
        <f t="shared" si="33"/>
        <v>55.248618784530393</v>
      </c>
      <c r="R151" s="65">
        <f t="shared" si="34"/>
        <v>48.780487804878057</v>
      </c>
      <c r="S151" s="66">
        <f t="shared" si="35"/>
        <v>-4.0291065894084497</v>
      </c>
      <c r="T151" s="66">
        <f t="shared" si="36"/>
        <v>-4.0291065894084426</v>
      </c>
      <c r="U151" t="s">
        <v>128</v>
      </c>
      <c r="V151" t="s">
        <v>169</v>
      </c>
    </row>
    <row r="152" spans="1:22" ht="15" x14ac:dyDescent="0.25">
      <c r="A152">
        <v>1.96</v>
      </c>
      <c r="B152">
        <v>1.89</v>
      </c>
      <c r="C152" s="45">
        <f t="shared" si="28"/>
        <v>3.9304610733182255E-2</v>
      </c>
      <c r="D152" s="46">
        <f>IF(OR($A152="",$B152=""),"",A152*'MPTO_working_2-way'!$G151)</f>
        <v>2.0370370370370372</v>
      </c>
      <c r="E152" s="48">
        <f>IF(OR($A152="",$B152=""),"",B152*'MPTO_working_2-way'!$G151)</f>
        <v>1.9642857142857144</v>
      </c>
      <c r="F152" s="46">
        <f>IF(OR($A152="",$B152=""),"",'MPTO_working_2-way'!D151)</f>
        <v>2.0385208012326657</v>
      </c>
      <c r="G152" s="48">
        <f>IF(OR($A152="",$B152=""),"",'MPTO_working_2-way'!E151)</f>
        <v>1.9629080118694364</v>
      </c>
      <c r="H152" s="46">
        <f>IF(OR($A152="",$B152=""),"",'OddsRatio_working_2-way'!M151)</f>
        <v>2.0385815737789974</v>
      </c>
      <c r="I152" s="46">
        <f>IF(OR($A152="",$B152=""),"",'OddsRatio_working_2-way'!N151)</f>
        <v>1.9628516673576117</v>
      </c>
      <c r="J152" s="46">
        <f>IF('Log_working_2-way'!$D151="","",A152^('Log_working_2-way'!$D151))</f>
        <v>2.0392611823308071</v>
      </c>
      <c r="K152" s="48">
        <f>IF('Log_working_2-way'!$D151="","",B152^('Log_working_2-way'!$D151))</f>
        <v>1.9622220256096747</v>
      </c>
      <c r="L152" s="64">
        <f t="shared" si="29"/>
        <v>0.49090909090909085</v>
      </c>
      <c r="M152" s="64">
        <f t="shared" si="30"/>
        <v>0.50909090909090904</v>
      </c>
      <c r="N152" s="65">
        <v>100</v>
      </c>
      <c r="O152" s="65">
        <f t="shared" si="31"/>
        <v>48.979591836734699</v>
      </c>
      <c r="P152" s="65">
        <f t="shared" si="32"/>
        <v>47.089947089947096</v>
      </c>
      <c r="Q152" s="65">
        <f t="shared" si="33"/>
        <v>52.910052910052919</v>
      </c>
      <c r="R152" s="65">
        <f t="shared" si="34"/>
        <v>51.020408163265309</v>
      </c>
      <c r="S152" s="66">
        <f t="shared" si="35"/>
        <v>-3.9304610733182201</v>
      </c>
      <c r="T152" s="66">
        <f t="shared" si="36"/>
        <v>-3.930461073318213</v>
      </c>
      <c r="U152" t="s">
        <v>167</v>
      </c>
      <c r="V152" t="s">
        <v>64</v>
      </c>
    </row>
    <row r="153" spans="1:22" ht="15" x14ac:dyDescent="0.25">
      <c r="A153">
        <v>1.55</v>
      </c>
      <c r="B153">
        <v>2.52</v>
      </c>
      <c r="C153" s="45">
        <f t="shared" si="28"/>
        <v>4.1986687147977486E-2</v>
      </c>
      <c r="D153" s="46">
        <f>IF(OR($A153="",$B153=""),"",A153*'MPTO_working_2-way'!$G152)</f>
        <v>1.6150793650793651</v>
      </c>
      <c r="E153" s="48">
        <f>IF(OR($A153="",$B153=""),"",B153*'MPTO_working_2-way'!$G152)</f>
        <v>2.6258064516129034</v>
      </c>
      <c r="F153" s="46">
        <f>IF(OR($A153="",$B153=""),"",'MPTO_working_2-way'!D152)</f>
        <v>1.6021328958162429</v>
      </c>
      <c r="G153" s="48">
        <f>IF(OR($A153="",$B153=""),"",'MPTO_working_2-way'!E152)</f>
        <v>2.6607629427792916</v>
      </c>
      <c r="H153" s="46">
        <f>IF(OR($A153="",$B153=""),"",'OddsRatio_working_2-way'!M152)</f>
        <v>1.6015331289822348</v>
      </c>
      <c r="I153" s="46">
        <f>IF(OR($A153="",$B153=""),"",'OddsRatio_working_2-way'!N152)</f>
        <v>2.662418829187267</v>
      </c>
      <c r="J153" s="46">
        <f>IF('Log_working_2-way'!$D152="","",A153^('Log_working_2-way'!$D152))</f>
        <v>1.5956118051078381</v>
      </c>
      <c r="K153" s="48">
        <f>IF('Log_working_2-way'!$D152="","",B153^('Log_working_2-way'!$D152))</f>
        <v>2.6789459030589455</v>
      </c>
      <c r="L153" s="64">
        <f t="shared" si="29"/>
        <v>0.61916461916461918</v>
      </c>
      <c r="M153" s="64">
        <f t="shared" si="30"/>
        <v>0.38083538083538082</v>
      </c>
      <c r="N153" s="65">
        <v>100</v>
      </c>
      <c r="O153" s="65">
        <f t="shared" si="31"/>
        <v>35.483870967741936</v>
      </c>
      <c r="P153" s="65">
        <f t="shared" si="32"/>
        <v>60.317460317460316</v>
      </c>
      <c r="Q153" s="65">
        <f t="shared" si="33"/>
        <v>39.682539682539684</v>
      </c>
      <c r="R153" s="65">
        <f t="shared" si="34"/>
        <v>64.516129032258064</v>
      </c>
      <c r="S153" s="66">
        <f t="shared" si="35"/>
        <v>-4.1986687147977477</v>
      </c>
      <c r="T153" s="66">
        <f t="shared" si="36"/>
        <v>-4.1986687147977477</v>
      </c>
      <c r="U153" t="s">
        <v>65</v>
      </c>
      <c r="V153" t="s">
        <v>166</v>
      </c>
    </row>
    <row r="154" spans="1:22" ht="15" x14ac:dyDescent="0.25">
      <c r="A154">
        <v>1.5</v>
      </c>
      <c r="B154">
        <v>2.65</v>
      </c>
      <c r="C154" s="45">
        <f t="shared" si="28"/>
        <v>4.4025157232704393E-2</v>
      </c>
      <c r="D154" s="46">
        <f>IF(OR($A154="",$B154=""),"",A154*'MPTO_working_2-way'!$G153)</f>
        <v>1.5660377358490565</v>
      </c>
      <c r="E154" s="48">
        <f>IF(OR($A154="",$B154=""),"",B154*'MPTO_working_2-way'!$G153)</f>
        <v>2.7666666666666666</v>
      </c>
      <c r="F154" s="46">
        <f>IF(OR($A154="",$B154=""),"",'MPTO_working_2-way'!D153)</f>
        <v>1.5512195121951218</v>
      </c>
      <c r="G154" s="48">
        <f>IF(OR($A154="",$B154=""),"",'MPTO_working_2-way'!E153)</f>
        <v>2.8141592920353982</v>
      </c>
      <c r="H154" s="46">
        <f>IF(OR($A154="",$B154=""),"",'OddsRatio_working_2-way'!M153)</f>
        <v>1.5504818825631808</v>
      </c>
      <c r="I154" s="46">
        <f>IF(OR($A154="",$B154=""),"",'OddsRatio_working_2-way'!N153)</f>
        <v>2.8165902124584949</v>
      </c>
      <c r="J154" s="46">
        <f>IF('Log_working_2-way'!$D153="","",A154^('Log_working_2-way'!$D153))</f>
        <v>1.5436843776258462</v>
      </c>
      <c r="K154" s="48">
        <f>IF('Log_working_2-way'!$D153="","",B154^('Log_working_2-way'!$D153))</f>
        <v>2.8393024356620948</v>
      </c>
      <c r="L154" s="64">
        <f t="shared" si="29"/>
        <v>0.63855421686746994</v>
      </c>
      <c r="M154" s="64">
        <f t="shared" si="30"/>
        <v>0.36144578313253012</v>
      </c>
      <c r="N154" s="65">
        <v>100</v>
      </c>
      <c r="O154" s="65">
        <f t="shared" si="31"/>
        <v>33.333333333333329</v>
      </c>
      <c r="P154" s="65">
        <f t="shared" si="32"/>
        <v>62.264150943396231</v>
      </c>
      <c r="Q154" s="65">
        <f t="shared" si="33"/>
        <v>37.735849056603776</v>
      </c>
      <c r="R154" s="65">
        <f t="shared" si="34"/>
        <v>66.666666666666657</v>
      </c>
      <c r="S154" s="66">
        <f t="shared" si="35"/>
        <v>-4.4025157232704473</v>
      </c>
      <c r="T154" s="66">
        <f t="shared" si="36"/>
        <v>-4.402515723270426</v>
      </c>
      <c r="U154" t="s">
        <v>238</v>
      </c>
      <c r="V154" t="s">
        <v>234</v>
      </c>
    </row>
    <row r="155" spans="1:22" ht="15" x14ac:dyDescent="0.25">
      <c r="A155">
        <v>1.83</v>
      </c>
      <c r="B155">
        <v>2.0499999999999998</v>
      </c>
      <c r="C155" s="45">
        <f t="shared" si="28"/>
        <v>3.4252965480474407E-2</v>
      </c>
      <c r="D155" s="46">
        <f>IF(OR($A155="",$B155=""),"",A155*'MPTO_working_2-way'!$G154)</f>
        <v>1.8926829268292682</v>
      </c>
      <c r="E155" s="48">
        <f>IF(OR($A155="",$B155=""),"",B155*'MPTO_working_2-way'!$G154)</f>
        <v>2.1202185792349724</v>
      </c>
      <c r="F155" s="46">
        <f>IF(OR($A155="",$B155=""),"",'MPTO_working_2-way'!D154)</f>
        <v>1.8892106257081707</v>
      </c>
      <c r="G155" s="48">
        <f>IF(OR($A155="",$B155=""),"",'MPTO_working_2-way'!E154)</f>
        <v>2.1245929491717397</v>
      </c>
      <c r="H155" s="46">
        <f>IF(OR($A155="",$B155=""),"",'OddsRatio_working_2-way'!M154)</f>
        <v>1.8890872794479689</v>
      </c>
      <c r="I155" s="46">
        <f>IF(OR($A155="",$B155=""),"",'OddsRatio_working_2-way'!N154)</f>
        <v>2.1247489679763456</v>
      </c>
      <c r="J155" s="46">
        <f>IF('Log_working_2-way'!$D154="","",A155^('Log_working_2-way'!$D154))</f>
        <v>1.8875091450726849</v>
      </c>
      <c r="K155" s="48">
        <f>IF('Log_working_2-way'!$D154="","",B155^('Log_working_2-way'!$D154))</f>
        <v>2.1267489530128172</v>
      </c>
      <c r="L155" s="64">
        <f t="shared" si="29"/>
        <v>0.52835051546391754</v>
      </c>
      <c r="M155" s="64">
        <f t="shared" si="30"/>
        <v>0.47164948453608252</v>
      </c>
      <c r="N155" s="65">
        <v>100</v>
      </c>
      <c r="O155" s="65">
        <f t="shared" si="31"/>
        <v>45.355191256830594</v>
      </c>
      <c r="P155" s="65">
        <f t="shared" si="32"/>
        <v>51.219512195121943</v>
      </c>
      <c r="Q155" s="65">
        <f t="shared" si="33"/>
        <v>48.780487804878057</v>
      </c>
      <c r="R155" s="65">
        <f t="shared" si="34"/>
        <v>54.644808743169392</v>
      </c>
      <c r="S155" s="66">
        <f t="shared" si="35"/>
        <v>-3.4252965480474629</v>
      </c>
      <c r="T155" s="66">
        <f t="shared" si="36"/>
        <v>-3.4252965480474487</v>
      </c>
      <c r="U155" t="s">
        <v>389</v>
      </c>
      <c r="V155" t="s">
        <v>356</v>
      </c>
    </row>
    <row r="156" spans="1:22" ht="15" x14ac:dyDescent="0.25">
      <c r="A156">
        <v>1.72</v>
      </c>
      <c r="B156">
        <v>2.23</v>
      </c>
      <c r="C156" s="45">
        <f t="shared" si="28"/>
        <v>2.982584211075201E-2</v>
      </c>
      <c r="D156" s="46">
        <f>IF(OR($A156="",$B156=""),"",A156*'MPTO_working_2-way'!$G155)</f>
        <v>1.7713004484304935</v>
      </c>
      <c r="E156" s="48">
        <f>IF(OR($A156="",$B156=""),"",B156*'MPTO_working_2-way'!$G155)</f>
        <v>2.2965116279069768</v>
      </c>
      <c r="F156" s="46">
        <f>IF(OR($A156="",$B156=""),"",'MPTO_working_2-way'!D155)</f>
        <v>1.7652798232695142</v>
      </c>
      <c r="G156" s="48">
        <f>IF(OR($A156="",$B156=""),"",'MPTO_working_2-way'!E155)</f>
        <v>2.3067115708443593</v>
      </c>
      <c r="H156" s="46">
        <f>IF(OR($A156="",$B156=""),"",'OddsRatio_working_2-way'!M155)</f>
        <v>1.7650920556760061</v>
      </c>
      <c r="I156" s="46">
        <f>IF(OR($A156="",$B156=""),"",'OddsRatio_working_2-way'!N155)</f>
        <v>2.3070322617798436</v>
      </c>
      <c r="J156" s="46">
        <f>IF('Log_working_2-way'!$D155="","",A156^('Log_working_2-way'!$D155))</f>
        <v>1.7623660397486636</v>
      </c>
      <c r="K156" s="48">
        <f>IF('Log_working_2-way'!$D155="","",B156^('Log_working_2-way'!$D155))</f>
        <v>2.3117058576345526</v>
      </c>
      <c r="L156" s="64">
        <f t="shared" si="29"/>
        <v>0.56455696202531636</v>
      </c>
      <c r="M156" s="64">
        <f t="shared" si="30"/>
        <v>0.43544303797468353</v>
      </c>
      <c r="N156" s="65">
        <v>100</v>
      </c>
      <c r="O156" s="65">
        <f t="shared" si="31"/>
        <v>41.860465116279073</v>
      </c>
      <c r="P156" s="65">
        <f t="shared" si="32"/>
        <v>55.156950672645742</v>
      </c>
      <c r="Q156" s="65">
        <f t="shared" si="33"/>
        <v>44.843049327354265</v>
      </c>
      <c r="R156" s="65">
        <f t="shared" si="34"/>
        <v>58.139534883720934</v>
      </c>
      <c r="S156" s="66">
        <f t="shared" si="35"/>
        <v>-2.9825842110751921</v>
      </c>
      <c r="T156" s="66">
        <f t="shared" si="36"/>
        <v>-2.9825842110751921</v>
      </c>
      <c r="U156" t="s">
        <v>39</v>
      </c>
      <c r="V156" t="s">
        <v>41</v>
      </c>
    </row>
    <row r="157" spans="1:22" ht="15" x14ac:dyDescent="0.25">
      <c r="A157">
        <v>1.73</v>
      </c>
      <c r="B157">
        <v>2.2200000000000002</v>
      </c>
      <c r="C157" s="45">
        <f t="shared" si="28"/>
        <v>2.8485132531375301E-2</v>
      </c>
      <c r="D157" s="46">
        <f>IF(OR($A157="",$B157=""),"",A157*'MPTO_working_2-way'!$G156)</f>
        <v>1.7792792792792793</v>
      </c>
      <c r="E157" s="48">
        <f>IF(OR($A157="",$B157=""),"",B157*'MPTO_working_2-way'!$G156)</f>
        <v>2.2832369942196533</v>
      </c>
      <c r="F157" s="46">
        <f>IF(OR($A157="",$B157=""),"",'MPTO_working_2-way'!D156)</f>
        <v>1.7737034129219971</v>
      </c>
      <c r="G157" s="48">
        <f>IF(OR($A157="",$B157=""),"",'MPTO_working_2-way'!E156)</f>
        <v>2.2924849280725841</v>
      </c>
      <c r="H157" s="46">
        <f>IF(OR($A157="",$B157=""),"",'OddsRatio_working_2-way'!M156)</f>
        <v>1.7735377532723946</v>
      </c>
      <c r="I157" s="46">
        <f>IF(OR($A157="",$B157=""),"",'OddsRatio_working_2-way'!N156)</f>
        <v>2.2927617246470167</v>
      </c>
      <c r="J157" s="46">
        <f>IF('Log_working_2-way'!$D156="","",A157^('Log_working_2-way'!$D156))</f>
        <v>1.771015496161394</v>
      </c>
      <c r="K157" s="48">
        <f>IF('Log_working_2-way'!$D156="","",B157^('Log_working_2-way'!$D156))</f>
        <v>2.2969907932831721</v>
      </c>
      <c r="L157" s="64">
        <f t="shared" si="29"/>
        <v>0.5620253164556962</v>
      </c>
      <c r="M157" s="64">
        <f t="shared" si="30"/>
        <v>0.43797468354430374</v>
      </c>
      <c r="N157" s="65">
        <v>100</v>
      </c>
      <c r="O157" s="65">
        <f t="shared" si="31"/>
        <v>42.196531791907518</v>
      </c>
      <c r="P157" s="65">
        <f t="shared" si="32"/>
        <v>54.954954954954964</v>
      </c>
      <c r="Q157" s="65">
        <f t="shared" si="33"/>
        <v>45.045045045045043</v>
      </c>
      <c r="R157" s="65">
        <f t="shared" si="34"/>
        <v>57.80346820809249</v>
      </c>
      <c r="S157" s="66">
        <f t="shared" si="35"/>
        <v>-2.8485132531375257</v>
      </c>
      <c r="T157" s="66">
        <f t="shared" si="36"/>
        <v>-2.8485132531375257</v>
      </c>
      <c r="U157" t="s">
        <v>72</v>
      </c>
      <c r="V157" t="s">
        <v>136</v>
      </c>
    </row>
    <row r="158" spans="1:22" ht="15" x14ac:dyDescent="0.25">
      <c r="A158">
        <v>2.41</v>
      </c>
      <c r="B158">
        <v>1.55</v>
      </c>
      <c r="C158" s="45">
        <f t="shared" si="28"/>
        <v>6.0099049658680181E-2</v>
      </c>
      <c r="D158" s="46">
        <f>IF(OR($A158="",$B158=""),"",A158*'MPTO_working_2-way'!$G157)</f>
        <v>2.5548387096774192</v>
      </c>
      <c r="E158" s="48">
        <f>IF(OR($A158="",$B158=""),"",B158*'MPTO_working_2-way'!$G157)</f>
        <v>1.6431535269709543</v>
      </c>
      <c r="F158" s="46">
        <f>IF(OR($A158="",$B158=""),"",'MPTO_working_2-way'!D157)</f>
        <v>2.5981568422882977</v>
      </c>
      <c r="G158" s="48">
        <f>IF(OR($A158="",$B158=""),"",'MPTO_working_2-way'!E157)</f>
        <v>1.6257208138396257</v>
      </c>
      <c r="H158" s="46">
        <f>IF(OR($A158="",$B158=""),"",'OddsRatio_working_2-way'!M157)</f>
        <v>2.6011359603844904</v>
      </c>
      <c r="I158" s="46">
        <f>IF(OR($A158="",$B158=""),"",'OddsRatio_working_2-way'!N157)</f>
        <v>1.6245565802918223</v>
      </c>
      <c r="J158" s="46">
        <f>IF('Log_working_2-way'!$D157="","",A158^('Log_working_2-way'!$D157))</f>
        <v>2.6220389364827126</v>
      </c>
      <c r="K158" s="48">
        <f>IF('Log_working_2-way'!$D157="","",B158^('Log_working_2-way'!$D157))</f>
        <v>1.6165080119218571</v>
      </c>
      <c r="L158" s="64">
        <f t="shared" si="29"/>
        <v>0.39141414141414144</v>
      </c>
      <c r="M158" s="64">
        <f t="shared" si="30"/>
        <v>0.60858585858585856</v>
      </c>
      <c r="N158" s="65">
        <v>100</v>
      </c>
      <c r="O158" s="65">
        <f t="shared" si="31"/>
        <v>58.50622406639004</v>
      </c>
      <c r="P158" s="65">
        <f t="shared" si="32"/>
        <v>35.483870967741936</v>
      </c>
      <c r="Q158" s="65">
        <f t="shared" si="33"/>
        <v>64.516129032258064</v>
      </c>
      <c r="R158" s="65">
        <f t="shared" si="34"/>
        <v>41.493775933609953</v>
      </c>
      <c r="S158" s="66">
        <f t="shared" si="35"/>
        <v>-6.0099049658680244</v>
      </c>
      <c r="T158" s="66">
        <f t="shared" si="36"/>
        <v>-6.0099049658680173</v>
      </c>
      <c r="U158" t="s">
        <v>396</v>
      </c>
      <c r="V158" t="s">
        <v>339</v>
      </c>
    </row>
    <row r="159" spans="1:22" ht="15" x14ac:dyDescent="0.25">
      <c r="A159">
        <v>1.72</v>
      </c>
      <c r="B159">
        <v>2.23</v>
      </c>
      <c r="C159" s="45">
        <f t="shared" si="28"/>
        <v>2.982584211075201E-2</v>
      </c>
      <c r="D159" s="46">
        <f>IF(OR($A159="",$B159=""),"",A159*'MPTO_working_2-way'!$G158)</f>
        <v>1.7713004484304935</v>
      </c>
      <c r="E159" s="48">
        <f>IF(OR($A159="",$B159=""),"",B159*'MPTO_working_2-way'!$G158)</f>
        <v>2.2965116279069768</v>
      </c>
      <c r="F159" s="46">
        <f>IF(OR($A159="",$B159=""),"",'MPTO_working_2-way'!D158)</f>
        <v>1.7652798232695142</v>
      </c>
      <c r="G159" s="48">
        <f>IF(OR($A159="",$B159=""),"",'MPTO_working_2-way'!E158)</f>
        <v>2.3067115708443593</v>
      </c>
      <c r="H159" s="46">
        <f>IF(OR($A159="",$B159=""),"",'OddsRatio_working_2-way'!M158)</f>
        <v>1.7650920556760061</v>
      </c>
      <c r="I159" s="46">
        <f>IF(OR($A159="",$B159=""),"",'OddsRatio_working_2-way'!N158)</f>
        <v>2.3070322617798436</v>
      </c>
      <c r="J159" s="46">
        <f>IF('Log_working_2-way'!$D158="","",A159^('Log_working_2-way'!$D158))</f>
        <v>1.7623660397486636</v>
      </c>
      <c r="K159" s="48">
        <f>IF('Log_working_2-way'!$D158="","",B159^('Log_working_2-way'!$D158))</f>
        <v>2.3117058576345526</v>
      </c>
      <c r="L159" s="64">
        <f t="shared" si="29"/>
        <v>0.56455696202531636</v>
      </c>
      <c r="M159" s="64">
        <f t="shared" si="30"/>
        <v>0.43544303797468353</v>
      </c>
      <c r="N159" s="65">
        <v>100</v>
      </c>
      <c r="O159" s="65">
        <f t="shared" si="31"/>
        <v>41.860465116279073</v>
      </c>
      <c r="P159" s="65">
        <f t="shared" si="32"/>
        <v>55.156950672645742</v>
      </c>
      <c r="Q159" s="65">
        <f t="shared" si="33"/>
        <v>44.843049327354265</v>
      </c>
      <c r="R159" s="65">
        <f t="shared" si="34"/>
        <v>58.139534883720934</v>
      </c>
      <c r="S159" s="66">
        <f t="shared" si="35"/>
        <v>-2.9825842110751921</v>
      </c>
      <c r="T159" s="66">
        <f t="shared" si="36"/>
        <v>-2.9825842110751921</v>
      </c>
      <c r="U159" t="s">
        <v>104</v>
      </c>
      <c r="V159" t="s">
        <v>99</v>
      </c>
    </row>
    <row r="160" spans="1:22" ht="15" x14ac:dyDescent="0.25">
      <c r="A160">
        <v>1.98</v>
      </c>
      <c r="B160">
        <v>1.93</v>
      </c>
      <c r="C160" s="45">
        <f t="shared" si="28"/>
        <v>2.3185220076411994E-2</v>
      </c>
      <c r="D160" s="46">
        <f>IF(OR($A160="",$B160=""),"",A160*'MPTO_working_2-way'!$G159)</f>
        <v>2.0259067357512959</v>
      </c>
      <c r="E160" s="48">
        <f>IF(OR($A160="",$B160=""),"",B160*'MPTO_working_2-way'!$G159)</f>
        <v>1.9747474747474751</v>
      </c>
      <c r="F160" s="46">
        <f>IF(OR($A160="",$B160=""),"",'MPTO_working_2-way'!D159)</f>
        <v>2.0265153523890338</v>
      </c>
      <c r="G160" s="48">
        <f>IF(OR($A160="",$B160=""),"",'MPTO_working_2-way'!E159)</f>
        <v>1.974169551066798</v>
      </c>
      <c r="H160" s="46">
        <f>IF(OR($A160="",$B160=""),"",'OddsRatio_working_2-way'!M159)</f>
        <v>2.0265298051494733</v>
      </c>
      <c r="I160" s="46">
        <f>IF(OR($A160="",$B160=""),"",'OddsRatio_working_2-way'!N159)</f>
        <v>1.9741558354989901</v>
      </c>
      <c r="J160" s="46">
        <f>IF('Log_working_2-way'!$D159="","",A160^('Log_working_2-way'!$D159))</f>
        <v>2.0268045830085555</v>
      </c>
      <c r="K160" s="48">
        <f>IF('Log_working_2-way'!$D159="","",B160^('Log_working_2-way'!$D159))</f>
        <v>1.9738951466986834</v>
      </c>
      <c r="L160" s="64">
        <f t="shared" si="29"/>
        <v>0.49360613810741677</v>
      </c>
      <c r="M160" s="64">
        <f t="shared" si="30"/>
        <v>0.50639386189258306</v>
      </c>
      <c r="N160" s="65">
        <v>100</v>
      </c>
      <c r="O160" s="65">
        <f t="shared" si="31"/>
        <v>49.494949494949495</v>
      </c>
      <c r="P160" s="65">
        <f t="shared" si="32"/>
        <v>48.186528497409334</v>
      </c>
      <c r="Q160" s="65">
        <f t="shared" si="33"/>
        <v>51.81347150259068</v>
      </c>
      <c r="R160" s="65">
        <f t="shared" si="34"/>
        <v>50.505050505050505</v>
      </c>
      <c r="S160" s="66">
        <f t="shared" si="35"/>
        <v>-2.3185220076411852</v>
      </c>
      <c r="T160" s="66">
        <f t="shared" si="36"/>
        <v>-2.318522007641171</v>
      </c>
      <c r="U160" t="s">
        <v>96</v>
      </c>
      <c r="V160" t="s">
        <v>103</v>
      </c>
    </row>
    <row r="161" spans="1:22" ht="15" x14ac:dyDescent="0.25">
      <c r="A161">
        <v>2.13</v>
      </c>
      <c r="B161">
        <v>1.76</v>
      </c>
      <c r="C161" s="45">
        <f t="shared" si="28"/>
        <v>3.7665386256935607E-2</v>
      </c>
      <c r="D161" s="46">
        <f>IF(OR($A161="",$B161=""),"",A161*'MPTO_working_2-way'!$G160)</f>
        <v>2.2102272727272729</v>
      </c>
      <c r="E161" s="48">
        <f>IF(OR($A161="",$B161=""),"",B161*'MPTO_working_2-way'!$G160)</f>
        <v>1.8262910798122067</v>
      </c>
      <c r="F161" s="46">
        <f>IF(OR($A161="",$B161=""),"",'MPTO_working_2-way'!D160)</f>
        <v>2.2190126672191313</v>
      </c>
      <c r="G161" s="48">
        <f>IF(OR($A161="",$B161=""),"",'MPTO_working_2-way'!E160)</f>
        <v>1.8203360202000585</v>
      </c>
      <c r="H161" s="46">
        <f>IF(OR($A161="",$B161=""),"",'OddsRatio_working_2-way'!M160)</f>
        <v>2.2193613513897996</v>
      </c>
      <c r="I161" s="46">
        <f>IF(OR($A161="",$B161=""),"",'OddsRatio_working_2-way'!N160)</f>
        <v>1.8201014398727853</v>
      </c>
      <c r="J161" s="46">
        <f>IF('Log_working_2-way'!$D160="","",A161^('Log_working_2-way'!$D160))</f>
        <v>2.2234058151600675</v>
      </c>
      <c r="K161" s="48">
        <f>IF('Log_working_2-way'!$D160="","",B161^('Log_working_2-way'!$D160))</f>
        <v>1.8173902621748135</v>
      </c>
      <c r="L161" s="64">
        <f t="shared" si="29"/>
        <v>0.45244215938303339</v>
      </c>
      <c r="M161" s="64">
        <f t="shared" si="30"/>
        <v>0.54755784061696655</v>
      </c>
      <c r="N161" s="65">
        <v>100</v>
      </c>
      <c r="O161" s="65">
        <f t="shared" si="31"/>
        <v>53.051643192488264</v>
      </c>
      <c r="P161" s="65">
        <f t="shared" si="32"/>
        <v>43.181818181818187</v>
      </c>
      <c r="Q161" s="65">
        <f t="shared" si="33"/>
        <v>56.81818181818182</v>
      </c>
      <c r="R161" s="65">
        <f t="shared" si="34"/>
        <v>46.948356807511736</v>
      </c>
      <c r="S161" s="66">
        <f t="shared" si="35"/>
        <v>-3.7665386256935562</v>
      </c>
      <c r="T161" s="66">
        <f t="shared" si="36"/>
        <v>-3.7665386256935491</v>
      </c>
      <c r="U161" t="s">
        <v>203</v>
      </c>
      <c r="V161" t="s">
        <v>140</v>
      </c>
    </row>
    <row r="162" spans="1:22" ht="15" x14ac:dyDescent="0.25">
      <c r="A162">
        <v>1.67</v>
      </c>
      <c r="B162">
        <v>2.2799999999999998</v>
      </c>
      <c r="C162" s="45">
        <f t="shared" si="28"/>
        <v>3.7398886437651102E-2</v>
      </c>
      <c r="D162" s="46">
        <f>IF(OR($A162="",$B162=""),"",A162*'MPTO_working_2-way'!$G161)</f>
        <v>1.7324561403508774</v>
      </c>
      <c r="E162" s="48">
        <f>IF(OR($A162="",$B162=""),"",B162*'MPTO_working_2-way'!$G161)</f>
        <v>2.3652694610778444</v>
      </c>
      <c r="F162" s="46">
        <f>IF(OR($A162="",$B162=""),"",'MPTO_working_2-way'!D161)</f>
        <v>1.723831944947483</v>
      </c>
      <c r="G162" s="48">
        <f>IF(OR($A162="",$B162=""),"",'MPTO_working_2-way'!E161)</f>
        <v>2.3815361521140859</v>
      </c>
      <c r="H162" s="46">
        <f>IF(OR($A162="",$B162=""),"",'OddsRatio_working_2-way'!M161)</f>
        <v>1.7234898064243891</v>
      </c>
      <c r="I162" s="46">
        <f>IF(OR($A162="",$B162=""),"",'OddsRatio_working_2-way'!N161)</f>
        <v>2.382189480930176</v>
      </c>
      <c r="J162" s="46">
        <f>IF('Log_working_2-way'!$D161="","",A162^('Log_working_2-way'!$D161))</f>
        <v>1.7195646323348297</v>
      </c>
      <c r="K162" s="48">
        <f>IF('Log_working_2-way'!$D161="","",B162^('Log_working_2-way'!$D161))</f>
        <v>2.3897292266228689</v>
      </c>
      <c r="L162" s="64">
        <f t="shared" si="29"/>
        <v>0.57721518987341769</v>
      </c>
      <c r="M162" s="64">
        <f t="shared" si="30"/>
        <v>0.42278481012658226</v>
      </c>
      <c r="N162" s="65">
        <v>100</v>
      </c>
      <c r="O162" s="65">
        <f t="shared" si="31"/>
        <v>40.119760479041922</v>
      </c>
      <c r="P162" s="65">
        <f t="shared" si="32"/>
        <v>56.140350877192972</v>
      </c>
      <c r="Q162" s="65">
        <f t="shared" si="33"/>
        <v>43.859649122807021</v>
      </c>
      <c r="R162" s="65">
        <f t="shared" si="34"/>
        <v>59.880239520958092</v>
      </c>
      <c r="S162" s="66">
        <f t="shared" si="35"/>
        <v>-3.7398886437650987</v>
      </c>
      <c r="T162" s="66">
        <f t="shared" si="36"/>
        <v>-3.73988864376512</v>
      </c>
      <c r="U162" t="s">
        <v>107</v>
      </c>
      <c r="V162" t="s">
        <v>149</v>
      </c>
    </row>
    <row r="163" spans="1:22" ht="15" x14ac:dyDescent="0.25">
      <c r="A163">
        <v>1.92</v>
      </c>
      <c r="B163">
        <v>1.98</v>
      </c>
      <c r="C163" s="45">
        <f t="shared" si="28"/>
        <v>2.5883838383838453E-2</v>
      </c>
      <c r="D163" s="46">
        <f>IF(OR($A163="",$B163=""),"",A163*'MPTO_working_2-way'!$G162)</f>
        <v>1.9696969696969697</v>
      </c>
      <c r="E163" s="48">
        <f>IF(OR($A163="",$B163=""),"",B163*'MPTO_working_2-way'!$G162)</f>
        <v>2.03125</v>
      </c>
      <c r="F163" s="46">
        <f>IF(OR($A163="",$B163=""),"",'MPTO_working_2-way'!D162)</f>
        <v>1.968924798011187</v>
      </c>
      <c r="G163" s="48">
        <f>IF(OR($A163="",$B163=""),"",'MPTO_working_2-way'!E162)</f>
        <v>2.0320718409236691</v>
      </c>
      <c r="H163" s="46">
        <f>IF(OR($A163="",$B163=""),"",'OddsRatio_working_2-way'!M162)</f>
        <v>1.9689042833036094</v>
      </c>
      <c r="I163" s="46">
        <f>IF(OR($A163="",$B163=""),"",'OddsRatio_working_2-way'!N162)</f>
        <v>2.0320936930842795</v>
      </c>
      <c r="J163" s="46">
        <f>IF('Log_working_2-way'!$D162="","",A163^('Log_working_2-way'!$D162))</f>
        <v>1.9685552294594053</v>
      </c>
      <c r="K163" s="48">
        <f>IF('Log_working_2-way'!$D162="","",B163^('Log_working_2-way'!$D162))</f>
        <v>2.0324656453077439</v>
      </c>
      <c r="L163" s="64">
        <f t="shared" si="29"/>
        <v>0.50769230769230766</v>
      </c>
      <c r="M163" s="64">
        <f t="shared" si="30"/>
        <v>0.49230769230769234</v>
      </c>
      <c r="N163" s="65">
        <v>100</v>
      </c>
      <c r="O163" s="65">
        <f t="shared" si="31"/>
        <v>47.916666666666671</v>
      </c>
      <c r="P163" s="65">
        <f t="shared" si="32"/>
        <v>49.494949494949495</v>
      </c>
      <c r="Q163" s="65">
        <f t="shared" si="33"/>
        <v>50.505050505050505</v>
      </c>
      <c r="R163" s="65">
        <f t="shared" si="34"/>
        <v>52.083333333333336</v>
      </c>
      <c r="S163" s="66">
        <f t="shared" si="35"/>
        <v>-2.5883838383838338</v>
      </c>
      <c r="T163" s="66">
        <f t="shared" si="36"/>
        <v>-2.5883838383838409</v>
      </c>
      <c r="U163" t="s">
        <v>110</v>
      </c>
      <c r="V163" t="s">
        <v>150</v>
      </c>
    </row>
    <row r="164" spans="1:22" ht="15" x14ac:dyDescent="0.25">
      <c r="A164">
        <v>2.7</v>
      </c>
      <c r="B164">
        <v>1.5</v>
      </c>
      <c r="C164" s="45">
        <f t="shared" si="28"/>
        <v>3.7037037037036979E-2</v>
      </c>
      <c r="D164" s="46">
        <f>IF(OR($A164="",$B164=""),"",A164*'MPTO_working_2-way'!$G163)</f>
        <v>2.8</v>
      </c>
      <c r="E164" s="48">
        <f>IF(OR($A164="",$B164=""),"",B164*'MPTO_working_2-way'!$G163)</f>
        <v>1.5555555555555554</v>
      </c>
      <c r="F164" s="46">
        <f>IF(OR($A164="",$B164=""),"",'MPTO_working_2-way'!D163)</f>
        <v>2.8421052631578947</v>
      </c>
      <c r="G164" s="48">
        <f>IF(OR($A164="",$B164=""),"",'MPTO_working_2-way'!E163)</f>
        <v>1.5428571428571427</v>
      </c>
      <c r="H164" s="46">
        <f>IF(OR($A164="",$B164=""),"",'OddsRatio_working_2-way'!M163)</f>
        <v>2.8439088914585766</v>
      </c>
      <c r="I164" s="46">
        <f>IF(OR($A164="",$B164=""),"",'OddsRatio_working_2-way'!N163)</f>
        <v>1.5423261445466403</v>
      </c>
      <c r="J164" s="46">
        <f>IF('Log_working_2-way'!$D163="","",A164^('Log_working_2-way'!$D163))</f>
        <v>2.8638718557551206</v>
      </c>
      <c r="K164" s="48">
        <f>IF('Log_working_2-way'!$D163="","",B164^('Log_working_2-way'!$D163))</f>
        <v>1.5365175706215548</v>
      </c>
      <c r="L164" s="64">
        <f t="shared" si="29"/>
        <v>0.35714285714285715</v>
      </c>
      <c r="M164" s="64">
        <f t="shared" si="30"/>
        <v>0.6428571428571429</v>
      </c>
      <c r="N164" s="65">
        <v>100</v>
      </c>
      <c r="O164" s="65">
        <f t="shared" si="31"/>
        <v>62.962962962962962</v>
      </c>
      <c r="P164" s="65">
        <f t="shared" si="32"/>
        <v>33.333333333333329</v>
      </c>
      <c r="Q164" s="65">
        <f t="shared" si="33"/>
        <v>66.666666666666657</v>
      </c>
      <c r="R164" s="65">
        <f t="shared" si="34"/>
        <v>37.037037037037038</v>
      </c>
      <c r="S164" s="66">
        <f t="shared" si="35"/>
        <v>-3.7037037037036953</v>
      </c>
      <c r="T164" s="66">
        <f t="shared" si="36"/>
        <v>-3.7037037037037095</v>
      </c>
      <c r="U164" t="s">
        <v>118</v>
      </c>
      <c r="V164" t="s">
        <v>161</v>
      </c>
    </row>
    <row r="165" spans="1:22" ht="15" x14ac:dyDescent="0.25">
      <c r="A165">
        <v>1.87</v>
      </c>
      <c r="B165">
        <v>1.98</v>
      </c>
      <c r="C165" s="45">
        <f t="shared" si="28"/>
        <v>3.9809863339275164E-2</v>
      </c>
      <c r="D165" s="46">
        <f>IF(OR($A165="",$B165=""),"",A165*'MPTO_working_2-way'!$G164)</f>
        <v>1.9444444444444446</v>
      </c>
      <c r="E165" s="48">
        <f>IF(OR($A165="",$B165=""),"",B165*'MPTO_working_2-way'!$G164)</f>
        <v>2.0588235294117649</v>
      </c>
      <c r="F165" s="46">
        <f>IF(OR($A165="",$B165=""),"",'MPTO_working_2-way'!D164)</f>
        <v>1.9422965954991347</v>
      </c>
      <c r="G165" s="48">
        <f>IF(OR($A165="",$B165=""),"",'MPTO_working_2-way'!E164)</f>
        <v>2.0612369871402327</v>
      </c>
      <c r="H165" s="46">
        <f>IF(OR($A165="",$B165=""),"",'OddsRatio_working_2-way'!M164)</f>
        <v>1.9422075684480664</v>
      </c>
      <c r="I165" s="46">
        <f>IF(OR($A165="",$B165=""),"",'OddsRatio_working_2-way'!N164)</f>
        <v>2.0613372610104652</v>
      </c>
      <c r="J165" s="46">
        <f>IF('Log_working_2-way'!$D164="","",A165^('Log_working_2-way'!$D164))</f>
        <v>1.9412260543508966</v>
      </c>
      <c r="K165" s="48">
        <f>IF('Log_working_2-way'!$D164="","",B165^('Log_working_2-way'!$D164))</f>
        <v>2.0624440275290437</v>
      </c>
      <c r="L165" s="64">
        <f t="shared" si="29"/>
        <v>0.51428571428571423</v>
      </c>
      <c r="M165" s="64">
        <f t="shared" si="30"/>
        <v>0.48571428571428565</v>
      </c>
      <c r="N165" s="65">
        <v>100</v>
      </c>
      <c r="O165" s="65">
        <f t="shared" si="31"/>
        <v>46.524064171122987</v>
      </c>
      <c r="P165" s="65">
        <f t="shared" si="32"/>
        <v>49.494949494949495</v>
      </c>
      <c r="Q165" s="65">
        <f t="shared" si="33"/>
        <v>50.505050505050505</v>
      </c>
      <c r="R165" s="65">
        <f t="shared" si="34"/>
        <v>53.475935828876999</v>
      </c>
      <c r="S165" s="66">
        <f t="shared" si="35"/>
        <v>-3.9809863339275182</v>
      </c>
      <c r="T165" s="66">
        <f t="shared" si="36"/>
        <v>-3.980986333927504</v>
      </c>
      <c r="U165" t="s">
        <v>165</v>
      </c>
      <c r="V165" t="s">
        <v>336</v>
      </c>
    </row>
    <row r="166" spans="1:22" ht="15" x14ac:dyDescent="0.25">
      <c r="A166">
        <v>1.66</v>
      </c>
      <c r="B166">
        <v>2.1</v>
      </c>
      <c r="C166" s="45">
        <f t="shared" si="28"/>
        <v>7.8600114744693084E-2</v>
      </c>
      <c r="D166" s="46">
        <f>IF(OR($A166="",$B166=""),"",A166*'MPTO_working_2-way'!$G165)</f>
        <v>1.7904761904761903</v>
      </c>
      <c r="E166" s="48">
        <f>IF(OR($A166="",$B166=""),"",B166*'MPTO_working_2-way'!$G165)</f>
        <v>2.2650602409638556</v>
      </c>
      <c r="F166" s="46">
        <f>IF(OR($A166="",$B166=""),"",'MPTO_working_2-way'!D165)</f>
        <v>1.7758532857870606</v>
      </c>
      <c r="G166" s="48">
        <f>IF(OR($A166="",$B166=""),"",'MPTO_working_2-way'!E165)</f>
        <v>2.2889034799737362</v>
      </c>
      <c r="H166" s="46">
        <f>IF(OR($A166="",$B166=""),"",'OddsRatio_working_2-way'!M165)</f>
        <v>1.7745966692414832</v>
      </c>
      <c r="I166" s="46">
        <f>IF(OR($A166="",$B166=""),"",'OddsRatio_working_2-way'!N165)</f>
        <v>2.2909944487358054</v>
      </c>
      <c r="J166" s="46">
        <f>IF('Log_working_2-way'!$D165="","",A166^('Log_working_2-way'!$D165))</f>
        <v>1.7677473508489179</v>
      </c>
      <c r="K166" s="48">
        <f>IF('Log_working_2-way'!$D165="","",B166^('Log_working_2-way'!$D165))</f>
        <v>2.3025118209198565</v>
      </c>
      <c r="L166" s="64">
        <f t="shared" si="29"/>
        <v>0.5585106382978724</v>
      </c>
      <c r="M166" s="64">
        <f t="shared" si="30"/>
        <v>0.4414893617021276</v>
      </c>
      <c r="N166" s="65">
        <v>100</v>
      </c>
      <c r="O166" s="65">
        <f t="shared" si="31"/>
        <v>39.759036144578317</v>
      </c>
      <c r="P166" s="65">
        <f t="shared" si="32"/>
        <v>52.38095238095238</v>
      </c>
      <c r="Q166" s="65">
        <f t="shared" si="33"/>
        <v>47.619047619047613</v>
      </c>
      <c r="R166" s="65">
        <f t="shared" si="34"/>
        <v>60.24096385542169</v>
      </c>
      <c r="S166" s="66">
        <f t="shared" si="35"/>
        <v>-7.8600114744692959</v>
      </c>
      <c r="T166" s="66">
        <f t="shared" si="36"/>
        <v>-7.8600114744693101</v>
      </c>
      <c r="U166" t="s">
        <v>124</v>
      </c>
      <c r="V166" t="s">
        <v>130</v>
      </c>
    </row>
    <row r="167" spans="1:22" ht="15" x14ac:dyDescent="0.25">
      <c r="A167"/>
      <c r="B167"/>
      <c r="C167" s="20"/>
      <c r="D167" s="17"/>
      <c r="E167" s="22"/>
      <c r="F167" s="17"/>
      <c r="G167" s="22"/>
      <c r="H167" s="17"/>
      <c r="I167" s="17"/>
      <c r="J167" s="17"/>
      <c r="K167" s="22"/>
      <c r="L167" s="33"/>
      <c r="M167" s="33"/>
      <c r="S167" s="39"/>
      <c r="T167" s="39"/>
    </row>
    <row r="168" spans="1:22" ht="15" x14ac:dyDescent="0.25">
      <c r="A168"/>
      <c r="B168"/>
      <c r="C168" s="20"/>
      <c r="D168" s="17"/>
      <c r="E168" s="22"/>
      <c r="F168" s="17"/>
      <c r="G168" s="22"/>
      <c r="H168" s="17"/>
      <c r="I168" s="17"/>
      <c r="J168" s="17"/>
      <c r="K168" s="22"/>
      <c r="L168" s="33"/>
      <c r="M168" s="33"/>
      <c r="S168" s="39"/>
      <c r="T168" s="39"/>
    </row>
    <row r="169" spans="1:22" ht="15" x14ac:dyDescent="0.25">
      <c r="A169"/>
      <c r="B169"/>
      <c r="C169" s="20"/>
      <c r="D169" s="17"/>
      <c r="E169" s="22"/>
      <c r="F169" s="17"/>
      <c r="G169" s="22"/>
      <c r="H169" s="17"/>
      <c r="I169" s="17"/>
      <c r="J169" s="17"/>
      <c r="K169" s="22"/>
      <c r="L169" s="33"/>
      <c r="M169" s="33"/>
      <c r="S169" s="39"/>
      <c r="T169" s="39"/>
    </row>
    <row r="170" spans="1:22" ht="15" x14ac:dyDescent="0.25">
      <c r="A170"/>
      <c r="B170"/>
      <c r="C170" s="20"/>
      <c r="D170" s="17"/>
      <c r="E170" s="22"/>
      <c r="F170" s="17"/>
      <c r="G170" s="22"/>
      <c r="H170" s="17"/>
      <c r="I170" s="17"/>
      <c r="J170" s="17"/>
      <c r="K170" s="22"/>
      <c r="L170" s="33"/>
      <c r="M170" s="33"/>
      <c r="S170" s="39"/>
      <c r="T170" s="39"/>
    </row>
    <row r="171" spans="1:22" ht="15" x14ac:dyDescent="0.25">
      <c r="A171"/>
      <c r="B171"/>
      <c r="C171" s="20"/>
      <c r="D171" s="17"/>
      <c r="E171" s="22"/>
      <c r="F171" s="17"/>
      <c r="G171" s="22"/>
      <c r="H171" s="17"/>
      <c r="I171" s="17"/>
      <c r="J171" s="17"/>
      <c r="K171" s="22"/>
      <c r="L171" s="33"/>
      <c r="M171" s="33"/>
      <c r="S171" s="39"/>
      <c r="T171" s="39"/>
    </row>
    <row r="172" spans="1:22" ht="15" x14ac:dyDescent="0.25">
      <c r="A172"/>
      <c r="B172"/>
      <c r="C172" s="20"/>
      <c r="D172" s="17"/>
      <c r="E172" s="22"/>
      <c r="F172" s="17"/>
      <c r="G172" s="22"/>
      <c r="H172" s="17"/>
      <c r="I172" s="17"/>
      <c r="J172" s="17"/>
      <c r="K172" s="22"/>
      <c r="L172" s="33"/>
      <c r="M172" s="33"/>
      <c r="S172" s="39"/>
      <c r="T172" s="39"/>
    </row>
    <row r="173" spans="1:22" ht="15" x14ac:dyDescent="0.25">
      <c r="A173"/>
      <c r="B173"/>
      <c r="C173" s="20"/>
      <c r="D173" s="17"/>
      <c r="E173" s="22"/>
      <c r="F173" s="17"/>
      <c r="G173" s="22"/>
      <c r="H173" s="17"/>
      <c r="I173" s="17"/>
      <c r="J173" s="17"/>
      <c r="K173" s="22"/>
      <c r="L173" s="33"/>
      <c r="M173" s="33"/>
      <c r="S173" s="39"/>
      <c r="T173" s="39"/>
    </row>
    <row r="174" spans="1:22" ht="15" x14ac:dyDescent="0.25">
      <c r="A174"/>
      <c r="B174"/>
      <c r="C174" s="20"/>
      <c r="D174" s="17"/>
      <c r="E174" s="22"/>
      <c r="F174" s="17"/>
      <c r="G174" s="22"/>
      <c r="H174" s="17"/>
      <c r="I174" s="17"/>
      <c r="J174" s="17"/>
      <c r="K174" s="22"/>
      <c r="L174" s="33"/>
      <c r="M174" s="33"/>
      <c r="S174" s="39"/>
      <c r="T174" s="39"/>
    </row>
    <row r="175" spans="1:22" ht="15" x14ac:dyDescent="0.25">
      <c r="A175"/>
      <c r="B175"/>
      <c r="C175" s="20"/>
      <c r="D175" s="17"/>
      <c r="E175" s="22"/>
      <c r="F175" s="17"/>
      <c r="G175" s="22"/>
      <c r="H175" s="17"/>
      <c r="I175" s="17"/>
      <c r="J175" s="17"/>
      <c r="K175" s="22"/>
      <c r="L175" s="33"/>
      <c r="M175" s="33"/>
      <c r="S175" s="39"/>
      <c r="T175" s="39"/>
    </row>
    <row r="176" spans="1:22" ht="15" x14ac:dyDescent="0.25">
      <c r="A176"/>
      <c r="B176"/>
      <c r="C176" s="20"/>
      <c r="D176" s="17"/>
      <c r="E176" s="22"/>
      <c r="F176" s="17"/>
      <c r="G176" s="22"/>
      <c r="H176" s="17"/>
      <c r="I176" s="17"/>
      <c r="J176" s="17"/>
      <c r="K176" s="22"/>
      <c r="L176" s="33"/>
      <c r="M176" s="33"/>
      <c r="S176" s="39"/>
      <c r="T176" s="39"/>
    </row>
    <row r="177" spans="1:20" ht="15" x14ac:dyDescent="0.25">
      <c r="A177"/>
      <c r="B177"/>
      <c r="C177" s="20"/>
      <c r="D177" s="17"/>
      <c r="E177" s="22"/>
      <c r="F177" s="17"/>
      <c r="G177" s="22"/>
      <c r="H177" s="17"/>
      <c r="I177" s="17"/>
      <c r="J177" s="17"/>
      <c r="K177" s="22"/>
      <c r="L177" s="33"/>
      <c r="M177" s="33"/>
      <c r="S177" s="39"/>
      <c r="T177" s="39"/>
    </row>
    <row r="178" spans="1:20" ht="15" x14ac:dyDescent="0.25">
      <c r="A178"/>
      <c r="B178"/>
      <c r="C178" s="20"/>
      <c r="D178" s="17"/>
      <c r="E178" s="22"/>
      <c r="F178" s="17"/>
      <c r="G178" s="22"/>
      <c r="H178" s="17"/>
      <c r="I178" s="17"/>
      <c r="J178" s="17"/>
      <c r="K178" s="22"/>
      <c r="L178" s="33"/>
      <c r="M178" s="33"/>
      <c r="S178" s="39"/>
      <c r="T178" s="39"/>
    </row>
    <row r="179" spans="1:20" ht="15" x14ac:dyDescent="0.25">
      <c r="A179"/>
      <c r="B179"/>
      <c r="C179" s="20"/>
      <c r="D179" s="17"/>
      <c r="E179" s="22"/>
      <c r="F179" s="17"/>
      <c r="G179" s="22"/>
      <c r="H179" s="17"/>
      <c r="I179" s="17"/>
      <c r="J179" s="17"/>
      <c r="K179" s="22"/>
      <c r="L179" s="33"/>
      <c r="M179" s="33"/>
      <c r="S179" s="39"/>
      <c r="T179" s="39"/>
    </row>
    <row r="180" spans="1:20" ht="15" x14ac:dyDescent="0.25">
      <c r="A180"/>
      <c r="B180"/>
      <c r="C180" s="20"/>
      <c r="D180" s="17"/>
      <c r="E180" s="22"/>
      <c r="F180" s="17"/>
      <c r="G180" s="22"/>
      <c r="H180" s="17"/>
      <c r="I180" s="17"/>
      <c r="J180" s="17"/>
      <c r="K180" s="22"/>
      <c r="L180" s="33"/>
      <c r="M180" s="33"/>
      <c r="S180" s="39"/>
      <c r="T180" s="39"/>
    </row>
    <row r="181" spans="1:20" ht="15" x14ac:dyDescent="0.25">
      <c r="A181"/>
      <c r="B181"/>
      <c r="C181" s="20"/>
      <c r="D181" s="17"/>
      <c r="E181" s="22"/>
      <c r="F181" s="17"/>
      <c r="G181" s="22"/>
      <c r="H181" s="17"/>
      <c r="I181" s="17"/>
      <c r="J181" s="17"/>
      <c r="K181" s="22"/>
      <c r="L181" s="33"/>
      <c r="M181" s="33"/>
      <c r="S181" s="39"/>
      <c r="T181" s="39"/>
    </row>
    <row r="182" spans="1:20" ht="15" x14ac:dyDescent="0.25">
      <c r="A182"/>
      <c r="B182"/>
      <c r="C182" s="20"/>
      <c r="D182" s="17"/>
      <c r="E182" s="22"/>
      <c r="F182" s="17"/>
      <c r="G182" s="22"/>
      <c r="H182" s="17"/>
      <c r="I182" s="17"/>
      <c r="J182" s="17"/>
      <c r="K182" s="22"/>
      <c r="L182" s="33"/>
      <c r="M182" s="33"/>
      <c r="S182" s="39"/>
      <c r="T182" s="39"/>
    </row>
    <row r="183" spans="1:20" ht="15" x14ac:dyDescent="0.25">
      <c r="A183"/>
      <c r="B183"/>
      <c r="C183" s="20"/>
      <c r="D183" s="17"/>
      <c r="E183" s="22"/>
      <c r="F183" s="17"/>
      <c r="G183" s="22"/>
      <c r="H183" s="17"/>
      <c r="I183" s="17"/>
      <c r="J183" s="17"/>
      <c r="K183" s="22"/>
      <c r="L183" s="33"/>
      <c r="M183" s="33"/>
      <c r="S183" s="39"/>
      <c r="T183" s="39"/>
    </row>
    <row r="184" spans="1:20" ht="15" x14ac:dyDescent="0.25">
      <c r="A184"/>
      <c r="B184"/>
      <c r="C184" s="20"/>
      <c r="D184" s="17"/>
      <c r="E184" s="22"/>
      <c r="F184" s="17"/>
      <c r="G184" s="22"/>
      <c r="H184" s="17"/>
      <c r="I184" s="17"/>
      <c r="J184" s="17"/>
      <c r="K184" s="22"/>
      <c r="L184" s="33"/>
      <c r="M184" s="33"/>
      <c r="S184" s="39"/>
      <c r="T184" s="39"/>
    </row>
    <row r="185" spans="1:20" ht="15" x14ac:dyDescent="0.25">
      <c r="A185"/>
      <c r="B185"/>
      <c r="C185" s="20"/>
      <c r="D185" s="17"/>
      <c r="E185" s="22"/>
      <c r="F185" s="17"/>
      <c r="G185" s="22"/>
      <c r="H185" s="17"/>
      <c r="I185" s="17"/>
      <c r="J185" s="17"/>
      <c r="K185" s="22"/>
      <c r="L185" s="33"/>
      <c r="M185" s="33"/>
      <c r="S185" s="39"/>
      <c r="T185" s="39"/>
    </row>
    <row r="186" spans="1:20" ht="15" x14ac:dyDescent="0.25">
      <c r="A186"/>
      <c r="B186"/>
      <c r="C186" s="20"/>
      <c r="D186" s="17"/>
      <c r="E186" s="22"/>
      <c r="F186" s="17"/>
      <c r="G186" s="22"/>
      <c r="H186" s="17"/>
      <c r="I186" s="17"/>
      <c r="J186" s="17"/>
      <c r="K186" s="22"/>
      <c r="L186" s="33"/>
      <c r="M186" s="33"/>
      <c r="S186" s="39"/>
      <c r="T186" s="39"/>
    </row>
    <row r="187" spans="1:20" ht="15" x14ac:dyDescent="0.25">
      <c r="A187"/>
      <c r="B187"/>
      <c r="C187" s="20"/>
      <c r="D187" s="17"/>
      <c r="E187" s="22"/>
      <c r="F187" s="17"/>
      <c r="G187" s="22"/>
      <c r="H187" s="17"/>
      <c r="I187" s="17"/>
      <c r="J187" s="17"/>
      <c r="K187" s="22"/>
      <c r="L187" s="33"/>
      <c r="M187" s="33"/>
      <c r="S187" s="39"/>
      <c r="T187" s="39"/>
    </row>
    <row r="188" spans="1:20" s="52" customFormat="1" ht="15" x14ac:dyDescent="0.25">
      <c r="A188" s="44"/>
      <c r="B188" s="44"/>
      <c r="C188" s="45"/>
      <c r="D188" s="46"/>
      <c r="E188" s="48"/>
      <c r="F188" s="46"/>
      <c r="G188" s="48"/>
      <c r="H188" s="46"/>
      <c r="I188" s="46"/>
      <c r="J188" s="46"/>
      <c r="K188" s="48"/>
      <c r="L188" s="64"/>
      <c r="M188" s="64"/>
      <c r="S188" s="66"/>
      <c r="T188" s="66"/>
    </row>
    <row r="189" spans="1:20" s="52" customFormat="1" ht="15" x14ac:dyDescent="0.25">
      <c r="A189" s="44"/>
      <c r="B189" s="44"/>
      <c r="C189" s="45"/>
      <c r="D189" s="46"/>
      <c r="E189" s="48"/>
      <c r="F189" s="46"/>
      <c r="G189" s="48"/>
      <c r="H189" s="46"/>
      <c r="I189" s="46"/>
      <c r="J189" s="46"/>
      <c r="K189" s="48"/>
      <c r="L189" s="64"/>
      <c r="M189" s="64"/>
      <c r="S189" s="66"/>
      <c r="T189" s="66"/>
    </row>
    <row r="190" spans="1:20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64"/>
      <c r="M190" s="64"/>
      <c r="N190" s="52"/>
      <c r="O190" s="52"/>
      <c r="P190" s="52"/>
      <c r="Q190" s="52"/>
      <c r="R190" s="52"/>
      <c r="S190" s="66"/>
      <c r="T190" s="66"/>
    </row>
    <row r="191" spans="1:20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64"/>
      <c r="M191" s="64"/>
      <c r="N191" s="52"/>
      <c r="O191" s="52"/>
      <c r="P191" s="52"/>
      <c r="Q191" s="52"/>
      <c r="R191" s="52"/>
      <c r="S191" s="66"/>
      <c r="T191" s="66"/>
    </row>
    <row r="192" spans="1:20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64"/>
      <c r="M192" s="64"/>
      <c r="N192" s="52"/>
      <c r="O192" s="52"/>
      <c r="P192" s="52"/>
      <c r="Q192" s="52"/>
      <c r="R192" s="52"/>
      <c r="S192" s="66"/>
      <c r="T192" s="66"/>
    </row>
    <row r="193" spans="1:20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64"/>
      <c r="M193" s="64"/>
      <c r="N193" s="52"/>
      <c r="O193" s="52"/>
      <c r="P193" s="52"/>
      <c r="Q193" s="52"/>
      <c r="R193" s="52"/>
      <c r="S193" s="66"/>
      <c r="T193" s="66"/>
    </row>
    <row r="194" spans="1:20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64"/>
      <c r="M194" s="64"/>
      <c r="N194" s="52"/>
      <c r="O194" s="52"/>
      <c r="P194" s="52"/>
      <c r="Q194" s="52"/>
      <c r="R194" s="52"/>
      <c r="S194" s="66"/>
      <c r="T194" s="66"/>
    </row>
    <row r="195" spans="1:20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64"/>
      <c r="M195" s="64"/>
      <c r="N195" s="52"/>
      <c r="O195" s="52"/>
      <c r="P195" s="52"/>
      <c r="Q195" s="52"/>
      <c r="R195" s="52"/>
      <c r="S195" s="66"/>
      <c r="T195" s="66"/>
    </row>
    <row r="196" spans="1:20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64"/>
      <c r="M196" s="64"/>
      <c r="N196" s="52"/>
      <c r="O196" s="52"/>
      <c r="P196" s="52"/>
      <c r="Q196" s="52"/>
      <c r="R196" s="52"/>
      <c r="S196" s="66"/>
      <c r="T196" s="66"/>
    </row>
    <row r="197" spans="1:20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64"/>
      <c r="M197" s="64"/>
      <c r="N197" s="52"/>
      <c r="O197" s="52"/>
      <c r="P197" s="52"/>
      <c r="Q197" s="52"/>
      <c r="R197" s="52"/>
      <c r="S197" s="66"/>
      <c r="T197" s="66"/>
    </row>
    <row r="198" spans="1:20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64"/>
      <c r="M198" s="64"/>
      <c r="N198" s="52"/>
      <c r="O198" s="52"/>
      <c r="P198" s="52"/>
      <c r="Q198" s="52"/>
      <c r="R198" s="52"/>
      <c r="S198" s="66"/>
      <c r="T198" s="66"/>
    </row>
    <row r="199" spans="1:20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64"/>
      <c r="M199" s="64"/>
      <c r="N199" s="52"/>
      <c r="O199" s="52"/>
      <c r="P199" s="52"/>
      <c r="Q199" s="52"/>
      <c r="R199" s="52"/>
      <c r="S199" s="66"/>
      <c r="T199" s="66"/>
    </row>
    <row r="200" spans="1:20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64"/>
      <c r="M200" s="64"/>
      <c r="N200" s="52"/>
      <c r="O200" s="52"/>
      <c r="P200" s="52"/>
      <c r="Q200" s="52"/>
      <c r="R200" s="52"/>
      <c r="S200" s="66"/>
      <c r="T200" s="66"/>
    </row>
    <row r="201" spans="1:20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64"/>
      <c r="M201" s="64"/>
      <c r="N201" s="52"/>
      <c r="O201" s="52"/>
      <c r="P201" s="52"/>
      <c r="Q201" s="52"/>
      <c r="R201" s="52"/>
      <c r="S201" s="66"/>
      <c r="T201" s="66"/>
    </row>
    <row r="202" spans="1:20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64"/>
      <c r="M202" s="64"/>
      <c r="N202" s="52"/>
      <c r="O202" s="52"/>
      <c r="P202" s="52"/>
      <c r="Q202" s="52"/>
      <c r="R202" s="52"/>
      <c r="S202" s="66"/>
      <c r="T202" s="66"/>
    </row>
    <row r="203" spans="1:20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64"/>
      <c r="M203" s="64"/>
      <c r="N203" s="52"/>
      <c r="O203" s="52"/>
      <c r="P203" s="52"/>
      <c r="Q203" s="52"/>
      <c r="R203" s="52"/>
      <c r="S203" s="66"/>
      <c r="T203" s="66"/>
    </row>
    <row r="204" spans="1:20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64"/>
      <c r="M204" s="64"/>
      <c r="N204" s="52"/>
      <c r="O204" s="52"/>
      <c r="P204" s="52"/>
      <c r="Q204" s="52"/>
      <c r="R204" s="52"/>
      <c r="S204" s="66"/>
      <c r="T204" s="66"/>
    </row>
    <row r="205" spans="1:20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64"/>
      <c r="M205" s="64"/>
      <c r="N205" s="52"/>
      <c r="O205" s="52"/>
      <c r="P205" s="52"/>
      <c r="Q205" s="52"/>
      <c r="R205" s="52"/>
      <c r="S205" s="66"/>
      <c r="T205" s="66"/>
    </row>
    <row r="206" spans="1:20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64"/>
      <c r="M206" s="64"/>
      <c r="N206" s="52"/>
      <c r="O206" s="52"/>
      <c r="P206" s="52"/>
      <c r="Q206" s="52"/>
      <c r="R206" s="52"/>
      <c r="S206" s="66"/>
      <c r="T206" s="66"/>
    </row>
    <row r="207" spans="1:20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64"/>
      <c r="M207" s="64"/>
      <c r="N207" s="52"/>
      <c r="O207" s="52"/>
      <c r="P207" s="52"/>
      <c r="Q207" s="52"/>
      <c r="R207" s="52"/>
      <c r="S207" s="66"/>
      <c r="T207" s="66"/>
    </row>
    <row r="208" spans="1:20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64"/>
      <c r="M208" s="64"/>
      <c r="N208" s="52"/>
      <c r="O208" s="52"/>
      <c r="P208" s="52"/>
      <c r="Q208" s="52"/>
      <c r="R208" s="52"/>
      <c r="S208" s="66"/>
      <c r="T208" s="66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64"/>
      <c r="M209" s="64"/>
      <c r="N209" s="52"/>
      <c r="O209" s="52"/>
      <c r="P209" s="52"/>
      <c r="Q209" s="52"/>
      <c r="R209" s="52"/>
      <c r="S209" s="66"/>
      <c r="T209" s="66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64"/>
      <c r="M210" s="64"/>
      <c r="N210" s="52"/>
      <c r="O210" s="52"/>
      <c r="P210" s="52"/>
      <c r="Q210" s="52"/>
      <c r="R210" s="52"/>
      <c r="S210" s="66"/>
      <c r="T210" s="66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64"/>
      <c r="M211" s="64"/>
      <c r="N211" s="52"/>
      <c r="O211" s="52"/>
      <c r="P211" s="52"/>
      <c r="Q211" s="52"/>
      <c r="R211" s="52"/>
      <c r="S211" s="66"/>
      <c r="T211" s="66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64"/>
      <c r="M212" s="64"/>
      <c r="N212" s="52"/>
      <c r="O212" s="52"/>
      <c r="P212" s="52"/>
      <c r="Q212" s="52"/>
      <c r="R212" s="52"/>
      <c r="S212" s="66"/>
      <c r="T212" s="66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64"/>
      <c r="M213" s="64"/>
      <c r="N213" s="52"/>
      <c r="O213" s="52"/>
      <c r="P213" s="52"/>
      <c r="Q213" s="52"/>
      <c r="R213" s="52"/>
      <c r="S213" s="66"/>
      <c r="T213" s="66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64"/>
      <c r="M214" s="64"/>
      <c r="N214" s="52"/>
      <c r="O214" s="52"/>
      <c r="P214" s="52"/>
      <c r="Q214" s="52"/>
      <c r="R214" s="52"/>
      <c r="S214" s="66"/>
      <c r="T214" s="66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64"/>
      <c r="M215" s="64"/>
      <c r="N215" s="52"/>
      <c r="O215" s="52"/>
      <c r="P215" s="52"/>
      <c r="Q215" s="52"/>
      <c r="R215" s="52"/>
      <c r="S215" s="66"/>
      <c r="T215" s="66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64"/>
      <c r="M216" s="64"/>
      <c r="N216" s="52"/>
      <c r="O216" s="52"/>
      <c r="P216" s="52"/>
      <c r="Q216" s="52"/>
      <c r="R216" s="52"/>
      <c r="S216" s="66"/>
      <c r="T216" s="66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64"/>
      <c r="M217" s="64"/>
      <c r="N217" s="52"/>
      <c r="O217" s="52"/>
      <c r="P217" s="52"/>
      <c r="Q217" s="52"/>
      <c r="R217" s="52"/>
      <c r="S217" s="66"/>
      <c r="T217" s="66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64"/>
      <c r="M218" s="64"/>
      <c r="N218" s="52"/>
      <c r="O218" s="52"/>
      <c r="P218" s="52"/>
      <c r="Q218" s="52"/>
      <c r="R218" s="52"/>
      <c r="S218" s="66"/>
      <c r="T218" s="66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64"/>
      <c r="M219" s="64"/>
      <c r="N219" s="52"/>
      <c r="O219" s="52"/>
      <c r="P219" s="52"/>
      <c r="Q219" s="52"/>
      <c r="R219" s="52"/>
      <c r="S219" s="66"/>
      <c r="T219" s="66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64"/>
      <c r="M220" s="64"/>
      <c r="N220" s="52"/>
      <c r="O220" s="52"/>
      <c r="P220" s="52"/>
      <c r="Q220" s="52"/>
      <c r="R220" s="52"/>
      <c r="S220" s="66"/>
      <c r="T220" s="66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64"/>
      <c r="M221" s="64"/>
      <c r="N221" s="52"/>
      <c r="O221" s="52"/>
      <c r="P221" s="52"/>
      <c r="Q221" s="52"/>
      <c r="R221" s="52"/>
      <c r="S221" s="66"/>
      <c r="T221" s="66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64"/>
      <c r="M222" s="64"/>
      <c r="N222" s="52"/>
      <c r="O222" s="52"/>
      <c r="P222" s="52"/>
      <c r="Q222" s="52"/>
      <c r="R222" s="52"/>
      <c r="S222" s="66"/>
      <c r="T222" s="66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64"/>
      <c r="M223" s="64"/>
      <c r="N223" s="52"/>
      <c r="O223" s="52"/>
      <c r="P223" s="52"/>
      <c r="Q223" s="52"/>
      <c r="R223" s="52"/>
      <c r="S223" s="66"/>
      <c r="T223" s="66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64"/>
      <c r="M224" s="64"/>
      <c r="N224" s="52"/>
      <c r="O224" s="52"/>
      <c r="P224" s="52"/>
      <c r="Q224" s="52"/>
      <c r="R224" s="52"/>
      <c r="S224" s="66"/>
      <c r="T224" s="66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64"/>
      <c r="M225" s="64"/>
      <c r="N225" s="52"/>
      <c r="O225" s="52"/>
      <c r="P225" s="52"/>
      <c r="Q225" s="52"/>
      <c r="R225" s="52"/>
      <c r="S225" s="66"/>
      <c r="T225" s="66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64"/>
      <c r="M226" s="64"/>
      <c r="N226" s="52"/>
      <c r="O226" s="52"/>
      <c r="P226" s="52"/>
      <c r="Q226" s="52"/>
      <c r="R226" s="52"/>
      <c r="S226" s="66"/>
      <c r="T226" s="66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64"/>
      <c r="M227" s="64"/>
      <c r="N227" s="52"/>
      <c r="O227" s="52"/>
      <c r="P227" s="52"/>
      <c r="Q227" s="52"/>
      <c r="R227" s="52"/>
      <c r="S227" s="66"/>
      <c r="T227" s="66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64"/>
      <c r="M228" s="64"/>
      <c r="N228" s="52"/>
      <c r="O228" s="52"/>
      <c r="P228" s="52"/>
      <c r="Q228" s="52"/>
      <c r="R228" s="52"/>
      <c r="S228" s="66"/>
      <c r="T228" s="66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64"/>
      <c r="M229" s="64"/>
      <c r="N229" s="52"/>
      <c r="O229" s="52"/>
      <c r="P229" s="52"/>
      <c r="Q229" s="52"/>
      <c r="R229" s="52"/>
      <c r="S229" s="66"/>
      <c r="T229" s="66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64"/>
      <c r="M230" s="64"/>
      <c r="N230" s="52"/>
      <c r="O230" s="52"/>
      <c r="P230" s="52"/>
      <c r="Q230" s="52"/>
      <c r="R230" s="52"/>
      <c r="S230" s="66"/>
      <c r="T230" s="66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64"/>
      <c r="M231" s="64"/>
      <c r="S231" s="66"/>
      <c r="T231" s="66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64"/>
      <c r="M232" s="64"/>
      <c r="N232" s="52"/>
      <c r="O232" s="52"/>
      <c r="P232" s="52"/>
      <c r="Q232" s="52"/>
      <c r="R232" s="52"/>
      <c r="S232" s="66"/>
      <c r="T232" s="66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64"/>
      <c r="M233" s="64"/>
      <c r="N233" s="52"/>
      <c r="O233" s="52"/>
      <c r="P233" s="52"/>
      <c r="Q233" s="52"/>
      <c r="R233" s="52"/>
      <c r="S233" s="66"/>
      <c r="T233" s="66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64"/>
      <c r="M234" s="64"/>
      <c r="N234" s="52"/>
      <c r="O234" s="52"/>
      <c r="P234" s="52"/>
      <c r="Q234" s="52"/>
      <c r="R234" s="52"/>
      <c r="S234" s="66"/>
      <c r="T234" s="66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64"/>
      <c r="M235" s="64"/>
      <c r="N235" s="52"/>
      <c r="O235" s="52"/>
      <c r="P235" s="52"/>
      <c r="Q235" s="52"/>
      <c r="R235" s="52"/>
      <c r="S235" s="66"/>
      <c r="T235" s="66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64"/>
      <c r="M236" s="64"/>
      <c r="N236" s="52"/>
      <c r="O236" s="52"/>
      <c r="P236" s="52"/>
      <c r="Q236" s="52"/>
      <c r="R236" s="52"/>
      <c r="S236" s="66"/>
      <c r="T236" s="66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64"/>
      <c r="M237" s="64"/>
      <c r="N237" s="52"/>
      <c r="O237" s="52"/>
      <c r="P237" s="52"/>
      <c r="Q237" s="52"/>
      <c r="R237" s="52"/>
      <c r="S237" s="66"/>
      <c r="T237" s="66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64"/>
      <c r="M238" s="64"/>
      <c r="N238" s="52"/>
      <c r="O238" s="52"/>
      <c r="P238" s="52"/>
      <c r="Q238" s="52"/>
      <c r="R238" s="52"/>
      <c r="S238" s="66"/>
      <c r="T238" s="66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64"/>
      <c r="M239" s="64"/>
      <c r="N239" s="52"/>
      <c r="O239" s="52"/>
      <c r="P239" s="52"/>
      <c r="Q239" s="52"/>
      <c r="R239" s="52"/>
      <c r="S239" s="66"/>
      <c r="T239" s="66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64"/>
      <c r="M240" s="64"/>
      <c r="N240" s="52"/>
      <c r="O240" s="52"/>
      <c r="P240" s="52"/>
      <c r="Q240" s="52"/>
      <c r="R240" s="52"/>
      <c r="S240" s="66"/>
      <c r="T240" s="66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64"/>
      <c r="M241" s="64"/>
      <c r="N241" s="52"/>
      <c r="O241" s="52"/>
      <c r="P241" s="52"/>
      <c r="Q241" s="52"/>
      <c r="R241" s="52"/>
      <c r="S241" s="66"/>
      <c r="T241" s="66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64"/>
      <c r="M242" s="64"/>
      <c r="N242" s="52"/>
      <c r="O242" s="52"/>
      <c r="P242" s="52"/>
      <c r="Q242" s="52"/>
      <c r="R242" s="52"/>
      <c r="S242" s="66"/>
      <c r="T242" s="66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64"/>
      <c r="M243" s="64"/>
      <c r="N243" s="52"/>
      <c r="O243" s="52"/>
      <c r="P243" s="52"/>
      <c r="Q243" s="52"/>
      <c r="R243" s="52"/>
      <c r="S243" s="66"/>
      <c r="T243" s="66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64"/>
      <c r="M244" s="64"/>
      <c r="N244" s="52"/>
      <c r="O244" s="52"/>
      <c r="P244" s="52"/>
      <c r="Q244" s="52"/>
      <c r="R244" s="52"/>
      <c r="S244" s="66"/>
      <c r="T244" s="66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64"/>
      <c r="M245" s="64"/>
      <c r="N245" s="52"/>
      <c r="O245" s="52"/>
      <c r="P245" s="52"/>
      <c r="Q245" s="52"/>
      <c r="R245" s="52"/>
      <c r="S245" s="66"/>
      <c r="T245" s="66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64"/>
      <c r="M246" s="64"/>
      <c r="N246" s="52"/>
      <c r="O246" s="52"/>
      <c r="P246" s="52"/>
      <c r="Q246" s="52"/>
      <c r="R246" s="52"/>
      <c r="S246" s="66"/>
      <c r="T246" s="66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64"/>
      <c r="M247" s="64"/>
      <c r="N247" s="52"/>
      <c r="O247" s="52"/>
      <c r="P247" s="52"/>
      <c r="Q247" s="52"/>
      <c r="R247" s="52"/>
      <c r="S247" s="66"/>
      <c r="T247" s="66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64"/>
      <c r="M248" s="64"/>
      <c r="S248" s="66"/>
      <c r="T248" s="66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64"/>
      <c r="M315" s="64"/>
      <c r="S315" s="66"/>
      <c r="T315" s="66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178" activePane="bottomLeft" state="frozen"/>
      <selection pane="bottomLeft" activeCell="T217" sqref="T2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94" t="s">
        <v>9</v>
      </c>
      <c r="B1" s="94"/>
      <c r="C1" s="95"/>
      <c r="D1" s="18"/>
      <c r="E1" s="96" t="s">
        <v>25</v>
      </c>
      <c r="F1" s="94"/>
      <c r="G1" s="95"/>
      <c r="H1" s="96" t="s">
        <v>23</v>
      </c>
      <c r="I1" s="94"/>
      <c r="J1" s="95"/>
      <c r="K1" s="96" t="s">
        <v>11</v>
      </c>
      <c r="L1" s="94"/>
      <c r="M1" s="95"/>
      <c r="N1" s="96" t="s">
        <v>181</v>
      </c>
      <c r="O1" s="94"/>
      <c r="P1" s="94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2" customFormat="1" ht="15" x14ac:dyDescent="0.25">
      <c r="A186" s="55">
        <v>3.01</v>
      </c>
      <c r="B186" s="55">
        <v>3.23</v>
      </c>
      <c r="C186" s="55">
        <v>2.59</v>
      </c>
      <c r="D186" s="56">
        <f t="shared" si="17"/>
        <v>2.7923822941462895E-2</v>
      </c>
      <c r="E186" s="57">
        <f>IF(OR($A186="",$B186="",$C186=""),"",A186*'MPTO_working_3-way'!$I185)</f>
        <v>3.0940507070538033</v>
      </c>
      <c r="F186" s="58">
        <f>IF(OR($A186="",$B186="",$C186=""),"",B186*'MPTO_working_3-way'!$I185)</f>
        <v>3.3201939481009251</v>
      </c>
      <c r="G186" s="59">
        <f>IF(OR($A186="",$B186="",$C186=""),"",C186*'MPTO_working_3-way'!$I185)</f>
        <v>2.6623227014183888</v>
      </c>
      <c r="H186" s="57">
        <f>IF(OR($A186="",$B186="",$C186=""),"",'MPTO_working_3-way'!E185)</f>
        <v>3.0967616692937519</v>
      </c>
      <c r="I186" s="58">
        <f>IF(OR($A186="",$B186="",$C186=""),"",'MPTO_working_3-way'!F185)</f>
        <v>3.3301188557484283</v>
      </c>
      <c r="J186" s="59">
        <f>IF(OR($A186="",$B186="",$C186=""),"",'MPTO_working_3-way'!G185)</f>
        <v>2.6539810257655025</v>
      </c>
      <c r="K186" s="57">
        <f>IF(OR($A186="",$B186="",$C186=""),"",'OddsRatio_working_3-way'!H185)</f>
        <v>3.0957803455834147</v>
      </c>
      <c r="L186" s="58">
        <f>IF(OR($A186="",$B186="",$C186=""),"",'OddsRatio_working_3-way'!I185)</f>
        <v>3.3251692391298584</v>
      </c>
      <c r="M186" s="59">
        <f>IF(OR($A186="",$B186="",$C186=""),"",'OddsRatio_working_3-way'!J185)</f>
        <v>2.657856094267478</v>
      </c>
      <c r="N186" s="60">
        <f t="shared" ref="N186:N196" si="39">(1/E186)* 100</f>
        <v>32.320090867295889</v>
      </c>
      <c r="O186" s="61">
        <f t="shared" ref="O186:O196" si="40">(1/F186)* 100</f>
        <v>30.118722449089972</v>
      </c>
      <c r="P186" s="61">
        <f t="shared" ref="P186:P196" si="41">(1/G186)* 100</f>
        <v>37.561186683614132</v>
      </c>
      <c r="Q186" s="55" t="s">
        <v>285</v>
      </c>
      <c r="R186" s="55" t="s">
        <v>80</v>
      </c>
      <c r="S186" s="55" t="s">
        <v>463</v>
      </c>
      <c r="T186" s="62">
        <v>100</v>
      </c>
      <c r="U186" s="62">
        <f t="shared" si="30"/>
        <v>66.777408637873762</v>
      </c>
      <c r="V186" s="62">
        <f t="shared" si="31"/>
        <v>69.040247678018574</v>
      </c>
      <c r="W186" s="62">
        <f t="shared" si="32"/>
        <v>61.389961389961393</v>
      </c>
      <c r="X186" s="62">
        <f t="shared" si="33"/>
        <v>69.569790932020041</v>
      </c>
      <c r="Y186" s="62">
        <f t="shared" si="34"/>
        <v>71.832629972164867</v>
      </c>
      <c r="Z186" s="62">
        <f t="shared" si="35"/>
        <v>64.182343684107664</v>
      </c>
      <c r="AA186" s="62">
        <f t="shared" si="36"/>
        <v>-2.7923822941462788</v>
      </c>
      <c r="AB186" s="62">
        <f t="shared" si="37"/>
        <v>-2.792382294146293</v>
      </c>
      <c r="AC186" s="62">
        <f t="shared" si="38"/>
        <v>-2.7923822941462717</v>
      </c>
      <c r="AD186" s="63"/>
      <c r="AE186" s="63"/>
      <c r="AF186" s="55">
        <v>2.21</v>
      </c>
      <c r="AG186" s="55">
        <v>1.72</v>
      </c>
      <c r="AH186" s="63"/>
      <c r="AI186" s="63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7">
        <f t="shared" si="74"/>
        <v>33.105072621799621</v>
      </c>
      <c r="O311" s="68">
        <f t="shared" si="75"/>
        <v>24.578008461639111</v>
      </c>
      <c r="P311" s="68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77" customFormat="1" ht="15" x14ac:dyDescent="0.25">
      <c r="A373" s="69">
        <v>5.65</v>
      </c>
      <c r="B373" s="69">
        <v>4.5599999999999996</v>
      </c>
      <c r="C373" s="69">
        <v>1.57</v>
      </c>
      <c r="D373" s="70">
        <f t="shared" si="86"/>
        <v>3.323207121574856E-2</v>
      </c>
      <c r="E373" s="71">
        <f>IF(OR($A373="",$B373="",$C373=""),"",A373*'MPTO_working_3-way'!$I372)</f>
        <v>5.8377612023689798</v>
      </c>
      <c r="F373" s="72">
        <f>IF(OR($A373="",$B373="",$C373=""),"",B373*'MPTO_working_3-way'!$I372)</f>
        <v>4.7115382447438128</v>
      </c>
      <c r="G373" s="73">
        <f>IF(OR($A373="",$B373="",$C373=""),"",C373*'MPTO_working_3-way'!$I372)</f>
        <v>1.6221743518087253</v>
      </c>
      <c r="H373" s="71">
        <f>IF(OR($A373="",$B373="",$C373=""),"",'MPTO_working_3-way'!E372)</f>
        <v>6.0272264269586131</v>
      </c>
      <c r="I373" s="72">
        <f>IF(OR($A373="",$B373="",$C373=""),"",'MPTO_working_3-way'!F372)</f>
        <v>4.8025921270512688</v>
      </c>
      <c r="J373" s="73">
        <f>IF(OR($A373="",$B373="",$C373=""),"",'MPTO_working_3-way'!G372)</f>
        <v>1.5977878484400727</v>
      </c>
      <c r="K373" s="71">
        <f>IF(OR($A373="",$B373="",$C373=""),"",'OddsRatio_working_3-way'!H372)</f>
        <v>5.9428069980555023</v>
      </c>
      <c r="L373" s="72">
        <f>IF(OR($A373="",$B373="",$C373=""),"",'OddsRatio_working_3-way'!I372)</f>
        <v>4.7841705189414165</v>
      </c>
      <c r="M373" s="73">
        <f>IF(OR($A373="",$B373="",$C373=""),"",'OddsRatio_working_3-way'!J372)</f>
        <v>1.6058924707293838</v>
      </c>
      <c r="N373" s="74">
        <f t="shared" ref="N373:N430" si="99">(1/E373)* 100</f>
        <v>17.129854499601617</v>
      </c>
      <c r="O373" s="75">
        <f t="shared" ref="O373:O430" si="100">(1/F373)* 100</f>
        <v>21.224490772532707</v>
      </c>
      <c r="P373" s="75">
        <f t="shared" ref="P373:P430" si="101">(1/G373)* 100</f>
        <v>61.645654727865683</v>
      </c>
      <c r="Q373" s="69" t="s">
        <v>454</v>
      </c>
      <c r="R373" s="69" t="s">
        <v>235</v>
      </c>
      <c r="S373" s="76">
        <v>44159</v>
      </c>
      <c r="T373" s="77">
        <v>100</v>
      </c>
      <c r="U373" s="77">
        <f t="shared" ref="U373:U384" si="102">(1/A373)*((T373*A373)-T373)</f>
        <v>82.30088495575221</v>
      </c>
      <c r="V373" s="77">
        <f t="shared" ref="V373:V384" si="103">(1/B373)*((T373*B373)-T373)</f>
        <v>78.070175438596479</v>
      </c>
      <c r="W373" s="77">
        <f t="shared" ref="W373:W384" si="104">(1/C373)*((T373*C373)-T373)</f>
        <v>36.30573248407643</v>
      </c>
      <c r="X373" s="77">
        <f t="shared" ref="X373:X384" si="105">((1/B373)+(1/C373))*T373</f>
        <v>85.624092077327077</v>
      </c>
      <c r="Y373" s="77">
        <f t="shared" ref="Y373:Y384" si="106">((1/A373)+(1/C373))*T373</f>
        <v>81.393382560171347</v>
      </c>
      <c r="Z373" s="77">
        <f t="shared" ref="Z373:Z384" si="107">((1/A373)+(1/B373))*T373</f>
        <v>39.628939605651297</v>
      </c>
      <c r="AA373" s="77">
        <f t="shared" ref="AA373:AA384" si="108">U373-X373</f>
        <v>-3.3232071215748675</v>
      </c>
      <c r="AB373" s="77">
        <f t="shared" ref="AB373:AB384" si="109">V373-Y373</f>
        <v>-3.3232071215748675</v>
      </c>
      <c r="AC373" s="77">
        <f t="shared" ref="AC373:AC384" si="110">W373-Z373</f>
        <v>-3.3232071215748675</v>
      </c>
      <c r="AD373" s="78"/>
      <c r="AE373" s="78"/>
      <c r="AF373" s="69">
        <v>1.61</v>
      </c>
      <c r="AG373" s="69">
        <v>2.41</v>
      </c>
      <c r="AH373" s="78"/>
      <c r="AI373" s="78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1" si="111">(1/A385)*((T385*A385)-T385)</f>
        <v>68.944099378881987</v>
      </c>
      <c r="V385" s="52">
        <f t="shared" ref="V385:V431" si="112">(1/B385)*((T385*B385)-T385)</f>
        <v>70.414201183431956</v>
      </c>
      <c r="W385" s="52">
        <f t="shared" ref="W385:W431" si="113">(1/C385)*((T385*C385)-T385)</f>
        <v>57.805907172995774</v>
      </c>
      <c r="X385" s="52">
        <f t="shared" ref="X385:X431" si="114">((1/B385)+(1/C385))*T385</f>
        <v>71.779891643572256</v>
      </c>
      <c r="Y385" s="52">
        <f t="shared" ref="Y385:Y431" si="115">((1/A385)+(1/C385))*T385</f>
        <v>73.249993448122225</v>
      </c>
      <c r="Z385" s="52">
        <f t="shared" ref="Z385:Z431" si="116">((1/A385)+(1/B385))*T385</f>
        <v>60.641699437686057</v>
      </c>
      <c r="AA385" s="52">
        <f t="shared" ref="AA385:AA431" si="117">U385-X385</f>
        <v>-2.8357922646902693</v>
      </c>
      <c r="AB385" s="52">
        <f t="shared" ref="AB385:AB431" si="118">V385-Y385</f>
        <v>-2.8357922646902693</v>
      </c>
      <c r="AC385" s="52">
        <f t="shared" ref="AC385:AC431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30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7">
        <f t="shared" si="99"/>
        <v>56.459724488251226</v>
      </c>
      <c r="O414" s="68">
        <f t="shared" si="100"/>
        <v>24.156897044724403</v>
      </c>
      <c r="P414" s="68">
        <f t="shared" si="101"/>
        <v>19.383378467024372</v>
      </c>
      <c r="Q414" s="23" t="s">
        <v>450</v>
      </c>
      <c r="R414" s="23" t="s">
        <v>462</v>
      </c>
      <c r="S414" s="79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 t="s">
        <v>469</v>
      </c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D415" s="42" t="s">
        <v>470</v>
      </c>
      <c r="AF415">
        <v>2.4300000000000002</v>
      </c>
      <c r="AG415">
        <v>1.61</v>
      </c>
      <c r="AH415" s="42" t="s">
        <v>472</v>
      </c>
      <c r="AI415" s="42" t="s">
        <v>473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D416" s="42" t="s">
        <v>469</v>
      </c>
      <c r="AF416">
        <v>2.4</v>
      </c>
      <c r="AG416">
        <v>1.62</v>
      </c>
      <c r="AH416" s="42" t="s">
        <v>474</v>
      </c>
      <c r="AI416" s="42" t="s">
        <v>475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D417" s="42" t="s">
        <v>470</v>
      </c>
      <c r="AF417">
        <v>2.27</v>
      </c>
      <c r="AG417">
        <v>1.68</v>
      </c>
      <c r="AH417" s="42" t="s">
        <v>476</v>
      </c>
      <c r="AI417" s="42" t="s">
        <v>475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D418" s="42" t="s">
        <v>469</v>
      </c>
      <c r="AF418">
        <v>2.11</v>
      </c>
      <c r="AG418">
        <v>1.79</v>
      </c>
      <c r="AH418" s="42" t="s">
        <v>477</v>
      </c>
      <c r="AI418" s="42" t="s">
        <v>473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D419" s="42" t="s">
        <v>470</v>
      </c>
      <c r="AF419">
        <v>2.37</v>
      </c>
      <c r="AG419">
        <v>1.64</v>
      </c>
      <c r="AH419" s="42" t="s">
        <v>474</v>
      </c>
      <c r="AI419" s="42" t="s">
        <v>475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D420" s="42" t="s">
        <v>469</v>
      </c>
      <c r="AF420">
        <v>2.17</v>
      </c>
      <c r="AG420">
        <v>1.76</v>
      </c>
      <c r="AH420" s="42" t="s">
        <v>474</v>
      </c>
      <c r="AI420" s="42" t="s">
        <v>475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4.25" customHeight="1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D422" s="42" t="s">
        <v>467</v>
      </c>
      <c r="AF422">
        <v>1.79</v>
      </c>
      <c r="AG422">
        <v>2.1</v>
      </c>
      <c r="AH422" s="42" t="s">
        <v>474</v>
      </c>
      <c r="AI422" s="42" t="s">
        <v>473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D423" s="42" t="s">
        <v>469</v>
      </c>
      <c r="AF423">
        <v>2.8</v>
      </c>
      <c r="AG423">
        <v>1.47</v>
      </c>
      <c r="AH423" s="42" t="s">
        <v>478</v>
      </c>
      <c r="AI423" s="42" t="s">
        <v>475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s="87" customFormat="1" ht="15" x14ac:dyDescent="0.25">
      <c r="A431" s="31">
        <v>3.17</v>
      </c>
      <c r="B431" s="31">
        <v>3.57</v>
      </c>
      <c r="C431" s="31">
        <v>2.31</v>
      </c>
      <c r="D431" s="80">
        <f t="shared" ref="D431:D473" si="121">IF(OR($A431="",$B431="",$C431=""),"",(1/A431)+(1/B431)+(1/C431)-1)</f>
        <v>2.8469890967571354E-2</v>
      </c>
      <c r="E431" s="81">
        <f>IF(OR($A431="",$B431="",$C431=""),"",A431*'MPTO_working_3-way'!$I430)</f>
        <v>3.260249554367201</v>
      </c>
      <c r="F431" s="82">
        <f>IF(OR($A431="",$B431="",$C431=""),"",B431*'MPTO_working_3-way'!$I430)</f>
        <v>3.6716375107542296</v>
      </c>
      <c r="G431" s="83">
        <f>IF(OR($A431="",$B431="",$C431=""),"",C431*'MPTO_working_3-way'!$I430)</f>
        <v>2.3757654481350898</v>
      </c>
      <c r="H431" s="81">
        <f>IF(OR($A431="",$B431="",$C431=""),"",'MPTO_working_3-way'!E430)</f>
        <v>3.2683215202435716</v>
      </c>
      <c r="I431" s="82">
        <f>IF(OR($A431="",$B431="",$C431=""),"",'MPTO_working_3-way'!F430)</f>
        <v>3.6951899701086117</v>
      </c>
      <c r="J431" s="83">
        <f>IF(OR($A431="",$B431="",$C431=""),"",'MPTO_working_3-way'!G430)</f>
        <v>2.3617743835766309</v>
      </c>
      <c r="K431" s="81">
        <f>IF(OR($A431="",$B431="",$C431=""),"",'OddsRatio_working_3-way'!H430)</f>
        <v>3.2658508704007407</v>
      </c>
      <c r="L431" s="82">
        <f>IF(OR($A431="",$B431="",$C431=""),"",'OddsRatio_working_3-way'!I430)</f>
        <v>3.6835192336082492</v>
      </c>
      <c r="M431" s="83">
        <f>IF(OR($A431="",$B431="",$C431=""),"",'OddsRatio_working_3-way'!J430)</f>
        <v>2.3678638895045943</v>
      </c>
      <c r="N431" s="84">
        <f t="shared" ref="N431:N473" si="122">(1/E431)* 100</f>
        <v>30.672498633132868</v>
      </c>
      <c r="O431" s="85">
        <f t="shared" ref="O431:O473" si="123">(1/F431)* 100</f>
        <v>27.235804108412093</v>
      </c>
      <c r="P431" s="85">
        <f t="shared" ref="P431:P473" si="124">(1/G431)* 100</f>
        <v>42.091697258455049</v>
      </c>
      <c r="Q431" s="31" t="s">
        <v>241</v>
      </c>
      <c r="R431" s="31" t="s">
        <v>449</v>
      </c>
      <c r="S431" s="86">
        <v>44162</v>
      </c>
      <c r="T431" s="87">
        <v>100</v>
      </c>
      <c r="U431" s="87">
        <f t="shared" si="111"/>
        <v>68.454258675078862</v>
      </c>
      <c r="V431" s="87">
        <f t="shared" si="112"/>
        <v>71.988795518207283</v>
      </c>
      <c r="W431" s="87">
        <f t="shared" si="113"/>
        <v>56.709956709956707</v>
      </c>
      <c r="X431" s="87">
        <f t="shared" si="114"/>
        <v>71.301247771836003</v>
      </c>
      <c r="Y431" s="87">
        <f t="shared" si="115"/>
        <v>74.835784614964425</v>
      </c>
      <c r="Z431" s="87">
        <f t="shared" si="116"/>
        <v>59.556945806713848</v>
      </c>
      <c r="AA431" s="87">
        <f t="shared" si="117"/>
        <v>-2.8469890967571416</v>
      </c>
      <c r="AB431" s="87">
        <f t="shared" si="118"/>
        <v>-2.8469890967571416</v>
      </c>
      <c r="AC431" s="87">
        <f t="shared" si="119"/>
        <v>-2.8469890967571416</v>
      </c>
      <c r="AD431" s="88"/>
      <c r="AE431" s="88"/>
      <c r="AF431" s="31">
        <v>1.85</v>
      </c>
      <c r="AG431" s="31">
        <v>2.0499999999999998</v>
      </c>
      <c r="AH431" s="88" t="s">
        <v>491</v>
      </c>
      <c r="AI431" s="88"/>
    </row>
    <row r="432" spans="1:35" ht="15" x14ac:dyDescent="0.25">
      <c r="A432">
        <v>1.93</v>
      </c>
      <c r="B432">
        <v>3.65</v>
      </c>
      <c r="C432">
        <v>4.29</v>
      </c>
      <c r="D432" s="45">
        <f t="shared" si="121"/>
        <v>2.5207550865865791E-2</v>
      </c>
      <c r="E432" s="46">
        <f>IF(OR($A432="",$B432="",$C432=""),"",A432*'MPTO_working_3-way'!$I431)</f>
        <v>1.9786505731711208</v>
      </c>
      <c r="F432" s="47">
        <f>IF(OR($A432="",$B432="",$C432=""),"",B432*'MPTO_working_3-way'!$I431)</f>
        <v>3.7420075606604102</v>
      </c>
      <c r="G432" s="48">
        <f>IF(OR($A432="",$B432="",$C432=""),"",C432*'MPTO_working_3-way'!$I431)</f>
        <v>4.3981403932145646</v>
      </c>
      <c r="H432" s="46">
        <f>IF(OR($A432="",$B432="",$C432=""),"",'MPTO_working_3-way'!E431)</f>
        <v>1.9618144660766756</v>
      </c>
      <c r="I432" s="47">
        <f>IF(OR($A432="",$B432="",$C432=""),"",'MPTO_working_3-way'!F431)</f>
        <v>3.7654843430359</v>
      </c>
      <c r="J432" s="48">
        <f>IF(OR($A432="",$B432="",$C432=""),"",'MPTO_working_3-way'!G431)</f>
        <v>4.4504235163428882</v>
      </c>
      <c r="K432" s="46">
        <f>IF(OR($A432="",$B432="",$C432=""),"",'OddsRatio_working_3-way'!H431)</f>
        <v>1.9683545444480515</v>
      </c>
      <c r="L432" s="47">
        <f>IF(OR($A432="",$B432="",$C432=""),"",'OddsRatio_working_3-way'!I431)</f>
        <v>3.7592898309541254</v>
      </c>
      <c r="M432" s="48">
        <f>IF(OR($A432="",$B432="",$C432=""),"",'OddsRatio_working_3-way'!J431)</f>
        <v>4.4256843561656884</v>
      </c>
      <c r="N432" s="49">
        <f t="shared" si="122"/>
        <v>50.539494621191835</v>
      </c>
      <c r="O432" s="50">
        <f t="shared" si="123"/>
        <v>26.723623183260337</v>
      </c>
      <c r="P432" s="50">
        <f t="shared" si="124"/>
        <v>22.736882195547839</v>
      </c>
      <c r="Q432" t="s">
        <v>381</v>
      </c>
      <c r="R432" t="s">
        <v>368</v>
      </c>
      <c r="S432" s="40">
        <v>44162</v>
      </c>
      <c r="T432" s="4">
        <v>100</v>
      </c>
      <c r="U432" s="4">
        <f t="shared" ref="U432:U495" si="125">(1/A432)*((T432*A432)-T432)</f>
        <v>48.186528497409334</v>
      </c>
      <c r="V432" s="4">
        <f t="shared" ref="V432:V495" si="126">(1/B432)*((T432*B432)-T432)</f>
        <v>72.602739726027394</v>
      </c>
      <c r="W432" s="4">
        <f t="shared" ref="W432:W495" si="127">(1/C432)*((T432*C432)-T432)</f>
        <v>76.689976689976689</v>
      </c>
      <c r="X432" s="4">
        <f t="shared" ref="X432:X495" si="128">((1/B432)+(1/C432))*T432</f>
        <v>50.70728358399591</v>
      </c>
      <c r="Y432" s="4">
        <f t="shared" ref="Y432:Y495" si="129">((1/A432)+(1/C432))*T432</f>
        <v>75.123494812613984</v>
      </c>
      <c r="Z432" s="4">
        <f t="shared" ref="Z432:Z495" si="130">((1/A432)+(1/B432))*T432</f>
        <v>79.210731776563279</v>
      </c>
      <c r="AA432" s="4">
        <f t="shared" ref="AA432:AA495" si="131">U432-X432</f>
        <v>-2.5207550865865755</v>
      </c>
      <c r="AB432" s="4">
        <f t="shared" ref="AB432:AB495" si="132">V432-Y432</f>
        <v>-2.5207550865865898</v>
      </c>
      <c r="AC432" s="4">
        <f t="shared" ref="AC432:AC495" si="133">W432-Z432</f>
        <v>-2.5207550865865898</v>
      </c>
      <c r="AF432">
        <v>1.9</v>
      </c>
      <c r="AG432">
        <v>2.0099999999999998</v>
      </c>
      <c r="AH432" s="42" t="s">
        <v>490</v>
      </c>
    </row>
    <row r="433" spans="1:34" ht="15" x14ac:dyDescent="0.25">
      <c r="A433">
        <v>1.96</v>
      </c>
      <c r="B433">
        <v>3.83</v>
      </c>
      <c r="C433">
        <v>3.87</v>
      </c>
      <c r="D433" s="45">
        <f t="shared" si="121"/>
        <v>2.9698620193315817E-2</v>
      </c>
      <c r="E433" s="46">
        <f>IF(OR($A433="",$B433="",$C433=""),"",A433*'MPTO_working_3-way'!$I432)</f>
        <v>2.0182092955788988</v>
      </c>
      <c r="F433" s="47">
        <f>IF(OR($A433="",$B433="",$C433=""),"",B433*'MPTO_working_3-way'!$I432)</f>
        <v>3.9437457153403996</v>
      </c>
      <c r="G433" s="48">
        <f>IF(OR($A433="",$B433="",$C433=""),"",C433*'MPTO_working_3-way'!$I432)</f>
        <v>3.9849336601481324</v>
      </c>
      <c r="H433" s="46">
        <f>IF(OR($A433="",$B433="",$C433=""),"",'MPTO_working_3-way'!E432)</f>
        <v>1.9987825752400332</v>
      </c>
      <c r="I433" s="47">
        <f>IF(OR($A433="",$B433="",$C433=""),"",'MPTO_working_3-way'!F432)</f>
        <v>3.9809382219263156</v>
      </c>
      <c r="J433" s="48">
        <f>IF(OR($A433="",$B433="",$C433=""),"",'MPTO_working_3-way'!G432)</f>
        <v>4.0241708967413583</v>
      </c>
      <c r="K433" s="46">
        <f>IF(OR($A433="",$B433="",$C433=""),"",'OddsRatio_working_3-way'!H432)</f>
        <v>2.0063275067462323</v>
      </c>
      <c r="L433" s="47">
        <f>IF(OR($A433="",$B433="",$C433=""),"",'OddsRatio_working_3-way'!I432)</f>
        <v>3.9665696292623309</v>
      </c>
      <c r="M433" s="48">
        <f>IF(OR($A433="",$B433="",$C433=""),"",'OddsRatio_working_3-way'!J432)</f>
        <v>4.0084999420434251</v>
      </c>
      <c r="N433" s="49">
        <f t="shared" si="122"/>
        <v>49.548874945259932</v>
      </c>
      <c r="O433" s="50">
        <f t="shared" si="123"/>
        <v>25.356604410629103</v>
      </c>
      <c r="P433" s="50">
        <f t="shared" si="124"/>
        <v>25.094520644110968</v>
      </c>
      <c r="Q433" t="s">
        <v>375</v>
      </c>
      <c r="R433" t="s">
        <v>386</v>
      </c>
      <c r="S433" s="40">
        <v>44162</v>
      </c>
      <c r="T433" s="4">
        <v>100</v>
      </c>
      <c r="U433" s="4">
        <f t="shared" si="125"/>
        <v>48.979591836734699</v>
      </c>
      <c r="V433" s="4">
        <f t="shared" si="126"/>
        <v>73.890339425587456</v>
      </c>
      <c r="W433" s="4">
        <f t="shared" si="127"/>
        <v>74.160206718346245</v>
      </c>
      <c r="X433" s="4">
        <f t="shared" si="128"/>
        <v>51.949453856066278</v>
      </c>
      <c r="Y433" s="4">
        <f t="shared" si="129"/>
        <v>76.860201444919056</v>
      </c>
      <c r="Z433" s="4">
        <f t="shared" si="130"/>
        <v>77.130068737677831</v>
      </c>
      <c r="AA433" s="4">
        <f t="shared" si="131"/>
        <v>-2.969862019331579</v>
      </c>
      <c r="AB433" s="4">
        <f t="shared" si="132"/>
        <v>-2.9698620193316003</v>
      </c>
      <c r="AC433" s="4">
        <f t="shared" si="133"/>
        <v>-2.9698620193315861</v>
      </c>
      <c r="AF433">
        <v>1.62</v>
      </c>
      <c r="AG433">
        <v>2.4</v>
      </c>
      <c r="AH433" s="42" t="s">
        <v>492</v>
      </c>
    </row>
    <row r="434" spans="1:34" ht="15" x14ac:dyDescent="0.25">
      <c r="A434">
        <v>2.44</v>
      </c>
      <c r="B434">
        <v>3.51</v>
      </c>
      <c r="C434">
        <v>3</v>
      </c>
      <c r="D434" s="45">
        <f t="shared" si="121"/>
        <v>2.8069683807388612E-2</v>
      </c>
      <c r="E434" s="46">
        <f>IF(OR($A434="",$B434="",$C434=""),"",A434*'MPTO_working_3-way'!$I433)</f>
        <v>2.5084900284900282</v>
      </c>
      <c r="F434" s="47">
        <f>IF(OR($A434="",$B434="",$C434=""),"",B434*'MPTO_working_3-way'!$I433)</f>
        <v>3.6085245901639338</v>
      </c>
      <c r="G434" s="48">
        <f>IF(OR($A434="",$B434="",$C434=""),"",C434*'MPTO_working_3-way'!$I433)</f>
        <v>3.0842090514221656</v>
      </c>
      <c r="H434" s="46">
        <f>IF(OR($A434="",$B434="",$C434=""),"",'MPTO_working_3-way'!E433)</f>
        <v>2.4970066863629294</v>
      </c>
      <c r="I434" s="47">
        <f>IF(OR($A434="",$B434="",$C434=""),"",'MPTO_working_3-way'!F433)</f>
        <v>3.6291880897225823</v>
      </c>
      <c r="J434" s="48">
        <f>IF(OR($A434="",$B434="",$C434=""),"",'MPTO_working_3-way'!G433)</f>
        <v>3.0866410379625173</v>
      </c>
      <c r="K434" s="46">
        <f>IF(OR($A434="",$B434="",$C434=""),"",'OddsRatio_working_3-way'!H433)</f>
        <v>2.5022351419000084</v>
      </c>
      <c r="L434" s="47">
        <f>IF(OR($A434="",$B434="",$C434=""),"",'OddsRatio_working_3-way'!I433)</f>
        <v>3.6184793098395969</v>
      </c>
      <c r="M434" s="48">
        <f>IF(OR($A434="",$B434="",$C434=""),"",'OddsRatio_working_3-way'!J433)</f>
        <v>3.0864376970833449</v>
      </c>
      <c r="N434" s="49">
        <f t="shared" si="122"/>
        <v>39.864619298564428</v>
      </c>
      <c r="O434" s="50">
        <f t="shared" si="123"/>
        <v>27.712157005269855</v>
      </c>
      <c r="P434" s="50">
        <f t="shared" si="124"/>
        <v>32.423223696165735</v>
      </c>
      <c r="Q434" t="s">
        <v>390</v>
      </c>
      <c r="R434" t="s">
        <v>384</v>
      </c>
      <c r="S434" s="40">
        <v>44162</v>
      </c>
      <c r="T434" s="4">
        <v>100</v>
      </c>
      <c r="U434" s="4">
        <f t="shared" si="125"/>
        <v>59.016393442622956</v>
      </c>
      <c r="V434" s="4">
        <f t="shared" si="126"/>
        <v>71.509971509971507</v>
      </c>
      <c r="W434" s="4">
        <f t="shared" si="127"/>
        <v>66.666666666666657</v>
      </c>
      <c r="X434" s="4">
        <f t="shared" si="128"/>
        <v>61.823361823361822</v>
      </c>
      <c r="Y434" s="4">
        <f t="shared" si="129"/>
        <v>74.316939890710373</v>
      </c>
      <c r="Z434" s="4">
        <f t="shared" si="130"/>
        <v>69.473635047405537</v>
      </c>
      <c r="AA434" s="4">
        <f t="shared" si="131"/>
        <v>-2.8069683807388657</v>
      </c>
      <c r="AB434" s="4">
        <f t="shared" si="132"/>
        <v>-2.8069683807388657</v>
      </c>
      <c r="AC434" s="4">
        <f t="shared" si="133"/>
        <v>-2.8069683807388799</v>
      </c>
      <c r="AF434">
        <v>1.74</v>
      </c>
      <c r="AG434">
        <v>2.1800000000000002</v>
      </c>
      <c r="AH434" s="42" t="s">
        <v>488</v>
      </c>
    </row>
    <row r="435" spans="1:34" ht="15" x14ac:dyDescent="0.25">
      <c r="A435">
        <v>2.1800000000000002</v>
      </c>
      <c r="B435">
        <v>3.3</v>
      </c>
      <c r="C435">
        <v>3.84</v>
      </c>
      <c r="D435" s="45">
        <f t="shared" si="121"/>
        <v>2.2162566027244868E-2</v>
      </c>
      <c r="E435" s="46">
        <f>IF(OR($A435="",$B435="",$C435=""),"",A435*'MPTO_working_3-way'!$I434)</f>
        <v>2.2283143939393941</v>
      </c>
      <c r="F435" s="47">
        <f>IF(OR($A435="",$B435="",$C435=""),"",B435*'MPTO_working_3-way'!$I434)</f>
        <v>3.3731364678899078</v>
      </c>
      <c r="G435" s="48">
        <f>IF(OR($A435="",$B435="",$C435=""),"",C435*'MPTO_working_3-way'!$I434)</f>
        <v>3.9251042535446201</v>
      </c>
      <c r="H435" s="46">
        <f>IF(OR($A435="",$B435="",$C435=""),"",'MPTO_working_3-way'!E434)</f>
        <v>2.215683129182735</v>
      </c>
      <c r="I435" s="47">
        <f>IF(OR($A435="",$B435="",$C435=""),"",'MPTO_working_3-way'!F434)</f>
        <v>3.3824604021980811</v>
      </c>
      <c r="J435" s="48">
        <f>IF(OR($A435="",$B435="",$C435=""),"",'MPTO_working_3-way'!G434)</f>
        <v>3.9521139011605277</v>
      </c>
      <c r="K435" s="46">
        <f>IF(OR($A435="",$B435="",$C435=""),"",'OddsRatio_working_3-way'!H434)</f>
        <v>2.2210101053596851</v>
      </c>
      <c r="L435" s="47">
        <f>IF(OR($A435="",$B435="",$C435=""),"",'OddsRatio_working_3-way'!I434)</f>
        <v>3.37993495112481</v>
      </c>
      <c r="M435" s="48">
        <f>IF(OR($A435="",$B435="",$C435=""),"",'OddsRatio_working_3-way'!J434)</f>
        <v>3.9387022874758526</v>
      </c>
      <c r="N435" s="49">
        <f t="shared" si="122"/>
        <v>44.876970804470695</v>
      </c>
      <c r="O435" s="50">
        <f t="shared" si="123"/>
        <v>29.645998895074587</v>
      </c>
      <c r="P435" s="50">
        <f t="shared" si="124"/>
        <v>25.477030300454722</v>
      </c>
      <c r="Q435" t="s">
        <v>34</v>
      </c>
      <c r="R435" t="s">
        <v>69</v>
      </c>
      <c r="S435" s="40">
        <v>44162</v>
      </c>
      <c r="T435" s="4">
        <v>100</v>
      </c>
      <c r="U435" s="4">
        <f t="shared" si="125"/>
        <v>54.128440366972484</v>
      </c>
      <c r="V435" s="4">
        <f t="shared" si="126"/>
        <v>69.696969696969703</v>
      </c>
      <c r="W435" s="4">
        <f t="shared" si="127"/>
        <v>73.958333333333343</v>
      </c>
      <c r="X435" s="4">
        <f t="shared" si="128"/>
        <v>56.344696969696969</v>
      </c>
      <c r="Y435" s="4">
        <f t="shared" si="129"/>
        <v>71.913226299694188</v>
      </c>
      <c r="Z435" s="4">
        <f t="shared" si="130"/>
        <v>76.174589936057828</v>
      </c>
      <c r="AA435" s="4">
        <f t="shared" si="131"/>
        <v>-2.216256602724485</v>
      </c>
      <c r="AB435" s="4">
        <f t="shared" si="132"/>
        <v>-2.216256602724485</v>
      </c>
      <c r="AC435" s="4">
        <f t="shared" si="133"/>
        <v>-2.216256602724485</v>
      </c>
      <c r="AF435">
        <v>2.42</v>
      </c>
      <c r="AG435">
        <v>1.62</v>
      </c>
      <c r="AH435" s="42" t="s">
        <v>478</v>
      </c>
    </row>
    <row r="436" spans="1:34" ht="15" x14ac:dyDescent="0.25">
      <c r="A436">
        <v>1.66</v>
      </c>
      <c r="B436">
        <v>3.89</v>
      </c>
      <c r="C436">
        <v>5.88</v>
      </c>
      <c r="D436" s="45">
        <f t="shared" si="121"/>
        <v>2.9547074505461124E-2</v>
      </c>
      <c r="E436" s="46">
        <f>IF(OR($A436="",$B436="",$C436=""),"",A436*'MPTO_working_3-way'!$I435)</f>
        <v>1.7090481436790654</v>
      </c>
      <c r="F436" s="47">
        <f>IF(OR($A436="",$B436="",$C436=""),"",B436*'MPTO_working_3-way'!$I435)</f>
        <v>4.0049381198262441</v>
      </c>
      <c r="G436" s="48">
        <f>IF(OR($A436="",$B436="",$C436=""),"",C436*'MPTO_working_3-way'!$I435)</f>
        <v>6.0537367980921113</v>
      </c>
      <c r="H436" s="46">
        <f>IF(OR($A436="",$B436="",$C436=""),"",'MPTO_working_3-way'!E435)</f>
        <v>1.6875910697535939</v>
      </c>
      <c r="I436" s="47">
        <f>IF(OR($A436="",$B436="",$C436=""),"",'MPTO_working_3-way'!F435)</f>
        <v>4.0449738982018504</v>
      </c>
      <c r="J436" s="48">
        <f>IF(OR($A436="",$B436="",$C436=""),"",'MPTO_working_3-way'!G435)</f>
        <v>6.2414569131749644</v>
      </c>
      <c r="K436" s="46">
        <f>IF(OR($A436="",$B436="",$C436=""),"",'OddsRatio_working_3-way'!H435)</f>
        <v>1.6952394693505914</v>
      </c>
      <c r="L436" s="47">
        <f>IF(OR($A436="",$B436="",$C436=""),"",'OddsRatio_working_3-way'!I435)</f>
        <v>4.0443061612472881</v>
      </c>
      <c r="M436" s="48">
        <f>IF(OR($A436="",$B436="",$C436=""),"",'OddsRatio_working_3-way'!J435)</f>
        <v>6.1405585006528609</v>
      </c>
      <c r="N436" s="49">
        <f t="shared" si="122"/>
        <v>58.512102406155833</v>
      </c>
      <c r="O436" s="50">
        <f t="shared" si="123"/>
        <v>24.969174805711738</v>
      </c>
      <c r="P436" s="50">
        <f t="shared" si="124"/>
        <v>16.518722788132429</v>
      </c>
      <c r="Q436" t="s">
        <v>42</v>
      </c>
      <c r="R436" t="s">
        <v>85</v>
      </c>
      <c r="S436" s="40">
        <v>44162</v>
      </c>
      <c r="T436" s="4">
        <v>100</v>
      </c>
      <c r="U436" s="4">
        <f t="shared" si="125"/>
        <v>39.759036144578317</v>
      </c>
      <c r="V436" s="4">
        <f t="shared" si="126"/>
        <v>74.293059125964007</v>
      </c>
      <c r="W436" s="4">
        <f t="shared" si="127"/>
        <v>82.993197278911566</v>
      </c>
      <c r="X436" s="4">
        <f t="shared" si="128"/>
        <v>42.71374359512442</v>
      </c>
      <c r="Y436" s="4">
        <f t="shared" si="129"/>
        <v>77.247766576510131</v>
      </c>
      <c r="Z436" s="4">
        <f t="shared" si="130"/>
        <v>85.947904729457676</v>
      </c>
      <c r="AA436" s="4">
        <f t="shared" si="131"/>
        <v>-2.9547074505461026</v>
      </c>
      <c r="AB436" s="4">
        <f t="shared" si="132"/>
        <v>-2.9547074505461239</v>
      </c>
      <c r="AC436" s="4">
        <f t="shared" si="133"/>
        <v>-2.9547074505461097</v>
      </c>
      <c r="AF436">
        <v>1.86</v>
      </c>
      <c r="AG436">
        <v>2.0299999999999998</v>
      </c>
      <c r="AH436" s="42" t="s">
        <v>489</v>
      </c>
    </row>
    <row r="437" spans="1:34" ht="15" x14ac:dyDescent="0.25">
      <c r="A437">
        <v>3.03</v>
      </c>
      <c r="B437">
        <v>3.25</v>
      </c>
      <c r="C437">
        <v>2.56</v>
      </c>
      <c r="D437" s="45">
        <f t="shared" si="121"/>
        <v>2.8350310992637739E-2</v>
      </c>
      <c r="E437" s="46">
        <f>IF(OR($A437="",$B437="",$C437=""),"",A437*'MPTO_working_3-way'!$I436)</f>
        <v>3.1159014423076923</v>
      </c>
      <c r="F437" s="47">
        <f>IF(OR($A437="",$B437="",$C437=""),"",B437*'MPTO_working_3-way'!$I436)</f>
        <v>3.3421385107260728</v>
      </c>
      <c r="G437" s="48">
        <f>IF(OR($A437="",$B437="",$C437=""),"",C437*'MPTO_working_3-way'!$I436)</f>
        <v>2.6325767961411528</v>
      </c>
      <c r="H437" s="46">
        <f>IF(OR($A437="",$B437="",$C437=""),"",'MPTO_working_3-way'!E436)</f>
        <v>3.1193179709057013</v>
      </c>
      <c r="I437" s="47">
        <f>IF(OR($A437="",$B437="",$C437=""),"",'MPTO_working_3-way'!F436)</f>
        <v>3.35297951293908</v>
      </c>
      <c r="J437" s="48">
        <f>IF(OR($A437="",$B437="",$C437=""),"",'MPTO_working_3-way'!G436)</f>
        <v>2.6234676250008673</v>
      </c>
      <c r="K437" s="46">
        <f>IF(OR($A437="",$B437="",$C437=""),"",'OddsRatio_working_3-way'!H436)</f>
        <v>3.1180550300511141</v>
      </c>
      <c r="L437" s="47">
        <f>IF(OR($A437="",$B437="",$C437=""),"",'OddsRatio_working_3-way'!I436)</f>
        <v>3.3475979397118261</v>
      </c>
      <c r="M437" s="48">
        <f>IF(OR($A437="",$B437="",$C437=""),"",'OddsRatio_working_3-way'!J436)</f>
        <v>2.6276679048668661</v>
      </c>
      <c r="N437" s="49">
        <f t="shared" si="122"/>
        <v>32.093441288675109</v>
      </c>
      <c r="O437" s="50">
        <f t="shared" si="123"/>
        <v>29.920962186057093</v>
      </c>
      <c r="P437" s="50">
        <f t="shared" si="124"/>
        <v>37.985596525267795</v>
      </c>
      <c r="Q437" t="s">
        <v>290</v>
      </c>
      <c r="R437" t="s">
        <v>301</v>
      </c>
      <c r="S437" s="40">
        <v>44162</v>
      </c>
      <c r="T437" s="4">
        <v>100</v>
      </c>
      <c r="U437" s="4">
        <f t="shared" si="125"/>
        <v>66.996699669967001</v>
      </c>
      <c r="V437" s="4">
        <f t="shared" si="126"/>
        <v>69.230769230769241</v>
      </c>
      <c r="W437" s="4">
        <f t="shared" si="127"/>
        <v>60.9375</v>
      </c>
      <c r="X437" s="4">
        <f t="shared" si="128"/>
        <v>69.831730769230774</v>
      </c>
      <c r="Y437" s="4">
        <f t="shared" si="129"/>
        <v>72.065800330032999</v>
      </c>
      <c r="Z437" s="4">
        <f t="shared" si="130"/>
        <v>63.772531099263773</v>
      </c>
      <c r="AA437" s="4">
        <f t="shared" si="131"/>
        <v>-2.8350310992637731</v>
      </c>
      <c r="AB437" s="4">
        <f t="shared" si="132"/>
        <v>-2.8350310992637588</v>
      </c>
      <c r="AC437" s="4">
        <f t="shared" si="133"/>
        <v>-2.8350310992637731</v>
      </c>
      <c r="AF437">
        <v>2.34</v>
      </c>
      <c r="AG437">
        <v>1.65</v>
      </c>
      <c r="AH437" s="42" t="s">
        <v>474</v>
      </c>
    </row>
    <row r="438" spans="1:34" ht="15" x14ac:dyDescent="0.25">
      <c r="A438">
        <v>1.61</v>
      </c>
      <c r="B438">
        <v>4.33</v>
      </c>
      <c r="C438">
        <v>5.44</v>
      </c>
      <c r="D438" s="45">
        <f t="shared" si="121"/>
        <v>3.5888424051214951E-2</v>
      </c>
      <c r="E438" s="46">
        <f>IF(OR($A438="",$B438="",$C438=""),"",A438*'MPTO_working_3-way'!$I437)</f>
        <v>1.6677803627224561</v>
      </c>
      <c r="F438" s="47">
        <f>IF(OR($A438="",$B438="",$C438=""),"",B438*'MPTO_working_3-way'!$I437)</f>
        <v>4.4853968761417606</v>
      </c>
      <c r="G438" s="48">
        <f>IF(OR($A438="",$B438="",$C438=""),"",C438*'MPTO_working_3-way'!$I437)</f>
        <v>5.6352330268386099</v>
      </c>
      <c r="H438" s="46">
        <f>IF(OR($A438="",$B438="",$C438=""),"",'MPTO_working_3-way'!E437)</f>
        <v>1.6416177564735557</v>
      </c>
      <c r="I438" s="47">
        <f>IF(OR($A438="",$B438="",$C438=""),"",'MPTO_working_3-way'!F437)</f>
        <v>4.5665421271074145</v>
      </c>
      <c r="J438" s="48">
        <f>IF(OR($A438="",$B438="",$C438=""),"",'MPTO_working_3-way'!G437)</f>
        <v>5.8186652068299738</v>
      </c>
      <c r="K438" s="46">
        <f>IF(OR($A438="",$B438="",$C438=""),"",'OddsRatio_working_3-way'!H437)</f>
        <v>1.6504753246897477</v>
      </c>
      <c r="L438" s="47">
        <f>IF(OR($A438="",$B438="",$C438=""),"",'OddsRatio_working_3-way'!I437)</f>
        <v>4.550955461011247</v>
      </c>
      <c r="M438" s="48">
        <f>IF(OR($A438="",$B438="",$C438=""),"",'OddsRatio_working_3-way'!J437)</f>
        <v>5.73460728134833</v>
      </c>
      <c r="N438" s="49">
        <f t="shared" si="122"/>
        <v>59.959933714989731</v>
      </c>
      <c r="O438" s="50">
        <f t="shared" si="123"/>
        <v>22.294571196566622</v>
      </c>
      <c r="P438" s="50">
        <f t="shared" si="124"/>
        <v>17.745495088443651</v>
      </c>
      <c r="Q438" t="s">
        <v>457</v>
      </c>
      <c r="R438" t="s">
        <v>442</v>
      </c>
      <c r="S438" s="40">
        <v>44162</v>
      </c>
      <c r="T438" s="4">
        <v>100</v>
      </c>
      <c r="U438" s="4">
        <f t="shared" si="125"/>
        <v>37.888198757763973</v>
      </c>
      <c r="V438" s="4">
        <f t="shared" si="126"/>
        <v>76.905311778290994</v>
      </c>
      <c r="W438" s="4">
        <f t="shared" si="127"/>
        <v>81.617647058823522</v>
      </c>
      <c r="X438" s="4">
        <f t="shared" si="128"/>
        <v>41.477041162885477</v>
      </c>
      <c r="Y438" s="4">
        <f t="shared" si="129"/>
        <v>80.494154183412491</v>
      </c>
      <c r="Z438" s="4">
        <f t="shared" si="130"/>
        <v>85.206489463945019</v>
      </c>
      <c r="AA438" s="4">
        <f t="shared" si="131"/>
        <v>-3.588842405121504</v>
      </c>
      <c r="AB438" s="4">
        <f t="shared" si="132"/>
        <v>-3.5888424051214969</v>
      </c>
      <c r="AC438" s="4">
        <f t="shared" si="133"/>
        <v>-3.5888424051214969</v>
      </c>
      <c r="AF438">
        <v>1.64</v>
      </c>
      <c r="AG438">
        <v>2.34</v>
      </c>
      <c r="AH438" s="42" t="s">
        <v>472</v>
      </c>
    </row>
    <row r="439" spans="1:34" ht="15" x14ac:dyDescent="0.25">
      <c r="A439">
        <v>3.19</v>
      </c>
      <c r="B439">
        <v>3.26</v>
      </c>
      <c r="C439">
        <v>2.4900000000000002</v>
      </c>
      <c r="D439" s="45">
        <f t="shared" si="121"/>
        <v>2.1834515784931341E-2</v>
      </c>
      <c r="E439" s="46">
        <f>IF(OR($A439="",$B439="",$C439=""),"",A439*'MPTO_working_3-way'!$I438)</f>
        <v>3.2596521053539309</v>
      </c>
      <c r="F439" s="47">
        <f>IF(OR($A439="",$B439="",$C439=""),"",B439*'MPTO_working_3-way'!$I438)</f>
        <v>3.3311805214588759</v>
      </c>
      <c r="G439" s="48">
        <f>IF(OR($A439="",$B439="",$C439=""),"",C439*'MPTO_working_3-way'!$I438)</f>
        <v>2.5443679443044793</v>
      </c>
      <c r="H439" s="46">
        <f>IF(OR($A439="",$B439="",$C439=""),"",'MPTO_working_3-way'!E438)</f>
        <v>3.2658238352807856</v>
      </c>
      <c r="I439" s="47">
        <f>IF(OR($A439="",$B439="",$C439=""),"",'MPTO_working_3-way'!F438)</f>
        <v>3.3392293624295073</v>
      </c>
      <c r="J439" s="48">
        <f>IF(OR($A439="",$B439="",$C439=""),"",'MPTO_working_3-way'!G438)</f>
        <v>2.5359582794994364</v>
      </c>
      <c r="K439" s="46">
        <f>IF(OR($A439="",$B439="",$C439=""),"",'OddsRatio_working_3-way'!H438)</f>
        <v>3.2631335254596086</v>
      </c>
      <c r="L439" s="47">
        <f>IF(OR($A439="",$B439="",$C439=""),"",'OddsRatio_working_3-way'!I438)</f>
        <v>3.3354711267300066</v>
      </c>
      <c r="M439" s="48">
        <f>IF(OR($A439="",$B439="",$C439=""),"",'OddsRatio_working_3-way'!J438)</f>
        <v>2.539757512755624</v>
      </c>
      <c r="N439" s="49">
        <f t="shared" si="122"/>
        <v>30.678120476645791</v>
      </c>
      <c r="O439" s="50">
        <f t="shared" si="123"/>
        <v>30.01938782837426</v>
      </c>
      <c r="P439" s="50">
        <f t="shared" si="124"/>
        <v>39.302491694979949</v>
      </c>
      <c r="Q439" t="s">
        <v>272</v>
      </c>
      <c r="R439" t="s">
        <v>251</v>
      </c>
      <c r="S439" s="40">
        <v>44162</v>
      </c>
      <c r="T439" s="4">
        <v>100</v>
      </c>
      <c r="U439" s="4">
        <f t="shared" si="125"/>
        <v>68.652037617554868</v>
      </c>
      <c r="V439" s="4">
        <f t="shared" si="126"/>
        <v>69.325153374233125</v>
      </c>
      <c r="W439" s="4">
        <f t="shared" si="127"/>
        <v>59.839357429718881</v>
      </c>
      <c r="X439" s="4">
        <f t="shared" si="128"/>
        <v>70.835489196047988</v>
      </c>
      <c r="Y439" s="4">
        <f t="shared" si="129"/>
        <v>71.508604952726259</v>
      </c>
      <c r="Z439" s="4">
        <f t="shared" si="130"/>
        <v>62.022809008212022</v>
      </c>
      <c r="AA439" s="4">
        <f t="shared" si="131"/>
        <v>-2.1834515784931199</v>
      </c>
      <c r="AB439" s="4">
        <f t="shared" si="132"/>
        <v>-2.1834515784931341</v>
      </c>
      <c r="AC439" s="4">
        <f t="shared" si="133"/>
        <v>-2.1834515784931412</v>
      </c>
      <c r="AF439">
        <v>2.02</v>
      </c>
      <c r="AG439">
        <v>1.88</v>
      </c>
      <c r="AH439" s="42" t="s">
        <v>474</v>
      </c>
    </row>
    <row r="440" spans="1:34" ht="15" x14ac:dyDescent="0.25">
      <c r="A440">
        <v>2.82</v>
      </c>
      <c r="B440">
        <v>3.25</v>
      </c>
      <c r="C440">
        <v>2.74</v>
      </c>
      <c r="D440" s="45">
        <f t="shared" si="121"/>
        <v>2.7265740419956996E-2</v>
      </c>
      <c r="E440" s="46">
        <f>IF(OR($A440="",$B440="",$C440=""),"",A440*'MPTO_working_3-way'!$I439)</f>
        <v>2.8968893879842788</v>
      </c>
      <c r="F440" s="47">
        <f>IF(OR($A440="",$B440="",$C440=""),"",B440*'MPTO_working_3-way'!$I439)</f>
        <v>3.3386136563648603</v>
      </c>
      <c r="G440" s="48">
        <f>IF(OR($A440="",$B440="",$C440=""),"",C440*'MPTO_working_3-way'!$I439)</f>
        <v>2.8147081287506825</v>
      </c>
      <c r="H440" s="46">
        <f>IF(OR($A440="",$B440="",$C440=""),"",'MPTO_working_3-way'!E439)</f>
        <v>2.8941771704513588</v>
      </c>
      <c r="I440" s="47">
        <f>IF(OR($A440="",$B440="",$C440=""),"",'MPTO_working_3-way'!F439)</f>
        <v>3.348920015825247</v>
      </c>
      <c r="J440" s="48">
        <f>IF(OR($A440="",$B440="",$C440=""),"",'MPTO_working_3-way'!G439)</f>
        <v>2.8099760166801571</v>
      </c>
      <c r="K440" s="46">
        <f>IF(OR($A440="",$B440="",$C440=""),"",'OddsRatio_working_3-way'!H439)</f>
        <v>2.8956756985738275</v>
      </c>
      <c r="L440" s="47">
        <f>IF(OR($A440="",$B440="",$C440=""),"",'OddsRatio_working_3-way'!I439)</f>
        <v>3.3435551218632478</v>
      </c>
      <c r="M440" s="48">
        <f>IF(OR($A440="",$B440="",$C440=""),"",'OddsRatio_working_3-way'!J439)</f>
        <v>2.8123492942409118</v>
      </c>
      <c r="N440" s="49">
        <f t="shared" si="122"/>
        <v>34.519785399739497</v>
      </c>
      <c r="O440" s="50">
        <f t="shared" si="123"/>
        <v>29.952552254543196</v>
      </c>
      <c r="P440" s="50">
        <f t="shared" si="124"/>
        <v>35.527662345717289</v>
      </c>
      <c r="Q440" t="s">
        <v>479</v>
      </c>
      <c r="R440" t="s">
        <v>50</v>
      </c>
      <c r="S440" s="40">
        <v>44162</v>
      </c>
      <c r="T440" s="4">
        <v>100</v>
      </c>
      <c r="U440" s="4">
        <f t="shared" si="125"/>
        <v>64.539007092198588</v>
      </c>
      <c r="V440" s="4">
        <f t="shared" si="126"/>
        <v>69.230769230769241</v>
      </c>
      <c r="W440" s="4">
        <f t="shared" si="127"/>
        <v>63.503649635036496</v>
      </c>
      <c r="X440" s="4">
        <f t="shared" si="128"/>
        <v>67.265581134194278</v>
      </c>
      <c r="Y440" s="4">
        <f t="shared" si="129"/>
        <v>71.95734327276493</v>
      </c>
      <c r="Z440" s="4">
        <f t="shared" si="130"/>
        <v>66.2302236770322</v>
      </c>
      <c r="AA440" s="4">
        <f t="shared" si="131"/>
        <v>-2.7265740419956899</v>
      </c>
      <c r="AB440" s="4">
        <f t="shared" si="132"/>
        <v>-2.7265740419956899</v>
      </c>
      <c r="AC440" s="4">
        <f t="shared" si="133"/>
        <v>-2.7265740419957041</v>
      </c>
      <c r="AF440">
        <v>1.89</v>
      </c>
      <c r="AG440">
        <v>2</v>
      </c>
      <c r="AH440" s="42" t="s">
        <v>494</v>
      </c>
    </row>
    <row r="441" spans="1:34" ht="15" x14ac:dyDescent="0.25">
      <c r="A441">
        <v>1.44</v>
      </c>
      <c r="B441">
        <v>5.13</v>
      </c>
      <c r="C441">
        <v>7</v>
      </c>
      <c r="D441" s="45">
        <f t="shared" si="121"/>
        <v>3.2233361180729503E-2</v>
      </c>
      <c r="E441" s="46">
        <f>IF(OR($A441="",$B441="",$C441=""),"",A441*'MPTO_working_3-way'!$I440)</f>
        <v>1.4864160401002504</v>
      </c>
      <c r="F441" s="47">
        <f>IF(OR($A441="",$B441="",$C441=""),"",B441*'MPTO_working_3-way'!$I440)</f>
        <v>5.2953571428571422</v>
      </c>
      <c r="G441" s="48">
        <f>IF(OR($A441="",$B441="",$C441=""),"",C441*'MPTO_working_3-way'!$I440)</f>
        <v>7.2256335282651065</v>
      </c>
      <c r="H441" s="46">
        <f>IF(OR($A441="",$B441="",$C441=""),"",'MPTO_working_3-way'!E440)</f>
        <v>1.4626298282533432</v>
      </c>
      <c r="I441" s="47">
        <f>IF(OR($A441="",$B441="",$C441=""),"",'MPTO_working_3-way'!F440)</f>
        <v>5.4292553861660569</v>
      </c>
      <c r="J441" s="48">
        <f>IF(OR($A441="",$B441="",$C441=""),"",'MPTO_working_3-way'!G440)</f>
        <v>7.5692956262076212</v>
      </c>
      <c r="K441" s="46">
        <f>IF(OR($A441="",$B441="",$C441=""),"",'OddsRatio_working_3-way'!H440)</f>
        <v>1.4700290572789239</v>
      </c>
      <c r="L441" s="47">
        <f>IF(OR($A441="",$B441="",$C441=""),"",'OddsRatio_working_3-way'!I440)</f>
        <v>5.4118636512771703</v>
      </c>
      <c r="M441" s="48">
        <f>IF(OR($A441="",$B441="",$C441=""),"",'OddsRatio_working_3-way'!J440)</f>
        <v>7.4094871447125987</v>
      </c>
      <c r="N441" s="49">
        <f t="shared" si="122"/>
        <v>67.275915559452358</v>
      </c>
      <c r="O441" s="50">
        <f t="shared" si="123"/>
        <v>18.884467525460309</v>
      </c>
      <c r="P441" s="50">
        <f t="shared" si="124"/>
        <v>13.83961691508734</v>
      </c>
      <c r="Q441" t="s">
        <v>333</v>
      </c>
      <c r="R441" t="s">
        <v>349</v>
      </c>
      <c r="S441" s="40">
        <v>44162</v>
      </c>
      <c r="T441" s="4">
        <v>100</v>
      </c>
      <c r="U441" s="4">
        <f t="shared" si="125"/>
        <v>30.555555555555554</v>
      </c>
      <c r="V441" s="4">
        <f t="shared" si="126"/>
        <v>80.50682261208577</v>
      </c>
      <c r="W441" s="4">
        <f t="shared" si="127"/>
        <v>85.714285714285708</v>
      </c>
      <c r="X441" s="4">
        <f t="shared" si="128"/>
        <v>33.778891673628522</v>
      </c>
      <c r="Y441" s="4">
        <f t="shared" si="129"/>
        <v>83.73015873015872</v>
      </c>
      <c r="Z441" s="4">
        <f t="shared" si="130"/>
        <v>88.937621832358673</v>
      </c>
      <c r="AA441" s="4">
        <f t="shared" si="131"/>
        <v>-3.223336118072968</v>
      </c>
      <c r="AB441" s="4">
        <f t="shared" si="132"/>
        <v>-3.2233361180729503</v>
      </c>
      <c r="AC441" s="4">
        <f t="shared" si="133"/>
        <v>-3.2233361180729645</v>
      </c>
      <c r="AF441">
        <v>1.48</v>
      </c>
      <c r="AG441">
        <v>2.76</v>
      </c>
      <c r="AH441" s="42" t="s">
        <v>478</v>
      </c>
    </row>
    <row r="442" spans="1:34" ht="15" x14ac:dyDescent="0.25">
      <c r="A442">
        <v>2.2000000000000002</v>
      </c>
      <c r="B442">
        <v>3.35</v>
      </c>
      <c r="C442">
        <v>3.63</v>
      </c>
      <c r="D442" s="45">
        <f t="shared" si="121"/>
        <v>2.8535010895933688E-2</v>
      </c>
      <c r="E442" s="46">
        <f>IF(OR($A442="",$B442="",$C442=""),"",A442*'MPTO_working_3-way'!$I441)</f>
        <v>2.2627770239710543</v>
      </c>
      <c r="F442" s="47">
        <f>IF(OR($A442="",$B442="",$C442=""),"",B442*'MPTO_working_3-way'!$I441)</f>
        <v>3.4455922865013782</v>
      </c>
      <c r="G442" s="48">
        <f>IF(OR($A442="",$B442="",$C442=""),"",C442*'MPTO_working_3-way'!$I441)</f>
        <v>3.7335820895522391</v>
      </c>
      <c r="H442" s="46">
        <f>IF(OR($A442="",$B442="",$C442=""),"",'MPTO_working_3-way'!E441)</f>
        <v>2.2470204182193347</v>
      </c>
      <c r="I442" s="47">
        <f>IF(OR($A442="",$B442="",$C442=""),"",'MPTO_working_3-way'!F441)</f>
        <v>3.4602579910841329</v>
      </c>
      <c r="J442" s="48">
        <f>IF(OR($A442="",$B442="",$C442=""),"",'MPTO_working_3-way'!G441)</f>
        <v>3.7598165515819857</v>
      </c>
      <c r="K442" s="46">
        <f>IF(OR($A442="",$B442="",$C442=""),"",'OddsRatio_working_3-way'!H441)</f>
        <v>2.2536373768121192</v>
      </c>
      <c r="L442" s="47">
        <f>IF(OR($A442="",$B442="",$C442=""),"",'OddsRatio_working_3-way'!I441)</f>
        <v>3.4550398629237336</v>
      </c>
      <c r="M442" s="48">
        <f>IF(OR($A442="",$B442="",$C442=""),"",'OddsRatio_working_3-way'!J441)</f>
        <v>3.7475552508465615</v>
      </c>
      <c r="N442" s="49">
        <f t="shared" si="122"/>
        <v>44.193483909654198</v>
      </c>
      <c r="O442" s="50">
        <f t="shared" si="123"/>
        <v>29.022586448131115</v>
      </c>
      <c r="P442" s="50">
        <f t="shared" si="124"/>
        <v>26.78392964221467</v>
      </c>
      <c r="Q442" t="s">
        <v>174</v>
      </c>
      <c r="R442" t="s">
        <v>148</v>
      </c>
      <c r="S442" s="40">
        <v>44162</v>
      </c>
      <c r="T442" s="4">
        <v>100</v>
      </c>
      <c r="U442" s="4">
        <f t="shared" si="125"/>
        <v>54.545454545454554</v>
      </c>
      <c r="V442" s="4">
        <f t="shared" si="126"/>
        <v>70.149253731343279</v>
      </c>
      <c r="W442" s="4">
        <f t="shared" si="127"/>
        <v>72.451790633608823</v>
      </c>
      <c r="X442" s="4">
        <f t="shared" si="128"/>
        <v>57.398955635047898</v>
      </c>
      <c r="Y442" s="4">
        <f t="shared" si="129"/>
        <v>73.00275482093663</v>
      </c>
      <c r="Z442" s="4">
        <f t="shared" si="130"/>
        <v>75.305291723202174</v>
      </c>
      <c r="AA442" s="4">
        <f t="shared" si="131"/>
        <v>-2.8535010895933439</v>
      </c>
      <c r="AB442" s="4">
        <f t="shared" si="132"/>
        <v>-2.853501089593351</v>
      </c>
      <c r="AC442" s="4">
        <f t="shared" si="133"/>
        <v>-2.853501089593351</v>
      </c>
      <c r="AF442">
        <v>2.2599999999999998</v>
      </c>
      <c r="AG442">
        <v>1.69</v>
      </c>
      <c r="AH442" s="42" t="s">
        <v>493</v>
      </c>
    </row>
    <row r="443" spans="1:34" ht="15" x14ac:dyDescent="0.25">
      <c r="A443">
        <v>4.42</v>
      </c>
      <c r="B443">
        <v>3.7</v>
      </c>
      <c r="C443">
        <v>1.88</v>
      </c>
      <c r="D443" s="45">
        <f t="shared" si="121"/>
        <v>2.8429507778694241E-2</v>
      </c>
      <c r="E443" s="46">
        <f>IF(OR($A443="",$B443="",$C443=""),"",A443*'MPTO_working_3-way'!$I442)</f>
        <v>4.5456584243818288</v>
      </c>
      <c r="F443" s="47">
        <f>IF(OR($A443="",$B443="",$C443=""),"",B443*'MPTO_working_3-way'!$I442)</f>
        <v>3.8051891787811689</v>
      </c>
      <c r="G443" s="48">
        <f>IF(OR($A443="",$B443="",$C443=""),"",C443*'MPTO_working_3-way'!$I442)</f>
        <v>1.9334474746239452</v>
      </c>
      <c r="H443" s="46">
        <f>IF(OR($A443="",$B443="",$C443=""),"",'MPTO_working_3-way'!E442)</f>
        <v>4.6132304220483018</v>
      </c>
      <c r="I443" s="47">
        <f>IF(OR($A443="",$B443="",$C443=""),"",'MPTO_working_3-way'!F442)</f>
        <v>3.8344474597916753</v>
      </c>
      <c r="J443" s="48">
        <f>IF(OR($A443="",$B443="",$C443=""),"",'MPTO_working_3-way'!G442)</f>
        <v>1.9141012934361972</v>
      </c>
      <c r="K443" s="46">
        <f>IF(OR($A443="",$B443="",$C443=""),"",'OddsRatio_working_3-way'!H442)</f>
        <v>4.5811961642707812</v>
      </c>
      <c r="L443" s="47">
        <f>IF(OR($A443="",$B443="",$C443=""),"",'OddsRatio_working_3-way'!I442)</f>
        <v>3.8272601296874584</v>
      </c>
      <c r="M443" s="48">
        <f>IF(OR($A443="",$B443="",$C443=""),"",'OddsRatio_working_3-way'!J442)</f>
        <v>1.9214773756018384</v>
      </c>
      <c r="N443" s="49">
        <f t="shared" si="122"/>
        <v>21.999013270250099</v>
      </c>
      <c r="O443" s="50">
        <f t="shared" si="123"/>
        <v>26.279902339055521</v>
      </c>
      <c r="P443" s="50">
        <f t="shared" si="124"/>
        <v>51.721084390694386</v>
      </c>
      <c r="Q443" t="s">
        <v>146</v>
      </c>
      <c r="R443" t="s">
        <v>480</v>
      </c>
      <c r="S443" s="40">
        <v>44162</v>
      </c>
      <c r="T443" s="4">
        <v>100</v>
      </c>
      <c r="U443" s="4">
        <f t="shared" si="125"/>
        <v>77.375565610859724</v>
      </c>
      <c r="V443" s="4">
        <f t="shared" si="126"/>
        <v>72.972972972972968</v>
      </c>
      <c r="W443" s="4">
        <f t="shared" si="127"/>
        <v>46.808510638297875</v>
      </c>
      <c r="X443" s="4">
        <f t="shared" si="128"/>
        <v>80.218516388729142</v>
      </c>
      <c r="Y443" s="4">
        <f t="shared" si="129"/>
        <v>75.815923750842401</v>
      </c>
      <c r="Z443" s="4">
        <f t="shared" si="130"/>
        <v>49.651461416167294</v>
      </c>
      <c r="AA443" s="4">
        <f t="shared" si="131"/>
        <v>-2.8429507778694187</v>
      </c>
      <c r="AB443" s="4">
        <f t="shared" si="132"/>
        <v>-2.842950777869433</v>
      </c>
      <c r="AC443" s="4">
        <f t="shared" si="133"/>
        <v>-2.8429507778694187</v>
      </c>
      <c r="AF443">
        <v>2.11</v>
      </c>
      <c r="AG443">
        <v>1.78</v>
      </c>
      <c r="AH443" s="42" t="s">
        <v>478</v>
      </c>
    </row>
    <row r="444" spans="1:34" ht="15" x14ac:dyDescent="0.25">
      <c r="A444">
        <v>2.6</v>
      </c>
      <c r="B444">
        <v>3.37</v>
      </c>
      <c r="C444">
        <v>2.93</v>
      </c>
      <c r="D444" s="45">
        <f t="shared" si="121"/>
        <v>2.264821798754002E-2</v>
      </c>
      <c r="E444" s="46">
        <f>IF(OR($A444="",$B444="",$C444=""),"",A444*'MPTO_working_3-way'!$I443)</f>
        <v>2.658885366767604</v>
      </c>
      <c r="F444" s="47">
        <f>IF(OR($A444="",$B444="",$C444=""),"",B444*'MPTO_working_3-way'!$I443)</f>
        <v>3.4463244946180098</v>
      </c>
      <c r="G444" s="48">
        <f>IF(OR($A444="",$B444="",$C444=""),"",C444*'MPTO_working_3-way'!$I443)</f>
        <v>2.9963592787034923</v>
      </c>
      <c r="H444" s="46">
        <f>IF(OR($A444="",$B444="",$C444=""),"",'MPTO_working_3-way'!E443)</f>
        <v>2.6520557586793228</v>
      </c>
      <c r="I444" s="47">
        <f>IF(OR($A444="",$B444="",$C444=""),"",'MPTO_working_3-way'!F443)</f>
        <v>3.4579760925551435</v>
      </c>
      <c r="J444" s="48">
        <f>IF(OR($A444="",$B444="",$C444=""),"",'MPTO_working_3-way'!G443)</f>
        <v>2.9962769251837029</v>
      </c>
      <c r="K444" s="46">
        <f>IF(OR($A444="",$B444="",$C444=""),"",'OddsRatio_working_3-way'!H443)</f>
        <v>2.6552987162767621</v>
      </c>
      <c r="L444" s="47">
        <f>IF(OR($A444="",$B444="",$C444=""),"",'OddsRatio_working_3-way'!I443)</f>
        <v>3.4519112234849536</v>
      </c>
      <c r="M444" s="48">
        <f>IF(OR($A444="",$B444="",$C444=""),"",'OddsRatio_working_3-way'!J443)</f>
        <v>2.996704076508844</v>
      </c>
      <c r="N444" s="49">
        <f t="shared" si="122"/>
        <v>37.60974476367501</v>
      </c>
      <c r="O444" s="50">
        <f t="shared" si="123"/>
        <v>29.016420292449563</v>
      </c>
      <c r="P444" s="50">
        <f t="shared" si="124"/>
        <v>33.373834943875437</v>
      </c>
      <c r="Q444" t="s">
        <v>55</v>
      </c>
      <c r="R444" t="s">
        <v>153</v>
      </c>
      <c r="S444" s="40">
        <v>44162</v>
      </c>
      <c r="T444" s="4">
        <v>100</v>
      </c>
      <c r="U444" s="4">
        <f t="shared" si="125"/>
        <v>61.538461538461533</v>
      </c>
      <c r="V444" s="4">
        <f t="shared" si="126"/>
        <v>70.326409495548958</v>
      </c>
      <c r="W444" s="4">
        <f t="shared" si="127"/>
        <v>65.870307167235495</v>
      </c>
      <c r="X444" s="4">
        <f t="shared" si="128"/>
        <v>63.803283337215547</v>
      </c>
      <c r="Y444" s="4">
        <f t="shared" si="129"/>
        <v>72.591231294302958</v>
      </c>
      <c r="Z444" s="4">
        <f t="shared" si="130"/>
        <v>68.135128965989495</v>
      </c>
      <c r="AA444" s="4">
        <f t="shared" si="131"/>
        <v>-2.2648217987540136</v>
      </c>
      <c r="AB444" s="4">
        <f t="shared" si="132"/>
        <v>-2.2648217987539994</v>
      </c>
      <c r="AC444" s="4">
        <f t="shared" si="133"/>
        <v>-2.2648217987539994</v>
      </c>
      <c r="AF444">
        <v>1.95</v>
      </c>
      <c r="AG444">
        <v>1.95</v>
      </c>
      <c r="AH444" s="42" t="s">
        <v>474</v>
      </c>
    </row>
    <row r="445" spans="1:34" ht="15" x14ac:dyDescent="0.25">
      <c r="A445">
        <v>3.11</v>
      </c>
      <c r="B445">
        <v>2.71</v>
      </c>
      <c r="C445">
        <v>2.97</v>
      </c>
      <c r="D445" s="45">
        <f t="shared" si="121"/>
        <v>2.7247435097365713E-2</v>
      </c>
      <c r="E445" s="46">
        <f>IF(OR($A445="",$B445="",$C445=""),"",A445*'MPTO_working_3-way'!$I444)</f>
        <v>3.1947395231528071</v>
      </c>
      <c r="F445" s="47">
        <f>IF(OR($A445="",$B445="",$C445=""),"",B445*'MPTO_working_3-way'!$I444)</f>
        <v>2.7838405491138611</v>
      </c>
      <c r="G445" s="48">
        <f>IF(OR($A445="",$B445="",$C445=""),"",C445*'MPTO_working_3-way'!$I444)</f>
        <v>3.0509248822391766</v>
      </c>
      <c r="H445" s="46">
        <f>IF(OR($A445="",$B445="",$C445=""),"",'MPTO_working_3-way'!E444)</f>
        <v>3.2004001268834283</v>
      </c>
      <c r="I445" s="47">
        <f>IF(OR($A445="",$B445="",$C445=""),"",'MPTO_working_3-way'!F444)</f>
        <v>2.7783858454938137</v>
      </c>
      <c r="J445" s="48">
        <f>IF(OR($A445="",$B445="",$C445=""),"",'MPTO_working_3-way'!G444)</f>
        <v>3.0523366616323049</v>
      </c>
      <c r="K445" s="46">
        <f>IF(OR($A445="",$B445="",$C445=""),"",'OddsRatio_working_3-way'!H444)</f>
        <v>3.1975837735228789</v>
      </c>
      <c r="L445" s="47">
        <f>IF(OR($A445="",$B445="",$C445=""),"",'OddsRatio_working_3-way'!I444)</f>
        <v>2.7809802145611959</v>
      </c>
      <c r="M445" s="48">
        <f>IF(OR($A445="",$B445="",$C445=""),"",'OddsRatio_working_3-way'!J444)</f>
        <v>3.0517725278862904</v>
      </c>
      <c r="N445" s="49">
        <f t="shared" si="122"/>
        <v>31.301456433391024</v>
      </c>
      <c r="O445" s="50">
        <f t="shared" si="123"/>
        <v>35.921597604371243</v>
      </c>
      <c r="P445" s="50">
        <f t="shared" si="124"/>
        <v>32.776945962237733</v>
      </c>
      <c r="Q445" t="s">
        <v>121</v>
      </c>
      <c r="R445" t="s">
        <v>160</v>
      </c>
      <c r="S445" s="40">
        <v>44162</v>
      </c>
      <c r="T445" s="4">
        <v>100</v>
      </c>
      <c r="U445" s="4">
        <f t="shared" si="125"/>
        <v>67.845659163987136</v>
      </c>
      <c r="V445" s="4">
        <f t="shared" si="126"/>
        <v>63.099630996309962</v>
      </c>
      <c r="W445" s="4">
        <f t="shared" si="127"/>
        <v>66.329966329966325</v>
      </c>
      <c r="X445" s="4">
        <f t="shared" si="128"/>
        <v>70.570402673723692</v>
      </c>
      <c r="Y445" s="4">
        <f t="shared" si="129"/>
        <v>65.824374506046524</v>
      </c>
      <c r="Z445" s="4">
        <f t="shared" si="130"/>
        <v>69.054709839702895</v>
      </c>
      <c r="AA445" s="4">
        <f t="shared" si="131"/>
        <v>-2.7247435097365553</v>
      </c>
      <c r="AB445" s="4">
        <f t="shared" si="132"/>
        <v>-2.7247435097365624</v>
      </c>
      <c r="AC445" s="4">
        <f t="shared" si="133"/>
        <v>-2.7247435097365695</v>
      </c>
      <c r="AF445">
        <v>3.07</v>
      </c>
      <c r="AG445">
        <v>1.4</v>
      </c>
      <c r="AH445" s="42" t="s">
        <v>477</v>
      </c>
    </row>
    <row r="446" spans="1:34" ht="15" x14ac:dyDescent="0.25">
      <c r="A446">
        <v>2.58</v>
      </c>
      <c r="B446">
        <v>2.94</v>
      </c>
      <c r="C446">
        <v>3.34</v>
      </c>
      <c r="D446" s="45">
        <f t="shared" si="121"/>
        <v>2.7134151251365424E-2</v>
      </c>
      <c r="E446" s="46">
        <f>IF(OR($A446="",$B446="",$C446=""),"",A446*'MPTO_working_3-way'!$I445)</f>
        <v>2.6500061102285231</v>
      </c>
      <c r="F446" s="47">
        <f>IF(OR($A446="",$B446="",$C446=""),"",B446*'MPTO_working_3-way'!$I445)</f>
        <v>3.0197744046790143</v>
      </c>
      <c r="G446" s="48">
        <f>IF(OR($A446="",$B446="",$C446=""),"",C446*'MPTO_working_3-way'!$I445)</f>
        <v>3.4306280651795604</v>
      </c>
      <c r="H446" s="46">
        <f>IF(OR($A446="",$B446="",$C446=""),"",'MPTO_working_3-way'!E445)</f>
        <v>2.6416437341456969</v>
      </c>
      <c r="I446" s="47">
        <f>IF(OR($A446="",$B446="",$C446=""),"",'MPTO_working_3-way'!F445)</f>
        <v>3.0203145997117811</v>
      </c>
      <c r="J446" s="48">
        <f>IF(OR($A446="",$B446="",$C446=""),"",'MPTO_working_3-way'!G445)</f>
        <v>3.4440422965784929</v>
      </c>
      <c r="K446" s="46">
        <f>IF(OR($A446="",$B446="",$C446=""),"",'OddsRatio_working_3-way'!H445)</f>
        <v>2.6455759446660418</v>
      </c>
      <c r="L446" s="47">
        <f>IF(OR($A446="",$B446="",$C446=""),"",'OddsRatio_working_3-way'!I445)</f>
        <v>3.0205172991469116</v>
      </c>
      <c r="M446" s="48">
        <f>IF(OR($A446="",$B446="",$C446=""),"",'OddsRatio_working_3-way'!J445)</f>
        <v>3.4371188041256553</v>
      </c>
      <c r="N446" s="49">
        <f t="shared" si="122"/>
        <v>37.735762047498262</v>
      </c>
      <c r="O446" s="50">
        <f t="shared" si="123"/>
        <v>33.11505649066175</v>
      </c>
      <c r="P446" s="50">
        <f t="shared" si="124"/>
        <v>29.14918146183998</v>
      </c>
      <c r="Q446" t="s">
        <v>116</v>
      </c>
      <c r="R446" t="s">
        <v>123</v>
      </c>
      <c r="S446" s="40">
        <v>44162</v>
      </c>
      <c r="T446" s="4">
        <v>100</v>
      </c>
      <c r="U446" s="4">
        <f t="shared" si="125"/>
        <v>61.240310077519375</v>
      </c>
      <c r="V446" s="4">
        <f t="shared" si="126"/>
        <v>65.986394557823132</v>
      </c>
      <c r="W446" s="4">
        <f t="shared" si="127"/>
        <v>70.059880239520965</v>
      </c>
      <c r="X446" s="4">
        <f t="shared" si="128"/>
        <v>63.953725202655917</v>
      </c>
      <c r="Y446" s="4">
        <f t="shared" si="129"/>
        <v>68.699809682959653</v>
      </c>
      <c r="Z446" s="4">
        <f t="shared" si="130"/>
        <v>72.773295364657486</v>
      </c>
      <c r="AA446" s="4">
        <f t="shared" si="131"/>
        <v>-2.7134151251365424</v>
      </c>
      <c r="AB446" s="4">
        <f t="shared" si="132"/>
        <v>-2.7134151251365211</v>
      </c>
      <c r="AC446" s="4">
        <f t="shared" si="133"/>
        <v>-2.7134151251365211</v>
      </c>
      <c r="AF446">
        <v>3.12</v>
      </c>
      <c r="AG446">
        <v>1.39</v>
      </c>
      <c r="AH446" s="42" t="s">
        <v>495</v>
      </c>
    </row>
    <row r="447" spans="1:34" ht="15" x14ac:dyDescent="0.25">
      <c r="A447">
        <v>3.62</v>
      </c>
      <c r="B447">
        <v>3.38</v>
      </c>
      <c r="C447">
        <v>2.16</v>
      </c>
      <c r="D447" s="45">
        <f t="shared" si="121"/>
        <v>3.5064045051295345E-2</v>
      </c>
      <c r="E447" s="46">
        <f>IF(OR($A447="",$B447="",$C447=""),"",A447*'MPTO_working_3-way'!$I446)</f>
        <v>3.7469318430856893</v>
      </c>
      <c r="F447" s="47">
        <f>IF(OR($A447="",$B447="",$C447=""),"",B447*'MPTO_working_3-way'!$I446)</f>
        <v>3.4985164722733781</v>
      </c>
      <c r="G447" s="48">
        <f>IF(OR($A447="",$B447="",$C447=""),"",C447*'MPTO_working_3-way'!$I446)</f>
        <v>2.235738337310798</v>
      </c>
      <c r="H447" s="46">
        <f>IF(OR($A447="",$B447="",$C447=""),"",'MPTO_working_3-way'!E446)</f>
        <v>3.7799312118177149</v>
      </c>
      <c r="I447" s="47">
        <f>IF(OR($A447="",$B447="",$C447=""),"",'MPTO_working_3-way'!F446)</f>
        <v>3.5190206372618293</v>
      </c>
      <c r="J447" s="48">
        <f>IF(OR($A447="",$B447="",$C447=""),"",'MPTO_working_3-way'!G446)</f>
        <v>2.2159439706366357</v>
      </c>
      <c r="K447" s="46">
        <f>IF(OR($A447="",$B447="",$C447=""),"",'OddsRatio_working_3-way'!H446)</f>
        <v>3.7648517683976062</v>
      </c>
      <c r="L447" s="47">
        <f>IF(OR($A447="",$B447="",$C447=""),"",'OddsRatio_working_3-way'!I446)</f>
        <v>3.5115829041169091</v>
      </c>
      <c r="M447" s="48">
        <f>IF(OR($A447="",$B447="",$C447=""),"",'OddsRatio_working_3-way'!J446)</f>
        <v>2.2241328440233681</v>
      </c>
      <c r="N447" s="49">
        <f t="shared" si="122"/>
        <v>26.688502536957699</v>
      </c>
      <c r="O447" s="50">
        <f t="shared" si="123"/>
        <v>28.58354413721505</v>
      </c>
      <c r="P447" s="50">
        <f t="shared" si="124"/>
        <v>44.727953325827251</v>
      </c>
      <c r="Q447" t="s">
        <v>131</v>
      </c>
      <c r="R447" t="s">
        <v>126</v>
      </c>
      <c r="S447" s="40">
        <v>44162</v>
      </c>
      <c r="T447" s="4">
        <v>100</v>
      </c>
      <c r="U447" s="4">
        <f t="shared" si="125"/>
        <v>72.375690607734811</v>
      </c>
      <c r="V447" s="4">
        <f t="shared" si="126"/>
        <v>70.414201183431956</v>
      </c>
      <c r="W447" s="4">
        <f t="shared" si="127"/>
        <v>53.703703703703695</v>
      </c>
      <c r="X447" s="4">
        <f t="shared" si="128"/>
        <v>75.882095112864349</v>
      </c>
      <c r="Y447" s="4">
        <f t="shared" si="129"/>
        <v>73.920605688561494</v>
      </c>
      <c r="Z447" s="4">
        <f t="shared" si="130"/>
        <v>57.21010820883324</v>
      </c>
      <c r="AA447" s="4">
        <f t="shared" si="131"/>
        <v>-3.5064045051295381</v>
      </c>
      <c r="AB447" s="4">
        <f t="shared" si="132"/>
        <v>-3.5064045051295381</v>
      </c>
      <c r="AC447" s="4">
        <f t="shared" si="133"/>
        <v>-3.5064045051295452</v>
      </c>
      <c r="AF447">
        <v>1.89</v>
      </c>
      <c r="AG447">
        <v>1.98</v>
      </c>
      <c r="AH447" s="42" t="s">
        <v>488</v>
      </c>
    </row>
    <row r="448" spans="1:34" ht="15" x14ac:dyDescent="0.25">
      <c r="A448">
        <v>1.79</v>
      </c>
      <c r="B448">
        <v>4.16</v>
      </c>
      <c r="C448">
        <v>4.29</v>
      </c>
      <c r="D448" s="45">
        <f t="shared" si="121"/>
        <v>3.2144066361943224E-2</v>
      </c>
      <c r="E448" s="46">
        <f>IF(OR($A448="",$B448="",$C448=""),"",A448*'MPTO_working_3-way'!$I447)</f>
        <v>1.8475378787878785</v>
      </c>
      <c r="F448" s="47">
        <f>IF(OR($A448="",$B448="",$C448=""),"",B448*'MPTO_working_3-way'!$I447)</f>
        <v>4.2937193160656841</v>
      </c>
      <c r="G448" s="48">
        <f>IF(OR($A448="",$B448="",$C448=""),"",C448*'MPTO_working_3-way'!$I447)</f>
        <v>4.4278980446927365</v>
      </c>
      <c r="H448" s="46">
        <f>IF(OR($A448="",$B448="",$C448=""),"",'MPTO_working_3-way'!E447)</f>
        <v>1.8250022528031307</v>
      </c>
      <c r="I448" s="47">
        <f>IF(OR($A448="",$B448="",$C448=""),"",'MPTO_working_3-way'!F447)</f>
        <v>4.3540746270772388</v>
      </c>
      <c r="J448" s="48">
        <f>IF(OR($A448="",$B448="",$C448=""),"",'MPTO_working_3-way'!G447)</f>
        <v>4.4966951565561297</v>
      </c>
      <c r="K448" s="46">
        <f>IF(OR($A448="",$B448="",$C448=""),"",'OddsRatio_working_3-way'!H447)</f>
        <v>1.8332139937028142</v>
      </c>
      <c r="L448" s="47">
        <f>IF(OR($A448="",$B448="",$C448=""),"",'OddsRatio_working_3-way'!I447)</f>
        <v>4.3328559748112561</v>
      </c>
      <c r="M448" s="48">
        <f>IF(OR($A448="",$B448="",$C448=""),"",'OddsRatio_working_3-way'!J447)</f>
        <v>4.469967138331973</v>
      </c>
      <c r="N448" s="49">
        <f t="shared" si="122"/>
        <v>54.126089185033322</v>
      </c>
      <c r="O448" s="50">
        <f t="shared" si="123"/>
        <v>23.289831644521549</v>
      </c>
      <c r="P448" s="50">
        <f t="shared" si="124"/>
        <v>22.584079170445143</v>
      </c>
      <c r="Q448" t="s">
        <v>244</v>
      </c>
      <c r="R448" t="s">
        <v>454</v>
      </c>
      <c r="S448" s="40">
        <v>44163</v>
      </c>
      <c r="T448" s="4">
        <v>100</v>
      </c>
      <c r="U448" s="4">
        <f t="shared" si="125"/>
        <v>44.134078212290497</v>
      </c>
      <c r="V448" s="4">
        <f t="shared" si="126"/>
        <v>75.961538461538453</v>
      </c>
      <c r="W448" s="4">
        <f t="shared" si="127"/>
        <v>76.689976689976689</v>
      </c>
      <c r="X448" s="4">
        <f t="shared" si="128"/>
        <v>47.348484848484844</v>
      </c>
      <c r="Y448" s="4">
        <f t="shared" si="129"/>
        <v>79.175945097732807</v>
      </c>
      <c r="Z448" s="4">
        <f t="shared" si="130"/>
        <v>79.904383326171029</v>
      </c>
      <c r="AA448" s="4">
        <f t="shared" si="131"/>
        <v>-3.2144066361943473</v>
      </c>
      <c r="AB448" s="4">
        <f t="shared" si="132"/>
        <v>-3.2144066361943544</v>
      </c>
      <c r="AC448" s="4">
        <f t="shared" si="133"/>
        <v>-3.2144066361943402</v>
      </c>
      <c r="AF448">
        <v>1.63</v>
      </c>
      <c r="AG448">
        <v>2.37</v>
      </c>
    </row>
    <row r="449" spans="1:33" ht="15" x14ac:dyDescent="0.25">
      <c r="A449">
        <v>3.62</v>
      </c>
      <c r="B449">
        <v>3.97</v>
      </c>
      <c r="C449">
        <v>2</v>
      </c>
      <c r="D449" s="45">
        <f t="shared" si="121"/>
        <v>2.8132262688395082E-2</v>
      </c>
      <c r="E449" s="46">
        <f>IF(OR($A449="",$B449="",$C449=""),"",A449*'MPTO_working_3-way'!$I448)</f>
        <v>3.7218387909319901</v>
      </c>
      <c r="F449" s="47">
        <f>IF(OR($A449="",$B449="",$C449=""),"",B449*'MPTO_working_3-way'!$I448)</f>
        <v>4.0816850828729283</v>
      </c>
      <c r="G449" s="48">
        <f>IF(OR($A449="",$B449="",$C449=""),"",C449*'MPTO_working_3-way'!$I448)</f>
        <v>2.0562645253767902</v>
      </c>
      <c r="H449" s="46">
        <f>IF(OR($A449="",$B449="",$C449=""),"",'MPTO_working_3-way'!E448)</f>
        <v>3.7472035599746212</v>
      </c>
      <c r="I449" s="47">
        <f>IF(OR($A449="",$B449="",$C449=""),"",'MPTO_working_3-way'!F448)</f>
        <v>4.1235115774171032</v>
      </c>
      <c r="J449" s="48">
        <f>IF(OR($A449="",$B449="",$C449=""),"",'MPTO_working_3-way'!G448)</f>
        <v>2.0382266177527324</v>
      </c>
      <c r="K449" s="46">
        <f>IF(OR($A449="",$B449="",$C449=""),"",'OddsRatio_working_3-way'!H448)</f>
        <v>3.7388254568401242</v>
      </c>
      <c r="L449" s="47">
        <f>IF(OR($A449="",$B449="",$C449=""),"",'OddsRatio_working_3-way'!I448)</f>
        <v>4.1046990865706761</v>
      </c>
      <c r="M449" s="48">
        <f>IF(OR($A449="",$B449="",$C449=""),"",'OddsRatio_working_3-way'!J448)</f>
        <v>2.0453532278015745</v>
      </c>
      <c r="N449" s="49">
        <f t="shared" si="122"/>
        <v>26.868439397118237</v>
      </c>
      <c r="O449" s="50">
        <f t="shared" si="123"/>
        <v>24.499685294097738</v>
      </c>
      <c r="P449" s="50">
        <f t="shared" si="124"/>
        <v>48.631875308784011</v>
      </c>
      <c r="Q449" t="s">
        <v>450</v>
      </c>
      <c r="R449" t="s">
        <v>233</v>
      </c>
      <c r="S449" s="40">
        <v>44163</v>
      </c>
      <c r="T449" s="4">
        <v>100</v>
      </c>
      <c r="U449" s="4">
        <f t="shared" si="125"/>
        <v>72.375690607734811</v>
      </c>
      <c r="V449" s="4">
        <f t="shared" si="126"/>
        <v>74.811083123425689</v>
      </c>
      <c r="W449" s="4">
        <f t="shared" si="127"/>
        <v>50</v>
      </c>
      <c r="X449" s="4">
        <f t="shared" si="128"/>
        <v>75.188916876574311</v>
      </c>
      <c r="Y449" s="4">
        <f t="shared" si="129"/>
        <v>77.624309392265189</v>
      </c>
      <c r="Z449" s="4">
        <f t="shared" si="130"/>
        <v>52.813226268839507</v>
      </c>
      <c r="AA449" s="4">
        <f t="shared" si="131"/>
        <v>-2.8132262688395002</v>
      </c>
      <c r="AB449" s="4">
        <f t="shared" si="132"/>
        <v>-2.8132262688395002</v>
      </c>
      <c r="AC449" s="4">
        <f t="shared" si="133"/>
        <v>-2.8132262688395073</v>
      </c>
      <c r="AF449">
        <v>1.58</v>
      </c>
      <c r="AG449">
        <v>2.48</v>
      </c>
    </row>
    <row r="450" spans="1:33" ht="15" x14ac:dyDescent="0.25">
      <c r="A450">
        <v>9.17</v>
      </c>
      <c r="B450">
        <v>5.3</v>
      </c>
      <c r="C450">
        <v>1.36</v>
      </c>
      <c r="D450" s="45">
        <f t="shared" si="121"/>
        <v>3.3024617019499658E-2</v>
      </c>
      <c r="E450" s="46">
        <f>IF(OR($A450="",$B450="",$C450=""),"",A450*'MPTO_working_3-way'!$I449)</f>
        <v>9.4728357380688113</v>
      </c>
      <c r="F450" s="47">
        <f>IF(OR($A450="",$B450="",$C450=""),"",B450*'MPTO_working_3-way'!$I449)</f>
        <v>5.4750304702033477</v>
      </c>
      <c r="G450" s="48">
        <f>IF(OR($A450="",$B450="",$C450=""),"",C450*'MPTO_working_3-way'!$I449)</f>
        <v>1.4049134791465197</v>
      </c>
      <c r="H450" s="46">
        <f>IF(OR($A450="",$B450="",$C450=""),"",'MPTO_working_3-way'!E449)</f>
        <v>10.199601258361124</v>
      </c>
      <c r="I450" s="47">
        <f>IF(OR($A450="",$B450="",$C450=""),"",'MPTO_working_3-way'!F449)</f>
        <v>5.6283792912784163</v>
      </c>
      <c r="J450" s="48">
        <f>IF(OR($A450="",$B450="",$C450=""),"",'MPTO_working_3-way'!G449)</f>
        <v>1.3806702345965916</v>
      </c>
      <c r="K450" s="46">
        <f>IF(OR($A450="",$B450="",$C450=""),"",'OddsRatio_working_3-way'!H449)</f>
        <v>9.8039409292228292</v>
      </c>
      <c r="L450" s="47">
        <f>IF(OR($A450="",$B450="",$C450=""),"",'OddsRatio_working_3-way'!I449)</f>
        <v>5.6336531206435927</v>
      </c>
      <c r="M450" s="48">
        <f>IF(OR($A450="",$B450="",$C450=""),"",'OddsRatio_working_3-way'!J449)</f>
        <v>1.3879337496352775</v>
      </c>
      <c r="N450" s="49">
        <f t="shared" si="122"/>
        <v>10.556501006148196</v>
      </c>
      <c r="O450" s="50">
        <f t="shared" si="123"/>
        <v>18.264738533279051</v>
      </c>
      <c r="P450" s="50">
        <f t="shared" si="124"/>
        <v>71.178760460572761</v>
      </c>
      <c r="Q450" t="s">
        <v>462</v>
      </c>
      <c r="R450" t="s">
        <v>242</v>
      </c>
      <c r="S450" s="40">
        <v>44163</v>
      </c>
      <c r="T450" s="4">
        <v>100</v>
      </c>
      <c r="U450" s="4">
        <f t="shared" si="125"/>
        <v>89.094874591057788</v>
      </c>
      <c r="V450" s="4">
        <f t="shared" si="126"/>
        <v>81.132075471698116</v>
      </c>
      <c r="W450" s="4">
        <f t="shared" si="127"/>
        <v>26.470588235294116</v>
      </c>
      <c r="X450" s="4">
        <f t="shared" si="128"/>
        <v>92.397336293007768</v>
      </c>
      <c r="Y450" s="4">
        <f t="shared" si="129"/>
        <v>84.434537173648081</v>
      </c>
      <c r="Z450" s="4">
        <f t="shared" si="130"/>
        <v>29.773049937244089</v>
      </c>
      <c r="AA450" s="4">
        <f t="shared" si="131"/>
        <v>-3.30246170194998</v>
      </c>
      <c r="AB450" s="4">
        <f t="shared" si="132"/>
        <v>-3.3024617019499658</v>
      </c>
      <c r="AC450" s="4">
        <f t="shared" si="133"/>
        <v>-3.3024617019499729</v>
      </c>
      <c r="AF450">
        <v>1.65</v>
      </c>
      <c r="AG450">
        <v>2.33</v>
      </c>
    </row>
    <row r="451" spans="1:33" ht="15" x14ac:dyDescent="0.25">
      <c r="A451">
        <v>2.48</v>
      </c>
      <c r="B451">
        <v>3.5</v>
      </c>
      <c r="C451">
        <v>3</v>
      </c>
      <c r="D451" s="45">
        <f t="shared" si="121"/>
        <v>2.2273425499231836E-2</v>
      </c>
      <c r="E451" s="46">
        <f>IF(OR($A451="",$B451="",$C451=""),"",A451*'MPTO_working_3-way'!$I450)</f>
        <v>2.5352380952380948</v>
      </c>
      <c r="F451" s="47">
        <f>IF(OR($A451="",$B451="",$C451=""),"",B451*'MPTO_working_3-way'!$I450)</f>
        <v>3.5779569892473115</v>
      </c>
      <c r="G451" s="48">
        <f>IF(OR($A451="",$B451="",$C451=""),"",C451*'MPTO_working_3-way'!$I450)</f>
        <v>3.0668202764976957</v>
      </c>
      <c r="H451" s="46">
        <f>IF(OR($A451="",$B451="",$C451=""),"",'MPTO_working_3-way'!E450)</f>
        <v>2.5265200517464419</v>
      </c>
      <c r="I451" s="47">
        <f>IF(OR($A451="",$B451="",$C451=""),"",'MPTO_working_3-way'!F450)</f>
        <v>3.5933762649494017</v>
      </c>
      <c r="J451" s="48">
        <f>IF(OR($A451="",$B451="",$C451=""),"",'MPTO_working_3-way'!G450)</f>
        <v>3.0683424980361349</v>
      </c>
      <c r="K451" s="46">
        <f>IF(OR($A451="",$B451="",$C451=""),"",'OddsRatio_working_3-way'!H450)</f>
        <v>2.5305338462967395</v>
      </c>
      <c r="L451" s="47">
        <f>IF(OR($A451="",$B451="",$C451=""),"",'OddsRatio_working_3-way'!I450)</f>
        <v>3.5853612268525996</v>
      </c>
      <c r="M451" s="48">
        <f>IF(OR($A451="",$B451="",$C451=""),"",'OddsRatio_working_3-way'!J450)</f>
        <v>3.0682889814820804</v>
      </c>
      <c r="N451" s="49">
        <f t="shared" si="122"/>
        <v>39.444027047332838</v>
      </c>
      <c r="O451" s="50">
        <f t="shared" si="123"/>
        <v>27.948910593538695</v>
      </c>
      <c r="P451" s="50">
        <f t="shared" si="124"/>
        <v>32.607062359128477</v>
      </c>
      <c r="Q451" t="s">
        <v>367</v>
      </c>
      <c r="R451" t="s">
        <v>365</v>
      </c>
      <c r="S451" s="40">
        <v>44163</v>
      </c>
      <c r="T451" s="4">
        <v>100</v>
      </c>
      <c r="U451" s="4">
        <f t="shared" si="125"/>
        <v>59.677419354838712</v>
      </c>
      <c r="V451" s="4">
        <f t="shared" si="126"/>
        <v>71.428571428571431</v>
      </c>
      <c r="W451" s="4">
        <f t="shared" si="127"/>
        <v>66.666666666666657</v>
      </c>
      <c r="X451" s="4">
        <f t="shared" si="128"/>
        <v>61.904761904761905</v>
      </c>
      <c r="Y451" s="4">
        <f t="shared" si="129"/>
        <v>73.655913978494624</v>
      </c>
      <c r="Z451" s="4">
        <f t="shared" si="130"/>
        <v>68.894009216589865</v>
      </c>
      <c r="AA451" s="4">
        <f t="shared" si="131"/>
        <v>-2.2273425499231934</v>
      </c>
      <c r="AB451" s="4">
        <f t="shared" si="132"/>
        <v>-2.2273425499231934</v>
      </c>
      <c r="AC451" s="4">
        <f t="shared" si="133"/>
        <v>-2.2273425499232076</v>
      </c>
      <c r="AF451">
        <v>1.81</v>
      </c>
      <c r="AG451">
        <v>2.1</v>
      </c>
    </row>
    <row r="452" spans="1:33" ht="15" x14ac:dyDescent="0.25">
      <c r="A452">
        <v>1.25</v>
      </c>
      <c r="B452">
        <v>6.54</v>
      </c>
      <c r="C452">
        <v>12.17</v>
      </c>
      <c r="D452" s="45">
        <f t="shared" si="121"/>
        <v>3.5074467470267212E-2</v>
      </c>
      <c r="E452" s="46">
        <f>IF(OR($A452="",$B452="",$C452=""),"",A452*'MPTO_working_3-way'!$I451)</f>
        <v>1.2938430843378339</v>
      </c>
      <c r="F452" s="47">
        <f>IF(OR($A452="",$B452="",$C452=""),"",B452*'MPTO_working_3-way'!$I451)</f>
        <v>6.7693870172555473</v>
      </c>
      <c r="G452" s="48">
        <f>IF(OR($A452="",$B452="",$C452=""),"",C452*'MPTO_working_3-way'!$I451)</f>
        <v>12.596856269113152</v>
      </c>
      <c r="H452" s="46">
        <f>IF(OR($A452="",$B452="",$C452=""),"",'MPTO_working_3-way'!E451)</f>
        <v>1.2685388857850992</v>
      </c>
      <c r="I452" s="47">
        <f>IF(OR($A452="",$B452="",$C452=""),"",'MPTO_working_3-way'!F451)</f>
        <v>7.0814654093496872</v>
      </c>
      <c r="J452" s="48">
        <f>IF(OR($A452="",$B452="",$C452=""),"",'MPTO_working_3-way'!G451)</f>
        <v>14.188869265929668</v>
      </c>
      <c r="K452" s="46">
        <f>IF(OR($A452="",$B452="",$C452=""),"",'OddsRatio_working_3-way'!H451)</f>
        <v>1.2754125998939325</v>
      </c>
      <c r="L452" s="47">
        <f>IF(OR($A452="",$B452="",$C452=""),"",'OddsRatio_working_3-way'!I451)</f>
        <v>7.1031432136495445</v>
      </c>
      <c r="M452" s="48">
        <f>IF(OR($A452="",$B452="",$C452=""),"",'OddsRatio_working_3-way'!J451)</f>
        <v>13.305434963260906</v>
      </c>
      <c r="N452" s="49">
        <f t="shared" si="122"/>
        <v>77.28912509601443</v>
      </c>
      <c r="O452" s="50">
        <f t="shared" si="123"/>
        <v>14.772386295109794</v>
      </c>
      <c r="P452" s="50">
        <f t="shared" si="124"/>
        <v>7.9384886088757627</v>
      </c>
      <c r="Q452" t="s">
        <v>370</v>
      </c>
      <c r="R452" t="s">
        <v>362</v>
      </c>
      <c r="S452" s="40">
        <v>44163</v>
      </c>
      <c r="T452" s="4">
        <v>100</v>
      </c>
      <c r="U452" s="4">
        <f t="shared" si="125"/>
        <v>20</v>
      </c>
      <c r="V452" s="4">
        <f t="shared" si="126"/>
        <v>84.709480122324152</v>
      </c>
      <c r="W452" s="4">
        <f t="shared" si="127"/>
        <v>91.783073130649143</v>
      </c>
      <c r="X452" s="4">
        <f t="shared" si="128"/>
        <v>23.507446747026702</v>
      </c>
      <c r="Y452" s="4">
        <f t="shared" si="129"/>
        <v>88.216926869350871</v>
      </c>
      <c r="Z452" s="4">
        <f t="shared" si="130"/>
        <v>95.290519877675848</v>
      </c>
      <c r="AA452" s="4">
        <f t="shared" si="131"/>
        <v>-3.5074467470267017</v>
      </c>
      <c r="AB452" s="4">
        <f t="shared" si="132"/>
        <v>-3.5074467470267194</v>
      </c>
      <c r="AC452" s="4">
        <f t="shared" si="133"/>
        <v>-3.5074467470267052</v>
      </c>
      <c r="AD452" s="42" t="s">
        <v>467</v>
      </c>
      <c r="AF452">
        <v>1.44</v>
      </c>
      <c r="AG452">
        <v>2.86</v>
      </c>
    </row>
    <row r="453" spans="1:33" ht="15" x14ac:dyDescent="0.25">
      <c r="A453">
        <v>1.23</v>
      </c>
      <c r="B453">
        <v>6.8</v>
      </c>
      <c r="C453">
        <v>13.45</v>
      </c>
      <c r="D453" s="45">
        <f t="shared" si="121"/>
        <v>3.4416395989894655E-2</v>
      </c>
      <c r="E453" s="46">
        <f>IF(OR($A453="",$B453="",$C453=""),"",A453*'MPTO_working_3-way'!$I452)</f>
        <v>1.2723321670675705</v>
      </c>
      <c r="F453" s="47">
        <f>IF(OR($A453="",$B453="",$C453=""),"",B453*'MPTO_working_3-way'!$I452)</f>
        <v>7.034031492731283</v>
      </c>
      <c r="G453" s="48">
        <f>IF(OR($A453="",$B453="",$C453=""),"",C453*'MPTO_working_3-way'!$I452)</f>
        <v>13.912900526064082</v>
      </c>
      <c r="H453" s="46">
        <f>IF(OR($A453="",$B453="",$C453=""),"",'MPTO_working_3-way'!E452)</f>
        <v>1.2476046021508398</v>
      </c>
      <c r="I453" s="47">
        <f>IF(OR($A453="",$B453="",$C453=""),"",'MPTO_working_3-way'!F452)</f>
        <v>7.3753551229490268</v>
      </c>
      <c r="J453" s="48">
        <f>IF(OR($A453="",$B453="",$C453=""),"",'MPTO_working_3-way'!G452)</f>
        <v>15.903988162278566</v>
      </c>
      <c r="K453" s="46">
        <f>IF(OR($A453="",$B453="",$C453=""),"",'OddsRatio_working_3-way'!H452)</f>
        <v>1.2542148090772112</v>
      </c>
      <c r="L453" s="47">
        <f>IF(OR($A453="",$B453="",$C453=""),"",'OddsRatio_working_3-way'!I452)</f>
        <v>7.4106343158601025</v>
      </c>
      <c r="M453" s="48">
        <f>IF(OR($A453="",$B453="",$C453=""),"",'OddsRatio_working_3-way'!J452)</f>
        <v>14.760758143527292</v>
      </c>
      <c r="N453" s="49">
        <f t="shared" si="122"/>
        <v>78.59582787290266</v>
      </c>
      <c r="O453" s="50">
        <f t="shared" si="123"/>
        <v>14.216598277010336</v>
      </c>
      <c r="P453" s="50">
        <f t="shared" si="124"/>
        <v>7.1875738500870101</v>
      </c>
      <c r="Q453" t="s">
        <v>379</v>
      </c>
      <c r="R453" t="s">
        <v>361</v>
      </c>
      <c r="S453" s="40">
        <v>44163</v>
      </c>
      <c r="T453" s="4">
        <v>100</v>
      </c>
      <c r="U453" s="4">
        <f t="shared" si="125"/>
        <v>18.699186991869919</v>
      </c>
      <c r="V453" s="4">
        <f t="shared" si="126"/>
        <v>85.294117647058826</v>
      </c>
      <c r="W453" s="4">
        <f t="shared" si="127"/>
        <v>92.565055762081784</v>
      </c>
      <c r="X453" s="4">
        <f t="shared" si="128"/>
        <v>22.14082659085939</v>
      </c>
      <c r="Y453" s="4">
        <f t="shared" si="129"/>
        <v>88.735757246048294</v>
      </c>
      <c r="Z453" s="4">
        <f t="shared" si="130"/>
        <v>96.006695361071266</v>
      </c>
      <c r="AA453" s="4">
        <f t="shared" si="131"/>
        <v>-3.4416395989894717</v>
      </c>
      <c r="AB453" s="4">
        <f t="shared" si="132"/>
        <v>-3.4416395989894681</v>
      </c>
      <c r="AC453" s="4">
        <f t="shared" si="133"/>
        <v>-3.4416395989894824</v>
      </c>
      <c r="AF453">
        <v>1.45</v>
      </c>
      <c r="AG453">
        <v>2.82</v>
      </c>
    </row>
    <row r="454" spans="1:33" ht="15" x14ac:dyDescent="0.25">
      <c r="A454">
        <v>8.98</v>
      </c>
      <c r="B454">
        <v>6.32</v>
      </c>
      <c r="C454">
        <v>1.31</v>
      </c>
      <c r="D454" s="45">
        <f t="shared" si="121"/>
        <v>3.2945201337464924E-2</v>
      </c>
      <c r="E454" s="46">
        <f>IF(OR($A454="",$B454="",$C454=""),"",A454*'MPTO_working_3-way'!$I453)</f>
        <v>9.2758479080104355</v>
      </c>
      <c r="F454" s="47">
        <f>IF(OR($A454="",$B454="",$C454=""),"",B454*'MPTO_working_3-way'!$I453)</f>
        <v>6.5282136724527788</v>
      </c>
      <c r="G454" s="48">
        <f>IF(OR($A454="",$B454="",$C454=""),"",C454*'MPTO_working_3-way'!$I453)</f>
        <v>1.353158213752079</v>
      </c>
      <c r="H454" s="46">
        <f>IF(OR($A454="",$B454="",$C454=""),"",'MPTO_working_3-way'!E453)</f>
        <v>9.9624573927641205</v>
      </c>
      <c r="I454" s="47">
        <f>IF(OR($A454="",$B454="",$C454=""),"",'MPTO_working_3-way'!F453)</f>
        <v>6.7913506893121296</v>
      </c>
      <c r="J454" s="48">
        <f>IF(OR($A454="",$B454="",$C454=""),"",'MPTO_working_3-way'!G453)</f>
        <v>1.3291208269168053</v>
      </c>
      <c r="K454" s="46">
        <f>IF(OR($A454="",$B454="",$C454=""),"",'OddsRatio_working_3-way'!H453)</f>
        <v>9.6478274989246398</v>
      </c>
      <c r="L454" s="47">
        <f>IF(OR($A454="",$B454="",$C454=""),"",'OddsRatio_working_3-way'!I453)</f>
        <v>6.765218332616425</v>
      </c>
      <c r="M454" s="48">
        <f>IF(OR($A454="",$B454="",$C454=""),"",'OddsRatio_working_3-way'!J453)</f>
        <v>1.3359431735171226</v>
      </c>
      <c r="N454" s="49">
        <f t="shared" si="122"/>
        <v>10.780685603268896</v>
      </c>
      <c r="O454" s="50">
        <f t="shared" si="123"/>
        <v>15.318126062872576</v>
      </c>
      <c r="P454" s="50">
        <f t="shared" si="124"/>
        <v>73.901188333858542</v>
      </c>
      <c r="Q454" t="s">
        <v>364</v>
      </c>
      <c r="R454" t="s">
        <v>353</v>
      </c>
      <c r="S454" s="40">
        <v>44163</v>
      </c>
      <c r="T454" s="4">
        <v>100</v>
      </c>
      <c r="U454" s="4">
        <f t="shared" si="125"/>
        <v>88.8641425389755</v>
      </c>
      <c r="V454" s="4">
        <f t="shared" si="126"/>
        <v>84.177215189873408</v>
      </c>
      <c r="W454" s="4">
        <f t="shared" si="127"/>
        <v>23.664122137404579</v>
      </c>
      <c r="X454" s="4">
        <f t="shared" si="128"/>
        <v>92.158662672721988</v>
      </c>
      <c r="Y454" s="4">
        <f t="shared" si="129"/>
        <v>87.47173532361991</v>
      </c>
      <c r="Z454" s="4">
        <f t="shared" si="130"/>
        <v>26.958642271151078</v>
      </c>
      <c r="AA454" s="4">
        <f t="shared" si="131"/>
        <v>-3.294520133746488</v>
      </c>
      <c r="AB454" s="4">
        <f t="shared" si="132"/>
        <v>-3.2945201337465022</v>
      </c>
      <c r="AC454" s="4">
        <f t="shared" si="133"/>
        <v>-3.2945201337464987</v>
      </c>
      <c r="AD454" s="42" t="s">
        <v>467</v>
      </c>
      <c r="AF454">
        <v>1.27</v>
      </c>
      <c r="AG454">
        <v>3.95</v>
      </c>
    </row>
    <row r="455" spans="1:33" ht="15" x14ac:dyDescent="0.25">
      <c r="A455">
        <v>2.54</v>
      </c>
      <c r="B455">
        <v>3.69</v>
      </c>
      <c r="C455">
        <v>2.8</v>
      </c>
      <c r="D455" s="45">
        <f t="shared" si="121"/>
        <v>2.1846354571532167E-2</v>
      </c>
      <c r="E455" s="46">
        <f>IF(OR($A455="",$B455="",$C455=""),"",A455*'MPTO_working_3-way'!$I454)</f>
        <v>2.5954897406116917</v>
      </c>
      <c r="F455" s="47">
        <f>IF(OR($A455="",$B455="",$C455=""),"",B455*'MPTO_working_3-way'!$I454)</f>
        <v>3.7706130483689537</v>
      </c>
      <c r="G455" s="48">
        <f>IF(OR($A455="",$B455="",$C455=""),"",C455*'MPTO_working_3-way'!$I454)</f>
        <v>2.8611697928002897</v>
      </c>
      <c r="H455" s="46">
        <f>IF(OR($A455="",$B455="",$C455=""),"",'MPTO_working_3-way'!E454)</f>
        <v>2.5878666836715238</v>
      </c>
      <c r="I455" s="47">
        <f>IF(OR($A455="",$B455="",$C455=""),"",'MPTO_working_3-way'!F454)</f>
        <v>3.7918919908219939</v>
      </c>
      <c r="J455" s="48">
        <f>IF(OR($A455="",$B455="",$C455=""),"",'MPTO_working_3-way'!G454)</f>
        <v>2.8582801345314914</v>
      </c>
      <c r="K455" s="46">
        <f>IF(OR($A455="",$B455="",$C455=""),"",'OddsRatio_working_3-way'!H454)</f>
        <v>2.5916368557266813</v>
      </c>
      <c r="L455" s="47">
        <f>IF(OR($A455="",$B455="",$C455=""),"",'OddsRatio_working_3-way'!I454)</f>
        <v>3.7801968453927088</v>
      </c>
      <c r="M455" s="48">
        <f>IF(OR($A455="",$B455="",$C455=""),"",'OddsRatio_working_3-way'!J454)</f>
        <v>2.8603547664337841</v>
      </c>
      <c r="N455" s="49">
        <f t="shared" si="122"/>
        <v>38.528374215970707</v>
      </c>
      <c r="O455" s="50">
        <f t="shared" si="123"/>
        <v>26.520886316684443</v>
      </c>
      <c r="P455" s="50">
        <f t="shared" si="124"/>
        <v>34.95073946734486</v>
      </c>
      <c r="Q455" t="s">
        <v>366</v>
      </c>
      <c r="R455" t="s">
        <v>360</v>
      </c>
      <c r="S455" s="40">
        <v>44163</v>
      </c>
      <c r="T455" s="4">
        <v>100</v>
      </c>
      <c r="U455" s="4">
        <f t="shared" si="125"/>
        <v>60.629921259842511</v>
      </c>
      <c r="V455" s="4">
        <f t="shared" si="126"/>
        <v>72.899728997289984</v>
      </c>
      <c r="W455" s="4">
        <f t="shared" si="127"/>
        <v>64.285714285714292</v>
      </c>
      <c r="X455" s="4">
        <f t="shared" si="128"/>
        <v>62.814556716995739</v>
      </c>
      <c r="Y455" s="4">
        <f t="shared" si="129"/>
        <v>75.084364454443204</v>
      </c>
      <c r="Z455" s="4">
        <f t="shared" si="130"/>
        <v>66.470349742867512</v>
      </c>
      <c r="AA455" s="4">
        <f t="shared" si="131"/>
        <v>-2.1846354571532274</v>
      </c>
      <c r="AB455" s="4">
        <f t="shared" si="132"/>
        <v>-2.1846354571532203</v>
      </c>
      <c r="AC455" s="4">
        <f t="shared" si="133"/>
        <v>-2.1846354571532203</v>
      </c>
      <c r="AF455">
        <v>1.68</v>
      </c>
      <c r="AG455">
        <v>2.31</v>
      </c>
    </row>
    <row r="456" spans="1:33" ht="15" x14ac:dyDescent="0.25">
      <c r="A456">
        <v>1.36</v>
      </c>
      <c r="B456">
        <v>5.58</v>
      </c>
      <c r="C456">
        <v>8.94</v>
      </c>
      <c r="D456" s="45">
        <f t="shared" si="121"/>
        <v>2.6362410447328122E-2</v>
      </c>
      <c r="E456" s="46">
        <f>IF(OR($A456="",$B456="",$C456=""),"",A456*'MPTO_working_3-way'!$I455)</f>
        <v>1.3958528782083663</v>
      </c>
      <c r="F456" s="47">
        <f>IF(OR($A456="",$B456="",$C456=""),"",B456*'MPTO_working_3-way'!$I455)</f>
        <v>5.7271022502960909</v>
      </c>
      <c r="G456" s="48">
        <f>IF(OR($A456="",$B456="",$C456=""),"",C456*'MPTO_working_3-way'!$I455)</f>
        <v>9.1756799493991128</v>
      </c>
      <c r="H456" s="46">
        <f>IF(OR($A456="",$B456="",$C456=""),"",'MPTO_working_3-way'!E455)</f>
        <v>1.3764498968370726</v>
      </c>
      <c r="I456" s="47">
        <f>IF(OR($A456="",$B456="",$C456=""),"",'MPTO_working_3-way'!F455)</f>
        <v>5.8677181829378142</v>
      </c>
      <c r="J456" s="48">
        <f>IF(OR($A456="",$B456="",$C456=""),"",'MPTO_working_3-way'!G455)</f>
        <v>9.7022050663670711</v>
      </c>
      <c r="K456" s="46">
        <f>IF(OR($A456="",$B456="",$C456=""),"",'OddsRatio_working_3-way'!H455)</f>
        <v>1.3822968878424799</v>
      </c>
      <c r="L456" s="47">
        <f>IF(OR($A456="",$B456="",$C456=""),"",'OddsRatio_working_3-way'!I455)</f>
        <v>5.8636659619959977</v>
      </c>
      <c r="M456" s="48">
        <f>IF(OR($A456="",$B456="",$C456=""),"",'OddsRatio_working_3-way'!J455)</f>
        <v>9.4317702485258117</v>
      </c>
      <c r="N456" s="49">
        <f t="shared" si="122"/>
        <v>71.640787909076806</v>
      </c>
      <c r="O456" s="50">
        <f t="shared" si="123"/>
        <v>17.460837196477506</v>
      </c>
      <c r="P456" s="50">
        <f t="shared" si="124"/>
        <v>10.898374894445691</v>
      </c>
      <c r="Q456" t="s">
        <v>371</v>
      </c>
      <c r="R456" t="s">
        <v>354</v>
      </c>
      <c r="S456" s="40">
        <v>44163</v>
      </c>
      <c r="T456" s="4">
        <v>100</v>
      </c>
      <c r="U456" s="4">
        <f t="shared" si="125"/>
        <v>26.470588235294116</v>
      </c>
      <c r="V456" s="4">
        <f t="shared" si="126"/>
        <v>82.078853046594986</v>
      </c>
      <c r="W456" s="4">
        <f t="shared" si="127"/>
        <v>88.814317673378085</v>
      </c>
      <c r="X456" s="4">
        <f t="shared" si="128"/>
        <v>29.10682928002694</v>
      </c>
      <c r="Y456" s="4">
        <f t="shared" si="129"/>
        <v>84.715094091327799</v>
      </c>
      <c r="Z456" s="4">
        <f t="shared" si="130"/>
        <v>91.450558718110898</v>
      </c>
      <c r="AA456" s="4">
        <f t="shared" si="131"/>
        <v>-2.6362410447328237</v>
      </c>
      <c r="AB456" s="4">
        <f t="shared" si="132"/>
        <v>-2.6362410447328131</v>
      </c>
      <c r="AC456" s="4">
        <f t="shared" si="133"/>
        <v>-2.6362410447328131</v>
      </c>
      <c r="AF456">
        <v>1.53</v>
      </c>
      <c r="AG456">
        <v>2.67</v>
      </c>
    </row>
    <row r="457" spans="1:33" ht="15" x14ac:dyDescent="0.25">
      <c r="A457">
        <v>2.77</v>
      </c>
      <c r="B457">
        <v>3.56</v>
      </c>
      <c r="C457">
        <v>2.6</v>
      </c>
      <c r="D457" s="45">
        <f t="shared" si="121"/>
        <v>2.6525091344788754E-2</v>
      </c>
      <c r="E457" s="46">
        <f>IF(OR($A457="",$B457="",$C457=""),"",A457*'MPTO_working_3-way'!$I456)</f>
        <v>2.8434745030250648</v>
      </c>
      <c r="F457" s="47">
        <f>IF(OR($A457="",$B457="",$C457=""),"",B457*'MPTO_working_3-way'!$I456)</f>
        <v>3.654429325187448</v>
      </c>
      <c r="G457" s="48">
        <f>IF(OR($A457="",$B457="",$C457=""),"",C457*'MPTO_working_3-way'!$I456)</f>
        <v>2.668965237496451</v>
      </c>
      <c r="H457" s="46">
        <f>IF(OR($A457="",$B457="",$C457=""),"",'MPTO_working_3-way'!E456)</f>
        <v>2.8395447121816662</v>
      </c>
      <c r="I457" s="47">
        <f>IF(OR($A457="",$B457="",$C457=""),"",'MPTO_working_3-way'!F456)</f>
        <v>3.6756978904631192</v>
      </c>
      <c r="J457" s="48">
        <f>IF(OR($A457="",$B457="",$C457=""),"",'MPTO_working_3-way'!G456)</f>
        <v>2.6611762165992241</v>
      </c>
      <c r="K457" s="46">
        <f>IF(OR($A457="",$B457="",$C457=""),"",'OddsRatio_working_3-way'!H456)</f>
        <v>2.8420087456920511</v>
      </c>
      <c r="L457" s="47">
        <f>IF(OR($A457="",$B457="",$C457=""),"",'OddsRatio_working_3-way'!I456)</f>
        <v>3.6641482423568648</v>
      </c>
      <c r="M457" s="48">
        <f>IF(OR($A457="",$B457="",$C457=""),"",'OddsRatio_working_3-way'!J456)</f>
        <v>2.6650926514730404</v>
      </c>
      <c r="N457" s="49">
        <f t="shared" si="122"/>
        <v>35.168242195811423</v>
      </c>
      <c r="O457" s="50">
        <f t="shared" si="123"/>
        <v>27.364053618651024</v>
      </c>
      <c r="P457" s="50">
        <f t="shared" si="124"/>
        <v>37.467704185537549</v>
      </c>
      <c r="Q457" t="s">
        <v>373</v>
      </c>
      <c r="R457" t="s">
        <v>388</v>
      </c>
      <c r="S457" s="40">
        <v>44163</v>
      </c>
      <c r="T457" s="4">
        <v>100</v>
      </c>
      <c r="U457" s="4">
        <f t="shared" si="125"/>
        <v>63.898916967509031</v>
      </c>
      <c r="V457" s="4">
        <f t="shared" si="126"/>
        <v>71.910112359550567</v>
      </c>
      <c r="W457" s="4">
        <f t="shared" si="127"/>
        <v>61.538461538461533</v>
      </c>
      <c r="X457" s="4">
        <f t="shared" si="128"/>
        <v>66.5514261019879</v>
      </c>
      <c r="Y457" s="4">
        <f t="shared" si="129"/>
        <v>74.562621494029429</v>
      </c>
      <c r="Z457" s="4">
        <f t="shared" si="130"/>
        <v>64.190970672940423</v>
      </c>
      <c r="AA457" s="4">
        <f t="shared" si="131"/>
        <v>-2.6525091344788692</v>
      </c>
      <c r="AB457" s="4">
        <f t="shared" si="132"/>
        <v>-2.6525091344788621</v>
      </c>
      <c r="AC457" s="4">
        <f t="shared" si="133"/>
        <v>-2.6525091344788905</v>
      </c>
      <c r="AF457">
        <v>1.68</v>
      </c>
      <c r="AG457">
        <v>2.2799999999999998</v>
      </c>
    </row>
    <row r="458" spans="1:33" ht="15" x14ac:dyDescent="0.25">
      <c r="A458">
        <v>2.1</v>
      </c>
      <c r="B458">
        <v>3.65</v>
      </c>
      <c r="C458">
        <v>3.58</v>
      </c>
      <c r="D458" s="45">
        <f t="shared" si="121"/>
        <v>2.949268786874959E-2</v>
      </c>
      <c r="E458" s="46">
        <f>IF(OR($A458="",$B458="",$C458=""),"",A458*'MPTO_working_3-way'!$I457)</f>
        <v>2.1619346445243743</v>
      </c>
      <c r="F458" s="47">
        <f>IF(OR($A458="",$B458="",$C458=""),"",B458*'MPTO_working_3-way'!$I457)</f>
        <v>3.7576483107209357</v>
      </c>
      <c r="G458" s="48">
        <f>IF(OR($A458="",$B458="",$C458=""),"",C458*'MPTO_working_3-way'!$I457)</f>
        <v>3.6855838225701234</v>
      </c>
      <c r="H458" s="46">
        <f>IF(OR($A458="",$B458="",$C458=""),"",'MPTO_working_3-way'!E457)</f>
        <v>2.1442681621287938</v>
      </c>
      <c r="I458" s="47">
        <f>IF(OR($A458="",$B458="",$C458=""),"",'MPTO_working_3-way'!F457)</f>
        <v>3.7858466660841481</v>
      </c>
      <c r="J458" s="48">
        <f>IF(OR($A458="",$B458="",$C458=""),"",'MPTO_working_3-way'!G457)</f>
        <v>3.7105928593643647</v>
      </c>
      <c r="K458" s="46">
        <f>IF(OR($A458="",$B458="",$C458=""),"",'OddsRatio_working_3-way'!H457)</f>
        <v>2.1514471309008654</v>
      </c>
      <c r="L458" s="47">
        <f>IF(OR($A458="",$B458="",$C458=""),"",'OddsRatio_working_3-way'!I457)</f>
        <v>3.7739408153520833</v>
      </c>
      <c r="M458" s="48">
        <f>IF(OR($A458="",$B458="",$C458=""),"",'OddsRatio_working_3-way'!J457)</f>
        <v>3.7006669070220286</v>
      </c>
      <c r="N458" s="49">
        <f t="shared" si="122"/>
        <v>46.254867256637169</v>
      </c>
      <c r="O458" s="50">
        <f t="shared" si="123"/>
        <v>26.612389380530978</v>
      </c>
      <c r="P458" s="50">
        <f t="shared" si="124"/>
        <v>27.132743362831864</v>
      </c>
      <c r="Q458" t="s">
        <v>357</v>
      </c>
      <c r="R458" t="s">
        <v>376</v>
      </c>
      <c r="S458" s="40">
        <v>44163</v>
      </c>
      <c r="T458" s="4">
        <v>100</v>
      </c>
      <c r="U458" s="4">
        <f t="shared" si="125"/>
        <v>52.38095238095238</v>
      </c>
      <c r="V458" s="4">
        <f t="shared" si="126"/>
        <v>72.602739726027394</v>
      </c>
      <c r="W458" s="4">
        <f t="shared" si="127"/>
        <v>72.067039106145245</v>
      </c>
      <c r="X458" s="4">
        <f t="shared" si="128"/>
        <v>55.330221167827354</v>
      </c>
      <c r="Y458" s="4">
        <f t="shared" si="129"/>
        <v>75.552008512902361</v>
      </c>
      <c r="Z458" s="4">
        <f t="shared" si="130"/>
        <v>75.016307893020212</v>
      </c>
      <c r="AA458" s="4">
        <f t="shared" si="131"/>
        <v>-2.9492687868749741</v>
      </c>
      <c r="AB458" s="4">
        <f t="shared" si="132"/>
        <v>-2.949268786874967</v>
      </c>
      <c r="AC458" s="4">
        <f t="shared" si="133"/>
        <v>-2.949268786874967</v>
      </c>
      <c r="AF458">
        <v>1.68</v>
      </c>
      <c r="AG458">
        <v>2.27</v>
      </c>
    </row>
    <row r="459" spans="1:33" ht="15" x14ac:dyDescent="0.25">
      <c r="A459"/>
      <c r="B459"/>
      <c r="C459"/>
      <c r="D459" s="45" t="str">
        <f t="shared" si="121"/>
        <v/>
      </c>
      <c r="E459" s="46" t="str">
        <f>IF(OR($A459="",$B459="",$C459=""),"",A459*'MPTO_working_3-way'!$I458)</f>
        <v/>
      </c>
      <c r="F459" s="47" t="str">
        <f>IF(OR($A459="",$B459="",$C459=""),"",B459*'MPTO_working_3-way'!$I458)</f>
        <v/>
      </c>
      <c r="G459" s="48" t="str">
        <f>IF(OR($A459="",$B459="",$C459=""),"",C459*'MPTO_working_3-way'!$I458)</f>
        <v/>
      </c>
      <c r="H459" s="46" t="str">
        <f>IF(OR($A459="",$B459="",$C459=""),"",'MPTO_working_3-way'!E458)</f>
        <v/>
      </c>
      <c r="I459" s="47" t="str">
        <f>IF(OR($A459="",$B459="",$C459=""),"",'MPTO_working_3-way'!F458)</f>
        <v/>
      </c>
      <c r="J459" s="48" t="str">
        <f>IF(OR($A459="",$B459="",$C459=""),"",'MPTO_working_3-way'!G458)</f>
        <v/>
      </c>
      <c r="K459" s="46" t="str">
        <f>IF(OR($A459="",$B459="",$C459=""),"",'OddsRatio_working_3-way'!H458)</f>
        <v/>
      </c>
      <c r="L459" s="47" t="str">
        <f>IF(OR($A459="",$B459="",$C459=""),"",'OddsRatio_working_3-way'!I458)</f>
        <v/>
      </c>
      <c r="M459" s="48" t="str">
        <f>IF(OR($A459="",$B459="",$C459=""),"",'OddsRatio_working_3-way'!J458)</f>
        <v/>
      </c>
      <c r="N459" s="49" t="e">
        <f t="shared" si="122"/>
        <v>#VALUE!</v>
      </c>
      <c r="O459" s="50" t="e">
        <f t="shared" si="123"/>
        <v>#VALUE!</v>
      </c>
      <c r="P459" s="50" t="e">
        <f t="shared" si="124"/>
        <v>#VALUE!</v>
      </c>
      <c r="Q459" t="s">
        <v>374</v>
      </c>
      <c r="R459" t="s">
        <v>377</v>
      </c>
      <c r="S459" s="40">
        <v>44163</v>
      </c>
      <c r="T459" s="4">
        <v>100</v>
      </c>
      <c r="U459" s="4" t="e">
        <f t="shared" si="125"/>
        <v>#DIV/0!</v>
      </c>
      <c r="V459" s="4" t="e">
        <f t="shared" si="126"/>
        <v>#DIV/0!</v>
      </c>
      <c r="W459" s="4" t="e">
        <f t="shared" si="127"/>
        <v>#DIV/0!</v>
      </c>
      <c r="X459" s="4" t="e">
        <f t="shared" si="128"/>
        <v>#DIV/0!</v>
      </c>
      <c r="Y459" s="4" t="e">
        <f t="shared" si="129"/>
        <v>#DIV/0!</v>
      </c>
      <c r="Z459" s="4" t="e">
        <f t="shared" si="130"/>
        <v>#DIV/0!</v>
      </c>
      <c r="AA459" s="4" t="e">
        <f t="shared" si="131"/>
        <v>#DIV/0!</v>
      </c>
      <c r="AB459" s="4" t="e">
        <f t="shared" si="132"/>
        <v>#DIV/0!</v>
      </c>
      <c r="AC459" s="4" t="e">
        <f t="shared" si="133"/>
        <v>#DIV/0!</v>
      </c>
      <c r="AF459"/>
      <c r="AG459"/>
    </row>
    <row r="460" spans="1:33" ht="15" x14ac:dyDescent="0.25">
      <c r="A460">
        <v>5.42</v>
      </c>
      <c r="B460">
        <v>4.25</v>
      </c>
      <c r="C460">
        <v>1.65</v>
      </c>
      <c r="D460" s="45">
        <f t="shared" si="121"/>
        <v>2.5856568726115192E-2</v>
      </c>
      <c r="E460" s="46">
        <f>IF(OR($A460="",$B460="",$C460=""),"",A460*'MPTO_working_3-way'!$I459)</f>
        <v>5.560142602495544</v>
      </c>
      <c r="F460" s="47">
        <f>IF(OR($A460="",$B460="",$C460=""),"",B460*'MPTO_working_3-way'!$I459)</f>
        <v>4.3598904170859898</v>
      </c>
      <c r="G460" s="48">
        <f>IF(OR($A460="",$B460="",$C460=""),"",C460*'MPTO_working_3-way'!$I459)</f>
        <v>1.69266333839809</v>
      </c>
      <c r="H460" s="46">
        <f>IF(OR($A460="",$B460="",$C460=""),"",'MPTO_working_3-way'!E459)</f>
        <v>5.685598174995949</v>
      </c>
      <c r="I460" s="47">
        <f>IF(OR($A460="",$B460="",$C460=""),"",'MPTO_working_3-way'!F459)</f>
        <v>4.4115974270929064</v>
      </c>
      <c r="J460" s="48">
        <f>IF(OR($A460="",$B460="",$C460=""),"",'MPTO_working_3-way'!G459)</f>
        <v>1.6738033461901214</v>
      </c>
      <c r="K460" s="46">
        <f>IF(OR($A460="",$B460="",$C460=""),"",'OddsRatio_working_3-way'!H459)</f>
        <v>5.6266320805749217</v>
      </c>
      <c r="L460" s="47">
        <f>IF(OR($A460="",$B460="",$C460=""),"",'OddsRatio_working_3-way'!I459)</f>
        <v>4.4019353533639141</v>
      </c>
      <c r="M460" s="48">
        <f>IF(OR($A460="",$B460="",$C460=""),"",'OddsRatio_working_3-way'!J459)</f>
        <v>1.6803870706727821</v>
      </c>
      <c r="N460" s="49">
        <f t="shared" si="122"/>
        <v>17.985150228901912</v>
      </c>
      <c r="O460" s="50">
        <f t="shared" si="123"/>
        <v>22.93635629191726</v>
      </c>
      <c r="P460" s="50">
        <f t="shared" si="124"/>
        <v>59.078493479180814</v>
      </c>
      <c r="Q460" t="s">
        <v>74</v>
      </c>
      <c r="R460" t="s">
        <v>75</v>
      </c>
      <c r="S460" s="40">
        <v>44163</v>
      </c>
      <c r="T460" s="4">
        <v>100</v>
      </c>
      <c r="U460" s="4">
        <f t="shared" si="125"/>
        <v>81.549815498154985</v>
      </c>
      <c r="V460" s="4">
        <f t="shared" si="126"/>
        <v>76.470588235294116</v>
      </c>
      <c r="W460" s="4">
        <f t="shared" si="127"/>
        <v>39.393939393939398</v>
      </c>
      <c r="X460" s="4">
        <f t="shared" si="128"/>
        <v>84.135472370766479</v>
      </c>
      <c r="Y460" s="4">
        <f t="shared" si="129"/>
        <v>79.056245107905625</v>
      </c>
      <c r="Z460" s="4">
        <f t="shared" si="130"/>
        <v>41.979596266550899</v>
      </c>
      <c r="AA460" s="4">
        <f t="shared" si="131"/>
        <v>-2.5856568726114944</v>
      </c>
      <c r="AB460" s="4">
        <f t="shared" si="132"/>
        <v>-2.5856568726115086</v>
      </c>
      <c r="AC460" s="4">
        <f t="shared" si="133"/>
        <v>-2.5856568726115015</v>
      </c>
      <c r="AF460">
        <v>1.58</v>
      </c>
      <c r="AG460">
        <v>2.5099999999999998</v>
      </c>
    </row>
    <row r="461" spans="1:33" ht="15" x14ac:dyDescent="0.25">
      <c r="A461">
        <v>1.18</v>
      </c>
      <c r="B461">
        <v>8.3000000000000007</v>
      </c>
      <c r="C461">
        <v>14.98</v>
      </c>
      <c r="D461" s="45">
        <f t="shared" si="121"/>
        <v>3.4695229061797228E-2</v>
      </c>
      <c r="E461" s="46">
        <f>IF(OR($A461="",$B461="",$C461=""),"",A461*'MPTO_working_3-way'!$I460)</f>
        <v>1.2209403702929207</v>
      </c>
      <c r="F461" s="47">
        <f>IF(OR($A461="",$B461="",$C461=""),"",B461*'MPTO_working_3-way'!$I460)</f>
        <v>8.5879704012129174</v>
      </c>
      <c r="G461" s="48">
        <f>IF(OR($A461="",$B461="",$C461=""),"",C461*'MPTO_working_3-way'!$I460)</f>
        <v>15.499734531345723</v>
      </c>
      <c r="H461" s="46">
        <f>IF(OR($A461="",$B461="",$C461=""),"",'MPTO_working_3-way'!E460)</f>
        <v>1.1963260099460817</v>
      </c>
      <c r="I461" s="47">
        <f>IF(OR($A461="",$B461="",$C461=""),"",'MPTO_working_3-way'!F460)</f>
        <v>9.1813157242591217</v>
      </c>
      <c r="J461" s="48">
        <f>IF(OR($A461="",$B461="",$C461=""),"",'MPTO_working_3-way'!G460)</f>
        <v>18.119028212082146</v>
      </c>
      <c r="K461" s="46">
        <f>IF(OR($A461="",$B461="",$C461=""),"",'OddsRatio_working_3-way'!H460)</f>
        <v>1.202452180102741</v>
      </c>
      <c r="L461" s="47">
        <f>IF(OR($A461="",$B461="",$C461=""),"",'OddsRatio_working_3-way'!I460)</f>
        <v>9.2105606375000431</v>
      </c>
      <c r="M461" s="48">
        <f>IF(OR($A461="",$B461="",$C461=""),"",'OddsRatio_working_3-way'!J460)</f>
        <v>16.723785987979532</v>
      </c>
      <c r="N461" s="49">
        <f t="shared" si="122"/>
        <v>81.904081831620175</v>
      </c>
      <c r="O461" s="50">
        <f t="shared" si="123"/>
        <v>11.644194766423107</v>
      </c>
      <c r="P461" s="50">
        <f t="shared" si="124"/>
        <v>6.4517234019567287</v>
      </c>
      <c r="Q461" t="s">
        <v>68</v>
      </c>
      <c r="R461" t="s">
        <v>73</v>
      </c>
      <c r="S461" s="40">
        <v>44163</v>
      </c>
      <c r="T461" s="4">
        <v>100</v>
      </c>
      <c r="U461" s="4">
        <f t="shared" si="125"/>
        <v>15.254237288135595</v>
      </c>
      <c r="V461" s="4">
        <f t="shared" si="126"/>
        <v>87.951807228915669</v>
      </c>
      <c r="W461" s="4">
        <f t="shared" si="127"/>
        <v>93.324432576769013</v>
      </c>
      <c r="X461" s="4">
        <f t="shared" si="128"/>
        <v>18.723760194315307</v>
      </c>
      <c r="Y461" s="4">
        <f t="shared" si="129"/>
        <v>91.421330135095388</v>
      </c>
      <c r="Z461" s="4">
        <f t="shared" si="130"/>
        <v>96.793955482948746</v>
      </c>
      <c r="AA461" s="4">
        <f t="shared" si="131"/>
        <v>-3.4695229061797122</v>
      </c>
      <c r="AB461" s="4">
        <f t="shared" si="132"/>
        <v>-3.4695229061797193</v>
      </c>
      <c r="AC461" s="4">
        <f t="shared" si="133"/>
        <v>-3.4695229061797335</v>
      </c>
      <c r="AF461">
        <v>1.45</v>
      </c>
      <c r="AG461">
        <v>2.84</v>
      </c>
    </row>
    <row r="462" spans="1:33" ht="15" x14ac:dyDescent="0.25">
      <c r="A462">
        <v>2.0699999999999998</v>
      </c>
      <c r="B462">
        <v>3.76</v>
      </c>
      <c r="C462">
        <v>3.64</v>
      </c>
      <c r="D462" s="45">
        <f t="shared" si="121"/>
        <v>2.3774508973398945E-2</v>
      </c>
      <c r="E462" s="46">
        <f>IF(OR($A462="",$B462="",$C462=""),"",A462*'MPTO_working_3-way'!$I461)</f>
        <v>2.1192132335749356</v>
      </c>
      <c r="F462" s="47">
        <f>IF(OR($A462="",$B462="",$C462=""),"",B462*'MPTO_working_3-way'!$I461)</f>
        <v>3.8493921537399798</v>
      </c>
      <c r="G462" s="48">
        <f>IF(OR($A462="",$B462="",$C462=""),"",C462*'MPTO_working_3-way'!$I461)</f>
        <v>3.7265392126631722</v>
      </c>
      <c r="H462" s="46">
        <f>IF(OR($A462="",$B462="",$C462=""),"",'MPTO_working_3-way'!E461)</f>
        <v>2.1045234683370686</v>
      </c>
      <c r="I462" s="47">
        <f>IF(OR($A462="",$B462="",$C462=""),"",'MPTO_working_3-way'!F461)</f>
        <v>3.8754791424389974</v>
      </c>
      <c r="J462" s="48">
        <f>IF(OR($A462="",$B462="",$C462=""),"",'MPTO_working_3-way'!G461)</f>
        <v>3.7481197781906266</v>
      </c>
      <c r="K462" s="46">
        <f>IF(OR($A462="",$B462="",$C462=""),"",'OddsRatio_working_3-way'!H461)</f>
        <v>2.1104551492355599</v>
      </c>
      <c r="L462" s="47">
        <f>IF(OR($A462="",$B462="",$C462=""),"",'OddsRatio_working_3-way'!I461)</f>
        <v>3.8643515998973323</v>
      </c>
      <c r="M462" s="48">
        <f>IF(OR($A462="",$B462="",$C462=""),"",'OddsRatio_working_3-way'!J461)</f>
        <v>3.7398145738148396</v>
      </c>
      <c r="N462" s="49">
        <f t="shared" si="122"/>
        <v>47.187323302671317</v>
      </c>
      <c r="O462" s="50">
        <f t="shared" si="123"/>
        <v>25.978127456523836</v>
      </c>
      <c r="P462" s="50">
        <f t="shared" si="124"/>
        <v>26.83454924080484</v>
      </c>
      <c r="Q462" t="s">
        <v>134</v>
      </c>
      <c r="R462" t="s">
        <v>138</v>
      </c>
      <c r="S462" s="40">
        <v>44163</v>
      </c>
      <c r="T462" s="4">
        <v>100</v>
      </c>
      <c r="U462" s="4">
        <f t="shared" si="125"/>
        <v>51.690821256038639</v>
      </c>
      <c r="V462" s="4">
        <f t="shared" si="126"/>
        <v>73.40425531914893</v>
      </c>
      <c r="W462" s="4">
        <f t="shared" si="127"/>
        <v>72.527472527472526</v>
      </c>
      <c r="X462" s="4">
        <f t="shared" si="128"/>
        <v>54.06827215337853</v>
      </c>
      <c r="Y462" s="4">
        <f t="shared" si="129"/>
        <v>75.781706216488828</v>
      </c>
      <c r="Z462" s="4">
        <f t="shared" si="130"/>
        <v>74.904923424812424</v>
      </c>
      <c r="AA462" s="4">
        <f t="shared" si="131"/>
        <v>-2.3774508973398909</v>
      </c>
      <c r="AB462" s="4">
        <f t="shared" si="132"/>
        <v>-2.377450897339898</v>
      </c>
      <c r="AC462" s="4">
        <f t="shared" si="133"/>
        <v>-2.377450897339898</v>
      </c>
      <c r="AF462">
        <v>1.63</v>
      </c>
      <c r="AG462">
        <v>2.4</v>
      </c>
    </row>
    <row r="463" spans="1:33" ht="15" x14ac:dyDescent="0.25">
      <c r="A463">
        <v>2.66</v>
      </c>
      <c r="B463">
        <v>3.22</v>
      </c>
      <c r="C463">
        <v>2.99</v>
      </c>
      <c r="D463" s="45">
        <f t="shared" si="121"/>
        <v>2.0947016370357341E-2</v>
      </c>
      <c r="E463" s="46">
        <f>IF(OR($A463="",$B463="",$C463=""),"",A463*'MPTO_working_3-way'!$I462)</f>
        <v>2.7157190635451505</v>
      </c>
      <c r="F463" s="47">
        <f>IF(OR($A463="",$B463="",$C463=""),"",B463*'MPTO_working_3-way'!$I462)</f>
        <v>3.287449392712551</v>
      </c>
      <c r="G463" s="48">
        <f>IF(OR($A463="",$B463="",$C463=""),"",C463*'MPTO_working_3-way'!$I462)</f>
        <v>3.0526315789473686</v>
      </c>
      <c r="H463" s="46">
        <f>IF(OR($A463="",$B463="",$C463=""),"",'MPTO_working_3-way'!E462)</f>
        <v>2.7103391871322442</v>
      </c>
      <c r="I463" s="47">
        <f>IF(OR($A463="",$B463="",$C463=""),"",'MPTO_working_3-way'!F462)</f>
        <v>3.2940608001767129</v>
      </c>
      <c r="J463" s="48">
        <f>IF(OR($A463="",$B463="",$C463=""),"",'MPTO_working_3-way'!G462)</f>
        <v>3.0537538075613693</v>
      </c>
      <c r="K463" s="46">
        <f>IF(OR($A463="",$B463="",$C463=""),"",'OddsRatio_working_3-way'!H462)</f>
        <v>2.7128838697382496</v>
      </c>
      <c r="L463" s="47">
        <f>IF(OR($A463="",$B463="",$C463=""),"",'OddsRatio_working_3-way'!I462)</f>
        <v>3.2907242113366961</v>
      </c>
      <c r="M463" s="48">
        <f>IF(OR($A463="",$B463="",$C463=""),"",'OddsRatio_working_3-way'!J462)</f>
        <v>3.0533969281801911</v>
      </c>
      <c r="N463" s="49">
        <f t="shared" si="122"/>
        <v>36.822660098522171</v>
      </c>
      <c r="O463" s="50">
        <f t="shared" si="123"/>
        <v>30.418719211822658</v>
      </c>
      <c r="P463" s="50">
        <f t="shared" si="124"/>
        <v>32.758620689655174</v>
      </c>
      <c r="Q463" t="s">
        <v>78</v>
      </c>
      <c r="R463" t="s">
        <v>70</v>
      </c>
      <c r="S463" s="40">
        <v>44163</v>
      </c>
      <c r="T463" s="4">
        <v>100</v>
      </c>
      <c r="U463" s="4">
        <f t="shared" si="125"/>
        <v>62.406015037593981</v>
      </c>
      <c r="V463" s="4">
        <f t="shared" si="126"/>
        <v>68.944099378881987</v>
      </c>
      <c r="W463" s="4">
        <f t="shared" si="127"/>
        <v>66.555183946488299</v>
      </c>
      <c r="X463" s="4">
        <f t="shared" si="128"/>
        <v>64.500716674629714</v>
      </c>
      <c r="Y463" s="4">
        <f t="shared" si="129"/>
        <v>71.038801015917713</v>
      </c>
      <c r="Z463" s="4">
        <f t="shared" si="130"/>
        <v>68.649885583524025</v>
      </c>
      <c r="AA463" s="4">
        <f t="shared" si="131"/>
        <v>-2.0947016370357332</v>
      </c>
      <c r="AB463" s="4">
        <f t="shared" si="132"/>
        <v>-2.0947016370357261</v>
      </c>
      <c r="AC463" s="4">
        <f t="shared" si="133"/>
        <v>-2.0947016370357261</v>
      </c>
      <c r="AF463">
        <v>2.36</v>
      </c>
      <c r="AG463">
        <v>1.65</v>
      </c>
    </row>
    <row r="464" spans="1:33" ht="15" x14ac:dyDescent="0.25">
      <c r="A464">
        <v>2.48</v>
      </c>
      <c r="B464">
        <v>3.26</v>
      </c>
      <c r="C464">
        <v>3.15</v>
      </c>
      <c r="D464" s="45">
        <f t="shared" si="121"/>
        <v>2.7434590169599149E-2</v>
      </c>
      <c r="E464" s="46">
        <f>IF(OR($A464="",$B464="",$C464=""),"",A464*'MPTO_working_3-way'!$I463)</f>
        <v>2.5480377836206061</v>
      </c>
      <c r="F464" s="47">
        <f>IF(OR($A464="",$B464="",$C464=""),"",B464*'MPTO_working_3-way'!$I463)</f>
        <v>3.3494367639528928</v>
      </c>
      <c r="G464" s="48">
        <f>IF(OR($A464="",$B464="",$C464=""),"",C464*'MPTO_working_3-way'!$I463)</f>
        <v>3.2364189590342374</v>
      </c>
      <c r="H464" s="46">
        <f>IF(OR($A464="",$B464="",$C464=""),"",'MPTO_working_3-way'!E463)</f>
        <v>2.5375497536893459</v>
      </c>
      <c r="I464" s="47">
        <f>IF(OR($A464="",$B464="",$C464=""),"",'MPTO_working_3-way'!F463)</f>
        <v>3.3601743741126922</v>
      </c>
      <c r="J464" s="48">
        <f>IF(OR($A464="",$B464="",$C464=""),"",'MPTO_working_3-way'!G463)</f>
        <v>3.2434313194417324</v>
      </c>
      <c r="K464" s="46">
        <f>IF(OR($A464="",$B464="",$C464=""),"",'OddsRatio_working_3-way'!H463)</f>
        <v>2.5422751545442832</v>
      </c>
      <c r="L464" s="47">
        <f>IF(OR($A464="",$B464="",$C464=""),"",'OddsRatio_working_3-way'!I463)</f>
        <v>3.3550958441014056</v>
      </c>
      <c r="M464" s="48">
        <f>IF(OR($A464="",$B464="",$C464=""),"",'OddsRatio_working_3-way'!J463)</f>
        <v>3.2404672853177083</v>
      </c>
      <c r="N464" s="49">
        <f t="shared" si="122"/>
        <v>39.245885850996331</v>
      </c>
      <c r="O464" s="50">
        <f t="shared" si="123"/>
        <v>29.855765923457341</v>
      </c>
      <c r="P464" s="50">
        <f t="shared" si="124"/>
        <v>30.898348225546325</v>
      </c>
      <c r="Q464" t="s">
        <v>46</v>
      </c>
      <c r="R464" t="s">
        <v>82</v>
      </c>
      <c r="S464" s="40">
        <v>44163</v>
      </c>
      <c r="T464" s="4">
        <v>100</v>
      </c>
      <c r="U464" s="4">
        <f t="shared" si="125"/>
        <v>59.677419354838712</v>
      </c>
      <c r="V464" s="4">
        <f t="shared" si="126"/>
        <v>69.325153374233125</v>
      </c>
      <c r="W464" s="4">
        <f t="shared" si="127"/>
        <v>68.253968253968253</v>
      </c>
      <c r="X464" s="4">
        <f t="shared" si="128"/>
        <v>62.420878371798615</v>
      </c>
      <c r="Y464" s="4">
        <f t="shared" si="129"/>
        <v>72.068612391193042</v>
      </c>
      <c r="Z464" s="4">
        <f t="shared" si="130"/>
        <v>70.997427270928171</v>
      </c>
      <c r="AA464" s="4">
        <f t="shared" si="131"/>
        <v>-2.7434590169599034</v>
      </c>
      <c r="AB464" s="4">
        <f t="shared" si="132"/>
        <v>-2.7434590169599176</v>
      </c>
      <c r="AC464" s="4">
        <f t="shared" si="133"/>
        <v>-2.7434590169599176</v>
      </c>
      <c r="AF464">
        <v>2.23</v>
      </c>
      <c r="AG464">
        <v>1.7</v>
      </c>
    </row>
    <row r="465" spans="1:35" ht="15" x14ac:dyDescent="0.25">
      <c r="A465">
        <v>3</v>
      </c>
      <c r="B465">
        <v>3.05</v>
      </c>
      <c r="C465">
        <v>2.74</v>
      </c>
      <c r="D465" s="45">
        <f t="shared" si="121"/>
        <v>2.616568944198483E-2</v>
      </c>
      <c r="E465" s="46">
        <f>IF(OR($A465="",$B465="",$C465=""),"",A465*'MPTO_working_3-way'!$I464)</f>
        <v>3.0784970683259543</v>
      </c>
      <c r="F465" s="47">
        <f>IF(OR($A465="",$B465="",$C465=""),"",B465*'MPTO_working_3-way'!$I464)</f>
        <v>3.1298053527980536</v>
      </c>
      <c r="G465" s="48">
        <f>IF(OR($A465="",$B465="",$C465=""),"",C465*'MPTO_working_3-way'!$I464)</f>
        <v>2.8116939890710388</v>
      </c>
      <c r="H465" s="46">
        <f>IF(OR($A465="",$B465="",$C465=""),"",'MPTO_working_3-way'!E464)</f>
        <v>3.0806061847225066</v>
      </c>
      <c r="I465" s="47">
        <f>IF(OR($A465="",$B465="",$C465=""),"",'MPTO_working_3-way'!F464)</f>
        <v>3.1333527745375767</v>
      </c>
      <c r="J465" s="48">
        <f>IF(OR($A465="",$B465="",$C465=""),"",'MPTO_working_3-way'!G464)</f>
        <v>2.8070836754497281</v>
      </c>
      <c r="K465" s="46">
        <f>IF(OR($A465="",$B465="",$C465=""),"",'OddsRatio_working_3-way'!H464)</f>
        <v>3.0796335465689579</v>
      </c>
      <c r="L465" s="47">
        <f>IF(OR($A465="",$B465="",$C465=""),"",'OddsRatio_working_3-way'!I464)</f>
        <v>3.1316243852331813</v>
      </c>
      <c r="M465" s="48">
        <f>IF(OR($A465="",$B465="",$C465=""),"",'OddsRatio_working_3-way'!J464)</f>
        <v>2.809281185514994</v>
      </c>
      <c r="N465" s="49">
        <f t="shared" si="122"/>
        <v>32.483383216076497</v>
      </c>
      <c r="O465" s="50">
        <f t="shared" si="123"/>
        <v>31.95086873712442</v>
      </c>
      <c r="P465" s="50">
        <f t="shared" si="124"/>
        <v>35.565748046799072</v>
      </c>
      <c r="Q465" t="s">
        <v>80</v>
      </c>
      <c r="R465" t="s">
        <v>76</v>
      </c>
      <c r="S465" s="40">
        <v>44163</v>
      </c>
      <c r="T465" s="4">
        <v>100</v>
      </c>
      <c r="U465" s="4">
        <f t="shared" si="125"/>
        <v>66.666666666666657</v>
      </c>
      <c r="V465" s="4">
        <f t="shared" si="126"/>
        <v>67.21311475409837</v>
      </c>
      <c r="W465" s="4">
        <f t="shared" si="127"/>
        <v>63.503649635036496</v>
      </c>
      <c r="X465" s="4">
        <f t="shared" si="128"/>
        <v>69.283235610865148</v>
      </c>
      <c r="Y465" s="4">
        <f t="shared" si="129"/>
        <v>69.829683698296833</v>
      </c>
      <c r="Z465" s="4">
        <f t="shared" si="130"/>
        <v>66.120218579234972</v>
      </c>
      <c r="AA465" s="4">
        <f t="shared" si="131"/>
        <v>-2.616568944198491</v>
      </c>
      <c r="AB465" s="4">
        <f t="shared" si="132"/>
        <v>-2.6165689441984625</v>
      </c>
      <c r="AC465" s="4">
        <f t="shared" si="133"/>
        <v>-2.6165689441984767</v>
      </c>
      <c r="AF465">
        <v>2.61</v>
      </c>
      <c r="AG465">
        <v>1.54</v>
      </c>
    </row>
    <row r="466" spans="1:35" ht="15" x14ac:dyDescent="0.25">
      <c r="A466">
        <v>1.9</v>
      </c>
      <c r="B466">
        <v>3.64</v>
      </c>
      <c r="C466">
        <v>4.38</v>
      </c>
      <c r="D466" s="45">
        <f t="shared" si="121"/>
        <v>2.9351566482064051E-2</v>
      </c>
      <c r="E466" s="46">
        <f>IF(OR($A466="",$B466="",$C466=""),"",A466*'MPTO_working_3-way'!$I465)</f>
        <v>1.9557679763159217</v>
      </c>
      <c r="F466" s="47">
        <f>IF(OR($A466="",$B466="",$C466=""),"",B466*'MPTO_working_3-way'!$I465)</f>
        <v>3.7468397019947131</v>
      </c>
      <c r="G466" s="48">
        <f>IF(OR($A466="",$B466="",$C466=""),"",C466*'MPTO_working_3-way'!$I465)</f>
        <v>4.5085598611914408</v>
      </c>
      <c r="H466" s="46">
        <f>IF(OR($A466="",$B466="",$C466=""),"",'MPTO_working_3-way'!E465)</f>
        <v>1.9359887244442322</v>
      </c>
      <c r="I466" s="47">
        <f>IF(OR($A466="",$B466="",$C466=""),"",'MPTO_working_3-way'!F465)</f>
        <v>3.7744192769162783</v>
      </c>
      <c r="J466" s="48">
        <f>IF(OR($A466="",$B466="",$C466=""),"",'MPTO_working_3-way'!G465)</f>
        <v>4.5761009684332654</v>
      </c>
      <c r="K466" s="46">
        <f>IF(OR($A466="",$B466="",$C466=""),"",'OddsRatio_working_3-way'!H465)</f>
        <v>1.9435883051227223</v>
      </c>
      <c r="L466" s="47">
        <f>IF(OR($A466="",$B466="",$C466=""),"",'OddsRatio_working_3-way'!I465)</f>
        <v>3.7678590283599838</v>
      </c>
      <c r="M466" s="48">
        <f>IF(OR($A466="",$B466="",$C466=""),"",'OddsRatio_working_3-way'!J465)</f>
        <v>4.5436983014608892</v>
      </c>
      <c r="N466" s="49">
        <f t="shared" si="122"/>
        <v>51.130809590394207</v>
      </c>
      <c r="O466" s="50">
        <f t="shared" si="123"/>
        <v>26.689158852128848</v>
      </c>
      <c r="P466" s="50">
        <f t="shared" si="124"/>
        <v>22.180031557476937</v>
      </c>
      <c r="Q466" t="s">
        <v>49</v>
      </c>
      <c r="R466" t="s">
        <v>45</v>
      </c>
      <c r="S466" s="40">
        <v>44163</v>
      </c>
      <c r="T466" s="4">
        <v>100</v>
      </c>
      <c r="U466" s="4">
        <f t="shared" si="125"/>
        <v>47.368421052631575</v>
      </c>
      <c r="V466" s="4">
        <f t="shared" si="126"/>
        <v>72.527472527472526</v>
      </c>
      <c r="W466" s="4">
        <f t="shared" si="127"/>
        <v>77.168949771689498</v>
      </c>
      <c r="X466" s="4">
        <f t="shared" si="128"/>
        <v>50.303577700837977</v>
      </c>
      <c r="Y466" s="4">
        <f t="shared" si="129"/>
        <v>75.462629175678913</v>
      </c>
      <c r="Z466" s="4">
        <f t="shared" si="130"/>
        <v>80.104106419895899</v>
      </c>
      <c r="AA466" s="4">
        <f t="shared" si="131"/>
        <v>-2.9351566482064015</v>
      </c>
      <c r="AB466" s="4">
        <f t="shared" si="132"/>
        <v>-2.9351566482063873</v>
      </c>
      <c r="AC466" s="4">
        <f t="shared" si="133"/>
        <v>-2.9351566482064015</v>
      </c>
      <c r="AF466">
        <v>1.97</v>
      </c>
      <c r="AG466">
        <v>1.92</v>
      </c>
    </row>
    <row r="467" spans="1:35" ht="15" x14ac:dyDescent="0.25">
      <c r="A467">
        <v>1.93</v>
      </c>
      <c r="B467">
        <v>3.43</v>
      </c>
      <c r="C467">
        <v>4.5999999999999996</v>
      </c>
      <c r="D467" s="45">
        <f t="shared" si="121"/>
        <v>2.707120887810599E-2</v>
      </c>
      <c r="E467" s="46">
        <f>IF(OR($A467="",$B467="",$C467=""),"",A467*'MPTO_working_3-way'!$I466)</f>
        <v>1.9822474331347446</v>
      </c>
      <c r="F467" s="47">
        <f>IF(OR($A467="",$B467="",$C467=""),"",B467*'MPTO_working_3-way'!$I466)</f>
        <v>3.5228542464519039</v>
      </c>
      <c r="G467" s="48">
        <f>IF(OR($A467="",$B467="",$C467=""),"",C467*'MPTO_working_3-way'!$I466)</f>
        <v>4.7245275608392872</v>
      </c>
      <c r="H467" s="46">
        <f>IF(OR($A467="",$B467="",$C467=""),"",'MPTO_working_3-way'!E466)</f>
        <v>1.9642082802618983</v>
      </c>
      <c r="I467" s="47">
        <f>IF(OR($A467="",$B467="",$C467=""),"",'MPTO_working_3-way'!F466)</f>
        <v>3.5395542130769742</v>
      </c>
      <c r="J467" s="48">
        <f>IF(OR($A467="",$B467="",$C467=""),"",'MPTO_working_3-way'!G466)</f>
        <v>4.7992113616042573</v>
      </c>
      <c r="K467" s="46">
        <f>IF(OR($A467="",$B467="",$C467=""),"",'OddsRatio_working_3-way'!H466)</f>
        <v>1.9713340849762881</v>
      </c>
      <c r="L467" s="47">
        <f>IF(OR($A467="",$B467="",$C467=""),"",'OddsRatio_working_3-way'!I466)</f>
        <v>3.5380019639703035</v>
      </c>
      <c r="M467" s="48">
        <f>IF(OR($A467="",$B467="",$C467=""),"",'OddsRatio_working_3-way'!J466)</f>
        <v>4.7600029095856335</v>
      </c>
      <c r="N467" s="49">
        <f t="shared" si="122"/>
        <v>50.4477888725824</v>
      </c>
      <c r="O467" s="50">
        <f t="shared" si="123"/>
        <v>28.386073622181936</v>
      </c>
      <c r="P467" s="50">
        <f t="shared" si="124"/>
        <v>21.166137505235664</v>
      </c>
      <c r="Q467" t="s">
        <v>48</v>
      </c>
      <c r="R467" t="s">
        <v>44</v>
      </c>
      <c r="S467" s="40">
        <v>44163</v>
      </c>
      <c r="T467" s="4">
        <v>100</v>
      </c>
      <c r="U467" s="4">
        <f t="shared" si="125"/>
        <v>48.186528497409334</v>
      </c>
      <c r="V467" s="4">
        <f t="shared" si="126"/>
        <v>70.845481049562679</v>
      </c>
      <c r="W467" s="4">
        <f t="shared" si="127"/>
        <v>78.260869565217391</v>
      </c>
      <c r="X467" s="4">
        <f t="shared" si="128"/>
        <v>50.893649385219916</v>
      </c>
      <c r="Y467" s="4">
        <f t="shared" si="129"/>
        <v>73.552601937373296</v>
      </c>
      <c r="Z467" s="4">
        <f t="shared" si="130"/>
        <v>80.967990453027994</v>
      </c>
      <c r="AA467" s="4">
        <f t="shared" si="131"/>
        <v>-2.7071208878105821</v>
      </c>
      <c r="AB467" s="4">
        <f t="shared" si="132"/>
        <v>-2.7071208878106177</v>
      </c>
      <c r="AC467" s="4">
        <f t="shared" si="133"/>
        <v>-2.7071208878106034</v>
      </c>
      <c r="AF467">
        <v>2.19</v>
      </c>
      <c r="AG467">
        <v>1.73</v>
      </c>
    </row>
    <row r="468" spans="1:35" ht="15" x14ac:dyDescent="0.25">
      <c r="A468">
        <v>1.88</v>
      </c>
      <c r="B468">
        <v>3.54</v>
      </c>
      <c r="C468">
        <v>4.63</v>
      </c>
      <c r="D468" s="45">
        <f t="shared" si="121"/>
        <v>3.0383490705525373E-2</v>
      </c>
      <c r="E468" s="46">
        <f>IF(OR($A468="",$B468="",$C468=""),"",A468*'MPTO_working_3-way'!$I467)</f>
        <v>1.9371209625263877</v>
      </c>
      <c r="F468" s="47">
        <f>IF(OR($A468="",$B468="",$C468=""),"",B468*'MPTO_working_3-way'!$I467)</f>
        <v>3.64755755709756</v>
      </c>
      <c r="G468" s="48">
        <f>IF(OR($A468="",$B468="",$C468=""),"",C468*'MPTO_working_3-way'!$I467)</f>
        <v>4.7706755619665824</v>
      </c>
      <c r="H468" s="46">
        <f>IF(OR($A468="",$B468="",$C468=""),"",'MPTO_working_3-way'!E467)</f>
        <v>1.9164905958356337</v>
      </c>
      <c r="I468" s="47">
        <f>IF(OR($A468="",$B468="",$C468=""),"",'MPTO_working_3-way'!F467)</f>
        <v>3.6716374516145232</v>
      </c>
      <c r="J468" s="48">
        <f>IF(OR($A468="",$B468="",$C468=""),"",'MPTO_working_3-way'!G467)</f>
        <v>4.8577908177335924</v>
      </c>
      <c r="K468" s="46">
        <f>IF(OR($A468="",$B468="",$C468=""),"",'OddsRatio_working_3-way'!H467)</f>
        <v>1.9244351366752603</v>
      </c>
      <c r="L468" s="47">
        <f>IF(OR($A468="",$B468="",$C468=""),"",'OddsRatio_working_3-way'!I467)</f>
        <v>3.6682559626763176</v>
      </c>
      <c r="M468" s="48">
        <f>IF(OR($A468="",$B468="",$C468=""),"",'OddsRatio_working_3-way'!J467)</f>
        <v>4.8132949387854467</v>
      </c>
      <c r="N468" s="49">
        <f t="shared" si="122"/>
        <v>51.623002349621103</v>
      </c>
      <c r="O468" s="50">
        <f t="shared" si="123"/>
        <v>27.415605767595387</v>
      </c>
      <c r="P468" s="50">
        <f t="shared" si="124"/>
        <v>20.961391882783513</v>
      </c>
      <c r="Q468" t="s">
        <v>79</v>
      </c>
      <c r="R468" t="s">
        <v>283</v>
      </c>
      <c r="S468" s="40">
        <v>44163</v>
      </c>
      <c r="T468" s="4">
        <v>100</v>
      </c>
      <c r="U468" s="4">
        <f t="shared" si="125"/>
        <v>46.808510638297875</v>
      </c>
      <c r="V468" s="4">
        <f t="shared" si="126"/>
        <v>71.751412429378533</v>
      </c>
      <c r="W468" s="4">
        <f t="shared" si="127"/>
        <v>78.40172786177105</v>
      </c>
      <c r="X468" s="4">
        <f t="shared" si="128"/>
        <v>49.84685970885041</v>
      </c>
      <c r="Y468" s="4">
        <f t="shared" si="129"/>
        <v>74.78976149993106</v>
      </c>
      <c r="Z468" s="4">
        <f t="shared" si="130"/>
        <v>81.440076932323606</v>
      </c>
      <c r="AA468" s="4">
        <f t="shared" si="131"/>
        <v>-3.0383490705525347</v>
      </c>
      <c r="AB468" s="4">
        <f t="shared" si="132"/>
        <v>-3.0383490705525276</v>
      </c>
      <c r="AC468" s="4">
        <f t="shared" si="133"/>
        <v>-3.038349070552556</v>
      </c>
      <c r="AF468">
        <v>2.13</v>
      </c>
      <c r="AG468">
        <v>1.78</v>
      </c>
    </row>
    <row r="469" spans="1:35" ht="15" x14ac:dyDescent="0.25">
      <c r="A469">
        <v>3.35</v>
      </c>
      <c r="B469">
        <v>3.24</v>
      </c>
      <c r="C469">
        <v>2.38</v>
      </c>
      <c r="D469" s="45">
        <f t="shared" si="121"/>
        <v>2.7317505222099969E-2</v>
      </c>
      <c r="E469" s="46">
        <f>IF(OR($A469="",$B469="",$C469=""),"",A469*'MPTO_working_3-way'!$I468)</f>
        <v>3.4415136424940349</v>
      </c>
      <c r="F469" s="47">
        <f>IF(OR($A469="",$B469="",$C469=""),"",B469*'MPTO_working_3-way'!$I468)</f>
        <v>3.3285087169196039</v>
      </c>
      <c r="G469" s="48">
        <f>IF(OR($A469="",$B469="",$C469=""),"",C469*'MPTO_working_3-way'!$I468)</f>
        <v>2.4450156624285979</v>
      </c>
      <c r="H469" s="46">
        <f>IF(OR($A469="",$B469="",$C469=""),"",'MPTO_working_3-way'!E468)</f>
        <v>3.4554055837545348</v>
      </c>
      <c r="I469" s="47">
        <f>IF(OR($A469="",$B469="",$C469=""),"",'MPTO_working_3-way'!F468)</f>
        <v>3.3384953121742176</v>
      </c>
      <c r="J469" s="48">
        <f>IF(OR($A469="",$B469="",$C469=""),"",'MPTO_working_3-way'!G468)</f>
        <v>2.4327216702996455</v>
      </c>
      <c r="K469" s="46">
        <f>IF(OR($A469="",$B469="",$C469=""),"",'OddsRatio_working_3-way'!H468)</f>
        <v>3.4489835046444037</v>
      </c>
      <c r="L469" s="47">
        <f>IF(OR($A469="",$B469="",$C469=""),"",'OddsRatio_working_3-way'!I468)</f>
        <v>3.334350234214241</v>
      </c>
      <c r="M469" s="48">
        <f>IF(OR($A469="",$B469="",$C469=""),"",'OddsRatio_working_3-way'!J468)</f>
        <v>2.438126483578416</v>
      </c>
      <c r="N469" s="49">
        <f t="shared" si="122"/>
        <v>29.056982010837206</v>
      </c>
      <c r="O469" s="50">
        <f t="shared" si="123"/>
        <v>30.043484486513776</v>
      </c>
      <c r="P469" s="50">
        <f t="shared" si="124"/>
        <v>40.899533502649007</v>
      </c>
      <c r="Q469" t="s">
        <v>47</v>
      </c>
      <c r="R469" t="s">
        <v>77</v>
      </c>
      <c r="S469" s="40">
        <v>44163</v>
      </c>
      <c r="T469" s="4">
        <v>100</v>
      </c>
      <c r="U469" s="4">
        <f t="shared" si="125"/>
        <v>70.149253731343279</v>
      </c>
      <c r="V469" s="4">
        <f t="shared" si="126"/>
        <v>69.135802469135797</v>
      </c>
      <c r="W469" s="4">
        <f t="shared" si="127"/>
        <v>57.983193277310924</v>
      </c>
      <c r="X469" s="4">
        <f t="shared" si="128"/>
        <v>72.881004253553272</v>
      </c>
      <c r="Y469" s="4">
        <f t="shared" si="129"/>
        <v>71.867552991345789</v>
      </c>
      <c r="Z469" s="4">
        <f t="shared" si="130"/>
        <v>60.714943799520917</v>
      </c>
      <c r="AA469" s="4">
        <f t="shared" si="131"/>
        <v>-2.7317505222099925</v>
      </c>
      <c r="AB469" s="4">
        <f t="shared" si="132"/>
        <v>-2.7317505222099925</v>
      </c>
      <c r="AC469" s="4">
        <f t="shared" si="133"/>
        <v>-2.7317505222099925</v>
      </c>
      <c r="AF469">
        <v>2.4700000000000002</v>
      </c>
      <c r="AG469">
        <v>1.59</v>
      </c>
    </row>
    <row r="470" spans="1:35" ht="15" x14ac:dyDescent="0.25">
      <c r="A470">
        <v>1.69</v>
      </c>
      <c r="B470">
        <v>3.97</v>
      </c>
      <c r="C470">
        <v>5.34</v>
      </c>
      <c r="D470" s="45">
        <f t="shared" si="121"/>
        <v>3.0871062700100316E-2</v>
      </c>
      <c r="E470" s="46">
        <f>IF(OR($A470="",$B470="",$C470=""),"",A470*'MPTO_working_3-way'!$I469)</f>
        <v>1.7421720959631695</v>
      </c>
      <c r="F470" s="47">
        <f>IF(OR($A470="",$B470="",$C470=""),"",B470*'MPTO_working_3-way'!$I469)</f>
        <v>4.0925581189193982</v>
      </c>
      <c r="G470" s="48">
        <f>IF(OR($A470="",$B470="",$C470=""),"",C470*'MPTO_working_3-way'!$I469)</f>
        <v>5.5048514748185351</v>
      </c>
      <c r="H470" s="46">
        <f>IF(OR($A470="",$B470="",$C470=""),"",'MPTO_working_3-way'!E469)</f>
        <v>1.719910444248463</v>
      </c>
      <c r="I470" s="47">
        <f>IF(OR($A470="",$B470="",$C470=""),"",'MPTO_working_3-way'!F469)</f>
        <v>4.1390931571230514</v>
      </c>
      <c r="J470" s="48">
        <f>IF(OR($A470="",$B470="",$C470=""),"",'MPTO_working_3-way'!G469)</f>
        <v>5.650497622157074</v>
      </c>
      <c r="K470" s="46">
        <f>IF(OR($A470="",$B470="",$C470=""),"",'OddsRatio_working_3-way'!H469)</f>
        <v>1.7278336420814477</v>
      </c>
      <c r="L470" s="47">
        <f>IF(OR($A470="",$B470="",$C470=""),"",'OddsRatio_working_3-way'!I469)</f>
        <v>4.1328491550462321</v>
      </c>
      <c r="M470" s="48">
        <f>IF(OR($A470="",$B470="",$C470=""),"",'OddsRatio_working_3-way'!J469)</f>
        <v>5.5779681255557731</v>
      </c>
      <c r="N470" s="49">
        <f t="shared" si="122"/>
        <v>57.399610653684853</v>
      </c>
      <c r="O470" s="50">
        <f t="shared" si="123"/>
        <v>24.434594963407402</v>
      </c>
      <c r="P470" s="50">
        <f t="shared" si="124"/>
        <v>18.165794382907752</v>
      </c>
      <c r="Q470" t="s">
        <v>37</v>
      </c>
      <c r="R470" t="s">
        <v>285</v>
      </c>
      <c r="S470" s="40">
        <v>44163</v>
      </c>
      <c r="T470" s="4">
        <v>100</v>
      </c>
      <c r="U470" s="4">
        <f t="shared" si="125"/>
        <v>40.828402366863905</v>
      </c>
      <c r="V470" s="4">
        <f t="shared" si="126"/>
        <v>74.811083123425689</v>
      </c>
      <c r="W470" s="4">
        <f t="shared" si="127"/>
        <v>81.273408239700387</v>
      </c>
      <c r="X470" s="4">
        <f t="shared" si="128"/>
        <v>43.915508636873938</v>
      </c>
      <c r="Y470" s="4">
        <f t="shared" si="129"/>
        <v>77.898189393435729</v>
      </c>
      <c r="Z470" s="4">
        <f t="shared" si="130"/>
        <v>84.360514509710399</v>
      </c>
      <c r="AA470" s="4">
        <f t="shared" si="131"/>
        <v>-3.0871062700100325</v>
      </c>
      <c r="AB470" s="4">
        <f t="shared" si="132"/>
        <v>-3.0871062700100396</v>
      </c>
      <c r="AC470" s="4">
        <f t="shared" si="133"/>
        <v>-3.0871062700100111</v>
      </c>
      <c r="AF470">
        <v>1.87</v>
      </c>
      <c r="AG470">
        <v>2.0299999999999998</v>
      </c>
    </row>
    <row r="471" spans="1:35" ht="15" x14ac:dyDescent="0.25">
      <c r="A471">
        <v>5</v>
      </c>
      <c r="B471">
        <v>3.75</v>
      </c>
      <c r="C471">
        <v>1.78</v>
      </c>
      <c r="D471" s="45">
        <f t="shared" si="121"/>
        <v>2.8464419475655589E-2</v>
      </c>
      <c r="E471" s="46">
        <f>IF(OR($A471="",$B471="",$C471=""),"",A471*'MPTO_working_3-way'!$I470)</f>
        <v>5.1423220973782779</v>
      </c>
      <c r="F471" s="47">
        <f>IF(OR($A471="",$B471="",$C471=""),"",B471*'MPTO_working_3-way'!$I470)</f>
        <v>3.8567415730337085</v>
      </c>
      <c r="G471" s="48">
        <f>IF(OR($A471="",$B471="",$C471=""),"",C471*'MPTO_working_3-way'!$I470)</f>
        <v>1.8306666666666669</v>
      </c>
      <c r="H471" s="46">
        <f>IF(OR($A471="",$B471="",$C471=""),"",'MPTO_working_3-way'!E470)</f>
        <v>5.2490170380078656</v>
      </c>
      <c r="I471" s="47">
        <f>IF(OR($A471="",$B471="",$C471=""),"",'MPTO_working_3-way'!F470)</f>
        <v>3.8883495145631075</v>
      </c>
      <c r="J471" s="48">
        <f>IF(OR($A471="",$B471="",$C471=""),"",'MPTO_working_3-way'!G470)</f>
        <v>1.8105786618444848</v>
      </c>
      <c r="K471" s="46">
        <f>IF(OR($A471="",$B471="",$C471=""),"",'OddsRatio_working_3-way'!H470)</f>
        <v>5.1950184254490424</v>
      </c>
      <c r="L471" s="47">
        <f>IF(OR($A471="",$B471="",$C471=""),"",'OddsRatio_working_3-way'!I470)</f>
        <v>3.8840751674962171</v>
      </c>
      <c r="M471" s="48">
        <f>IF(OR($A471="",$B471="",$C471=""),"",'OddsRatio_working_3-way'!J470)</f>
        <v>1.8180285929625633</v>
      </c>
      <c r="N471" s="49">
        <f t="shared" si="122"/>
        <v>19.446467589220681</v>
      </c>
      <c r="O471" s="50">
        <f t="shared" si="123"/>
        <v>25.928623452294243</v>
      </c>
      <c r="P471" s="50">
        <f t="shared" si="124"/>
        <v>54.624908958485065</v>
      </c>
      <c r="Q471" t="s">
        <v>284</v>
      </c>
      <c r="R471" t="s">
        <v>132</v>
      </c>
      <c r="S471" s="40">
        <v>44163</v>
      </c>
      <c r="T471" s="4">
        <v>100</v>
      </c>
      <c r="U471" s="4">
        <f t="shared" si="125"/>
        <v>80</v>
      </c>
      <c r="V471" s="4">
        <f t="shared" si="126"/>
        <v>73.333333333333329</v>
      </c>
      <c r="W471" s="4">
        <f t="shared" si="127"/>
        <v>43.820224719101127</v>
      </c>
      <c r="X471" s="4">
        <f t="shared" si="128"/>
        <v>82.846441947565538</v>
      </c>
      <c r="Y471" s="4">
        <f t="shared" si="129"/>
        <v>76.17977528089888</v>
      </c>
      <c r="Z471" s="4">
        <f t="shared" si="130"/>
        <v>46.666666666666664</v>
      </c>
      <c r="AA471" s="4">
        <f t="shared" si="131"/>
        <v>-2.8464419475655376</v>
      </c>
      <c r="AB471" s="4">
        <f t="shared" si="132"/>
        <v>-2.8464419475655518</v>
      </c>
      <c r="AC471" s="4">
        <f t="shared" si="133"/>
        <v>-2.8464419475655376</v>
      </c>
      <c r="AF471">
        <v>1.88</v>
      </c>
      <c r="AG471">
        <v>2.0099999999999998</v>
      </c>
    </row>
    <row r="472" spans="1:35" ht="15" x14ac:dyDescent="0.25">
      <c r="A472">
        <v>2.77</v>
      </c>
      <c r="B472">
        <v>3.09</v>
      </c>
      <c r="C472">
        <v>2.92</v>
      </c>
      <c r="D472" s="45">
        <f t="shared" si="121"/>
        <v>2.7101179218822935E-2</v>
      </c>
      <c r="E472" s="46">
        <f>IF(OR($A472="",$B472="",$C472=""),"",A472*'MPTO_working_3-way'!$I471)</f>
        <v>2.8450702664361396</v>
      </c>
      <c r="F472" s="47">
        <f>IF(OR($A472="",$B472="",$C472=""),"",B472*'MPTO_working_3-way'!$I471)</f>
        <v>3.1737426437861629</v>
      </c>
      <c r="G472" s="48">
        <f>IF(OR($A472="",$B472="",$C472=""),"",C472*'MPTO_working_3-way'!$I471)</f>
        <v>2.9991354433189628</v>
      </c>
      <c r="H472" s="46">
        <f>IF(OR($A472="",$B472="",$C472=""),"",'MPTO_working_3-way'!E471)</f>
        <v>2.8410938918094071</v>
      </c>
      <c r="I472" s="47">
        <f>IF(OR($A472="",$B472="",$C472=""),"",'MPTO_working_3-way'!F471)</f>
        <v>3.1787318016525115</v>
      </c>
      <c r="J472" s="48">
        <f>IF(OR($A472="",$B472="",$C472=""),"",'MPTO_working_3-way'!G471)</f>
        <v>2.9991120197486807</v>
      </c>
      <c r="K472" s="46">
        <f>IF(OR($A472="",$B472="",$C472=""),"",'OddsRatio_working_3-way'!H471)</f>
        <v>2.8430186256628773</v>
      </c>
      <c r="L472" s="47">
        <f>IF(OR($A472="",$B472="",$C472=""),"",'OddsRatio_working_3-way'!I471)</f>
        <v>3.1762197331273518</v>
      </c>
      <c r="M472" s="48">
        <f>IF(OR($A472="",$B472="",$C472=""),"",'OddsRatio_working_3-way'!J471)</f>
        <v>2.9992066447868506</v>
      </c>
      <c r="N472" s="49">
        <f t="shared" si="122"/>
        <v>35.148516779961433</v>
      </c>
      <c r="O472" s="50">
        <f t="shared" si="123"/>
        <v>31.508540932198436</v>
      </c>
      <c r="P472" s="50">
        <f t="shared" si="124"/>
        <v>33.342942287840131</v>
      </c>
      <c r="Q472" t="s">
        <v>86</v>
      </c>
      <c r="R472" t="s">
        <v>139</v>
      </c>
      <c r="S472" s="40">
        <v>44163</v>
      </c>
      <c r="T472" s="4">
        <v>100</v>
      </c>
      <c r="U472" s="4">
        <f t="shared" si="125"/>
        <v>63.898916967509031</v>
      </c>
      <c r="V472" s="4">
        <f t="shared" si="126"/>
        <v>67.637540453074436</v>
      </c>
      <c r="W472" s="4">
        <f t="shared" si="127"/>
        <v>65.753424657534239</v>
      </c>
      <c r="X472" s="4">
        <f t="shared" si="128"/>
        <v>66.60903488939131</v>
      </c>
      <c r="Y472" s="4">
        <f t="shared" si="129"/>
        <v>70.347658374956737</v>
      </c>
      <c r="Z472" s="4">
        <f t="shared" si="130"/>
        <v>68.463542579416554</v>
      </c>
      <c r="AA472" s="4">
        <f t="shared" si="131"/>
        <v>-2.7101179218822793</v>
      </c>
      <c r="AB472" s="4">
        <f t="shared" si="132"/>
        <v>-2.7101179218823006</v>
      </c>
      <c r="AC472" s="4">
        <f t="shared" si="133"/>
        <v>-2.7101179218823148</v>
      </c>
      <c r="AF472">
        <v>2.5099999999999998</v>
      </c>
      <c r="AG472">
        <v>1.57</v>
      </c>
    </row>
    <row r="473" spans="1:35" ht="15" x14ac:dyDescent="0.25">
      <c r="A473">
        <v>1.93</v>
      </c>
      <c r="B473">
        <v>3.34</v>
      </c>
      <c r="C473">
        <v>4.72</v>
      </c>
      <c r="D473" s="45">
        <f t="shared" si="121"/>
        <v>2.9400319410358255E-2</v>
      </c>
      <c r="E473" s="46">
        <f>IF(OR($A473="",$B473="",$C473=""),"",A473*'MPTO_working_3-way'!$I472)</f>
        <v>1.9867426164619915</v>
      </c>
      <c r="F473" s="47">
        <f>IF(OR($A473="",$B473="",$C473=""),"",B473*'MPTO_working_3-way'!$I472)</f>
        <v>3.4381970668305963</v>
      </c>
      <c r="G473" s="48">
        <f>IF(OR($A473="",$B473="",$C473=""),"",C473*'MPTO_working_3-way'!$I472)</f>
        <v>4.8587695076168904</v>
      </c>
      <c r="H473" s="46">
        <f>IF(OR($A473="",$B473="",$C473=""),"",'MPTO_working_3-way'!E472)</f>
        <v>1.9672081797481131</v>
      </c>
      <c r="I473" s="47">
        <f>IF(OR($A473="",$B473="",$C473=""),"",'MPTO_working_3-way'!F472)</f>
        <v>3.4530256639640129</v>
      </c>
      <c r="J473" s="48">
        <f>IF(OR($A473="",$B473="",$C473=""),"",'MPTO_working_3-way'!G472)</f>
        <v>4.9489197174765831</v>
      </c>
      <c r="K473" s="46">
        <f>IF(OR($A473="",$B473="",$C473=""),"",'OddsRatio_working_3-way'!H472)</f>
        <v>1.9749921967530184</v>
      </c>
      <c r="L473" s="47">
        <f>IF(OR($A473="",$B473="",$C473=""),"",'OddsRatio_working_3-way'!I472)</f>
        <v>3.4532061724753382</v>
      </c>
      <c r="M473" s="48">
        <f>IF(OR($A473="",$B473="",$C473=""),"",'OddsRatio_working_3-way'!J472)</f>
        <v>4.8999687870120754</v>
      </c>
      <c r="N473" s="49">
        <f t="shared" si="122"/>
        <v>50.333646226445204</v>
      </c>
      <c r="O473" s="50">
        <f t="shared" si="123"/>
        <v>29.085011142826129</v>
      </c>
      <c r="P473" s="50">
        <f t="shared" si="124"/>
        <v>20.581342630728656</v>
      </c>
      <c r="Q473" t="s">
        <v>36</v>
      </c>
      <c r="R473" t="s">
        <v>87</v>
      </c>
      <c r="S473" s="40">
        <v>44163</v>
      </c>
      <c r="T473" s="4">
        <v>100</v>
      </c>
      <c r="U473" s="4">
        <f t="shared" si="125"/>
        <v>48.186528497409334</v>
      </c>
      <c r="V473" s="4">
        <f t="shared" si="126"/>
        <v>70.059880239520965</v>
      </c>
      <c r="W473" s="4">
        <f t="shared" si="127"/>
        <v>78.81355932203391</v>
      </c>
      <c r="X473" s="4">
        <f t="shared" si="128"/>
        <v>51.126560438445146</v>
      </c>
      <c r="Y473" s="4">
        <f t="shared" si="129"/>
        <v>72.999912180556777</v>
      </c>
      <c r="Z473" s="4">
        <f t="shared" si="130"/>
        <v>81.753591263069723</v>
      </c>
      <c r="AA473" s="4">
        <f t="shared" si="131"/>
        <v>-2.9400319410358122</v>
      </c>
      <c r="AB473" s="4">
        <f t="shared" si="132"/>
        <v>-2.9400319410358122</v>
      </c>
      <c r="AC473" s="4">
        <f t="shared" si="133"/>
        <v>-2.9400319410358122</v>
      </c>
      <c r="AF473">
        <v>2.25</v>
      </c>
      <c r="AG473">
        <v>1.7</v>
      </c>
    </row>
    <row r="474" spans="1:35" ht="15" x14ac:dyDescent="0.25">
      <c r="A474">
        <v>2.7</v>
      </c>
      <c r="B474">
        <v>3.16</v>
      </c>
      <c r="C474">
        <v>2.89</v>
      </c>
      <c r="D474" s="45">
        <f t="shared" ref="D474:D537" si="134">IF(OR($A474="",$B474="",$C474=""),"",(1/A474)+(1/B474)+(1/C474)-1)</f>
        <v>3.2846827818576729E-2</v>
      </c>
      <c r="E474" s="46">
        <f>IF(OR($A474="",$B474="",$C474=""),"",A474*'MPTO_working_3-way'!$I473)</f>
        <v>2.7886864351101575</v>
      </c>
      <c r="F474" s="47">
        <f>IF(OR($A474="",$B474="",$C474=""),"",B474*'MPTO_working_3-way'!$I473)</f>
        <v>3.2637959759067026</v>
      </c>
      <c r="G474" s="48">
        <f>IF(OR($A474="",$B474="",$C474=""),"",C474*'MPTO_working_3-way'!$I473)</f>
        <v>2.9849273323956869</v>
      </c>
      <c r="H474" s="46">
        <f>IF(OR($A474="",$B474="",$C474=""),"",'MPTO_working_3-way'!E473)</f>
        <v>2.7822492560352172</v>
      </c>
      <c r="I474" s="47">
        <f>IF(OR($A474="",$B474="",$C474=""),"",'MPTO_working_3-way'!F473)</f>
        <v>3.2732500615069284</v>
      </c>
      <c r="J474" s="48">
        <f>IF(OR($A474="",$B474="",$C474=""),"",'MPTO_working_3-way'!G473)</f>
        <v>2.9844348117975894</v>
      </c>
      <c r="K474" s="46">
        <f>IF(OR($A474="",$B474="",$C474=""),"",'OddsRatio_working_3-way'!H473)</f>
        <v>2.7853447556382127</v>
      </c>
      <c r="L474" s="47">
        <f>IF(OR($A474="",$B474="",$C474=""),"",'OddsRatio_working_3-way'!I473)</f>
        <v>3.2684380424579653</v>
      </c>
      <c r="M474" s="48">
        <f>IF(OR($A474="",$B474="",$C474=""),"",'OddsRatio_working_3-way'!J473)</f>
        <v>2.98488328715072</v>
      </c>
      <c r="N474" s="49">
        <f t="shared" ref="N474:N537" si="135">(1/E474)* 100</f>
        <v>35.859176829986566</v>
      </c>
      <c r="O474" s="50">
        <f t="shared" ref="O474:O537" si="136">(1/F474)* 100</f>
        <v>30.639170076254345</v>
      </c>
      <c r="P474" s="50">
        <f t="shared" ref="P474:P537" si="137">(1/G474)* 100</f>
        <v>33.501653093759082</v>
      </c>
      <c r="Q474" t="s">
        <v>337</v>
      </c>
      <c r="R474" t="s">
        <v>43</v>
      </c>
      <c r="S474" s="40">
        <v>44163</v>
      </c>
      <c r="T474" s="4">
        <v>100</v>
      </c>
      <c r="U474" s="4">
        <f t="shared" si="125"/>
        <v>62.962962962962962</v>
      </c>
      <c r="V474" s="4">
        <f t="shared" si="126"/>
        <v>68.35443037974683</v>
      </c>
      <c r="W474" s="4">
        <f t="shared" si="127"/>
        <v>65.397923875432525</v>
      </c>
      <c r="X474" s="4">
        <f t="shared" si="128"/>
        <v>66.24764574482063</v>
      </c>
      <c r="Y474" s="4">
        <f t="shared" si="129"/>
        <v>71.639113161604513</v>
      </c>
      <c r="Z474" s="4">
        <f t="shared" si="130"/>
        <v>68.682606657290208</v>
      </c>
      <c r="AA474" s="4">
        <f t="shared" si="131"/>
        <v>-3.2846827818576685</v>
      </c>
      <c r="AB474" s="4">
        <f t="shared" si="132"/>
        <v>-3.2846827818576827</v>
      </c>
      <c r="AC474" s="4">
        <f t="shared" si="133"/>
        <v>-3.2846827818576827</v>
      </c>
      <c r="AF474">
        <v>2.2999999999999998</v>
      </c>
      <c r="AG474">
        <v>1.65</v>
      </c>
    </row>
    <row r="475" spans="1:35" ht="15" x14ac:dyDescent="0.25">
      <c r="A475">
        <v>1.91</v>
      </c>
      <c r="B475">
        <v>3.88</v>
      </c>
      <c r="C475">
        <v>3.95</v>
      </c>
      <c r="D475" s="45">
        <f t="shared" si="134"/>
        <v>3.4456725148995782E-2</v>
      </c>
      <c r="E475" s="46">
        <f>IF(OR($A475="",$B475="",$C475=""),"",A475*'MPTO_working_3-way'!$I474)</f>
        <v>1.9758123450345819</v>
      </c>
      <c r="F475" s="47">
        <f>IF(OR($A475="",$B475="",$C475=""),"",B475*'MPTO_working_3-way'!$I474)</f>
        <v>4.0136920935781033</v>
      </c>
      <c r="G475" s="48">
        <f>IF(OR($A475="",$B475="",$C475=""),"",C475*'MPTO_working_3-way'!$I474)</f>
        <v>4.0861040643385333</v>
      </c>
      <c r="H475" s="46">
        <f>IF(OR($A475="",$B475="",$C475=""),"",'MPTO_working_3-way'!E474)</f>
        <v>1.9528403339518285</v>
      </c>
      <c r="I475" s="47">
        <f>IF(OR($A475="",$B475="",$C475=""),"",'MPTO_working_3-way'!F474)</f>
        <v>4.0609733427175945</v>
      </c>
      <c r="J475" s="48">
        <f>IF(OR($A475="",$B475="",$C475=""),"",'MPTO_working_3-way'!G474)</f>
        <v>4.1377201777630361</v>
      </c>
      <c r="K475" s="46">
        <f>IF(OR($A475="",$B475="",$C475=""),"",'OddsRatio_working_3-way'!H474)</f>
        <v>1.9615836027064881</v>
      </c>
      <c r="L475" s="47">
        <f>IF(OR($A475="",$B475="",$C475=""),"",'OddsRatio_working_3-way'!I474)</f>
        <v>4.0432535997743813</v>
      </c>
      <c r="M475" s="48">
        <f>IF(OR($A475="",$B475="",$C475=""),"",'OddsRatio_working_3-way'!J474)</f>
        <v>4.1172215692133429</v>
      </c>
      <c r="N475" s="49">
        <f t="shared" si="135"/>
        <v>50.612093932559034</v>
      </c>
      <c r="O475" s="50">
        <f t="shared" si="136"/>
        <v>24.91471634308963</v>
      </c>
      <c r="P475" s="50">
        <f t="shared" si="137"/>
        <v>24.473189724351329</v>
      </c>
      <c r="Q475" t="s">
        <v>294</v>
      </c>
      <c r="R475" t="s">
        <v>302</v>
      </c>
      <c r="S475" s="40">
        <v>44163</v>
      </c>
      <c r="T475" s="4">
        <v>100</v>
      </c>
      <c r="U475" s="4">
        <f t="shared" si="125"/>
        <v>47.643979057591622</v>
      </c>
      <c r="V475" s="4">
        <f t="shared" si="126"/>
        <v>74.226804123711347</v>
      </c>
      <c r="W475" s="4">
        <f t="shared" si="127"/>
        <v>74.683544303797461</v>
      </c>
      <c r="X475" s="4">
        <f t="shared" si="128"/>
        <v>51.089651572491192</v>
      </c>
      <c r="Y475" s="4">
        <f t="shared" si="129"/>
        <v>77.672476638610902</v>
      </c>
      <c r="Z475" s="4">
        <f t="shared" si="130"/>
        <v>78.129216818697046</v>
      </c>
      <c r="AA475" s="4">
        <f t="shared" si="131"/>
        <v>-3.4456725148995702</v>
      </c>
      <c r="AB475" s="4">
        <f t="shared" si="132"/>
        <v>-3.4456725148995559</v>
      </c>
      <c r="AC475" s="4">
        <f t="shared" si="133"/>
        <v>-3.4456725148995844</v>
      </c>
      <c r="AF475">
        <v>1.78</v>
      </c>
      <c r="AG475">
        <v>2.1</v>
      </c>
    </row>
    <row r="476" spans="1:35" ht="15" x14ac:dyDescent="0.25">
      <c r="A476">
        <v>2.27</v>
      </c>
      <c r="B476">
        <v>3.38</v>
      </c>
      <c r="C476">
        <v>3.36</v>
      </c>
      <c r="D476" s="45">
        <f t="shared" si="134"/>
        <v>3.4005670145961675E-2</v>
      </c>
      <c r="E476" s="46">
        <f>IF(OR($A476="",$B476="",$C476=""),"",A476*'MPTO_working_3-way'!$I475)</f>
        <v>2.347192871231333</v>
      </c>
      <c r="F476" s="47">
        <f>IF(OR($A476="",$B476="",$C476=""),"",B476*'MPTO_working_3-way'!$I475)</f>
        <v>3.4949391650933506</v>
      </c>
      <c r="G476" s="48">
        <f>IF(OR($A476="",$B476="",$C476=""),"",C476*'MPTO_working_3-way'!$I475)</f>
        <v>3.474259051690431</v>
      </c>
      <c r="H476" s="46">
        <f>IF(OR($A476="",$B476="",$C476=""),"",'MPTO_working_3-way'!E475)</f>
        <v>2.3299518921280815</v>
      </c>
      <c r="I476" s="47">
        <f>IF(OR($A476="",$B476="",$C476=""),"",'MPTO_working_3-way'!F475)</f>
        <v>3.5146572568990893</v>
      </c>
      <c r="J476" s="48">
        <f>IF(OR($A476="",$B476="",$C476=""),"",'MPTO_working_3-way'!G475)</f>
        <v>3.4930370329688598</v>
      </c>
      <c r="K476" s="46">
        <f>IF(OR($A476="",$B476="",$C476=""),"",'OddsRatio_working_3-way'!H475)</f>
        <v>2.3372970238111943</v>
      </c>
      <c r="L476" s="47">
        <f>IF(OR($A476="",$B476="",$C476=""),"",'OddsRatio_working_3-way'!I475)</f>
        <v>3.5061156824178279</v>
      </c>
      <c r="M476" s="48">
        <f>IF(OR($A476="",$B476="",$C476=""),"",'OddsRatio_working_3-way'!J475)</f>
        <v>3.4850558867672583</v>
      </c>
      <c r="N476" s="49">
        <f t="shared" si="135"/>
        <v>42.604083041348105</v>
      </c>
      <c r="O476" s="50">
        <f t="shared" si="136"/>
        <v>28.612801332503018</v>
      </c>
      <c r="P476" s="50">
        <f t="shared" si="137"/>
        <v>28.78311562614887</v>
      </c>
      <c r="Q476" t="s">
        <v>318</v>
      </c>
      <c r="R476" t="s">
        <v>317</v>
      </c>
      <c r="S476" s="40">
        <v>44163</v>
      </c>
      <c r="T476" s="4">
        <v>100</v>
      </c>
      <c r="U476" s="4">
        <f t="shared" si="125"/>
        <v>55.947136563876647</v>
      </c>
      <c r="V476" s="4">
        <f t="shared" si="126"/>
        <v>70.414201183431956</v>
      </c>
      <c r="W476" s="4">
        <f t="shared" si="127"/>
        <v>70.238095238095241</v>
      </c>
      <c r="X476" s="4">
        <f t="shared" si="128"/>
        <v>59.34770357847281</v>
      </c>
      <c r="Y476" s="4">
        <f t="shared" si="129"/>
        <v>73.814768198028105</v>
      </c>
      <c r="Z476" s="4">
        <f t="shared" si="130"/>
        <v>73.638662252691404</v>
      </c>
      <c r="AA476" s="4">
        <f t="shared" si="131"/>
        <v>-3.4005670145961631</v>
      </c>
      <c r="AB476" s="4">
        <f t="shared" si="132"/>
        <v>-3.4005670145961489</v>
      </c>
      <c r="AC476" s="4">
        <f t="shared" si="133"/>
        <v>-3.4005670145961631</v>
      </c>
      <c r="AF476">
        <v>2.04</v>
      </c>
      <c r="AG476">
        <v>1.84</v>
      </c>
    </row>
    <row r="477" spans="1:35" s="52" customFormat="1" ht="15" x14ac:dyDescent="0.25">
      <c r="A477">
        <v>1.55</v>
      </c>
      <c r="B477">
        <v>4.1399999999999997</v>
      </c>
      <c r="C477">
        <v>6.58</v>
      </c>
      <c r="D477" s="45">
        <f t="shared" si="134"/>
        <v>3.8682867932964937E-2</v>
      </c>
      <c r="E477" s="46">
        <f>IF(OR($A477="",$B477="",$C477=""),"",A477*'MPTO_working_3-way'!$I476)</f>
        <v>1.6099584452960958</v>
      </c>
      <c r="F477" s="47">
        <f>IF(OR($A477="",$B477="",$C477=""),"",B477*'MPTO_working_3-way'!$I476)</f>
        <v>4.3001470732424742</v>
      </c>
      <c r="G477" s="48">
        <f>IF(OR($A477="",$B477="",$C477=""),"",C477*'MPTO_working_3-way'!$I476)</f>
        <v>6.8345332709989091</v>
      </c>
      <c r="H477" s="46">
        <f>IF(OR($A477="",$B477="",$C477=""),"",'MPTO_working_3-way'!E476)</f>
        <v>1.5816102981810773</v>
      </c>
      <c r="I477" s="47">
        <f>IF(OR($A477="",$B477="",$C477=""),"",'MPTO_working_3-way'!F476)</f>
        <v>4.3734659224697428</v>
      </c>
      <c r="J477" s="48">
        <f>IF(OR($A477="",$B477="",$C477=""),"",'MPTO_working_3-way'!G476)</f>
        <v>7.190034317837898</v>
      </c>
      <c r="K477" s="46">
        <f>IF(OR($A477="",$B477="",$C477=""),"",'OddsRatio_working_3-way'!H476)</f>
        <v>1.5911054373068696</v>
      </c>
      <c r="L477" s="47">
        <f>IF(OR($A477="",$B477="",$C477=""),"",'OddsRatio_working_3-way'!I476)</f>
        <v>4.3746746784428554</v>
      </c>
      <c r="M477" s="48">
        <f>IF(OR($A477="",$B477="",$C477=""),"",'OddsRatio_working_3-way'!J476)</f>
        <v>6.9970333457678775</v>
      </c>
      <c r="N477" s="49">
        <f t="shared" si="135"/>
        <v>62.113404412502391</v>
      </c>
      <c r="O477" s="50">
        <f t="shared" si="136"/>
        <v>23.255018560236408</v>
      </c>
      <c r="P477" s="50">
        <f t="shared" si="137"/>
        <v>14.631577027261203</v>
      </c>
      <c r="Q477" t="s">
        <v>306</v>
      </c>
      <c r="R477" t="s">
        <v>324</v>
      </c>
      <c r="S477" s="40">
        <v>44163</v>
      </c>
      <c r="T477" s="4">
        <v>100</v>
      </c>
      <c r="U477" s="4">
        <f t="shared" si="125"/>
        <v>35.483870967741936</v>
      </c>
      <c r="V477" s="4">
        <f t="shared" si="126"/>
        <v>75.845410628019309</v>
      </c>
      <c r="W477" s="4">
        <f t="shared" si="127"/>
        <v>84.80243161094225</v>
      </c>
      <c r="X477" s="4">
        <f t="shared" si="128"/>
        <v>39.352157761038434</v>
      </c>
      <c r="Y477" s="4">
        <f t="shared" si="129"/>
        <v>79.713697421315814</v>
      </c>
      <c r="Z477" s="4">
        <f t="shared" si="130"/>
        <v>88.670718404238741</v>
      </c>
      <c r="AA477" s="4">
        <f t="shared" si="131"/>
        <v>-3.8682867932964982</v>
      </c>
      <c r="AB477" s="4">
        <f t="shared" si="132"/>
        <v>-3.8682867932965053</v>
      </c>
      <c r="AC477" s="4">
        <f t="shared" si="133"/>
        <v>-3.8682867932964911</v>
      </c>
      <c r="AD477" s="53"/>
      <c r="AE477" s="53"/>
      <c r="AF477">
        <v>2.0699999999999998</v>
      </c>
      <c r="AG477">
        <v>1.8</v>
      </c>
      <c r="AH477" s="53"/>
      <c r="AI477" s="53"/>
    </row>
    <row r="478" spans="1:35" ht="15" x14ac:dyDescent="0.25">
      <c r="A478">
        <v>2.5299999999999998</v>
      </c>
      <c r="B478">
        <v>3.48</v>
      </c>
      <c r="C478">
        <v>2.81</v>
      </c>
      <c r="D478" s="45">
        <f t="shared" si="134"/>
        <v>3.8485124956124439E-2</v>
      </c>
      <c r="E478" s="46">
        <f>IF(OR($A478="",$B478="",$C478=""),"",A478*'MPTO_working_3-way'!$I477)</f>
        <v>2.6273673661389947</v>
      </c>
      <c r="F478" s="47">
        <f>IF(OR($A478="",$B478="",$C478=""),"",B478*'MPTO_working_3-way'!$I477)</f>
        <v>3.6139282348473132</v>
      </c>
      <c r="G478" s="48">
        <f>IF(OR($A478="",$B478="",$C478=""),"",C478*'MPTO_working_3-way'!$I477)</f>
        <v>2.9181432011267097</v>
      </c>
      <c r="H478" s="46">
        <f>IF(OR($A478="",$B478="",$C478=""),"",'MPTO_working_3-way'!E477)</f>
        <v>2.6148675900139602</v>
      </c>
      <c r="I478" s="47">
        <f>IF(OR($A478="",$B478="",$C478=""),"",'MPTO_working_3-way'!F477)</f>
        <v>3.6426163946539627</v>
      </c>
      <c r="J478" s="48">
        <f>IF(OR($A478="",$B478="",$C478=""),"",'MPTO_working_3-way'!G477)</f>
        <v>2.915082103403063</v>
      </c>
      <c r="K478" s="46">
        <f>IF(OR($A478="",$B478="",$C478=""),"",'OddsRatio_working_3-way'!H477)</f>
        <v>2.6208691213795627</v>
      </c>
      <c r="L478" s="47">
        <f>IF(OR($A478="",$B478="",$C478=""),"",'OddsRatio_working_3-way'!I477)</f>
        <v>3.6272911248505335</v>
      </c>
      <c r="M478" s="48">
        <f>IF(OR($A478="",$B478="",$C478=""),"",'OddsRatio_working_3-way'!J477)</f>
        <v>2.9174987645078483</v>
      </c>
      <c r="N478" s="49">
        <f t="shared" si="135"/>
        <v>38.060912717719177</v>
      </c>
      <c r="O478" s="50">
        <f t="shared" si="136"/>
        <v>27.670721027537216</v>
      </c>
      <c r="P478" s="50">
        <f t="shared" si="137"/>
        <v>34.268366254743597</v>
      </c>
      <c r="Q478" t="s">
        <v>440</v>
      </c>
      <c r="R478" t="s">
        <v>443</v>
      </c>
      <c r="S478" s="40">
        <v>44163</v>
      </c>
      <c r="T478" s="4">
        <v>100</v>
      </c>
      <c r="U478" s="4">
        <f t="shared" si="125"/>
        <v>60.474308300395251</v>
      </c>
      <c r="V478" s="4">
        <f t="shared" si="126"/>
        <v>71.264367816091948</v>
      </c>
      <c r="W478" s="4">
        <f t="shared" si="127"/>
        <v>64.412811387900362</v>
      </c>
      <c r="X478" s="4">
        <f t="shared" si="128"/>
        <v>64.32282079600769</v>
      </c>
      <c r="Y478" s="4">
        <f t="shared" si="129"/>
        <v>75.112880311704401</v>
      </c>
      <c r="Z478" s="4">
        <f t="shared" si="130"/>
        <v>68.261323883512787</v>
      </c>
      <c r="AA478" s="4">
        <f t="shared" si="131"/>
        <v>-3.8485124956124395</v>
      </c>
      <c r="AB478" s="4">
        <f t="shared" si="132"/>
        <v>-3.8485124956124537</v>
      </c>
      <c r="AC478" s="4">
        <f t="shared" si="133"/>
        <v>-3.8485124956124253</v>
      </c>
      <c r="AF478">
        <v>1.91</v>
      </c>
      <c r="AG478">
        <v>1.94</v>
      </c>
    </row>
    <row r="479" spans="1:35" ht="15" x14ac:dyDescent="0.25">
      <c r="A479">
        <v>2.54</v>
      </c>
      <c r="B479">
        <v>3.63</v>
      </c>
      <c r="C479">
        <v>2.71</v>
      </c>
      <c r="D479" s="45">
        <f t="shared" si="134"/>
        <v>3.818657110238699E-2</v>
      </c>
      <c r="E479" s="46">
        <f>IF(OR($A479="",$B479="",$C479=""),"",A479*'MPTO_working_3-way'!$I478)</f>
        <v>2.636993890600063</v>
      </c>
      <c r="F479" s="47">
        <f>IF(OR($A479="",$B479="",$C479=""),"",B479*'MPTO_working_3-way'!$I478)</f>
        <v>3.7686172531016648</v>
      </c>
      <c r="G479" s="48">
        <f>IF(OR($A479="",$B479="",$C479=""),"",C479*'MPTO_working_3-way'!$I478)</f>
        <v>2.8134856076874688</v>
      </c>
      <c r="H479" s="46">
        <f>IF(OR($A479="",$B479="",$C479=""),"",'MPTO_working_3-way'!E478)</f>
        <v>2.6248652992242874</v>
      </c>
      <c r="I479" s="47">
        <f>IF(OR($A479="",$B479="",$C479=""),"",'MPTO_working_3-way'!F478)</f>
        <v>3.80585226209408</v>
      </c>
      <c r="J479" s="48">
        <f>IF(OR($A479="",$B479="",$C479=""),"",'MPTO_working_3-way'!G478)</f>
        <v>2.8068218896399602</v>
      </c>
      <c r="K479" s="46">
        <f>IF(OR($A479="",$B479="",$C479=""),"",'OddsRatio_working_3-way'!H478)</f>
        <v>2.6309886004656073</v>
      </c>
      <c r="L479" s="47">
        <f>IF(OR($A479="",$B479="",$C479=""),"",'OddsRatio_working_3-way'!I478)</f>
        <v>3.7853896228730823</v>
      </c>
      <c r="M479" s="48">
        <f>IF(OR($A479="",$B479="",$C479=""),"",'OddsRatio_working_3-way'!J478)</f>
        <v>2.8110327966209008</v>
      </c>
      <c r="N479" s="49">
        <f t="shared" si="135"/>
        <v>37.921968782887255</v>
      </c>
      <c r="O479" s="50">
        <f t="shared" si="136"/>
        <v>26.53493132466491</v>
      </c>
      <c r="P479" s="50">
        <f t="shared" si="137"/>
        <v>35.543099892447835</v>
      </c>
      <c r="Q479" t="s">
        <v>437</v>
      </c>
      <c r="R479" t="s">
        <v>444</v>
      </c>
      <c r="S479" s="40">
        <v>44163</v>
      </c>
      <c r="T479" s="4">
        <v>100</v>
      </c>
      <c r="U479" s="4">
        <f t="shared" si="125"/>
        <v>60.629921259842511</v>
      </c>
      <c r="V479" s="4">
        <f t="shared" si="126"/>
        <v>72.451790633608823</v>
      </c>
      <c r="W479" s="4">
        <f t="shared" si="127"/>
        <v>63.099630996309962</v>
      </c>
      <c r="X479" s="4">
        <f t="shared" si="128"/>
        <v>64.448578370081222</v>
      </c>
      <c r="Y479" s="4">
        <f t="shared" si="129"/>
        <v>76.270447743847512</v>
      </c>
      <c r="Z479" s="4">
        <f t="shared" si="130"/>
        <v>66.918288106548658</v>
      </c>
      <c r="AA479" s="4">
        <f t="shared" si="131"/>
        <v>-3.8186571102387106</v>
      </c>
      <c r="AB479" s="4">
        <f t="shared" si="132"/>
        <v>-3.8186571102386893</v>
      </c>
      <c r="AC479" s="4">
        <f t="shared" si="133"/>
        <v>-3.8186571102386964</v>
      </c>
      <c r="AF479">
        <v>2</v>
      </c>
      <c r="AG479">
        <v>1.85</v>
      </c>
    </row>
    <row r="480" spans="1:35" ht="15" x14ac:dyDescent="0.25">
      <c r="A480">
        <v>1.74</v>
      </c>
      <c r="B480">
        <v>3.97</v>
      </c>
      <c r="C480">
        <v>4.6900000000000004</v>
      </c>
      <c r="D480" s="45">
        <f t="shared" si="134"/>
        <v>3.9821428648594726E-2</v>
      </c>
      <c r="E480" s="46">
        <f>IF(OR($A480="",$B480="",$C480=""),"",A480*'MPTO_working_3-way'!$I479)</f>
        <v>1.8092892858485548</v>
      </c>
      <c r="F480" s="47">
        <f>IF(OR($A480="",$B480="",$C480=""),"",B480*'MPTO_working_3-way'!$I479)</f>
        <v>4.1280910717349215</v>
      </c>
      <c r="G480" s="48">
        <f>IF(OR($A480="",$B480="",$C480=""),"",C480*'MPTO_working_3-way'!$I479)</f>
        <v>4.8767625003619095</v>
      </c>
      <c r="H480" s="46">
        <f>IF(OR($A480="",$B480="",$C480=""),"",'MPTO_working_3-way'!E479)</f>
        <v>1.7811379249389319</v>
      </c>
      <c r="I480" s="47">
        <f>IF(OR($A480="",$B480="",$C480=""),"",'MPTO_working_3-way'!F479)</f>
        <v>4.1908450624667921</v>
      </c>
      <c r="J480" s="48">
        <f>IF(OR($A480="",$B480="",$C480=""),"",'MPTO_working_3-way'!G479)</f>
        <v>5.0013552008353495</v>
      </c>
      <c r="K480" s="46">
        <f>IF(OR($A480="",$B480="",$C480=""),"",'OddsRatio_working_3-way'!H479)</f>
        <v>1.7911860014057845</v>
      </c>
      <c r="L480" s="47">
        <f>IF(OR($A480="",$B480="",$C480=""),"",'OddsRatio_working_3-way'!I479)</f>
        <v>4.1754357083448381</v>
      </c>
      <c r="M480" s="48">
        <f>IF(OR($A480="",$B480="",$C480=""),"",'OddsRatio_working_3-way'!J479)</f>
        <v>4.9452383043072237</v>
      </c>
      <c r="N480" s="49">
        <f t="shared" si="135"/>
        <v>55.270321215161623</v>
      </c>
      <c r="O480" s="50">
        <f t="shared" si="136"/>
        <v>24.224271766846652</v>
      </c>
      <c r="P480" s="50">
        <f t="shared" si="137"/>
        <v>20.505407017991732</v>
      </c>
      <c r="Q480" t="s">
        <v>447</v>
      </c>
      <c r="R480" t="s">
        <v>460</v>
      </c>
      <c r="S480" s="40">
        <v>44163</v>
      </c>
      <c r="T480" s="4">
        <v>100</v>
      </c>
      <c r="U480" s="4">
        <f t="shared" si="125"/>
        <v>42.528735632183903</v>
      </c>
      <c r="V480" s="4">
        <f t="shared" si="126"/>
        <v>74.811083123425689</v>
      </c>
      <c r="W480" s="4">
        <f t="shared" si="127"/>
        <v>78.678038379530932</v>
      </c>
      <c r="X480" s="4">
        <f t="shared" si="128"/>
        <v>46.510878497043393</v>
      </c>
      <c r="Y480" s="4">
        <f t="shared" si="129"/>
        <v>78.793225988285172</v>
      </c>
      <c r="Z480" s="4">
        <f t="shared" si="130"/>
        <v>82.660181244390401</v>
      </c>
      <c r="AA480" s="4">
        <f t="shared" si="131"/>
        <v>-3.9821428648594903</v>
      </c>
      <c r="AB480" s="4">
        <f t="shared" si="132"/>
        <v>-3.9821428648594832</v>
      </c>
      <c r="AC480" s="4">
        <f t="shared" si="133"/>
        <v>-3.982142864859469</v>
      </c>
      <c r="AF480">
        <v>1.85</v>
      </c>
      <c r="AG480">
        <v>2</v>
      </c>
    </row>
    <row r="481" spans="1:33" ht="15" x14ac:dyDescent="0.25">
      <c r="A481">
        <v>2.76</v>
      </c>
      <c r="B481">
        <v>3.57</v>
      </c>
      <c r="C481">
        <v>2.52</v>
      </c>
      <c r="D481" s="45">
        <f t="shared" si="134"/>
        <v>3.9256282223034233E-2</v>
      </c>
      <c r="E481" s="46">
        <f>IF(OR($A481="",$B481="",$C481=""),"",A481*'MPTO_working_3-way'!$I480)</f>
        <v>2.8683473389355743</v>
      </c>
      <c r="F481" s="47">
        <f>IF(OR($A481="",$B481="",$C481=""),"",B481*'MPTO_working_3-way'!$I480)</f>
        <v>3.7101449275362319</v>
      </c>
      <c r="G481" s="48">
        <f>IF(OR($A481="",$B481="",$C481=""),"",C481*'MPTO_working_3-way'!$I480)</f>
        <v>2.6189258312020463</v>
      </c>
      <c r="H481" s="46">
        <f>IF(OR($A481="",$B481="",$C481=""),"",'MPTO_working_3-way'!E480)</f>
        <v>2.8634144451332921</v>
      </c>
      <c r="I481" s="47">
        <f>IF(OR($A481="",$B481="",$C481=""),"",'MPTO_working_3-way'!F480)</f>
        <v>3.7449450159631072</v>
      </c>
      <c r="J481" s="48">
        <f>IF(OR($A481="",$B481="",$C481=""),"",'MPTO_working_3-way'!G480)</f>
        <v>2.6059313068622614</v>
      </c>
      <c r="K481" s="46">
        <f>IF(OR($A481="",$B481="",$C481=""),"",'OddsRatio_working_3-way'!H480)</f>
        <v>2.8668636645576955</v>
      </c>
      <c r="L481" s="47">
        <f>IF(OR($A481="",$B481="",$C481=""),"",'OddsRatio_working_3-way'!I480)</f>
        <v>3.7260452374507254</v>
      </c>
      <c r="M481" s="48">
        <f>IF(OR($A481="",$B481="",$C481=""),"",'OddsRatio_working_3-way'!J480)</f>
        <v>2.6122913466634645</v>
      </c>
      <c r="N481" s="49">
        <f t="shared" si="135"/>
        <v>34.86328125</v>
      </c>
      <c r="O481" s="50">
        <f t="shared" si="136"/>
        <v>26.953125</v>
      </c>
      <c r="P481" s="50">
        <f t="shared" si="137"/>
        <v>38.183593749999993</v>
      </c>
      <c r="Q481" t="s">
        <v>481</v>
      </c>
      <c r="R481" t="s">
        <v>451</v>
      </c>
      <c r="S481" s="40">
        <v>44163</v>
      </c>
      <c r="T481" s="4">
        <v>100</v>
      </c>
      <c r="U481" s="4">
        <f t="shared" si="125"/>
        <v>63.768115942028999</v>
      </c>
      <c r="V481" s="4">
        <f t="shared" si="126"/>
        <v>71.988795518207283</v>
      </c>
      <c r="W481" s="4">
        <f t="shared" si="127"/>
        <v>60.317460317460316</v>
      </c>
      <c r="X481" s="4">
        <f t="shared" si="128"/>
        <v>67.693744164332401</v>
      </c>
      <c r="Y481" s="4">
        <f t="shared" si="129"/>
        <v>75.914423740510699</v>
      </c>
      <c r="Z481" s="4">
        <f t="shared" si="130"/>
        <v>64.243088539763733</v>
      </c>
      <c r="AA481" s="4">
        <f t="shared" si="131"/>
        <v>-3.925628222303402</v>
      </c>
      <c r="AB481" s="4">
        <f t="shared" si="132"/>
        <v>-3.9256282223034162</v>
      </c>
      <c r="AC481" s="4">
        <f t="shared" si="133"/>
        <v>-3.9256282223034162</v>
      </c>
      <c r="AF481">
        <v>1.93</v>
      </c>
      <c r="AG481">
        <v>1.92</v>
      </c>
    </row>
    <row r="482" spans="1:33" ht="15" x14ac:dyDescent="0.25">
      <c r="A482">
        <v>2.17</v>
      </c>
      <c r="B482">
        <v>3.39</v>
      </c>
      <c r="C482">
        <v>3.77</v>
      </c>
      <c r="D482" s="45">
        <f t="shared" si="134"/>
        <v>2.1066733214941014E-2</v>
      </c>
      <c r="E482" s="46">
        <f>IF(OR($A482="",$B482="",$C482=""),"",A482*'MPTO_working_3-way'!$I481)</f>
        <v>2.2157148110764218</v>
      </c>
      <c r="F482" s="47">
        <f>IF(OR($A482="",$B482="",$C482=""),"",B482*'MPTO_working_3-way'!$I481)</f>
        <v>3.4614162255986503</v>
      </c>
      <c r="G482" s="48">
        <f>IF(OR($A482="",$B482="",$C482=""),"",C482*'MPTO_working_3-way'!$I481)</f>
        <v>3.8494215842203277</v>
      </c>
      <c r="H482" s="46">
        <f>IF(OR($A482="",$B482="",$C482=""),"",'MPTO_working_3-way'!E481)</f>
        <v>2.2035787284205894</v>
      </c>
      <c r="I482" s="47">
        <f>IF(OR($A482="",$B482="",$C482=""),"",'MPTO_working_3-way'!F481)</f>
        <v>3.4726682872778372</v>
      </c>
      <c r="J482" s="48">
        <f>IF(OR($A482="",$B482="",$C482=""),"",'MPTO_working_3-way'!G481)</f>
        <v>3.8725205729429808</v>
      </c>
      <c r="K482" s="46">
        <f>IF(OR($A482="",$B482="",$C482=""),"",'OddsRatio_working_3-way'!H481)</f>
        <v>2.2086559913913297</v>
      </c>
      <c r="L482" s="47">
        <f>IF(OR($A482="",$B482="",$C482=""),"",'OddsRatio_working_3-way'!I481)</f>
        <v>3.4689639482267332</v>
      </c>
      <c r="M482" s="48">
        <f>IF(OR($A482="",$B482="",$C482=""),"",'OddsRatio_working_3-way'!J481)</f>
        <v>3.861518885601694</v>
      </c>
      <c r="N482" s="49">
        <f t="shared" si="135"/>
        <v>45.132162090580039</v>
      </c>
      <c r="O482" s="50">
        <f t="shared" si="136"/>
        <v>28.889909066831464</v>
      </c>
      <c r="P482" s="50">
        <f t="shared" si="137"/>
        <v>25.977928842588511</v>
      </c>
      <c r="Q482" t="s">
        <v>482</v>
      </c>
      <c r="R482" t="s">
        <v>247</v>
      </c>
      <c r="S482" s="40">
        <v>44163</v>
      </c>
      <c r="T482" s="4">
        <v>100</v>
      </c>
      <c r="U482" s="4">
        <f t="shared" si="125"/>
        <v>53.917050691244242</v>
      </c>
      <c r="V482" s="4">
        <f t="shared" si="126"/>
        <v>70.501474926253692</v>
      </c>
      <c r="W482" s="4">
        <f t="shared" si="127"/>
        <v>73.474801061007966</v>
      </c>
      <c r="X482" s="4">
        <f t="shared" si="128"/>
        <v>56.023724012738363</v>
      </c>
      <c r="Y482" s="4">
        <f t="shared" si="129"/>
        <v>72.608148247747806</v>
      </c>
      <c r="Z482" s="4">
        <f t="shared" si="130"/>
        <v>75.581474382502066</v>
      </c>
      <c r="AA482" s="4">
        <f t="shared" si="131"/>
        <v>-2.1066733214941209</v>
      </c>
      <c r="AB482" s="4">
        <f t="shared" si="132"/>
        <v>-2.1066733214941138</v>
      </c>
      <c r="AC482" s="4">
        <f t="shared" si="133"/>
        <v>-2.1066733214940996</v>
      </c>
      <c r="AF482">
        <v>2.34</v>
      </c>
      <c r="AG482">
        <v>1.66</v>
      </c>
    </row>
    <row r="483" spans="1:33" ht="15" x14ac:dyDescent="0.25">
      <c r="A483">
        <v>1.2</v>
      </c>
      <c r="B483">
        <v>7.92</v>
      </c>
      <c r="C483">
        <v>14.27</v>
      </c>
      <c r="D483" s="45">
        <f t="shared" si="134"/>
        <v>2.967304438923235E-2</v>
      </c>
      <c r="E483" s="46">
        <f>IF(OR($A483="",$B483="",$C483=""),"",A483*'MPTO_working_3-way'!$I482)</f>
        <v>1.2356076532670788</v>
      </c>
      <c r="F483" s="47">
        <f>IF(OR($A483="",$B483="",$C483=""),"",B483*'MPTO_working_3-way'!$I482)</f>
        <v>8.1550105115627201</v>
      </c>
      <c r="G483" s="48">
        <f>IF(OR($A483="",$B483="",$C483=""),"",C483*'MPTO_working_3-way'!$I482)</f>
        <v>14.693434343434346</v>
      </c>
      <c r="H483" s="46">
        <f>IF(OR($A483="",$B483="",$C483=""),"",'MPTO_working_3-way'!E482)</f>
        <v>1.2144141459438007</v>
      </c>
      <c r="I483" s="47">
        <f>IF(OR($A483="",$B483="",$C483=""),"",'MPTO_working_3-way'!F482)</f>
        <v>8.5931610587889438</v>
      </c>
      <c r="J483" s="48">
        <f>IF(OR($A483="",$B483="",$C483=""),"",'MPTO_working_3-way'!G482)</f>
        <v>16.615140348126094</v>
      </c>
      <c r="K483" s="46">
        <f>IF(OR($A483="",$B483="",$C483=""),"",'OddsRatio_working_3-way'!H482)</f>
        <v>1.2199320313037616</v>
      </c>
      <c r="L483" s="47">
        <f>IF(OR($A483="",$B483="",$C483=""),"",'OddsRatio_working_3-way'!I482)</f>
        <v>8.6096482831101397</v>
      </c>
      <c r="M483" s="48">
        <f>IF(OR($A483="",$B483="",$C483=""),"",'OddsRatio_working_3-way'!J482)</f>
        <v>15.592490277004563</v>
      </c>
      <c r="N483" s="49">
        <f t="shared" si="135"/>
        <v>80.931839274052166</v>
      </c>
      <c r="O483" s="50">
        <f t="shared" si="136"/>
        <v>12.262399890007904</v>
      </c>
      <c r="P483" s="50">
        <f t="shared" si="137"/>
        <v>6.8057608359399158</v>
      </c>
      <c r="Q483" t="s">
        <v>281</v>
      </c>
      <c r="R483" t="s">
        <v>246</v>
      </c>
      <c r="S483" s="40">
        <v>44163</v>
      </c>
      <c r="T483" s="4">
        <v>100</v>
      </c>
      <c r="U483" s="4">
        <f t="shared" si="125"/>
        <v>16.666666666666668</v>
      </c>
      <c r="V483" s="4">
        <f t="shared" si="126"/>
        <v>87.373737373737384</v>
      </c>
      <c r="W483" s="4">
        <f t="shared" si="127"/>
        <v>92.992291520672737</v>
      </c>
      <c r="X483" s="4">
        <f t="shared" si="128"/>
        <v>19.633971105589886</v>
      </c>
      <c r="Y483" s="4">
        <f t="shared" si="129"/>
        <v>90.341041812660592</v>
      </c>
      <c r="Z483" s="4">
        <f t="shared" si="130"/>
        <v>95.959595959595973</v>
      </c>
      <c r="AA483" s="4">
        <f t="shared" si="131"/>
        <v>-2.9673044389232182</v>
      </c>
      <c r="AB483" s="4">
        <f t="shared" si="132"/>
        <v>-2.9673044389232075</v>
      </c>
      <c r="AC483" s="4">
        <f t="shared" si="133"/>
        <v>-2.9673044389232359</v>
      </c>
      <c r="AF483">
        <v>1.34</v>
      </c>
      <c r="AG483">
        <v>3.44</v>
      </c>
    </row>
    <row r="484" spans="1:33" ht="15" x14ac:dyDescent="0.25">
      <c r="A484">
        <v>2.63</v>
      </c>
      <c r="B484">
        <v>2.77</v>
      </c>
      <c r="C484">
        <v>3.37</v>
      </c>
      <c r="D484" s="45">
        <f t="shared" si="134"/>
        <v>3.7974872251549385E-2</v>
      </c>
      <c r="E484" s="46">
        <f>IF(OR($A484="",$B484="",$C484=""),"",A484*'MPTO_working_3-way'!$I483)</f>
        <v>2.7298739140215749</v>
      </c>
      <c r="F484" s="47">
        <f>IF(OR($A484="",$B484="",$C484=""),"",B484*'MPTO_working_3-way'!$I483)</f>
        <v>2.8751903961367917</v>
      </c>
      <c r="G484" s="48">
        <f>IF(OR($A484="",$B484="",$C484=""),"",C484*'MPTO_working_3-way'!$I483)</f>
        <v>3.4979753194877214</v>
      </c>
      <c r="H484" s="46">
        <f>IF(OR($A484="",$B484="",$C484=""),"",'MPTO_working_3-way'!E483)</f>
        <v>2.7205713703782379</v>
      </c>
      <c r="I484" s="47">
        <f>IF(OR($A484="",$B484="",$C484=""),"",'MPTO_working_3-way'!F483)</f>
        <v>2.8706551162846985</v>
      </c>
      <c r="J484" s="48">
        <f>IF(OR($A484="",$B484="",$C484=""),"",'MPTO_working_3-way'!G483)</f>
        <v>3.5201647355609404</v>
      </c>
      <c r="K484" s="46">
        <f>IF(OR($A484="",$B484="",$C484=""),"",'OddsRatio_working_3-way'!H483)</f>
        <v>2.7251915552332751</v>
      </c>
      <c r="L484" s="47">
        <f>IF(OR($A484="",$B484="",$C484=""),"",'OddsRatio_working_3-way'!I483)</f>
        <v>2.873367517032452</v>
      </c>
      <c r="M484" s="48">
        <f>IF(OR($A484="",$B484="",$C484=""),"",'OddsRatio_working_3-way'!J483)</f>
        <v>3.5084073533146403</v>
      </c>
      <c r="N484" s="49">
        <f t="shared" si="135"/>
        <v>36.631728478874237</v>
      </c>
      <c r="O484" s="50">
        <f t="shared" si="136"/>
        <v>34.780305378858934</v>
      </c>
      <c r="P484" s="50">
        <f t="shared" si="137"/>
        <v>28.587966142266836</v>
      </c>
      <c r="Q484" t="s">
        <v>266</v>
      </c>
      <c r="R484" t="s">
        <v>260</v>
      </c>
      <c r="S484" s="40">
        <v>44163</v>
      </c>
      <c r="T484" s="4">
        <v>100</v>
      </c>
      <c r="U484" s="4">
        <f t="shared" si="125"/>
        <v>61.977186311787079</v>
      </c>
      <c r="V484" s="4">
        <f t="shared" si="126"/>
        <v>63.898916967509031</v>
      </c>
      <c r="W484" s="4">
        <f t="shared" si="127"/>
        <v>70.326409495548958</v>
      </c>
      <c r="X484" s="4">
        <f t="shared" si="128"/>
        <v>65.774673536942018</v>
      </c>
      <c r="Y484" s="4">
        <f t="shared" si="129"/>
        <v>67.696404192663962</v>
      </c>
      <c r="Z484" s="4">
        <f t="shared" si="130"/>
        <v>74.123896720703911</v>
      </c>
      <c r="AA484" s="4">
        <f t="shared" si="131"/>
        <v>-3.7974872251549385</v>
      </c>
      <c r="AB484" s="4">
        <f t="shared" si="132"/>
        <v>-3.7974872251549314</v>
      </c>
      <c r="AC484" s="4">
        <f t="shared" si="133"/>
        <v>-3.7974872251549527</v>
      </c>
      <c r="AF484">
        <v>2.63</v>
      </c>
      <c r="AG484">
        <v>1.51</v>
      </c>
    </row>
    <row r="485" spans="1:33" ht="15" x14ac:dyDescent="0.25">
      <c r="A485">
        <v>1.97</v>
      </c>
      <c r="B485">
        <v>3.43</v>
      </c>
      <c r="C485">
        <v>4.1500000000000004</v>
      </c>
      <c r="D485" s="45">
        <f t="shared" si="134"/>
        <v>4.0123258124029393E-2</v>
      </c>
      <c r="E485" s="46">
        <f>IF(OR($A485="",$B485="",$C485=""),"",A485*'MPTO_working_3-way'!$I484)</f>
        <v>2.0490428185043377</v>
      </c>
      <c r="F485" s="47">
        <f>IF(OR($A485="",$B485="",$C485=""),"",B485*'MPTO_working_3-way'!$I484)</f>
        <v>3.5676227753654208</v>
      </c>
      <c r="G485" s="48">
        <f>IF(OR($A485="",$B485="",$C485=""),"",C485*'MPTO_working_3-way'!$I484)</f>
        <v>4.3165115212147223</v>
      </c>
      <c r="H485" s="46">
        <f>IF(OR($A485="",$B485="",$C485=""),"",'MPTO_working_3-way'!E484)</f>
        <v>2.0233093581241111</v>
      </c>
      <c r="I485" s="47">
        <f>IF(OR($A485="",$B485="",$C485=""),"",'MPTO_working_3-way'!F484)</f>
        <v>3.5949140146311978</v>
      </c>
      <c r="J485" s="48">
        <f>IF(OR($A485="",$B485="",$C485=""),"",'MPTO_working_3-way'!G484)</f>
        <v>4.3938770505738356</v>
      </c>
      <c r="K485" s="46">
        <f>IF(OR($A485="",$B485="",$C485=""),"",'OddsRatio_working_3-way'!H484)</f>
        <v>2.033406804364442</v>
      </c>
      <c r="L485" s="47">
        <f>IF(OR($A485="",$B485="",$C485=""),"",'OddsRatio_working_3-way'!I484)</f>
        <v>3.5888438501088604</v>
      </c>
      <c r="M485" s="48">
        <f>IF(OR($A485="",$B485="",$C485=""),"",'OddsRatio_working_3-way'!J484)</f>
        <v>4.3559086945855601</v>
      </c>
      <c r="N485" s="49">
        <f t="shared" si="135"/>
        <v>48.80327492277258</v>
      </c>
      <c r="O485" s="50">
        <f t="shared" si="136"/>
        <v>28.029869270513696</v>
      </c>
      <c r="P485" s="50">
        <f t="shared" si="137"/>
        <v>23.16685580671373</v>
      </c>
      <c r="Q485" t="s">
        <v>252</v>
      </c>
      <c r="R485" t="s">
        <v>264</v>
      </c>
      <c r="S485" s="40">
        <v>44163</v>
      </c>
      <c r="T485" s="4">
        <v>100</v>
      </c>
      <c r="U485" s="4">
        <f t="shared" si="125"/>
        <v>49.238578680203041</v>
      </c>
      <c r="V485" s="4">
        <f t="shared" si="126"/>
        <v>70.845481049562679</v>
      </c>
      <c r="W485" s="4">
        <f t="shared" si="127"/>
        <v>75.903614457831324</v>
      </c>
      <c r="X485" s="4">
        <f t="shared" si="128"/>
        <v>53.25090449260599</v>
      </c>
      <c r="Y485" s="4">
        <f t="shared" si="129"/>
        <v>74.857806861965628</v>
      </c>
      <c r="Z485" s="4">
        <f t="shared" si="130"/>
        <v>79.915940270234259</v>
      </c>
      <c r="AA485" s="4">
        <f t="shared" si="131"/>
        <v>-4.0123258124029491</v>
      </c>
      <c r="AB485" s="4">
        <f t="shared" si="132"/>
        <v>-4.0123258124029491</v>
      </c>
      <c r="AC485" s="4">
        <f t="shared" si="133"/>
        <v>-4.0123258124029348</v>
      </c>
      <c r="AF485">
        <v>2.0499999999999998</v>
      </c>
      <c r="AG485">
        <v>1.81</v>
      </c>
    </row>
    <row r="486" spans="1:33" ht="15" x14ac:dyDescent="0.25">
      <c r="A486">
        <v>1.94</v>
      </c>
      <c r="B486">
        <v>3.23</v>
      </c>
      <c r="C486">
        <v>4.63</v>
      </c>
      <c r="D486" s="45">
        <f t="shared" si="134"/>
        <v>4.1044162127876982E-2</v>
      </c>
      <c r="E486" s="46">
        <f>IF(OR($A486="",$B486="",$C486=""),"",A486*'MPTO_working_3-way'!$I485)</f>
        <v>2.0196256745280814</v>
      </c>
      <c r="F486" s="47">
        <f>IF(OR($A486="",$B486="",$C486=""),"",B486*'MPTO_working_3-way'!$I485)</f>
        <v>3.3625726436730425</v>
      </c>
      <c r="G486" s="48">
        <f>IF(OR($A486="",$B486="",$C486=""),"",C486*'MPTO_working_3-way'!$I485)</f>
        <v>4.8200344706520699</v>
      </c>
      <c r="H486" s="46">
        <f>IF(OR($A486="",$B486="",$C486=""),"",'MPTO_working_3-way'!E485)</f>
        <v>1.9928952084111737</v>
      </c>
      <c r="I486" s="47">
        <f>IF(OR($A486="",$B486="",$C486=""),"",'MPTO_working_3-way'!F485)</f>
        <v>3.379335828201222</v>
      </c>
      <c r="J486" s="48">
        <f>IF(OR($A486="",$B486="",$C486=""),"",'MPTO_working_3-way'!G485)</f>
        <v>4.9431211361597249</v>
      </c>
      <c r="K486" s="46">
        <f>IF(OR($A486="",$B486="",$C486=""),"",'OddsRatio_working_3-way'!H485)</f>
        <v>2.0035762649805156</v>
      </c>
      <c r="L486" s="47">
        <f>IF(OR($A486="",$B486="",$C486=""),"",'OddsRatio_working_3-way'!I485)</f>
        <v>3.3808245435176048</v>
      </c>
      <c r="M486" s="48">
        <f>IF(OR($A486="",$B486="",$C486=""),"",'OddsRatio_working_3-way'!J485)</f>
        <v>4.8755125977439047</v>
      </c>
      <c r="N486" s="49">
        <f t="shared" si="135"/>
        <v>49.514125939880735</v>
      </c>
      <c r="O486" s="50">
        <f t="shared" si="136"/>
        <v>29.739134465439204</v>
      </c>
      <c r="P486" s="50">
        <f t="shared" si="137"/>
        <v>20.746739594680051</v>
      </c>
      <c r="Q486" t="s">
        <v>254</v>
      </c>
      <c r="R486" t="s">
        <v>259</v>
      </c>
      <c r="S486" s="40">
        <v>44163</v>
      </c>
      <c r="T486" s="4">
        <v>100</v>
      </c>
      <c r="U486" s="4">
        <f t="shared" si="125"/>
        <v>48.453608247422686</v>
      </c>
      <c r="V486" s="4">
        <f t="shared" si="126"/>
        <v>69.040247678018574</v>
      </c>
      <c r="W486" s="4">
        <f t="shared" si="127"/>
        <v>78.40172786177105</v>
      </c>
      <c r="X486" s="4">
        <f t="shared" si="128"/>
        <v>52.558024460210362</v>
      </c>
      <c r="Y486" s="4">
        <f t="shared" si="129"/>
        <v>73.144663890806271</v>
      </c>
      <c r="Z486" s="4">
        <f t="shared" si="130"/>
        <v>82.506144074558748</v>
      </c>
      <c r="AA486" s="4">
        <f t="shared" si="131"/>
        <v>-4.104416212787676</v>
      </c>
      <c r="AB486" s="4">
        <f t="shared" si="132"/>
        <v>-4.1044162127876973</v>
      </c>
      <c r="AC486" s="4">
        <f t="shared" si="133"/>
        <v>-4.1044162127876973</v>
      </c>
      <c r="AF486">
        <v>2.44</v>
      </c>
      <c r="AG486">
        <v>1.58</v>
      </c>
    </row>
    <row r="487" spans="1:33" ht="15" x14ac:dyDescent="0.25">
      <c r="A487">
        <v>1.81</v>
      </c>
      <c r="B487">
        <v>3.47</v>
      </c>
      <c r="C487">
        <v>4.9800000000000004</v>
      </c>
      <c r="D487" s="45">
        <f t="shared" si="134"/>
        <v>4.1473838737055457E-2</v>
      </c>
      <c r="E487" s="46">
        <f>IF(OR($A487="",$B487="",$C487=""),"",A487*'MPTO_working_3-way'!$I486)</f>
        <v>1.8850676481140705</v>
      </c>
      <c r="F487" s="47">
        <f>IF(OR($A487="",$B487="",$C487=""),"",B487*'MPTO_working_3-way'!$I486)</f>
        <v>3.6139142204175827</v>
      </c>
      <c r="G487" s="48">
        <f>IF(OR($A487="",$B487="",$C487=""),"",C487*'MPTO_working_3-way'!$I486)</f>
        <v>5.1865397169105369</v>
      </c>
      <c r="H487" s="46">
        <f>IF(OR($A487="",$B487="",$C487=""),"",'MPTO_working_3-way'!E486)</f>
        <v>1.8564531916435125</v>
      </c>
      <c r="I487" s="47">
        <f>IF(OR($A487="",$B487="",$C487=""),"",'MPTO_working_3-way'!F486)</f>
        <v>3.6448485106501334</v>
      </c>
      <c r="J487" s="48">
        <f>IF(OR($A487="",$B487="",$C487=""),"",'MPTO_working_3-way'!G486)</f>
        <v>5.3482056252745123</v>
      </c>
      <c r="K487" s="46">
        <f>IF(OR($A487="",$B487="",$C487=""),"",'OddsRatio_working_3-way'!H486)</f>
        <v>1.8672416180829234</v>
      </c>
      <c r="L487" s="47">
        <f>IF(OR($A487="",$B487="",$C487=""),"",'OddsRatio_working_3-way'!I486)</f>
        <v>3.6445516008207677</v>
      </c>
      <c r="M487" s="48">
        <f>IF(OR($A487="",$B487="",$C487=""),"",'OddsRatio_working_3-way'!J486)</f>
        <v>5.2612612839136261</v>
      </c>
      <c r="N487" s="49">
        <f t="shared" si="135"/>
        <v>53.048494095183116</v>
      </c>
      <c r="O487" s="50">
        <f t="shared" si="136"/>
        <v>27.670828332069579</v>
      </c>
      <c r="P487" s="50">
        <f t="shared" si="137"/>
        <v>19.280677572747276</v>
      </c>
      <c r="Q487" t="s">
        <v>257</v>
      </c>
      <c r="R487" t="s">
        <v>267</v>
      </c>
      <c r="S487" s="40">
        <v>44163</v>
      </c>
      <c r="T487" s="4">
        <v>100</v>
      </c>
      <c r="U487" s="4">
        <f t="shared" si="125"/>
        <v>44.751381215469614</v>
      </c>
      <c r="V487" s="4">
        <f t="shared" si="126"/>
        <v>71.181556195965413</v>
      </c>
      <c r="W487" s="4">
        <f t="shared" si="127"/>
        <v>79.919678714859444</v>
      </c>
      <c r="X487" s="4">
        <f t="shared" si="128"/>
        <v>48.898765089175143</v>
      </c>
      <c r="Y487" s="4">
        <f t="shared" si="129"/>
        <v>75.328940069670949</v>
      </c>
      <c r="Z487" s="4">
        <f t="shared" si="130"/>
        <v>84.06706258856498</v>
      </c>
      <c r="AA487" s="4">
        <f t="shared" si="131"/>
        <v>-4.1473838737055289</v>
      </c>
      <c r="AB487" s="4">
        <f t="shared" si="132"/>
        <v>-4.147383873705536</v>
      </c>
      <c r="AC487" s="4">
        <f t="shared" si="133"/>
        <v>-4.147383873705536</v>
      </c>
      <c r="AF487">
        <v>2.2000000000000002</v>
      </c>
      <c r="AG487">
        <v>1.7</v>
      </c>
    </row>
    <row r="488" spans="1:33" ht="15" x14ac:dyDescent="0.25">
      <c r="A488">
        <v>1.88</v>
      </c>
      <c r="B488">
        <v>3.3</v>
      </c>
      <c r="C488">
        <v>4.88</v>
      </c>
      <c r="D488" s="45">
        <f t="shared" si="134"/>
        <v>3.9863229434209391E-2</v>
      </c>
      <c r="E488" s="46">
        <f>IF(OR($A488="",$B488="",$C488=""),"",A488*'MPTO_working_3-way'!$I487)</f>
        <v>1.9549428713363135</v>
      </c>
      <c r="F488" s="47">
        <f>IF(OR($A488="",$B488="",$C488=""),"",B488*'MPTO_working_3-way'!$I487)</f>
        <v>3.4315486571328906</v>
      </c>
      <c r="G488" s="48">
        <f>IF(OR($A488="",$B488="",$C488=""),"",C488*'MPTO_working_3-way'!$I487)</f>
        <v>5.0745325596389419</v>
      </c>
      <c r="H488" s="46">
        <f>IF(OR($A488="",$B488="",$C488=""),"",'MPTO_working_3-way'!E487)</f>
        <v>1.928167468844151</v>
      </c>
      <c r="I488" s="47">
        <f>IF(OR($A488="",$B488="",$C488=""),"",'MPTO_working_3-way'!F487)</f>
        <v>3.4513397009916265</v>
      </c>
      <c r="J488" s="48">
        <f>IF(OR($A488="",$B488="",$C488=""),"",'MPTO_working_3-way'!G487)</f>
        <v>5.2183817175635667</v>
      </c>
      <c r="K488" s="46">
        <f>IF(OR($A488="",$B488="",$C488=""),"",'OddsRatio_working_3-way'!H487)</f>
        <v>1.9386616549949443</v>
      </c>
      <c r="L488" s="47">
        <f>IF(OR($A488="",$B488="",$C488=""),"",'OddsRatio_working_3-way'!I487)</f>
        <v>3.4533202346458762</v>
      </c>
      <c r="M488" s="48">
        <f>IF(OR($A488="",$B488="",$C488=""),"",'OddsRatio_working_3-way'!J487)</f>
        <v>5.1386445697504355</v>
      </c>
      <c r="N488" s="49">
        <f t="shared" si="135"/>
        <v>51.152389906741561</v>
      </c>
      <c r="O488" s="50">
        <f t="shared" si="136"/>
        <v>29.141361522628522</v>
      </c>
      <c r="P488" s="50">
        <f t="shared" si="137"/>
        <v>19.706248570629942</v>
      </c>
      <c r="Q488" t="s">
        <v>262</v>
      </c>
      <c r="R488" t="s">
        <v>255</v>
      </c>
      <c r="S488" s="40">
        <v>44163</v>
      </c>
      <c r="T488" s="4">
        <v>100</v>
      </c>
      <c r="U488" s="4">
        <f t="shared" si="125"/>
        <v>46.808510638297875</v>
      </c>
      <c r="V488" s="4">
        <f t="shared" si="126"/>
        <v>69.696969696969703</v>
      </c>
      <c r="W488" s="4">
        <f t="shared" si="127"/>
        <v>79.508196721311478</v>
      </c>
      <c r="X488" s="4">
        <f t="shared" si="128"/>
        <v>50.794833581718834</v>
      </c>
      <c r="Y488" s="4">
        <f t="shared" si="129"/>
        <v>73.683292640390647</v>
      </c>
      <c r="Z488" s="4">
        <f t="shared" si="130"/>
        <v>83.494519664732422</v>
      </c>
      <c r="AA488" s="4">
        <f t="shared" si="131"/>
        <v>-3.9863229434209586</v>
      </c>
      <c r="AB488" s="4">
        <f t="shared" si="132"/>
        <v>-3.9863229434209444</v>
      </c>
      <c r="AC488" s="4">
        <f t="shared" si="133"/>
        <v>-3.9863229434209444</v>
      </c>
      <c r="AF488">
        <v>2.48</v>
      </c>
      <c r="AG488">
        <v>1.56</v>
      </c>
    </row>
    <row r="489" spans="1:33" ht="15" x14ac:dyDescent="0.25">
      <c r="A489">
        <v>1.72</v>
      </c>
      <c r="B489">
        <v>3.59</v>
      </c>
      <c r="C489">
        <v>5.43</v>
      </c>
      <c r="D489" s="45">
        <f t="shared" si="134"/>
        <v>4.4108943485736907E-2</v>
      </c>
      <c r="E489" s="46">
        <f>IF(OR($A489="",$B489="",$C489=""),"",A489*'MPTO_working_3-way'!$I488)</f>
        <v>1.7958673827954674</v>
      </c>
      <c r="F489" s="47">
        <f>IF(OR($A489="",$B489="",$C489=""),"",B489*'MPTO_working_3-way'!$I488)</f>
        <v>3.7483511071137952</v>
      </c>
      <c r="G489" s="48">
        <f>IF(OR($A489="",$B489="",$C489=""),"",C489*'MPTO_working_3-way'!$I488)</f>
        <v>5.6695115631275508</v>
      </c>
      <c r="H489" s="46">
        <f>IF(OR($A489="",$B489="",$C489=""),"",'MPTO_working_3-way'!E488)</f>
        <v>1.7646258482397266</v>
      </c>
      <c r="I489" s="47">
        <f>IF(OR($A489="",$B489="",$C489=""),"",'MPTO_working_3-way'!F488)</f>
        <v>3.7900530311685094</v>
      </c>
      <c r="J489" s="48">
        <f>IF(OR($A489="",$B489="",$C489=""),"",'MPTO_working_3-way'!G488)</f>
        <v>5.9011295908401218</v>
      </c>
      <c r="K489" s="46">
        <f>IF(OR($A489="",$B489="",$C489=""),"",'OddsRatio_working_3-way'!H488)</f>
        <v>1.7759844180355495</v>
      </c>
      <c r="L489" s="47">
        <f>IF(OR($A489="",$B489="",$C489=""),"",'OddsRatio_working_3-way'!I488)</f>
        <v>3.7913883926556564</v>
      </c>
      <c r="M489" s="48">
        <f>IF(OR($A489="",$B489="",$C489=""),"",'OddsRatio_working_3-way'!J488)</f>
        <v>5.7744596831909485</v>
      </c>
      <c r="N489" s="49">
        <f t="shared" si="135"/>
        <v>55.683398984806367</v>
      </c>
      <c r="O489" s="50">
        <f t="shared" si="136"/>
        <v>26.678397285199711</v>
      </c>
      <c r="P489" s="50">
        <f t="shared" si="137"/>
        <v>17.638203729993915</v>
      </c>
      <c r="Q489" t="s">
        <v>261</v>
      </c>
      <c r="R489" t="s">
        <v>471</v>
      </c>
      <c r="S489" s="40">
        <v>44163</v>
      </c>
      <c r="T489" s="4">
        <v>100</v>
      </c>
      <c r="U489" s="4">
        <f t="shared" si="125"/>
        <v>41.860465116279073</v>
      </c>
      <c r="V489" s="4">
        <f t="shared" si="126"/>
        <v>72.14484679665739</v>
      </c>
      <c r="W489" s="4">
        <f t="shared" si="127"/>
        <v>81.583793738489874</v>
      </c>
      <c r="X489" s="4">
        <f t="shared" si="128"/>
        <v>46.271359464852743</v>
      </c>
      <c r="Y489" s="4">
        <f t="shared" si="129"/>
        <v>76.555741145231053</v>
      </c>
      <c r="Z489" s="4">
        <f t="shared" si="130"/>
        <v>85.994688087063551</v>
      </c>
      <c r="AA489" s="4">
        <f t="shared" si="131"/>
        <v>-4.4108943485736702</v>
      </c>
      <c r="AB489" s="4">
        <f t="shared" si="132"/>
        <v>-4.4108943485736631</v>
      </c>
      <c r="AC489" s="4">
        <f t="shared" si="133"/>
        <v>-4.4108943485736773</v>
      </c>
      <c r="AF489">
        <v>2.23</v>
      </c>
      <c r="AG489">
        <v>1.68</v>
      </c>
    </row>
    <row r="490" spans="1:33" ht="15" x14ac:dyDescent="0.25">
      <c r="A490">
        <v>2.81</v>
      </c>
      <c r="B490">
        <v>2.88</v>
      </c>
      <c r="C490">
        <v>2.99</v>
      </c>
      <c r="D490" s="45">
        <f t="shared" si="134"/>
        <v>3.7542268878335783E-2</v>
      </c>
      <c r="E490" s="46">
        <f>IF(OR($A490="",$B490="",$C490=""),"",A490*'MPTO_working_3-way'!$I489)</f>
        <v>2.9154937755481236</v>
      </c>
      <c r="F490" s="47">
        <f>IF(OR($A490="",$B490="",$C490=""),"",B490*'MPTO_working_3-way'!$I489)</f>
        <v>2.9881217343696069</v>
      </c>
      <c r="G490" s="48">
        <f>IF(OR($A490="",$B490="",$C490=""),"",C490*'MPTO_working_3-way'!$I489)</f>
        <v>3.102251383946224</v>
      </c>
      <c r="H490" s="46">
        <f>IF(OR($A490="",$B490="",$C490=""),"",'MPTO_working_3-way'!E489)</f>
        <v>2.9124138441251279</v>
      </c>
      <c r="I490" s="47">
        <f>IF(OR($A490="",$B490="",$C490=""),"",'MPTO_working_3-way'!F489)</f>
        <v>2.9876776289947284</v>
      </c>
      <c r="J490" s="48">
        <f>IF(OR($A490="",$B490="",$C490=""),"",'MPTO_working_3-way'!G489)</f>
        <v>3.1062260579516314</v>
      </c>
      <c r="K490" s="46">
        <f>IF(OR($A490="",$B490="",$C490=""),"",'OddsRatio_working_3-way'!H489)</f>
        <v>2.9139133977709775</v>
      </c>
      <c r="L490" s="47">
        <f>IF(OR($A490="",$B490="",$C490=""),"",'OddsRatio_working_3-way'!I489)</f>
        <v>2.9879321479610153</v>
      </c>
      <c r="M490" s="48">
        <f>IF(OR($A490="",$B490="",$C490=""),"",'OddsRatio_working_3-way'!J489)</f>
        <v>3.1042473268310746</v>
      </c>
      <c r="N490" s="49">
        <f t="shared" si="135"/>
        <v>34.299507287131711</v>
      </c>
      <c r="O490" s="50">
        <f t="shared" si="136"/>
        <v>33.465838707236145</v>
      </c>
      <c r="P490" s="50">
        <f t="shared" si="137"/>
        <v>32.234654005632137</v>
      </c>
      <c r="Q490" t="s">
        <v>253</v>
      </c>
      <c r="R490" t="s">
        <v>268</v>
      </c>
      <c r="S490" s="40">
        <v>44163</v>
      </c>
      <c r="T490" s="4">
        <v>100</v>
      </c>
      <c r="U490" s="4">
        <f t="shared" si="125"/>
        <v>64.412811387900362</v>
      </c>
      <c r="V490" s="4">
        <f t="shared" si="126"/>
        <v>65.277777777777771</v>
      </c>
      <c r="W490" s="4">
        <f t="shared" si="127"/>
        <v>66.555183946488299</v>
      </c>
      <c r="X490" s="4">
        <f t="shared" si="128"/>
        <v>68.16703827573393</v>
      </c>
      <c r="Y490" s="4">
        <f t="shared" si="129"/>
        <v>69.032004665611339</v>
      </c>
      <c r="Z490" s="4">
        <f t="shared" si="130"/>
        <v>70.309410834321866</v>
      </c>
      <c r="AA490" s="4">
        <f t="shared" si="131"/>
        <v>-3.7542268878335676</v>
      </c>
      <c r="AB490" s="4">
        <f t="shared" si="132"/>
        <v>-3.7542268878335676</v>
      </c>
      <c r="AC490" s="4">
        <f t="shared" si="133"/>
        <v>-3.7542268878335676</v>
      </c>
      <c r="AF490">
        <v>2.56</v>
      </c>
      <c r="AG490">
        <v>1.53</v>
      </c>
    </row>
    <row r="491" spans="1:33" ht="15" x14ac:dyDescent="0.25">
      <c r="A491">
        <v>3.26</v>
      </c>
      <c r="B491">
        <v>3.01</v>
      </c>
      <c r="C491">
        <v>2.5</v>
      </c>
      <c r="D491" s="45">
        <f t="shared" si="134"/>
        <v>3.8974379878931042E-2</v>
      </c>
      <c r="E491" s="46">
        <f>IF(OR($A491="",$B491="",$C491=""),"",A491*'MPTO_working_3-way'!$I490)</f>
        <v>3.3870564784053148</v>
      </c>
      <c r="F491" s="47">
        <f>IF(OR($A491="",$B491="",$C491=""),"",B491*'MPTO_working_3-way'!$I490)</f>
        <v>3.1273128834355823</v>
      </c>
      <c r="G491" s="48">
        <f>IF(OR($A491="",$B491="",$C491=""),"",C491*'MPTO_working_3-way'!$I490)</f>
        <v>2.5974359496973278</v>
      </c>
      <c r="H491" s="46">
        <f>IF(OR($A491="",$B491="",$C491=""),"",'MPTO_working_3-way'!E490)</f>
        <v>3.4041741254180362</v>
      </c>
      <c r="I491" s="47">
        <f>IF(OR($A491="",$B491="",$C491=""),"",'MPTO_working_3-way'!F490)</f>
        <v>3.1324939665189682</v>
      </c>
      <c r="J491" s="48">
        <f>IF(OR($A491="",$B491="",$C491=""),"",'MPTO_working_3-way'!G490)</f>
        <v>2.5839223080083</v>
      </c>
      <c r="K491" s="46">
        <f>IF(OR($A491="",$B491="",$C491=""),"",'OddsRatio_working_3-way'!H490)</f>
        <v>3.3956967215509684</v>
      </c>
      <c r="L491" s="47">
        <f>IF(OR($A491="",$B491="",$C491=""),"",'OddsRatio_working_3-way'!I490)</f>
        <v>3.1306860222643564</v>
      </c>
      <c r="M491" s="48">
        <f>IF(OR($A491="",$B491="",$C491=""),"",'OddsRatio_working_3-way'!J490)</f>
        <v>2.5900641957196688</v>
      </c>
      <c r="N491" s="49">
        <f t="shared" si="135"/>
        <v>29.524160768373648</v>
      </c>
      <c r="O491" s="50">
        <f t="shared" si="136"/>
        <v>31.976333589667139</v>
      </c>
      <c r="P491" s="50">
        <f t="shared" si="137"/>
        <v>38.499505641959232</v>
      </c>
      <c r="Q491" t="s">
        <v>265</v>
      </c>
      <c r="R491" t="s">
        <v>263</v>
      </c>
      <c r="S491" s="40">
        <v>44163</v>
      </c>
      <c r="T491" s="4">
        <v>100</v>
      </c>
      <c r="U491" s="4">
        <f t="shared" si="125"/>
        <v>69.325153374233125</v>
      </c>
      <c r="V491" s="4">
        <f t="shared" si="126"/>
        <v>66.777408637873762</v>
      </c>
      <c r="W491" s="4">
        <f t="shared" si="127"/>
        <v>60</v>
      </c>
      <c r="X491" s="4">
        <f t="shared" si="128"/>
        <v>73.222591362126252</v>
      </c>
      <c r="Y491" s="4">
        <f t="shared" si="129"/>
        <v>70.674846625766875</v>
      </c>
      <c r="Z491" s="4">
        <f t="shared" si="130"/>
        <v>63.897437987893113</v>
      </c>
      <c r="AA491" s="4">
        <f t="shared" si="131"/>
        <v>-3.8974379878931273</v>
      </c>
      <c r="AB491" s="4">
        <f t="shared" si="132"/>
        <v>-3.8974379878931131</v>
      </c>
      <c r="AC491" s="4">
        <f t="shared" si="133"/>
        <v>-3.8974379878931131</v>
      </c>
      <c r="AF491">
        <v>2.39</v>
      </c>
      <c r="AG491">
        <v>1.6</v>
      </c>
    </row>
    <row r="492" spans="1:33" ht="15" x14ac:dyDescent="0.25">
      <c r="A492">
        <v>2.46</v>
      </c>
      <c r="B492">
        <v>2.91</v>
      </c>
      <c r="C492">
        <v>3.47</v>
      </c>
      <c r="D492" s="45">
        <f t="shared" si="134"/>
        <v>3.8331114764845076E-2</v>
      </c>
      <c r="E492" s="46">
        <f>IF(OR($A492="",$B492="",$C492=""),"",A492*'MPTO_working_3-way'!$I491)</f>
        <v>2.5542945423215189</v>
      </c>
      <c r="F492" s="47">
        <f>IF(OR($A492="",$B492="",$C492=""),"",B492*'MPTO_working_3-way'!$I491)</f>
        <v>3.0215435439656995</v>
      </c>
      <c r="G492" s="48">
        <f>IF(OR($A492="",$B492="",$C492=""),"",C492*'MPTO_working_3-way'!$I491)</f>
        <v>3.6030089682340125</v>
      </c>
      <c r="H492" s="46">
        <f>IF(OR($A492="",$B492="",$C492=""),"",'MPTO_working_3-way'!E491)</f>
        <v>2.5398307252711927</v>
      </c>
      <c r="I492" s="47">
        <f>IF(OR($A492="",$B492="",$C492=""),"",'MPTO_working_3-way'!F491)</f>
        <v>3.0223754911596741</v>
      </c>
      <c r="J492" s="48">
        <f>IF(OR($A492="",$B492="",$C492=""),"",'MPTO_working_3-way'!G491)</f>
        <v>3.6309845007041148</v>
      </c>
      <c r="K492" s="46">
        <f>IF(OR($A492="",$B492="",$C492=""),"",'OddsRatio_working_3-way'!H491)</f>
        <v>2.5464958086392717</v>
      </c>
      <c r="L492" s="47">
        <f>IF(OR($A492="",$B492="",$C492=""),"",'OddsRatio_working_3-way'!I491)</f>
        <v>3.0231554756856234</v>
      </c>
      <c r="M492" s="48">
        <f>IF(OR($A492="",$B492="",$C492=""),"",'OddsRatio_working_3-way'!J491)</f>
        <v>3.6163319502321922</v>
      </c>
      <c r="N492" s="49">
        <f t="shared" si="135"/>
        <v>39.149752835126492</v>
      </c>
      <c r="O492" s="50">
        <f t="shared" si="136"/>
        <v>33.095667345158468</v>
      </c>
      <c r="P492" s="50">
        <f t="shared" si="137"/>
        <v>27.75457981971503</v>
      </c>
      <c r="Q492" t="s">
        <v>258</v>
      </c>
      <c r="R492" t="s">
        <v>276</v>
      </c>
      <c r="S492" s="40">
        <v>44163</v>
      </c>
      <c r="T492" s="4">
        <v>100</v>
      </c>
      <c r="U492" s="4">
        <f t="shared" si="125"/>
        <v>59.349593495934961</v>
      </c>
      <c r="V492" s="4">
        <f t="shared" si="126"/>
        <v>65.635738831615114</v>
      </c>
      <c r="W492" s="4">
        <f t="shared" si="127"/>
        <v>71.181556195965413</v>
      </c>
      <c r="X492" s="4">
        <f t="shared" si="128"/>
        <v>63.182704972419465</v>
      </c>
      <c r="Y492" s="4">
        <f t="shared" si="129"/>
        <v>69.468850308099618</v>
      </c>
      <c r="Z492" s="4">
        <f t="shared" si="130"/>
        <v>75.014667672449917</v>
      </c>
      <c r="AA492" s="4">
        <f t="shared" si="131"/>
        <v>-3.833111476484504</v>
      </c>
      <c r="AB492" s="4">
        <f t="shared" si="132"/>
        <v>-3.833111476484504</v>
      </c>
      <c r="AC492" s="4">
        <f t="shared" si="133"/>
        <v>-3.833111476484504</v>
      </c>
      <c r="AF492">
        <v>2.7</v>
      </c>
      <c r="AG492">
        <v>1.47</v>
      </c>
    </row>
    <row r="493" spans="1:33" ht="15" x14ac:dyDescent="0.25">
      <c r="A493">
        <v>2.06</v>
      </c>
      <c r="B493">
        <v>3.26</v>
      </c>
      <c r="C493">
        <v>3.95</v>
      </c>
      <c r="D493" s="45">
        <f t="shared" si="134"/>
        <v>4.5349916423577552E-2</v>
      </c>
      <c r="E493" s="46">
        <f>IF(OR($A493="",$B493="",$C493=""),"",A493*'MPTO_working_3-way'!$I492)</f>
        <v>2.1534208278325697</v>
      </c>
      <c r="F493" s="47">
        <f>IF(OR($A493="",$B493="",$C493=""),"",B493*'MPTO_working_3-way'!$I492)</f>
        <v>3.4078407275408624</v>
      </c>
      <c r="G493" s="48">
        <f>IF(OR($A493="",$B493="",$C493=""),"",C493*'MPTO_working_3-way'!$I492)</f>
        <v>4.1291321698731318</v>
      </c>
      <c r="H493" s="46">
        <f>IF(OR($A493="",$B493="",$C493=""),"",'MPTO_working_3-way'!E492)</f>
        <v>2.1262107907391306</v>
      </c>
      <c r="I493" s="47">
        <f>IF(OR($A493="",$B493="",$C493=""),"",'MPTO_working_3-way'!F492)</f>
        <v>3.4289810160453151</v>
      </c>
      <c r="J493" s="48">
        <f>IF(OR($A493="",$B493="",$C493=""),"",'MPTO_working_3-way'!G492)</f>
        <v>4.2008348896896193</v>
      </c>
      <c r="K493" s="46">
        <f>IF(OR($A493="",$B493="",$C493=""),"",'OddsRatio_working_3-way'!H492)</f>
        <v>2.1372211974604891</v>
      </c>
      <c r="L493" s="47">
        <f>IF(OR($A493="",$B493="",$C493=""),"",'OddsRatio_working_3-way'!I492)</f>
        <v>3.4246414210006653</v>
      </c>
      <c r="M493" s="48">
        <f>IF(OR($A493="",$B493="",$C493=""),"",'OddsRatio_working_3-way'!J492)</f>
        <v>4.1649080495362671</v>
      </c>
      <c r="N493" s="49">
        <f t="shared" si="135"/>
        <v>46.437741619064106</v>
      </c>
      <c r="O493" s="50">
        <f t="shared" si="136"/>
        <v>29.344094397322717</v>
      </c>
      <c r="P493" s="50">
        <f t="shared" si="137"/>
        <v>24.218163983613174</v>
      </c>
      <c r="Q493" t="s">
        <v>483</v>
      </c>
      <c r="R493" t="s">
        <v>256</v>
      </c>
      <c r="S493" s="40">
        <v>44163</v>
      </c>
      <c r="T493" s="4">
        <v>100</v>
      </c>
      <c r="U493" s="4">
        <f t="shared" si="125"/>
        <v>51.456310679611654</v>
      </c>
      <c r="V493" s="4">
        <f t="shared" si="126"/>
        <v>69.325153374233125</v>
      </c>
      <c r="W493" s="4">
        <f t="shared" si="127"/>
        <v>74.683544303797461</v>
      </c>
      <c r="X493" s="4">
        <f t="shared" si="128"/>
        <v>55.991302321969407</v>
      </c>
      <c r="Y493" s="4">
        <f t="shared" si="129"/>
        <v>73.860145016590877</v>
      </c>
      <c r="Z493" s="4">
        <f t="shared" si="130"/>
        <v>79.218535946155228</v>
      </c>
      <c r="AA493" s="4">
        <f t="shared" si="131"/>
        <v>-4.5349916423577525</v>
      </c>
      <c r="AB493" s="4">
        <f t="shared" si="132"/>
        <v>-4.5349916423577525</v>
      </c>
      <c r="AC493" s="4">
        <f t="shared" si="133"/>
        <v>-4.5349916423577668</v>
      </c>
      <c r="AF493">
        <v>2.4300000000000002</v>
      </c>
      <c r="AG493">
        <v>1.57</v>
      </c>
    </row>
    <row r="494" spans="1:33" ht="15" x14ac:dyDescent="0.25">
      <c r="A494">
        <v>2.88</v>
      </c>
      <c r="B494">
        <v>3.21</v>
      </c>
      <c r="C494">
        <v>2.56</v>
      </c>
      <c r="D494" s="45">
        <f t="shared" si="134"/>
        <v>4.937370197300095E-2</v>
      </c>
      <c r="E494" s="46">
        <f>IF(OR($A494="",$B494="",$C494=""),"",A494*'MPTO_working_3-way'!$I493)</f>
        <v>3.0221962616822426</v>
      </c>
      <c r="F494" s="47">
        <f>IF(OR($A494="",$B494="",$C494=""),"",B494*'MPTO_working_3-way'!$I493)</f>
        <v>3.368489583333333</v>
      </c>
      <c r="G494" s="48">
        <f>IF(OR($A494="",$B494="",$C494=""),"",C494*'MPTO_working_3-way'!$I493)</f>
        <v>2.6863966770508827</v>
      </c>
      <c r="H494" s="46">
        <f>IF(OR($A494="",$B494="",$C494=""),"",'MPTO_working_3-way'!E493)</f>
        <v>3.0233006851218995</v>
      </c>
      <c r="I494" s="47">
        <f>IF(OR($A494="",$B494="",$C494=""),"",'MPTO_working_3-way'!F493)</f>
        <v>3.389042652638524</v>
      </c>
      <c r="J494" s="48">
        <f>IF(OR($A494="",$B494="",$C494=""),"",'MPTO_working_3-way'!G493)</f>
        <v>2.6726027001243096</v>
      </c>
      <c r="K494" s="46">
        <f>IF(OR($A494="",$B494="",$C494=""),"",'OddsRatio_working_3-way'!H493)</f>
        <v>3.0234346094562441</v>
      </c>
      <c r="L494" s="47">
        <f>IF(OR($A494="",$B494="",$C494=""),"",'OddsRatio_working_3-way'!I493)</f>
        <v>3.3786119611161172</v>
      </c>
      <c r="M494" s="48">
        <f>IF(OR($A494="",$B494="",$C494=""),"",'OddsRatio_working_3-way'!J493)</f>
        <v>2.6790202078466709</v>
      </c>
      <c r="N494" s="49">
        <f t="shared" si="135"/>
        <v>33.088519520680329</v>
      </c>
      <c r="O494" s="50">
        <f t="shared" si="136"/>
        <v>29.686896018554314</v>
      </c>
      <c r="P494" s="50">
        <f t="shared" si="137"/>
        <v>37.224584460765364</v>
      </c>
      <c r="Q494" t="s">
        <v>452</v>
      </c>
      <c r="R494" t="s">
        <v>338</v>
      </c>
      <c r="S494" s="40">
        <v>44163</v>
      </c>
      <c r="T494" s="4">
        <v>100</v>
      </c>
      <c r="U494" s="4">
        <f t="shared" si="125"/>
        <v>65.277777777777771</v>
      </c>
      <c r="V494" s="4">
        <f t="shared" si="126"/>
        <v>68.847352024922117</v>
      </c>
      <c r="W494" s="4">
        <f t="shared" si="127"/>
        <v>60.9375</v>
      </c>
      <c r="X494" s="4">
        <f t="shared" si="128"/>
        <v>70.215147975077883</v>
      </c>
      <c r="Y494" s="4">
        <f t="shared" si="129"/>
        <v>73.784722222222214</v>
      </c>
      <c r="Z494" s="4">
        <f t="shared" si="130"/>
        <v>65.874870197300098</v>
      </c>
      <c r="AA494" s="4">
        <f t="shared" si="131"/>
        <v>-4.9373701973001118</v>
      </c>
      <c r="AB494" s="4">
        <f t="shared" si="132"/>
        <v>-4.9373701973000976</v>
      </c>
      <c r="AC494" s="4">
        <f t="shared" si="133"/>
        <v>-4.9373701973000976</v>
      </c>
      <c r="AF494">
        <v>2.4300000000000002</v>
      </c>
      <c r="AG494">
        <v>1.56</v>
      </c>
    </row>
    <row r="495" spans="1:33" ht="15" x14ac:dyDescent="0.25">
      <c r="A495">
        <v>5.8</v>
      </c>
      <c r="B495">
        <v>3.82</v>
      </c>
      <c r="C495">
        <v>1.61</v>
      </c>
      <c r="D495" s="45">
        <f t="shared" si="134"/>
        <v>5.5311910237850315E-2</v>
      </c>
      <c r="E495" s="46">
        <f>IF(OR($A495="",$B495="",$C495=""),"",A495*'MPTO_working_3-way'!$I494)</f>
        <v>6.1208090793795318</v>
      </c>
      <c r="F495" s="47">
        <f>IF(OR($A495="",$B495="",$C495=""),"",B495*'MPTO_working_3-way'!$I494)</f>
        <v>4.0312914971085885</v>
      </c>
      <c r="G495" s="48">
        <f>IF(OR($A495="",$B495="",$C495=""),"",C495*'MPTO_working_3-way'!$I494)</f>
        <v>1.6990521754829391</v>
      </c>
      <c r="H495" s="46">
        <f>IF(OR($A495="",$B495="",$C495=""),"",'MPTO_working_3-way'!E494)</f>
        <v>6.4944979717870837</v>
      </c>
      <c r="I495" s="47">
        <f>IF(OR($A495="",$B495="",$C495=""),"",'MPTO_working_3-way'!F494)</f>
        <v>4.1094291454692904</v>
      </c>
      <c r="J495" s="48">
        <f>IF(OR($A495="",$B495="",$C495=""),"",'MPTO_working_3-way'!G494)</f>
        <v>1.659253374217148</v>
      </c>
      <c r="K495" s="46">
        <f>IF(OR($A495="",$B495="",$C495=""),"",'OddsRatio_working_3-way'!H494)</f>
        <v>6.293854876489311</v>
      </c>
      <c r="L495" s="47">
        <f>IF(OR($A495="",$B495="",$C495=""),"",'OddsRatio_working_3-way'!I494)</f>
        <v>4.1101397399374697</v>
      </c>
      <c r="M495" s="48">
        <f>IF(OR($A495="",$B495="",$C495=""),"",'OddsRatio_working_3-way'!J494)</f>
        <v>1.6727607238871831</v>
      </c>
      <c r="N495" s="49">
        <f t="shared" si="135"/>
        <v>16.33770939480717</v>
      </c>
      <c r="O495" s="50">
        <f t="shared" si="136"/>
        <v>24.80594620153968</v>
      </c>
      <c r="P495" s="50">
        <f t="shared" si="137"/>
        <v>58.856344403653161</v>
      </c>
      <c r="Q495" t="s">
        <v>88</v>
      </c>
      <c r="R495" t="s">
        <v>89</v>
      </c>
      <c r="S495" s="40">
        <v>44163</v>
      </c>
      <c r="T495" s="4">
        <v>100</v>
      </c>
      <c r="U495" s="4">
        <f t="shared" si="125"/>
        <v>82.758620689655174</v>
      </c>
      <c r="V495" s="4">
        <f t="shared" si="126"/>
        <v>73.821989528795811</v>
      </c>
      <c r="W495" s="4">
        <f t="shared" si="127"/>
        <v>37.888198757763973</v>
      </c>
      <c r="X495" s="4">
        <f t="shared" si="128"/>
        <v>88.289811713440216</v>
      </c>
      <c r="Y495" s="4">
        <f t="shared" si="129"/>
        <v>79.353180552580852</v>
      </c>
      <c r="Z495" s="4">
        <f t="shared" si="130"/>
        <v>43.419389781549015</v>
      </c>
      <c r="AA495" s="4">
        <f t="shared" si="131"/>
        <v>-5.5311910237850412</v>
      </c>
      <c r="AB495" s="4">
        <f t="shared" si="132"/>
        <v>-5.5311910237850412</v>
      </c>
      <c r="AC495" s="4">
        <f t="shared" si="133"/>
        <v>-5.5311910237850412</v>
      </c>
      <c r="AF495">
        <v>1.76</v>
      </c>
      <c r="AG495">
        <v>2.06</v>
      </c>
    </row>
    <row r="496" spans="1:33" ht="15" x14ac:dyDescent="0.25">
      <c r="A496">
        <v>4.68</v>
      </c>
      <c r="B496">
        <v>4.3</v>
      </c>
      <c r="C496">
        <v>1.73</v>
      </c>
      <c r="D496" s="45">
        <f t="shared" si="134"/>
        <v>2.4268035291022283E-2</v>
      </c>
      <c r="E496" s="46">
        <f>IF(OR($A496="",$B496="",$C496=""),"",A496*'MPTO_working_3-way'!$I495)</f>
        <v>4.7935744051619844</v>
      </c>
      <c r="F496" s="47">
        <f>IF(OR($A496="",$B496="",$C496=""),"",B496*'MPTO_working_3-way'!$I495)</f>
        <v>4.4043525517513959</v>
      </c>
      <c r="G496" s="48">
        <f>IF(OR($A496="",$B496="",$C496=""),"",C496*'MPTO_working_3-way'!$I495)</f>
        <v>1.7719837010534685</v>
      </c>
      <c r="H496" s="46">
        <f>IF(OR($A496="",$B496="",$C496=""),"",'MPTO_working_3-way'!E495)</f>
        <v>4.8641475550620994</v>
      </c>
      <c r="I496" s="47">
        <f>IF(OR($A496="",$B496="",$C496=""),"",'MPTO_working_3-way'!F495)</f>
        <v>4.454962225391907</v>
      </c>
      <c r="J496" s="48">
        <f>IF(OR($A496="",$B496="",$C496=""),"",'MPTO_working_3-way'!G495)</f>
        <v>1.7545542267121272</v>
      </c>
      <c r="K496" s="46">
        <f>IF(OR($A496="",$B496="",$C496=""),"",'OddsRatio_working_3-way'!H495)</f>
        <v>4.8352767983260305</v>
      </c>
      <c r="L496" s="47">
        <f>IF(OR($A496="",$B496="",$C496=""),"",'OddsRatio_working_3-way'!I495)</f>
        <v>4.4392427811075823</v>
      </c>
      <c r="M496" s="48">
        <f>IF(OR($A496="",$B496="",$C496=""),"",'OddsRatio_working_3-way'!J495)</f>
        <v>1.7608021909722829</v>
      </c>
      <c r="N496" s="49">
        <f t="shared" si="135"/>
        <v>20.861259583728273</v>
      </c>
      <c r="O496" s="50">
        <f t="shared" si="136"/>
        <v>22.704812756243793</v>
      </c>
      <c r="P496" s="50">
        <f t="shared" si="137"/>
        <v>56.433927660027926</v>
      </c>
      <c r="Q496" t="s">
        <v>101</v>
      </c>
      <c r="R496" t="s">
        <v>143</v>
      </c>
      <c r="S496" s="40">
        <v>44163</v>
      </c>
      <c r="T496" s="4">
        <v>100</v>
      </c>
      <c r="U496" s="4">
        <f t="shared" ref="U496:U559" si="138">(1/A496)*((T496*A496)-T496)</f>
        <v>78.632478632478637</v>
      </c>
      <c r="V496" s="4">
        <f t="shared" ref="V496:V559" si="139">(1/B496)*((T496*B496)-T496)</f>
        <v>76.744186046511629</v>
      </c>
      <c r="W496" s="4">
        <f t="shared" ref="W496:W559" si="140">(1/C496)*((T496*C496)-T496)</f>
        <v>42.196531791907518</v>
      </c>
      <c r="X496" s="4">
        <f t="shared" ref="X496:X559" si="141">((1/B496)+(1/C496))*T496</f>
        <v>81.059282161580853</v>
      </c>
      <c r="Y496" s="4">
        <f t="shared" ref="Y496:Y559" si="142">((1/A496)+(1/C496))*T496</f>
        <v>79.170989575613859</v>
      </c>
      <c r="Z496" s="4">
        <f t="shared" ref="Z496:Z559" si="143">((1/A496)+(1/B496))*T496</f>
        <v>44.623335321009741</v>
      </c>
      <c r="AA496" s="4">
        <f t="shared" ref="AA496:AA559" si="144">U496-X496</f>
        <v>-2.4268035291022159</v>
      </c>
      <c r="AB496" s="4">
        <f t="shared" ref="AB496:AB559" si="145">V496-Y496</f>
        <v>-2.4268035291022301</v>
      </c>
      <c r="AC496" s="4">
        <f t="shared" ref="AC496:AC559" si="146">W496-Z496</f>
        <v>-2.426803529102223</v>
      </c>
      <c r="AF496">
        <v>1.45</v>
      </c>
      <c r="AG496">
        <v>2.88</v>
      </c>
    </row>
    <row r="497" spans="1:33" ht="15" x14ac:dyDescent="0.25">
      <c r="A497">
        <v>7.81</v>
      </c>
      <c r="B497">
        <v>4.99</v>
      </c>
      <c r="C497">
        <v>1.43</v>
      </c>
      <c r="D497" s="45">
        <f t="shared" si="134"/>
        <v>2.7742474015301388E-2</v>
      </c>
      <c r="E497" s="46">
        <f>IF(OR($A497="",$B497="",$C497=""),"",A497*'MPTO_working_3-way'!$I496)</f>
        <v>8.0266687220595028</v>
      </c>
      <c r="F497" s="47">
        <f>IF(OR($A497="",$B497="",$C497=""),"",B497*'MPTO_working_3-way'!$I496)</f>
        <v>5.1284349453363545</v>
      </c>
      <c r="G497" s="48">
        <f>IF(OR($A497="",$B497="",$C497=""),"",C497*'MPTO_working_3-way'!$I496)</f>
        <v>1.4696717378418809</v>
      </c>
      <c r="H497" s="46">
        <f>IF(OR($A497="",$B497="",$C497=""),"",'MPTO_working_3-way'!E496)</f>
        <v>8.4179702882284442</v>
      </c>
      <c r="I497" s="47">
        <f>IF(OR($A497="",$B497="",$C497=""),"",'MPTO_working_3-way'!F496)</f>
        <v>5.2314029959244115</v>
      </c>
      <c r="J497" s="48">
        <f>IF(OR($A497="",$B497="",$C497=""),"",'MPTO_working_3-way'!G496)</f>
        <v>1.4491636129813972</v>
      </c>
      <c r="K497" s="46">
        <f>IF(OR($A497="",$B497="",$C497=""),"",'OddsRatio_working_3-way'!H496)</f>
        <v>8.2157122186057343</v>
      </c>
      <c r="L497" s="47">
        <f>IF(OR($A497="",$B497="",$C497=""),"",'OddsRatio_working_3-way'!I496)</f>
        <v>5.2277080399760463</v>
      </c>
      <c r="M497" s="48">
        <f>IF(OR($A497="",$B497="",$C497=""),"",'OddsRatio_working_3-way'!J496)</f>
        <v>1.4556176584435339</v>
      </c>
      <c r="N497" s="49">
        <f t="shared" si="135"/>
        <v>12.458468570550616</v>
      </c>
      <c r="O497" s="50">
        <f t="shared" si="136"/>
        <v>19.499126159519097</v>
      </c>
      <c r="P497" s="50">
        <f t="shared" si="137"/>
        <v>68.042405269930285</v>
      </c>
      <c r="Q497" t="s">
        <v>198</v>
      </c>
      <c r="R497" t="s">
        <v>53</v>
      </c>
      <c r="S497" s="40">
        <v>44163</v>
      </c>
      <c r="T497" s="4">
        <v>100</v>
      </c>
      <c r="U497" s="4">
        <f t="shared" si="138"/>
        <v>87.195902688860428</v>
      </c>
      <c r="V497" s="4">
        <f t="shared" si="139"/>
        <v>79.959919839679344</v>
      </c>
      <c r="W497" s="4">
        <f t="shared" si="140"/>
        <v>30.069930069930074</v>
      </c>
      <c r="X497" s="4">
        <f t="shared" si="141"/>
        <v>89.970150090390575</v>
      </c>
      <c r="Y497" s="4">
        <f t="shared" si="142"/>
        <v>82.734167241209505</v>
      </c>
      <c r="Z497" s="4">
        <f t="shared" si="143"/>
        <v>32.844177471460199</v>
      </c>
      <c r="AA497" s="4">
        <f t="shared" si="144"/>
        <v>-2.7742474015301468</v>
      </c>
      <c r="AB497" s="4">
        <f t="shared" si="145"/>
        <v>-2.774247401530161</v>
      </c>
      <c r="AC497" s="4">
        <f t="shared" si="146"/>
        <v>-2.7742474015301255</v>
      </c>
      <c r="AF497">
        <v>1.57</v>
      </c>
      <c r="AG497">
        <v>2.5299999999999998</v>
      </c>
    </row>
    <row r="498" spans="1:33" ht="15" x14ac:dyDescent="0.25">
      <c r="A498">
        <v>1.38</v>
      </c>
      <c r="B498">
        <v>5.49</v>
      </c>
      <c r="C498">
        <v>8.4</v>
      </c>
      <c r="D498" s="45">
        <f t="shared" si="134"/>
        <v>2.5834662684270704E-2</v>
      </c>
      <c r="E498" s="46">
        <f>IF(OR($A498="",$B498="",$C498=""),"",A498*'MPTO_working_3-way'!$I497)</f>
        <v>1.4156518345042934</v>
      </c>
      <c r="F498" s="47">
        <f>IF(OR($A498="",$B498="",$C498=""),"",B498*'MPTO_working_3-way'!$I497)</f>
        <v>5.6318322981366462</v>
      </c>
      <c r="G498" s="48">
        <f>IF(OR($A498="",$B498="",$C498=""),"",C498*'MPTO_working_3-way'!$I497)</f>
        <v>8.6170111665478739</v>
      </c>
      <c r="H498" s="46">
        <f>IF(OR($A498="",$B498="",$C498=""),"",'MPTO_working_3-way'!E497)</f>
        <v>1.396597082687046</v>
      </c>
      <c r="I498" s="47">
        <f>IF(OR($A498="",$B498="",$C498=""),"",'MPTO_working_3-way'!F497)</f>
        <v>5.7624330403224926</v>
      </c>
      <c r="J498" s="48">
        <f>IF(OR($A498="",$B498="",$C498=""),"",'MPTO_working_3-way'!G497)</f>
        <v>9.0550129763693512</v>
      </c>
      <c r="K498" s="46">
        <f>IF(OR($A498="",$B498="",$C498=""),"",'OddsRatio_working_3-way'!H497)</f>
        <v>1.4024052073826978</v>
      </c>
      <c r="L498" s="47">
        <f>IF(OR($A498="",$B498="",$C498=""),"",'OddsRatio_working_3-way'!I497)</f>
        <v>5.7547352135481944</v>
      </c>
      <c r="M498" s="48">
        <f>IF(OR($A498="",$B498="",$C498=""),"",'OddsRatio_working_3-way'!J497)</f>
        <v>8.8363119332420155</v>
      </c>
      <c r="N498" s="49">
        <f t="shared" si="135"/>
        <v>70.638837574788397</v>
      </c>
      <c r="O498" s="50">
        <f t="shared" si="136"/>
        <v>17.75621053792495</v>
      </c>
      <c r="P498" s="50">
        <f t="shared" si="137"/>
        <v>11.604951887286663</v>
      </c>
      <c r="Q498" t="s">
        <v>98</v>
      </c>
      <c r="R498" t="s">
        <v>142</v>
      </c>
      <c r="S498" s="40">
        <v>44163</v>
      </c>
      <c r="T498" s="4">
        <v>100</v>
      </c>
      <c r="U498" s="4">
        <f t="shared" si="138"/>
        <v>27.536231884057976</v>
      </c>
      <c r="V498" s="4">
        <f t="shared" si="139"/>
        <v>81.785063752276869</v>
      </c>
      <c r="W498" s="4">
        <f t="shared" si="140"/>
        <v>88.095238095238088</v>
      </c>
      <c r="X498" s="4">
        <f t="shared" si="141"/>
        <v>30.119698152485036</v>
      </c>
      <c r="Y498" s="4">
        <f t="shared" si="142"/>
        <v>84.368530020703943</v>
      </c>
      <c r="Z498" s="4">
        <f t="shared" si="143"/>
        <v>90.678704363665176</v>
      </c>
      <c r="AA498" s="4">
        <f t="shared" si="144"/>
        <v>-2.5834662684270597</v>
      </c>
      <c r="AB498" s="4">
        <f t="shared" si="145"/>
        <v>-2.5834662684270739</v>
      </c>
      <c r="AC498" s="4">
        <f t="shared" si="146"/>
        <v>-2.5834662684270882</v>
      </c>
      <c r="AF498">
        <v>1.44</v>
      </c>
      <c r="AG498">
        <v>2.95</v>
      </c>
    </row>
    <row r="499" spans="1:33" ht="15" x14ac:dyDescent="0.25">
      <c r="A499">
        <v>2.67</v>
      </c>
      <c r="B499">
        <v>3.34</v>
      </c>
      <c r="C499">
        <v>2.83</v>
      </c>
      <c r="D499" s="45">
        <f t="shared" si="134"/>
        <v>2.7289923270146899E-2</v>
      </c>
      <c r="E499" s="46">
        <f>IF(OR($A499="",$B499="",$C499=""),"",A499*'MPTO_working_3-way'!$I498)</f>
        <v>2.7428640951312921</v>
      </c>
      <c r="F499" s="47">
        <f>IF(OR($A499="",$B499="",$C499=""),"",B499*'MPTO_working_3-way'!$I498)</f>
        <v>3.4311483437222905</v>
      </c>
      <c r="G499" s="48">
        <f>IF(OR($A499="",$B499="",$C499=""),"",C499*'MPTO_working_3-way'!$I498)</f>
        <v>2.9072304828545157</v>
      </c>
      <c r="H499" s="46">
        <f>IF(OR($A499="",$B499="",$C499=""),"",'MPTO_working_3-way'!E498)</f>
        <v>2.7364633075891556</v>
      </c>
      <c r="I499" s="47">
        <f>IF(OR($A499="",$B499="",$C499=""),"",'MPTO_working_3-way'!F498)</f>
        <v>3.4446582995648596</v>
      </c>
      <c r="J499" s="48">
        <f>IF(OR($A499="",$B499="",$C499=""),"",'MPTO_working_3-way'!G498)</f>
        <v>2.904779165854904</v>
      </c>
      <c r="K499" s="46">
        <f>IF(OR($A499="",$B499="",$C499=""),"",'OddsRatio_working_3-way'!H498)</f>
        <v>2.7396203500406799</v>
      </c>
      <c r="L499" s="47">
        <f>IF(OR($A499="",$B499="",$C499=""),"",'OddsRatio_working_3-way'!I498)</f>
        <v>3.437551867721671</v>
      </c>
      <c r="M499" s="48">
        <f>IF(OR($A499="",$B499="",$C499=""),"",'OddsRatio_working_3-way'!J498)</f>
        <v>2.9062905632182301</v>
      </c>
      <c r="N499" s="49">
        <f t="shared" si="135"/>
        <v>36.458240923239515</v>
      </c>
      <c r="O499" s="50">
        <f t="shared" si="136"/>
        <v>29.144761456601646</v>
      </c>
      <c r="P499" s="50">
        <f t="shared" si="137"/>
        <v>34.396997620158835</v>
      </c>
      <c r="Q499" t="s">
        <v>105</v>
      </c>
      <c r="R499" t="s">
        <v>197</v>
      </c>
      <c r="S499" s="40">
        <v>44163</v>
      </c>
      <c r="T499" s="4">
        <v>100</v>
      </c>
      <c r="U499" s="4">
        <f t="shared" si="138"/>
        <v>62.546816479400754</v>
      </c>
      <c r="V499" s="4">
        <f t="shared" si="139"/>
        <v>70.059880239520965</v>
      </c>
      <c r="W499" s="4">
        <f t="shared" si="140"/>
        <v>64.664310954063609</v>
      </c>
      <c r="X499" s="4">
        <f t="shared" si="141"/>
        <v>65.275808806415441</v>
      </c>
      <c r="Y499" s="4">
        <f t="shared" si="142"/>
        <v>72.788872566535659</v>
      </c>
      <c r="Z499" s="4">
        <f t="shared" si="143"/>
        <v>67.393303281078303</v>
      </c>
      <c r="AA499" s="4">
        <f t="shared" si="144"/>
        <v>-2.7289923270146872</v>
      </c>
      <c r="AB499" s="4">
        <f t="shared" si="145"/>
        <v>-2.7289923270146943</v>
      </c>
      <c r="AC499" s="4">
        <f t="shared" si="146"/>
        <v>-2.7289923270146943</v>
      </c>
      <c r="AF499">
        <v>2.21</v>
      </c>
      <c r="AG499">
        <v>1.72</v>
      </c>
    </row>
    <row r="500" spans="1:33" ht="15" x14ac:dyDescent="0.25">
      <c r="A500">
        <v>1.8</v>
      </c>
      <c r="B500">
        <v>3.46</v>
      </c>
      <c r="C500">
        <v>5.4</v>
      </c>
      <c r="D500" s="45">
        <f t="shared" si="134"/>
        <v>2.9758081781203094E-2</v>
      </c>
      <c r="E500" s="46">
        <f>IF(OR($A500="",$B500="",$C500=""),"",A500*'MPTO_working_3-way'!$I499)</f>
        <v>1.8535645472061657</v>
      </c>
      <c r="F500" s="47">
        <f>IF(OR($A500="",$B500="",$C500=""),"",B500*'MPTO_working_3-way'!$I499)</f>
        <v>3.5629629629629629</v>
      </c>
      <c r="G500" s="48">
        <f>IF(OR($A500="",$B500="",$C500=""),"",C500*'MPTO_working_3-way'!$I499)</f>
        <v>5.5606936416184967</v>
      </c>
      <c r="H500" s="46">
        <f>IF(OR($A500="",$B500="",$C500=""),"",'MPTO_working_3-way'!E499)</f>
        <v>1.8327229924143342</v>
      </c>
      <c r="I500" s="47">
        <f>IF(OR($A500="",$B500="",$C500=""),"",'MPTO_working_3-way'!F499)</f>
        <v>3.5829711071337242</v>
      </c>
      <c r="J500" s="48">
        <f>IF(OR($A500="",$B500="",$C500=""),"",'MPTO_working_3-way'!G499)</f>
        <v>5.7056188925081432</v>
      </c>
      <c r="K500" s="46">
        <f>IF(OR($A500="",$B500="",$C500=""),"",'OddsRatio_working_3-way'!H499)</f>
        <v>1.8407195901411593</v>
      </c>
      <c r="L500" s="47">
        <f>IF(OR($A500="",$B500="",$C500=""),"",'OddsRatio_working_3-way'!I499)</f>
        <v>3.5852127396840632</v>
      </c>
      <c r="M500" s="48">
        <f>IF(OR($A500="",$B500="",$C500=""),"",'OddsRatio_working_3-way'!J499)</f>
        <v>5.6239577457763748</v>
      </c>
      <c r="N500" s="49">
        <f t="shared" si="135"/>
        <v>53.950103950103944</v>
      </c>
      <c r="O500" s="50">
        <f t="shared" si="136"/>
        <v>28.066528066528068</v>
      </c>
      <c r="P500" s="50">
        <f t="shared" si="137"/>
        <v>17.983367983367984</v>
      </c>
      <c r="Q500" t="s">
        <v>200</v>
      </c>
      <c r="R500" t="s">
        <v>484</v>
      </c>
      <c r="S500" s="40">
        <v>44163</v>
      </c>
      <c r="T500" s="4">
        <v>100</v>
      </c>
      <c r="U500" s="4">
        <f t="shared" si="138"/>
        <v>44.444444444444443</v>
      </c>
      <c r="V500" s="4">
        <f t="shared" si="139"/>
        <v>71.098265895953759</v>
      </c>
      <c r="W500" s="4">
        <f t="shared" si="140"/>
        <v>81.481481481481481</v>
      </c>
      <c r="X500" s="4">
        <f t="shared" si="141"/>
        <v>47.42025262256476</v>
      </c>
      <c r="Y500" s="4">
        <f t="shared" si="142"/>
        <v>74.074074074074076</v>
      </c>
      <c r="Z500" s="4">
        <f t="shared" si="143"/>
        <v>84.457289659601798</v>
      </c>
      <c r="AA500" s="4">
        <f t="shared" si="144"/>
        <v>-2.9758081781203174</v>
      </c>
      <c r="AB500" s="4">
        <f t="shared" si="145"/>
        <v>-2.9758081781203174</v>
      </c>
      <c r="AC500" s="4">
        <f t="shared" si="146"/>
        <v>-2.9758081781203174</v>
      </c>
      <c r="AF500">
        <v>2.0299999999999998</v>
      </c>
      <c r="AG500">
        <v>1.87</v>
      </c>
    </row>
    <row r="501" spans="1:33" ht="15" x14ac:dyDescent="0.25">
      <c r="A501">
        <v>3.33</v>
      </c>
      <c r="B501">
        <v>2.97</v>
      </c>
      <c r="C501">
        <v>2.56</v>
      </c>
      <c r="D501" s="45">
        <f t="shared" si="134"/>
        <v>2.7625637000636916E-2</v>
      </c>
      <c r="E501" s="46">
        <f>IF(OR($A501="",$B501="",$C501=""),"",A501*'MPTO_working_3-way'!$I500)</f>
        <v>3.4219933712121211</v>
      </c>
      <c r="F501" s="47">
        <f>IF(OR($A501="",$B501="",$C501=""),"",B501*'MPTO_working_3-way'!$I500)</f>
        <v>3.0520481418918917</v>
      </c>
      <c r="G501" s="48">
        <f>IF(OR($A501="",$B501="",$C501=""),"",C501*'MPTO_working_3-way'!$I500)</f>
        <v>2.6307216307216303</v>
      </c>
      <c r="H501" s="46">
        <f>IF(OR($A501="",$B501="",$C501=""),"",'MPTO_working_3-way'!E500)</f>
        <v>3.4353429256672814</v>
      </c>
      <c r="I501" s="47">
        <f>IF(OR($A501="",$B501="",$C501=""),"",'MPTO_working_3-way'!F500)</f>
        <v>3.0535116524427215</v>
      </c>
      <c r="J501" s="48">
        <f>IF(OR($A501="",$B501="",$C501=""),"",'MPTO_working_3-way'!G500)</f>
        <v>2.621806135103498</v>
      </c>
      <c r="K501" s="46">
        <f>IF(OR($A501="",$B501="",$C501=""),"",'OddsRatio_working_3-way'!H500)</f>
        <v>3.4285148116781854</v>
      </c>
      <c r="L501" s="47">
        <f>IF(OR($A501="",$B501="",$C501=""),"",'OddsRatio_working_3-way'!I500)</f>
        <v>3.0532936390583805</v>
      </c>
      <c r="M501" s="48">
        <f>IF(OR($A501="",$B501="",$C501=""),"",'OddsRatio_working_3-way'!J500)</f>
        <v>2.6259584146858241</v>
      </c>
      <c r="N501" s="49">
        <f t="shared" si="135"/>
        <v>29.222733404822026</v>
      </c>
      <c r="O501" s="50">
        <f t="shared" si="136"/>
        <v>32.764882908436817</v>
      </c>
      <c r="P501" s="50">
        <f t="shared" si="137"/>
        <v>38.01238368674116</v>
      </c>
      <c r="Q501" t="s">
        <v>201</v>
      </c>
      <c r="R501" t="s">
        <v>192</v>
      </c>
      <c r="S501" s="40">
        <v>44163</v>
      </c>
      <c r="T501" s="4">
        <v>100</v>
      </c>
      <c r="U501" s="4">
        <f t="shared" si="138"/>
        <v>69.969969969969966</v>
      </c>
      <c r="V501" s="4">
        <f t="shared" si="139"/>
        <v>66.329966329966325</v>
      </c>
      <c r="W501" s="4">
        <f t="shared" si="140"/>
        <v>60.9375</v>
      </c>
      <c r="X501" s="4">
        <f t="shared" si="141"/>
        <v>72.732533670033675</v>
      </c>
      <c r="Y501" s="4">
        <f t="shared" si="142"/>
        <v>69.092530030030034</v>
      </c>
      <c r="Z501" s="4">
        <f t="shared" si="143"/>
        <v>63.700063700063694</v>
      </c>
      <c r="AA501" s="4">
        <f t="shared" si="144"/>
        <v>-2.7625637000637084</v>
      </c>
      <c r="AB501" s="4">
        <f t="shared" si="145"/>
        <v>-2.7625637000637084</v>
      </c>
      <c r="AC501" s="4">
        <f t="shared" si="146"/>
        <v>-2.7625637000636942</v>
      </c>
      <c r="AF501">
        <v>2.34</v>
      </c>
      <c r="AG501">
        <v>1.65</v>
      </c>
    </row>
    <row r="502" spans="1:33" ht="15" x14ac:dyDescent="0.25">
      <c r="A502">
        <v>2.82</v>
      </c>
      <c r="B502">
        <v>3.09</v>
      </c>
      <c r="C502">
        <v>2.86</v>
      </c>
      <c r="D502" s="45">
        <f t="shared" si="134"/>
        <v>2.7884874197619425E-2</v>
      </c>
      <c r="E502" s="46">
        <f>IF(OR($A502="",$B502="",$C502=""),"",A502*'MPTO_working_3-way'!$I501)</f>
        <v>2.8986353452372868</v>
      </c>
      <c r="F502" s="47">
        <f>IF(OR($A502="",$B502="",$C502=""),"",B502*'MPTO_working_3-way'!$I501)</f>
        <v>3.1761642612706438</v>
      </c>
      <c r="G502" s="48">
        <f>IF(OR($A502="",$B502="",$C502=""),"",C502*'MPTO_working_3-way'!$I501)</f>
        <v>2.9397507402051914</v>
      </c>
      <c r="H502" s="46">
        <f>IF(OR($A502="",$B502="",$C502=""),"",'MPTO_working_3-way'!E501)</f>
        <v>2.8959068790702407</v>
      </c>
      <c r="I502" s="47">
        <f>IF(OR($A502="",$B502="",$C502=""),"",'MPTO_working_3-way'!F501)</f>
        <v>3.181373567764116</v>
      </c>
      <c r="J502" s="48">
        <f>IF(OR($A502="",$B502="",$C502=""),"",'MPTO_working_3-way'!G501)</f>
        <v>2.9381053590620119</v>
      </c>
      <c r="K502" s="46">
        <f>IF(OR($A502="",$B502="",$C502=""),"",'OddsRatio_working_3-way'!H501)</f>
        <v>2.8972663147168896</v>
      </c>
      <c r="L502" s="47">
        <f>IF(OR($A502="",$B502="",$C502=""),"",'OddsRatio_working_3-way'!I501)</f>
        <v>3.1787288998671972</v>
      </c>
      <c r="M502" s="48">
        <f>IF(OR($A502="",$B502="",$C502=""),"",'OddsRatio_working_3-way'!J501)</f>
        <v>2.9389644754798976</v>
      </c>
      <c r="N502" s="49">
        <f t="shared" si="135"/>
        <v>34.498992832716539</v>
      </c>
      <c r="O502" s="50">
        <f t="shared" si="136"/>
        <v>31.484517730828692</v>
      </c>
      <c r="P502" s="50">
        <f t="shared" si="137"/>
        <v>34.016489436454769</v>
      </c>
      <c r="Q502" t="s">
        <v>194</v>
      </c>
      <c r="R502" t="s">
        <v>453</v>
      </c>
      <c r="S502" s="40">
        <v>44163</v>
      </c>
      <c r="T502" s="4">
        <v>100</v>
      </c>
      <c r="U502" s="4">
        <f t="shared" si="138"/>
        <v>64.539007092198588</v>
      </c>
      <c r="V502" s="4">
        <f t="shared" si="139"/>
        <v>67.637540453074436</v>
      </c>
      <c r="W502" s="4">
        <f t="shared" si="140"/>
        <v>65.03496503496504</v>
      </c>
      <c r="X502" s="4">
        <f t="shared" si="141"/>
        <v>67.327494511960538</v>
      </c>
      <c r="Y502" s="4">
        <f t="shared" si="142"/>
        <v>70.426027872836386</v>
      </c>
      <c r="Z502" s="4">
        <f t="shared" si="143"/>
        <v>67.82345245472699</v>
      </c>
      <c r="AA502" s="4">
        <f t="shared" si="144"/>
        <v>-2.7884874197619496</v>
      </c>
      <c r="AB502" s="4">
        <f t="shared" si="145"/>
        <v>-2.7884874197619496</v>
      </c>
      <c r="AC502" s="4">
        <f t="shared" si="146"/>
        <v>-2.7884874197619496</v>
      </c>
      <c r="AF502">
        <v>2</v>
      </c>
      <c r="AG502">
        <v>1.88</v>
      </c>
    </row>
    <row r="503" spans="1:33" ht="15" x14ac:dyDescent="0.25">
      <c r="A503">
        <v>1.69</v>
      </c>
      <c r="B503">
        <v>3.76</v>
      </c>
      <c r="C503">
        <v>5.72</v>
      </c>
      <c r="D503" s="45">
        <f t="shared" si="134"/>
        <v>3.2498597965046505E-2</v>
      </c>
      <c r="E503" s="46">
        <f>IF(OR($A503="",$B503="",$C503=""),"",A503*'MPTO_working_3-way'!$I502)</f>
        <v>1.7449226305609284</v>
      </c>
      <c r="F503" s="47">
        <f>IF(OR($A503="",$B503="",$C503=""),"",B503*'MPTO_working_3-way'!$I502)</f>
        <v>3.8821947283485745</v>
      </c>
      <c r="G503" s="48">
        <f>IF(OR($A503="",$B503="",$C503=""),"",C503*'MPTO_working_3-way'!$I502)</f>
        <v>5.9058919803600656</v>
      </c>
      <c r="H503" s="46">
        <f>IF(OR($A503="",$B503="",$C503=""),"",'MPTO_working_3-way'!E502)</f>
        <v>1.7215167426876967</v>
      </c>
      <c r="I503" s="47">
        <f>IF(OR($A503="",$B503="",$C503=""),"",'MPTO_working_3-way'!F502)</f>
        <v>3.9196536718855142</v>
      </c>
      <c r="J503" s="48">
        <f>IF(OR($A503="",$B503="",$C503=""),"",'MPTO_working_3-way'!G502)</f>
        <v>6.0978469483895736</v>
      </c>
      <c r="K503" s="46">
        <f>IF(OR($A503="",$B503="",$C503=""),"",'OddsRatio_working_3-way'!H502)</f>
        <v>1.7299754248051302</v>
      </c>
      <c r="L503" s="47">
        <f>IF(OR($A503="",$B503="",$C503=""),"",'OddsRatio_working_3-way'!I502)</f>
        <v>3.9199016992205227</v>
      </c>
      <c r="M503" s="48">
        <f>IF(OR($A503="",$B503="",$C503=""),"",'OddsRatio_working_3-way'!J502)</f>
        <v>5.9934550798263997</v>
      </c>
      <c r="N503" s="49">
        <f t="shared" si="135"/>
        <v>57.309131217957599</v>
      </c>
      <c r="O503" s="50">
        <f t="shared" si="136"/>
        <v>25.758625467645835</v>
      </c>
      <c r="P503" s="50">
        <f t="shared" si="137"/>
        <v>16.932243314396565</v>
      </c>
      <c r="Q503" t="s">
        <v>202</v>
      </c>
      <c r="R503" t="s">
        <v>191</v>
      </c>
      <c r="S503" s="40">
        <v>44163</v>
      </c>
      <c r="T503" s="4">
        <v>100</v>
      </c>
      <c r="U503" s="4">
        <f t="shared" si="138"/>
        <v>40.828402366863905</v>
      </c>
      <c r="V503" s="4">
        <f t="shared" si="139"/>
        <v>73.40425531914893</v>
      </c>
      <c r="W503" s="4">
        <f t="shared" si="140"/>
        <v>82.51748251748252</v>
      </c>
      <c r="X503" s="4">
        <f t="shared" si="141"/>
        <v>44.078262163368549</v>
      </c>
      <c r="Y503" s="4">
        <f t="shared" si="142"/>
        <v>76.654115115653582</v>
      </c>
      <c r="Z503" s="4">
        <f t="shared" si="143"/>
        <v>85.767342313987157</v>
      </c>
      <c r="AA503" s="4">
        <f t="shared" si="144"/>
        <v>-3.2498597965046443</v>
      </c>
      <c r="AB503" s="4">
        <f t="shared" si="145"/>
        <v>-3.2498597965046514</v>
      </c>
      <c r="AC503" s="4">
        <f t="shared" si="146"/>
        <v>-3.2498597965046372</v>
      </c>
      <c r="AF503">
        <v>2.11</v>
      </c>
      <c r="AG503">
        <v>1.78</v>
      </c>
    </row>
    <row r="504" spans="1:33" ht="15" x14ac:dyDescent="0.25">
      <c r="A504">
        <v>1.68</v>
      </c>
      <c r="B504">
        <v>3.49</v>
      </c>
      <c r="C504">
        <v>6.71</v>
      </c>
      <c r="D504" s="45">
        <f t="shared" si="134"/>
        <v>3.0802343099773699E-2</v>
      </c>
      <c r="E504" s="46">
        <f>IF(OR($A504="",$B504="",$C504=""),"",A504*'MPTO_working_3-way'!$I503)</f>
        <v>1.7317479364076198</v>
      </c>
      <c r="F504" s="47">
        <f>IF(OR($A504="",$B504="",$C504=""),"",B504*'MPTO_working_3-way'!$I503)</f>
        <v>3.5975001774182105</v>
      </c>
      <c r="G504" s="48">
        <f>IF(OR($A504="",$B504="",$C504=""),"",C504*'MPTO_working_3-way'!$I503)</f>
        <v>6.9166837221994815</v>
      </c>
      <c r="H504" s="46">
        <f>IF(OR($A504="",$B504="",$C504=""),"",'MPTO_working_3-way'!E503)</f>
        <v>1.7094874831899112</v>
      </c>
      <c r="I504" s="47">
        <f>IF(OR($A504="",$B504="",$C504=""),"",'MPTO_working_3-way'!F503)</f>
        <v>3.6197063585831719</v>
      </c>
      <c r="J504" s="48">
        <f>IF(OR($A504="",$B504="",$C504=""),"",'MPTO_working_3-way'!G503)</f>
        <v>7.2064879154502819</v>
      </c>
      <c r="K504" s="46">
        <f>IF(OR($A504="",$B504="",$C504=""),"",'OddsRatio_working_3-way'!H503)</f>
        <v>1.7178538258501839</v>
      </c>
      <c r="L504" s="47">
        <f>IF(OR($A504="",$B504="",$C504=""),"",'OddsRatio_working_3-way'!I503)</f>
        <v>3.6286118034808204</v>
      </c>
      <c r="M504" s="48">
        <f>IF(OR($A504="",$B504="",$C504=""),"",'OddsRatio_working_3-way'!J503)</f>
        <v>7.0278608023596316</v>
      </c>
      <c r="N504" s="49">
        <f t="shared" si="135"/>
        <v>57.745124390009352</v>
      </c>
      <c r="O504" s="50">
        <f t="shared" si="136"/>
        <v>27.797079935591888</v>
      </c>
      <c r="P504" s="50">
        <f t="shared" si="137"/>
        <v>14.457795674398763</v>
      </c>
      <c r="Q504" t="s">
        <v>392</v>
      </c>
      <c r="R504" t="s">
        <v>393</v>
      </c>
      <c r="S504" s="40">
        <v>44163</v>
      </c>
      <c r="T504" s="4">
        <v>100</v>
      </c>
      <c r="U504" s="4">
        <f t="shared" si="138"/>
        <v>40.476190476190474</v>
      </c>
      <c r="V504" s="4">
        <f t="shared" si="139"/>
        <v>71.346704871060169</v>
      </c>
      <c r="W504" s="4">
        <f t="shared" si="140"/>
        <v>85.096870342771979</v>
      </c>
      <c r="X504" s="4">
        <f t="shared" si="141"/>
        <v>43.556424786167845</v>
      </c>
      <c r="Y504" s="4">
        <f t="shared" si="142"/>
        <v>74.42693918103754</v>
      </c>
      <c r="Z504" s="4">
        <f t="shared" si="143"/>
        <v>88.17710465274935</v>
      </c>
      <c r="AA504" s="4">
        <f t="shared" si="144"/>
        <v>-3.0802343099773708</v>
      </c>
      <c r="AB504" s="4">
        <f t="shared" si="145"/>
        <v>-3.0802343099773708</v>
      </c>
      <c r="AC504" s="4">
        <f t="shared" si="146"/>
        <v>-3.0802343099773708</v>
      </c>
      <c r="AF504">
        <v>2.11</v>
      </c>
      <c r="AG504">
        <v>1.79</v>
      </c>
    </row>
    <row r="505" spans="1:33" ht="15" x14ac:dyDescent="0.25">
      <c r="A505">
        <v>12.91</v>
      </c>
      <c r="B505">
        <v>7.26</v>
      </c>
      <c r="C505">
        <v>1.22</v>
      </c>
      <c r="D505" s="45">
        <f t="shared" si="134"/>
        <v>3.4872511829225905E-2</v>
      </c>
      <c r="E505" s="46">
        <f>IF(OR($A505="",$B505="",$C505=""),"",A505*'MPTO_working_3-way'!$I504)</f>
        <v>13.360204127715306</v>
      </c>
      <c r="F505" s="47">
        <f>IF(OR($A505="",$B505="",$C505=""),"",B505*'MPTO_working_3-way'!$I504)</f>
        <v>7.5131744358801802</v>
      </c>
      <c r="G505" s="48">
        <f>IF(OR($A505="",$B505="",$C505=""),"",C505*'MPTO_working_3-way'!$I504)</f>
        <v>1.2625444644316555</v>
      </c>
      <c r="H505" s="46">
        <f>IF(OR($A505="",$B505="",$C505=""),"",'MPTO_working_3-way'!E504)</f>
        <v>15.189451210969592</v>
      </c>
      <c r="I505" s="47">
        <f>IF(OR($A505="",$B505="",$C505=""),"",'MPTO_working_3-way'!F504)</f>
        <v>7.9291529409436974</v>
      </c>
      <c r="J505" s="48">
        <f>IF(OR($A505="",$B505="",$C505=""),"",'MPTO_working_3-way'!G504)</f>
        <v>1.2375503049775001</v>
      </c>
      <c r="K505" s="46">
        <f>IF(OR($A505="",$B505="",$C505=""),"",'OddsRatio_working_3-way'!H504)</f>
        <v>14.214569531220626</v>
      </c>
      <c r="L505" s="47">
        <f>IF(OR($A505="",$B505="",$C505=""),"",'OddsRatio_working_3-way'!I504)</f>
        <v>7.945693137316634</v>
      </c>
      <c r="M505" s="48">
        <f>IF(OR($A505="",$B505="",$C505=""),"",'OddsRatio_working_3-way'!J504)</f>
        <v>1.2440978418865272</v>
      </c>
      <c r="N505" s="49">
        <f t="shared" si="135"/>
        <v>7.4849155779404057</v>
      </c>
      <c r="O505" s="50">
        <f t="shared" si="136"/>
        <v>13.309953183362348</v>
      </c>
      <c r="P505" s="50">
        <f t="shared" si="137"/>
        <v>79.205131238697248</v>
      </c>
      <c r="Q505" t="s">
        <v>341</v>
      </c>
      <c r="R505" t="s">
        <v>346</v>
      </c>
      <c r="S505" s="40">
        <v>44163</v>
      </c>
      <c r="T505" s="4">
        <v>100</v>
      </c>
      <c r="U505" s="4">
        <f t="shared" si="138"/>
        <v>92.254066615027114</v>
      </c>
      <c r="V505" s="4">
        <f t="shared" si="139"/>
        <v>86.225895316804412</v>
      </c>
      <c r="W505" s="4">
        <f t="shared" si="140"/>
        <v>18.032786885245901</v>
      </c>
      <c r="X505" s="4">
        <f t="shared" si="141"/>
        <v>95.741317797949705</v>
      </c>
      <c r="Y505" s="4">
        <f t="shared" si="142"/>
        <v>89.713146499726989</v>
      </c>
      <c r="Z505" s="4">
        <f t="shared" si="143"/>
        <v>21.520038068168482</v>
      </c>
      <c r="AA505" s="4">
        <f t="shared" si="144"/>
        <v>-3.4872511829225914</v>
      </c>
      <c r="AB505" s="4">
        <f t="shared" si="145"/>
        <v>-3.4872511829225772</v>
      </c>
      <c r="AC505" s="4">
        <f t="shared" si="146"/>
        <v>-3.4872511829225807</v>
      </c>
      <c r="AF505">
        <v>1.31</v>
      </c>
      <c r="AG505">
        <v>3.59</v>
      </c>
    </row>
    <row r="506" spans="1:33" ht="15" x14ac:dyDescent="0.25">
      <c r="A506">
        <v>4.5599999999999996</v>
      </c>
      <c r="B506">
        <v>4.42</v>
      </c>
      <c r="C506">
        <v>1.71</v>
      </c>
      <c r="D506" s="45">
        <f t="shared" si="134"/>
        <v>3.0337911142864549E-2</v>
      </c>
      <c r="E506" s="46">
        <f>IF(OR($A506="",$B506="",$C506=""),"",A506*'MPTO_working_3-way'!$I505)</f>
        <v>4.6983408748114623</v>
      </c>
      <c r="F506" s="47">
        <f>IF(OR($A506="",$B506="",$C506=""),"",B506*'MPTO_working_3-way'!$I505)</f>
        <v>4.5540935672514609</v>
      </c>
      <c r="G506" s="48">
        <f>IF(OR($A506="",$B506="",$C506=""),"",C506*'MPTO_working_3-way'!$I505)</f>
        <v>1.7618778280542984</v>
      </c>
      <c r="H506" s="46">
        <f>IF(OR($A506="",$B506="",$C506=""),"",'MPTO_working_3-way'!E505)</f>
        <v>4.7804435823916327</v>
      </c>
      <c r="I506" s="47">
        <f>IF(OR($A506="",$B506="",$C506=""),"",'MPTO_working_3-way'!F505)</f>
        <v>4.6268084151243691</v>
      </c>
      <c r="J506" s="48">
        <f>IF(OR($A506="",$B506="",$C506=""),"",'MPTO_working_3-way'!G505)</f>
        <v>1.7400907088644506</v>
      </c>
      <c r="K506" s="46">
        <f>IF(OR($A506="",$B506="",$C506=""),"",'OddsRatio_working_3-way'!H505)</f>
        <v>4.7494548934232768</v>
      </c>
      <c r="L506" s="47">
        <f>IF(OR($A506="",$B506="",$C506=""),"",'OddsRatio_working_3-way'!I505)</f>
        <v>4.6020044200864065</v>
      </c>
      <c r="M506" s="48">
        <f>IF(OR($A506="",$B506="",$C506=""),"",'OddsRatio_working_3-way'!J505)</f>
        <v>1.7477845433512718</v>
      </c>
      <c r="N506" s="49">
        <f t="shared" si="135"/>
        <v>21.28410914927769</v>
      </c>
      <c r="O506" s="50">
        <f t="shared" si="136"/>
        <v>21.958266452648481</v>
      </c>
      <c r="P506" s="50">
        <f t="shared" si="137"/>
        <v>56.757624398073844</v>
      </c>
      <c r="Q506" t="s">
        <v>344</v>
      </c>
      <c r="R506" t="s">
        <v>329</v>
      </c>
      <c r="S506" s="40">
        <v>44163</v>
      </c>
      <c r="T506" s="4">
        <v>100</v>
      </c>
      <c r="U506" s="4">
        <f t="shared" si="138"/>
        <v>78.070175438596479</v>
      </c>
      <c r="V506" s="4">
        <f t="shared" si="139"/>
        <v>77.375565610859724</v>
      </c>
      <c r="W506" s="4">
        <f t="shared" si="140"/>
        <v>41.520467836257311</v>
      </c>
      <c r="X506" s="4">
        <f t="shared" si="141"/>
        <v>81.103966552882952</v>
      </c>
      <c r="Y506" s="4">
        <f t="shared" si="142"/>
        <v>80.409356725146196</v>
      </c>
      <c r="Z506" s="4">
        <f t="shared" si="143"/>
        <v>44.554258950543776</v>
      </c>
      <c r="AA506" s="4">
        <f t="shared" si="144"/>
        <v>-3.0337911142864726</v>
      </c>
      <c r="AB506" s="4">
        <f t="shared" si="145"/>
        <v>-3.0337911142864726</v>
      </c>
      <c r="AC506" s="4">
        <f t="shared" si="146"/>
        <v>-3.0337911142864655</v>
      </c>
      <c r="AF506">
        <v>1.57</v>
      </c>
      <c r="AG506">
        <v>2.52</v>
      </c>
    </row>
    <row r="507" spans="1:33" ht="15" x14ac:dyDescent="0.25">
      <c r="A507">
        <v>3.04</v>
      </c>
      <c r="B507">
        <v>3.49</v>
      </c>
      <c r="C507">
        <v>2.4300000000000002</v>
      </c>
      <c r="D507" s="45">
        <f t="shared" si="134"/>
        <v>2.7002953455306899E-2</v>
      </c>
      <c r="E507" s="46">
        <f>IF(OR($A507="",$B507="",$C507=""),"",A507*'MPTO_working_3-way'!$I506)</f>
        <v>3.122088978504133</v>
      </c>
      <c r="F507" s="47">
        <f>IF(OR($A507="",$B507="",$C507=""),"",B507*'MPTO_working_3-way'!$I506)</f>
        <v>3.5842403075590212</v>
      </c>
      <c r="G507" s="48">
        <f>IF(OR($A507="",$B507="",$C507=""),"",C507*'MPTO_working_3-way'!$I506)</f>
        <v>2.495617176896396</v>
      </c>
      <c r="H507" s="46">
        <f>IF(OR($A507="",$B507="",$C507=""),"",'MPTO_working_3-way'!E506)</f>
        <v>3.125523682118529</v>
      </c>
      <c r="I507" s="47">
        <f>IF(OR($A507="",$B507="",$C507=""),"",'MPTO_working_3-way'!F506)</f>
        <v>3.6031885318103138</v>
      </c>
      <c r="J507" s="48">
        <f>IF(OR($A507="",$B507="",$C507=""),"",'MPTO_working_3-way'!G506)</f>
        <v>2.4843384246264084</v>
      </c>
      <c r="K507" s="46">
        <f>IF(OR($A507="",$B507="",$C507=""),"",'OddsRatio_working_3-way'!H506)</f>
        <v>3.1247887593831516</v>
      </c>
      <c r="L507" s="47">
        <f>IF(OR($A507="",$B507="",$C507=""),"",'OddsRatio_working_3-way'!I506)</f>
        <v>3.5934921621882592</v>
      </c>
      <c r="M507" s="48">
        <f>IF(OR($A507="",$B507="",$C507=""),"",'OddsRatio_working_3-way'!J506)</f>
        <v>2.4894352578028962</v>
      </c>
      <c r="N507" s="49">
        <f t="shared" si="135"/>
        <v>32.029836653762629</v>
      </c>
      <c r="O507" s="50">
        <f t="shared" si="136"/>
        <v>27.899915022188647</v>
      </c>
      <c r="P507" s="50">
        <f t="shared" si="137"/>
        <v>40.07024832404872</v>
      </c>
      <c r="Q507" t="s">
        <v>342</v>
      </c>
      <c r="R507" t="s">
        <v>331</v>
      </c>
      <c r="S507" s="40">
        <v>44163</v>
      </c>
      <c r="T507" s="4">
        <v>100</v>
      </c>
      <c r="U507" s="4">
        <f t="shared" si="138"/>
        <v>67.10526315789474</v>
      </c>
      <c r="V507" s="4">
        <f t="shared" si="139"/>
        <v>71.346704871060169</v>
      </c>
      <c r="W507" s="4">
        <f t="shared" si="140"/>
        <v>58.847736625514408</v>
      </c>
      <c r="X507" s="4">
        <f t="shared" si="141"/>
        <v>69.805558503425431</v>
      </c>
      <c r="Y507" s="4">
        <f t="shared" si="142"/>
        <v>74.047000216590845</v>
      </c>
      <c r="Z507" s="4">
        <f t="shared" si="143"/>
        <v>61.548031971045091</v>
      </c>
      <c r="AA507" s="4">
        <f t="shared" si="144"/>
        <v>-2.7002953455306908</v>
      </c>
      <c r="AB507" s="4">
        <f t="shared" si="145"/>
        <v>-2.7002953455306766</v>
      </c>
      <c r="AC507" s="4">
        <f t="shared" si="146"/>
        <v>-2.7002953455306837</v>
      </c>
      <c r="AF507">
        <v>1.71</v>
      </c>
      <c r="AG507">
        <v>2.2200000000000002</v>
      </c>
    </row>
    <row r="508" spans="1:33" ht="15" x14ac:dyDescent="0.25">
      <c r="A508">
        <v>7.14</v>
      </c>
      <c r="B508">
        <v>4.08</v>
      </c>
      <c r="C508">
        <v>1.55</v>
      </c>
      <c r="D508" s="45">
        <f t="shared" si="134"/>
        <v>3.031535194723034E-2</v>
      </c>
      <c r="E508" s="46">
        <f>IF(OR($A508="",$B508="",$C508=""),"",A508*'MPTO_working_3-way'!$I507)</f>
        <v>7.356451612903224</v>
      </c>
      <c r="F508" s="47">
        <f>IF(OR($A508="",$B508="",$C508=""),"",B508*'MPTO_working_3-way'!$I507)</f>
        <v>4.2036866359446998</v>
      </c>
      <c r="G508" s="48">
        <f>IF(OR($A508="",$B508="",$C508=""),"",C508*'MPTO_working_3-way'!$I507)</f>
        <v>1.5969887955182072</v>
      </c>
      <c r="H508" s="46">
        <f>IF(OR($A508="",$B508="",$C508=""),"",'MPTO_working_3-way'!E507)</f>
        <v>7.695213813883413</v>
      </c>
      <c r="I508" s="47">
        <f>IF(OR($A508="",$B508="",$C508=""),"",'MPTO_working_3-way'!F507)</f>
        <v>4.255447321199691</v>
      </c>
      <c r="J508" s="48">
        <f>IF(OR($A508="",$B508="",$C508=""),"",'MPTO_working_3-way'!G507)</f>
        <v>1.5746638525931371</v>
      </c>
      <c r="K508" s="46">
        <f>IF(OR($A508="",$B508="",$C508=""),"",'OddsRatio_working_3-way'!H507)</f>
        <v>7.5006794867857725</v>
      </c>
      <c r="L508" s="47">
        <f>IF(OR($A508="",$B508="",$C508=""),"",'OddsRatio_working_3-way'!I507)</f>
        <v>4.2609271692671307</v>
      </c>
      <c r="M508" s="48">
        <f>IF(OR($A508="",$B508="",$C508=""),"",'OddsRatio_working_3-way'!J507)</f>
        <v>1.5823084230834166</v>
      </c>
      <c r="N508" s="49">
        <f t="shared" si="135"/>
        <v>13.59351019513265</v>
      </c>
      <c r="O508" s="50">
        <f t="shared" si="136"/>
        <v>23.788642841482137</v>
      </c>
      <c r="P508" s="50">
        <f t="shared" si="137"/>
        <v>62.617846963385226</v>
      </c>
      <c r="Q508" t="s">
        <v>173</v>
      </c>
      <c r="R508" t="s">
        <v>147</v>
      </c>
      <c r="S508" s="40">
        <v>44163</v>
      </c>
      <c r="T508" s="4">
        <v>100</v>
      </c>
      <c r="U508" s="4">
        <f t="shared" si="138"/>
        <v>85.994397759103649</v>
      </c>
      <c r="V508" s="4">
        <f t="shared" si="139"/>
        <v>75.490196078431367</v>
      </c>
      <c r="W508" s="4">
        <f t="shared" si="140"/>
        <v>35.483870967741936</v>
      </c>
      <c r="X508" s="4">
        <f t="shared" si="141"/>
        <v>89.025932953826697</v>
      </c>
      <c r="Y508" s="4">
        <f t="shared" si="142"/>
        <v>78.52173127315443</v>
      </c>
      <c r="Z508" s="4">
        <f t="shared" si="143"/>
        <v>38.515406162464984</v>
      </c>
      <c r="AA508" s="4">
        <f t="shared" si="144"/>
        <v>-3.0315351947230482</v>
      </c>
      <c r="AB508" s="4">
        <f t="shared" si="145"/>
        <v>-3.0315351947230624</v>
      </c>
      <c r="AC508" s="4">
        <f t="shared" si="146"/>
        <v>-3.0315351947230482</v>
      </c>
      <c r="AF508">
        <v>1.93</v>
      </c>
      <c r="AG508">
        <v>1.96</v>
      </c>
    </row>
    <row r="509" spans="1:33" ht="15" x14ac:dyDescent="0.25">
      <c r="A509">
        <v>1.26</v>
      </c>
      <c r="B509">
        <v>6.14</v>
      </c>
      <c r="C509">
        <v>12.82</v>
      </c>
      <c r="D509" s="45">
        <f t="shared" si="134"/>
        <v>3.4520363286999256E-2</v>
      </c>
      <c r="E509" s="46">
        <f>IF(OR($A509="",$B509="",$C509=""),"",A509*'MPTO_working_3-way'!$I508)</f>
        <v>1.303495657741619</v>
      </c>
      <c r="F509" s="47">
        <f>IF(OR($A509="",$B509="",$C509=""),"",B509*'MPTO_working_3-way'!$I508)</f>
        <v>6.3519550305821753</v>
      </c>
      <c r="G509" s="48">
        <f>IF(OR($A509="",$B509="",$C509=""),"",C509*'MPTO_working_3-way'!$I508)</f>
        <v>13.26255105733933</v>
      </c>
      <c r="H509" s="46">
        <f>IF(OR($A509="",$B509="",$C509=""),"",'MPTO_working_3-way'!E508)</f>
        <v>1.2785369349779399</v>
      </c>
      <c r="I509" s="47">
        <f>IF(OR($A509="",$B509="",$C509=""),"",'MPTO_working_3-way'!F508)</f>
        <v>6.6067800921612481</v>
      </c>
      <c r="J509" s="48">
        <f>IF(OR($A509="",$B509="",$C509=""),"",'MPTO_working_3-way'!G508)</f>
        <v>15.038423390766788</v>
      </c>
      <c r="K509" s="46">
        <f>IF(OR($A509="",$B509="",$C509=""),"",'OddsRatio_working_3-way'!H508)</f>
        <v>1.2854619295124641</v>
      </c>
      <c r="L509" s="47">
        <f>IF(OR($A509="",$B509="",$C509=""),"",'OddsRatio_working_3-way'!I508)</f>
        <v>6.6433627603617822</v>
      </c>
      <c r="M509" s="48">
        <f>IF(OR($A509="",$B509="",$C509=""),"",'OddsRatio_working_3-way'!J508)</f>
        <v>13.977538487835851</v>
      </c>
      <c r="N509" s="49">
        <f t="shared" si="135"/>
        <v>76.716787974005015</v>
      </c>
      <c r="O509" s="50">
        <f t="shared" si="136"/>
        <v>15.743184502808846</v>
      </c>
      <c r="P509" s="50">
        <f t="shared" si="137"/>
        <v>7.5400275231861409</v>
      </c>
      <c r="Q509" t="s">
        <v>172</v>
      </c>
      <c r="R509" t="s">
        <v>182</v>
      </c>
      <c r="S509" s="40">
        <v>44163</v>
      </c>
      <c r="T509" s="4">
        <v>100</v>
      </c>
      <c r="U509" s="4">
        <f t="shared" si="138"/>
        <v>20.634920634920633</v>
      </c>
      <c r="V509" s="4">
        <f t="shared" si="139"/>
        <v>83.713355048859938</v>
      </c>
      <c r="W509" s="4">
        <f t="shared" si="140"/>
        <v>92.199687987519511</v>
      </c>
      <c r="X509" s="4">
        <f t="shared" si="141"/>
        <v>24.086956963620565</v>
      </c>
      <c r="Y509" s="4">
        <f t="shared" si="142"/>
        <v>87.165391377559871</v>
      </c>
      <c r="Z509" s="4">
        <f t="shared" si="143"/>
        <v>95.651724316219429</v>
      </c>
      <c r="AA509" s="4">
        <f t="shared" si="144"/>
        <v>-3.4520363286999327</v>
      </c>
      <c r="AB509" s="4">
        <f t="shared" si="145"/>
        <v>-3.4520363286999327</v>
      </c>
      <c r="AC509" s="4">
        <f t="shared" si="146"/>
        <v>-3.4520363286999185</v>
      </c>
      <c r="AF509">
        <v>1.64</v>
      </c>
      <c r="AG509">
        <v>2.37</v>
      </c>
    </row>
    <row r="510" spans="1:33" ht="15" x14ac:dyDescent="0.25">
      <c r="A510">
        <v>3.16</v>
      </c>
      <c r="B510">
        <v>3.64</v>
      </c>
      <c r="C510">
        <v>2.1800000000000002</v>
      </c>
      <c r="D510" s="45">
        <f t="shared" si="134"/>
        <v>4.9896567258081559E-2</v>
      </c>
      <c r="E510" s="46">
        <f>IF(OR($A510="",$B510="",$C510=""),"",A510*'MPTO_working_3-way'!$I509)</f>
        <v>3.3176731525355381</v>
      </c>
      <c r="F510" s="47">
        <f>IF(OR($A510="",$B510="",$C510=""),"",B510*'MPTO_working_3-way'!$I509)</f>
        <v>3.8216235048194171</v>
      </c>
      <c r="G510" s="48">
        <f>IF(OR($A510="",$B510="",$C510=""),"",C510*'MPTO_working_3-way'!$I509)</f>
        <v>2.2887745166226181</v>
      </c>
      <c r="H510" s="46">
        <f>IF(OR($A510="",$B510="",$C510=""),"",'MPTO_working_3-way'!E509)</f>
        <v>3.3352955197452991</v>
      </c>
      <c r="I510" s="47">
        <f>IF(OR($A510="",$B510="",$C510=""),"",'MPTO_working_3-way'!F509)</f>
        <v>3.8745710584349444</v>
      </c>
      <c r="J510" s="48">
        <f>IF(OR($A510="",$B510="",$C510=""),"",'MPTO_working_3-way'!G509)</f>
        <v>2.2620165869457911</v>
      </c>
      <c r="K510" s="46">
        <f>IF(OR($A510="",$B510="",$C510=""),"",'OddsRatio_working_3-way'!H509)</f>
        <v>3.3305849339716249</v>
      </c>
      <c r="L510" s="47">
        <f>IF(OR($A510="",$B510="",$C510=""),"",'OddsRatio_working_3-way'!I509)</f>
        <v>3.8484926970764297</v>
      </c>
      <c r="M510" s="48">
        <f>IF(OR($A510="",$B510="",$C510=""),"",'OddsRatio_working_3-way'!J509)</f>
        <v>2.2731899176326467</v>
      </c>
      <c r="N510" s="49">
        <f t="shared" si="135"/>
        <v>30.141606904096268</v>
      </c>
      <c r="O510" s="50">
        <f t="shared" si="136"/>
        <v>26.166889510149506</v>
      </c>
      <c r="P510" s="50">
        <f t="shared" si="137"/>
        <v>43.691503585754219</v>
      </c>
      <c r="Q510" t="s">
        <v>414</v>
      </c>
      <c r="R510" t="s">
        <v>416</v>
      </c>
      <c r="S510" s="40">
        <v>44163</v>
      </c>
      <c r="T510" s="4">
        <v>100</v>
      </c>
      <c r="U510" s="4">
        <f t="shared" si="138"/>
        <v>68.35443037974683</v>
      </c>
      <c r="V510" s="4">
        <f t="shared" si="139"/>
        <v>72.527472527472526</v>
      </c>
      <c r="W510" s="4">
        <f t="shared" si="140"/>
        <v>54.128440366972484</v>
      </c>
      <c r="X510" s="4">
        <f t="shared" si="141"/>
        <v>73.344087105554991</v>
      </c>
      <c r="Y510" s="4">
        <f t="shared" si="142"/>
        <v>77.517129253280686</v>
      </c>
      <c r="Z510" s="4">
        <f t="shared" si="143"/>
        <v>59.11809709278063</v>
      </c>
      <c r="AA510" s="4">
        <f t="shared" si="144"/>
        <v>-4.9896567258081603</v>
      </c>
      <c r="AB510" s="4">
        <f t="shared" si="145"/>
        <v>-4.9896567258081603</v>
      </c>
      <c r="AC510" s="4">
        <f t="shared" si="146"/>
        <v>-4.9896567258081461</v>
      </c>
      <c r="AF510">
        <v>1.71</v>
      </c>
      <c r="AG510">
        <v>2.13</v>
      </c>
    </row>
    <row r="511" spans="1:33" ht="15" x14ac:dyDescent="0.25">
      <c r="A511">
        <v>1.65</v>
      </c>
      <c r="B511">
        <v>4.3</v>
      </c>
      <c r="C511">
        <v>4.63</v>
      </c>
      <c r="D511" s="45">
        <f t="shared" si="134"/>
        <v>5.4601466977779234E-2</v>
      </c>
      <c r="E511" s="46">
        <f>IF(OR($A511="",$B511="",$C511=""),"",A511*'MPTO_working_3-way'!$I510)</f>
        <v>1.7400924205133357</v>
      </c>
      <c r="F511" s="47">
        <f>IF(OR($A511="",$B511="",$C511=""),"",B511*'MPTO_working_3-way'!$I510)</f>
        <v>4.5347863080044508</v>
      </c>
      <c r="G511" s="48">
        <f>IF(OR($A511="",$B511="",$C511=""),"",C511*'MPTO_working_3-way'!$I510)</f>
        <v>4.8828047921071178</v>
      </c>
      <c r="H511" s="46">
        <f>IF(OR($A511="",$B511="",$C511=""),"",'MPTO_working_3-way'!E510)</f>
        <v>1.7010849536579531</v>
      </c>
      <c r="I511" s="47">
        <f>IF(OR($A511="",$B511="",$C511=""),"",'MPTO_working_3-way'!F510)</f>
        <v>4.6651005805958379</v>
      </c>
      <c r="J511" s="48">
        <f>IF(OR($A511="",$B511="",$C511=""),"",'MPTO_working_3-way'!G510)</f>
        <v>5.0560658958974116</v>
      </c>
      <c r="K511" s="46">
        <f>IF(OR($A511="",$B511="",$C511=""),"",'OddsRatio_working_3-way'!H510)</f>
        <v>1.7141932868191492</v>
      </c>
      <c r="L511" s="47">
        <f>IF(OR($A511="",$B511="",$C511=""),"",'OddsRatio_working_3-way'!I510)</f>
        <v>4.6259043792356822</v>
      </c>
      <c r="M511" s="48">
        <f>IF(OR($A511="",$B511="",$C511=""),"",'OddsRatio_working_3-way'!J510)</f>
        <v>4.9884948171592498</v>
      </c>
      <c r="N511" s="49">
        <f t="shared" si="135"/>
        <v>57.468211930087897</v>
      </c>
      <c r="O511" s="50">
        <f t="shared" si="136"/>
        <v>22.051755740615121</v>
      </c>
      <c r="P511" s="50">
        <f t="shared" si="137"/>
        <v>20.480032329296982</v>
      </c>
      <c r="Q511" t="s">
        <v>409</v>
      </c>
      <c r="R511" t="s">
        <v>408</v>
      </c>
      <c r="S511" s="40">
        <v>44163</v>
      </c>
      <c r="T511" s="4">
        <v>100</v>
      </c>
      <c r="U511" s="4">
        <f t="shared" si="138"/>
        <v>39.393939393939398</v>
      </c>
      <c r="V511" s="4">
        <f t="shared" si="139"/>
        <v>76.744186046511629</v>
      </c>
      <c r="W511" s="4">
        <f t="shared" si="140"/>
        <v>78.40172786177105</v>
      </c>
      <c r="X511" s="4">
        <f t="shared" si="141"/>
        <v>44.854086091717313</v>
      </c>
      <c r="Y511" s="4">
        <f t="shared" si="142"/>
        <v>82.204332744289559</v>
      </c>
      <c r="Z511" s="4">
        <f t="shared" si="143"/>
        <v>83.86187455954898</v>
      </c>
      <c r="AA511" s="4">
        <f t="shared" si="144"/>
        <v>-5.4601466977779154</v>
      </c>
      <c r="AB511" s="4">
        <f t="shared" si="145"/>
        <v>-5.4601466977779296</v>
      </c>
      <c r="AC511" s="4">
        <f t="shared" si="146"/>
        <v>-5.4601466977779296</v>
      </c>
      <c r="AF511">
        <v>1.71</v>
      </c>
      <c r="AG511">
        <v>2.14</v>
      </c>
    </row>
    <row r="512" spans="1:33" ht="15" x14ac:dyDescent="0.25">
      <c r="A512">
        <v>3.29</v>
      </c>
      <c r="B512">
        <v>3.87</v>
      </c>
      <c r="C512">
        <v>2.04</v>
      </c>
      <c r="D512" s="45">
        <f t="shared" si="134"/>
        <v>5.2545379029065087E-2</v>
      </c>
      <c r="E512" s="46">
        <f>IF(OR($A512="",$B512="",$C512=""),"",A512*'MPTO_working_3-way'!$I511)</f>
        <v>3.4628742970056243</v>
      </c>
      <c r="F512" s="47">
        <f>IF(OR($A512="",$B512="",$C512=""),"",B512*'MPTO_working_3-way'!$I511)</f>
        <v>4.0733506168424816</v>
      </c>
      <c r="G512" s="48">
        <f>IF(OR($A512="",$B512="",$C512=""),"",C512*'MPTO_working_3-way'!$I511)</f>
        <v>2.1471925732192929</v>
      </c>
      <c r="H512" s="46">
        <f>IF(OR($A512="",$B512="",$C512=""),"",'MPTO_working_3-way'!E511)</f>
        <v>3.4911783333673849</v>
      </c>
      <c r="I512" s="47">
        <f>IF(OR($A512="",$B512="",$C512=""),"",'MPTO_working_3-way'!F511)</f>
        <v>4.1513963351715866</v>
      </c>
      <c r="J512" s="48">
        <f>IF(OR($A512="",$B512="",$C512=""),"",'MPTO_working_3-way'!G511)</f>
        <v>2.1155919137039518</v>
      </c>
      <c r="K512" s="46">
        <f>IF(OR($A512="",$B512="",$C512=""),"",'OddsRatio_working_3-way'!H511)</f>
        <v>3.4842010211895404</v>
      </c>
      <c r="L512" s="47">
        <f>IF(OR($A512="",$B512="",$C512=""),"",'OddsRatio_working_3-way'!I511)</f>
        <v>4.1133873060323056</v>
      </c>
      <c r="M512" s="48">
        <f>IF(OR($A512="",$B512="",$C512=""),"",'OddsRatio_working_3-way'!J511)</f>
        <v>2.1281960969594422</v>
      </c>
      <c r="N512" s="49">
        <f t="shared" si="135"/>
        <v>28.87774473548486</v>
      </c>
      <c r="O512" s="50">
        <f t="shared" si="136"/>
        <v>24.549813999934159</v>
      </c>
      <c r="P512" s="50">
        <f t="shared" si="137"/>
        <v>46.572441264580974</v>
      </c>
      <c r="Q512" t="s">
        <v>410</v>
      </c>
      <c r="R512" t="s">
        <v>413</v>
      </c>
      <c r="S512" s="40">
        <v>44163</v>
      </c>
      <c r="T512" s="4">
        <v>100</v>
      </c>
      <c r="U512" s="4">
        <f t="shared" si="138"/>
        <v>69.6048632218845</v>
      </c>
      <c r="V512" s="4">
        <f t="shared" si="139"/>
        <v>74.160206718346245</v>
      </c>
      <c r="W512" s="4">
        <f t="shared" si="140"/>
        <v>50.980392156862742</v>
      </c>
      <c r="X512" s="4">
        <f t="shared" si="141"/>
        <v>74.859401124790992</v>
      </c>
      <c r="Y512" s="4">
        <f t="shared" si="142"/>
        <v>79.414744621252751</v>
      </c>
      <c r="Z512" s="4">
        <f t="shared" si="143"/>
        <v>56.234930059769248</v>
      </c>
      <c r="AA512" s="4">
        <f t="shared" si="144"/>
        <v>-5.2545379029064918</v>
      </c>
      <c r="AB512" s="4">
        <f t="shared" si="145"/>
        <v>-5.254537902906506</v>
      </c>
      <c r="AC512" s="4">
        <f t="shared" si="146"/>
        <v>-5.254537902906506</v>
      </c>
      <c r="AF512">
        <v>1.6</v>
      </c>
      <c r="AG512">
        <v>2.33</v>
      </c>
    </row>
    <row r="513" spans="1:33" ht="15" x14ac:dyDescent="0.25">
      <c r="A513">
        <v>1.86</v>
      </c>
      <c r="B513">
        <v>3.92</v>
      </c>
      <c r="C513">
        <v>3.83</v>
      </c>
      <c r="D513" s="45">
        <f t="shared" si="134"/>
        <v>5.3833055162602284E-2</v>
      </c>
      <c r="E513" s="46">
        <f>IF(OR($A513="",$B513="",$C513=""),"",A513*'MPTO_working_3-way'!$I512)</f>
        <v>1.9601294826024402</v>
      </c>
      <c r="F513" s="47">
        <f>IF(OR($A513="",$B513="",$C513=""),"",B513*'MPTO_working_3-way'!$I512)</f>
        <v>4.1310255762374011</v>
      </c>
      <c r="G513" s="48">
        <f>IF(OR($A513="",$B513="",$C513=""),"",C513*'MPTO_working_3-way'!$I512)</f>
        <v>4.0361806012727666</v>
      </c>
      <c r="H513" s="46">
        <f>IF(OR($A513="",$B513="",$C513=""),"",'MPTO_working_3-way'!E512)</f>
        <v>1.9242238460383663</v>
      </c>
      <c r="I513" s="47">
        <f>IF(OR($A513="",$B513="",$C513=""),"",'MPTO_working_3-way'!F512)</f>
        <v>4.2166037450191496</v>
      </c>
      <c r="J513" s="48">
        <f>IF(OR($A513="",$B513="",$C513=""),"",'MPTO_working_3-way'!G512)</f>
        <v>4.1126495167276902</v>
      </c>
      <c r="K513" s="46">
        <f>IF(OR($A513="",$B513="",$C513=""),"",'OddsRatio_working_3-way'!H512)</f>
        <v>1.9374699393101324</v>
      </c>
      <c r="L513" s="47">
        <f>IF(OR($A513="",$B513="",$C513=""),"",'OddsRatio_working_3-way'!I512)</f>
        <v>4.183037468355332</v>
      </c>
      <c r="M513" s="48">
        <f>IF(OR($A513="",$B513="",$C513=""),"",'OddsRatio_working_3-way'!J512)</f>
        <v>4.0849301491252019</v>
      </c>
      <c r="N513" s="49">
        <f t="shared" si="135"/>
        <v>51.017037847536074</v>
      </c>
      <c r="O513" s="50">
        <f t="shared" si="136"/>
        <v>24.207063876637015</v>
      </c>
      <c r="P513" s="50">
        <f t="shared" si="137"/>
        <v>24.775898275826922</v>
      </c>
      <c r="Q513" t="s">
        <v>415</v>
      </c>
      <c r="R513" t="s">
        <v>412</v>
      </c>
      <c r="S513" s="40">
        <v>44163</v>
      </c>
      <c r="T513" s="4">
        <v>100</v>
      </c>
      <c r="U513" s="4">
        <f t="shared" si="138"/>
        <v>46.236559139784944</v>
      </c>
      <c r="V513" s="4">
        <f t="shared" si="139"/>
        <v>74.489795918367349</v>
      </c>
      <c r="W513" s="4">
        <f t="shared" si="140"/>
        <v>73.890339425587456</v>
      </c>
      <c r="X513" s="4">
        <f t="shared" si="141"/>
        <v>51.619864656045181</v>
      </c>
      <c r="Y513" s="4">
        <f t="shared" si="142"/>
        <v>79.873101434627586</v>
      </c>
      <c r="Z513" s="4">
        <f t="shared" si="143"/>
        <v>79.273644941847692</v>
      </c>
      <c r="AA513" s="4">
        <f t="shared" si="144"/>
        <v>-5.3833055162602363</v>
      </c>
      <c r="AB513" s="4">
        <f t="shared" si="145"/>
        <v>-5.3833055162602363</v>
      </c>
      <c r="AC513" s="4">
        <f t="shared" si="146"/>
        <v>-5.3833055162602363</v>
      </c>
      <c r="AF513">
        <v>1.72</v>
      </c>
      <c r="AG513">
        <v>2.12</v>
      </c>
    </row>
    <row r="514" spans="1:33" ht="15" x14ac:dyDescent="0.25">
      <c r="A514">
        <v>4.66</v>
      </c>
      <c r="B514">
        <v>4.0199999999999996</v>
      </c>
      <c r="C514">
        <v>1.69</v>
      </c>
      <c r="D514" s="45">
        <f t="shared" si="134"/>
        <v>5.506446991494518E-2</v>
      </c>
      <c r="E514" s="46">
        <f>IF(OR($A514="",$B514="",$C514=""),"",A514*'MPTO_working_3-way'!$I513)</f>
        <v>4.916600429803645</v>
      </c>
      <c r="F514" s="47">
        <f>IF(OR($A514="",$B514="",$C514=""),"",B514*'MPTO_working_3-way'!$I513)</f>
        <v>4.2413591690580787</v>
      </c>
      <c r="G514" s="48">
        <f>IF(OR($A514="",$B514="",$C514=""),"",C514*'MPTO_working_3-way'!$I513)</f>
        <v>1.7830589541562574</v>
      </c>
      <c r="H514" s="46">
        <f>IF(OR($A514="",$B514="",$C514=""),"",'MPTO_working_3-way'!E513)</f>
        <v>5.0958672414603452</v>
      </c>
      <c r="I514" s="47">
        <f>IF(OR($A514="",$B514="",$C514=""),"",'MPTO_working_3-way'!F513)</f>
        <v>4.3402514875993621</v>
      </c>
      <c r="J514" s="48">
        <f>IF(OR($A514="",$B514="",$C514=""),"",'MPTO_working_3-way'!G513)</f>
        <v>1.7441014179661243</v>
      </c>
      <c r="K514" s="46">
        <f>IF(OR($A514="",$B514="",$C514=""),"",'OddsRatio_working_3-way'!H513)</f>
        <v>5.0180245896847806</v>
      </c>
      <c r="L514" s="47">
        <f>IF(OR($A514="",$B514="",$C514=""),"",'OddsRatio_working_3-way'!I513)</f>
        <v>4.315419196953016</v>
      </c>
      <c r="M514" s="48">
        <f>IF(OR($A514="",$B514="",$C514=""),"",'OddsRatio_working_3-way'!J513)</f>
        <v>1.757496439038934</v>
      </c>
      <c r="N514" s="49">
        <f t="shared" si="135"/>
        <v>20.339257059372979</v>
      </c>
      <c r="O514" s="50">
        <f t="shared" si="136"/>
        <v>23.577347735492065</v>
      </c>
      <c r="P514" s="50">
        <f t="shared" si="137"/>
        <v>56.083395205134956</v>
      </c>
      <c r="Q514" t="s">
        <v>424</v>
      </c>
      <c r="R514" t="s">
        <v>426</v>
      </c>
      <c r="S514" s="40">
        <v>44163</v>
      </c>
      <c r="T514" s="4">
        <v>100</v>
      </c>
      <c r="U514" s="4">
        <f t="shared" si="138"/>
        <v>78.540772532188839</v>
      </c>
      <c r="V514" s="4">
        <f t="shared" si="139"/>
        <v>75.124378109452735</v>
      </c>
      <c r="W514" s="4">
        <f t="shared" si="140"/>
        <v>40.828402366863905</v>
      </c>
      <c r="X514" s="4">
        <f t="shared" si="141"/>
        <v>84.047219523683367</v>
      </c>
      <c r="Y514" s="4">
        <f t="shared" si="142"/>
        <v>80.630825100947263</v>
      </c>
      <c r="Z514" s="4">
        <f t="shared" si="143"/>
        <v>46.334849358358426</v>
      </c>
      <c r="AA514" s="4">
        <f t="shared" si="144"/>
        <v>-5.5064469914945278</v>
      </c>
      <c r="AB514" s="4">
        <f t="shared" si="145"/>
        <v>-5.5064469914945278</v>
      </c>
      <c r="AC514" s="4">
        <f t="shared" si="146"/>
        <v>-5.5064469914945207</v>
      </c>
      <c r="AF514">
        <v>1.61</v>
      </c>
      <c r="AG514">
        <v>2.33</v>
      </c>
    </row>
    <row r="515" spans="1:33" ht="15" x14ac:dyDescent="0.25">
      <c r="A515">
        <v>3.02</v>
      </c>
      <c r="B515">
        <v>3.82</v>
      </c>
      <c r="C515">
        <v>2.1800000000000002</v>
      </c>
      <c r="D515" s="45">
        <f t="shared" si="134"/>
        <v>5.1621528856886645E-2</v>
      </c>
      <c r="E515" s="46">
        <f>IF(OR($A515="",$B515="",$C515=""),"",A515*'MPTO_working_3-way'!$I514)</f>
        <v>3.1758970171477978</v>
      </c>
      <c r="F515" s="47">
        <f>IF(OR($A515="",$B515="",$C515=""),"",B515*'MPTO_working_3-way'!$I514)</f>
        <v>4.017194240233307</v>
      </c>
      <c r="G515" s="48">
        <f>IF(OR($A515="",$B515="",$C515=""),"",C515*'MPTO_working_3-way'!$I514)</f>
        <v>2.2925349329080129</v>
      </c>
      <c r="H515" s="46">
        <f>IF(OR($A515="",$B515="",$C515=""),"",'MPTO_working_3-way'!E514)</f>
        <v>3.1855386582781895</v>
      </c>
      <c r="I515" s="47">
        <f>IF(OR($A515="",$B515="",$C515=""),"",'MPTO_working_3-way'!F514)</f>
        <v>4.0887599720624008</v>
      </c>
      <c r="J515" s="48">
        <f>IF(OR($A515="",$B515="",$C515=""),"",'MPTO_working_3-way'!G514)</f>
        <v>2.2649624663984387</v>
      </c>
      <c r="K515" s="46">
        <f>IF(OR($A515="",$B515="",$C515=""),"",'OddsRatio_working_3-way'!H514)</f>
        <v>3.18552969705082</v>
      </c>
      <c r="L515" s="47">
        <f>IF(OR($A515="",$B515="",$C515=""),"",'OddsRatio_working_3-way'!I514)</f>
        <v>4.051086012714511</v>
      </c>
      <c r="M515" s="48">
        <f>IF(OR($A515="",$B515="",$C515=""),"",'OddsRatio_working_3-way'!J514)</f>
        <v>2.2766955656039447</v>
      </c>
      <c r="N515" s="49">
        <f t="shared" si="135"/>
        <v>31.487167077542004</v>
      </c>
      <c r="O515" s="50">
        <f t="shared" si="136"/>
        <v>24.892995961826404</v>
      </c>
      <c r="P515" s="50">
        <f t="shared" si="137"/>
        <v>43.619836960631588</v>
      </c>
      <c r="Q515" t="s">
        <v>417</v>
      </c>
      <c r="R515" t="s">
        <v>419</v>
      </c>
      <c r="S515" s="40">
        <v>44163</v>
      </c>
      <c r="T515" s="4">
        <v>100</v>
      </c>
      <c r="U515" s="4">
        <f t="shared" si="138"/>
        <v>66.88741721854305</v>
      </c>
      <c r="V515" s="4">
        <f t="shared" si="139"/>
        <v>73.821989528795811</v>
      </c>
      <c r="W515" s="4">
        <f t="shared" si="140"/>
        <v>54.128440366972484</v>
      </c>
      <c r="X515" s="4">
        <f t="shared" si="141"/>
        <v>72.049570104231705</v>
      </c>
      <c r="Y515" s="4">
        <f t="shared" si="142"/>
        <v>78.984142414484481</v>
      </c>
      <c r="Z515" s="4">
        <f t="shared" si="143"/>
        <v>59.290593252661154</v>
      </c>
      <c r="AA515" s="4">
        <f t="shared" si="144"/>
        <v>-5.1621528856886556</v>
      </c>
      <c r="AB515" s="4">
        <f t="shared" si="145"/>
        <v>-5.1621528856886698</v>
      </c>
      <c r="AC515" s="4">
        <f t="shared" si="146"/>
        <v>-5.1621528856886698</v>
      </c>
      <c r="AF515">
        <v>1.76</v>
      </c>
      <c r="AG515">
        <v>2.06</v>
      </c>
    </row>
    <row r="516" spans="1:33" ht="15" x14ac:dyDescent="0.25">
      <c r="A516">
        <v>7.49</v>
      </c>
      <c r="B516">
        <v>4.83</v>
      </c>
      <c r="C516">
        <v>1.4</v>
      </c>
      <c r="D516" s="45">
        <f t="shared" si="134"/>
        <v>5.4836400224453907E-2</v>
      </c>
      <c r="E516" s="46">
        <f>IF(OR($A516="",$B516="",$C516=""),"",A516*'MPTO_working_3-way'!$I515)</f>
        <v>7.9007246376811597</v>
      </c>
      <c r="F516" s="47">
        <f>IF(OR($A516="",$B516="",$C516=""),"",B516*'MPTO_working_3-way'!$I515)</f>
        <v>5.0948598130841125</v>
      </c>
      <c r="G516" s="48">
        <f>IF(OR($A516="",$B516="",$C516=""),"",C516*'MPTO_working_3-way'!$I515)</f>
        <v>1.4767709603142354</v>
      </c>
      <c r="H516" s="46">
        <f>IF(OR($A516="",$B516="",$C516=""),"",'MPTO_working_3-way'!E515)</f>
        <v>8.6781036605843518</v>
      </c>
      <c r="I516" s="47">
        <f>IF(OR($A516="",$B516="",$C516=""),"",'MPTO_working_3-way'!F515)</f>
        <v>5.2977174878698836</v>
      </c>
      <c r="J516" s="48">
        <f>IF(OR($A516="",$B516="",$C516=""),"",'MPTO_working_3-way'!G515)</f>
        <v>1.4367673360454447</v>
      </c>
      <c r="K516" s="46">
        <f>IF(OR($A516="",$B516="",$C516=""),"",'OddsRatio_working_3-way'!H515)</f>
        <v>8.2779369110634473</v>
      </c>
      <c r="L516" s="47">
        <f>IF(OR($A516="",$B516="",$C516=""),"",'OddsRatio_working_3-way'!I515)</f>
        <v>5.2949920445875192</v>
      </c>
      <c r="M516" s="48">
        <f>IF(OR($A516="",$B516="",$C516=""),"",'OddsRatio_working_3-way'!J515)</f>
        <v>1.4485631378159285</v>
      </c>
      <c r="N516" s="49">
        <f t="shared" si="135"/>
        <v>12.657066862331467</v>
      </c>
      <c r="O516" s="50">
        <f t="shared" si="136"/>
        <v>19.627625424195173</v>
      </c>
      <c r="P516" s="50">
        <f t="shared" si="137"/>
        <v>67.715307713473365</v>
      </c>
      <c r="Q516" t="s">
        <v>422</v>
      </c>
      <c r="R516" t="s">
        <v>418</v>
      </c>
      <c r="S516" s="40">
        <v>44163</v>
      </c>
      <c r="T516" s="4">
        <v>100</v>
      </c>
      <c r="U516" s="4">
        <f t="shared" si="138"/>
        <v>86.64886515353804</v>
      </c>
      <c r="V516" s="4">
        <f t="shared" si="139"/>
        <v>79.296066252587991</v>
      </c>
      <c r="W516" s="4">
        <f t="shared" si="140"/>
        <v>28.571428571428573</v>
      </c>
      <c r="X516" s="4">
        <f t="shared" si="141"/>
        <v>92.132505175983439</v>
      </c>
      <c r="Y516" s="4">
        <f t="shared" si="142"/>
        <v>84.779706275033377</v>
      </c>
      <c r="Z516" s="4">
        <f t="shared" si="143"/>
        <v>34.055068593873955</v>
      </c>
      <c r="AA516" s="4">
        <f t="shared" si="144"/>
        <v>-5.4836400224453996</v>
      </c>
      <c r="AB516" s="4">
        <f t="shared" si="145"/>
        <v>-5.4836400224453854</v>
      </c>
      <c r="AC516" s="4">
        <f t="shared" si="146"/>
        <v>-5.4836400224453818</v>
      </c>
      <c r="AF516">
        <v>1.52</v>
      </c>
      <c r="AG516">
        <v>2.5299999999999998</v>
      </c>
    </row>
    <row r="517" spans="1:33" ht="15" x14ac:dyDescent="0.25">
      <c r="A517">
        <v>1.7</v>
      </c>
      <c r="B517">
        <v>3.98</v>
      </c>
      <c r="C517">
        <v>4.63</v>
      </c>
      <c r="D517" s="45">
        <f t="shared" si="134"/>
        <v>5.5474296906971698E-2</v>
      </c>
      <c r="E517" s="46">
        <f>IF(OR($A517="",$B517="",$C517=""),"",A517*'MPTO_working_3-way'!$I516)</f>
        <v>1.7943063047418519</v>
      </c>
      <c r="F517" s="47">
        <f>IF(OR($A517="",$B517="",$C517=""),"",B517*'MPTO_working_3-way'!$I516)</f>
        <v>4.2007877016897472</v>
      </c>
      <c r="G517" s="48">
        <f>IF(OR($A517="",$B517="",$C517=""),"",C517*'MPTO_working_3-way'!$I516)</f>
        <v>4.8868459946792786</v>
      </c>
      <c r="H517" s="46">
        <f>IF(OR($A517="",$B517="",$C517=""),"",'MPTO_working_3-way'!E516)</f>
        <v>1.7551746793967917</v>
      </c>
      <c r="I517" s="47">
        <f>IF(OR($A517="",$B517="",$C517=""),"",'MPTO_working_3-way'!F516)</f>
        <v>4.2961813342793063</v>
      </c>
      <c r="J517" s="48">
        <f>IF(OR($A517="",$B517="",$C517=""),"",'MPTO_working_3-way'!G516)</f>
        <v>5.0635144702260435</v>
      </c>
      <c r="K517" s="46">
        <f>IF(OR($A517="",$B517="",$C517=""),"",'OddsRatio_working_3-way'!H516)</f>
        <v>1.7686935130968982</v>
      </c>
      <c r="L517" s="47">
        <f>IF(OR($A517="",$B517="",$C517=""),"",'OddsRatio_working_3-way'!I516)</f>
        <v>4.2724380986125112</v>
      </c>
      <c r="M517" s="48">
        <f>IF(OR($A517="",$B517="",$C517=""),"",'OddsRatio_working_3-way'!J516)</f>
        <v>4.9862249322024876</v>
      </c>
      <c r="N517" s="49">
        <f t="shared" si="135"/>
        <v>55.731844521600273</v>
      </c>
      <c r="O517" s="50">
        <f t="shared" si="136"/>
        <v>23.80505921776896</v>
      </c>
      <c r="P517" s="50">
        <f t="shared" si="137"/>
        <v>20.46309626063077</v>
      </c>
      <c r="Q517" t="s">
        <v>421</v>
      </c>
      <c r="R517" t="s">
        <v>420</v>
      </c>
      <c r="S517" s="40">
        <v>44163</v>
      </c>
      <c r="T517" s="4">
        <v>100</v>
      </c>
      <c r="U517" s="4">
        <f t="shared" si="138"/>
        <v>41.176470588235297</v>
      </c>
      <c r="V517" s="4">
        <f t="shared" si="139"/>
        <v>74.874371859296474</v>
      </c>
      <c r="W517" s="4">
        <f t="shared" si="140"/>
        <v>78.40172786177105</v>
      </c>
      <c r="X517" s="4">
        <f t="shared" si="141"/>
        <v>46.723900278932454</v>
      </c>
      <c r="Y517" s="4">
        <f t="shared" si="142"/>
        <v>80.42180154999366</v>
      </c>
      <c r="Z517" s="4">
        <f t="shared" si="143"/>
        <v>83.949157552468222</v>
      </c>
      <c r="AA517" s="4">
        <f t="shared" si="144"/>
        <v>-5.5474296906971574</v>
      </c>
      <c r="AB517" s="4">
        <f t="shared" si="145"/>
        <v>-5.5474296906971858</v>
      </c>
      <c r="AC517" s="4">
        <f t="shared" si="146"/>
        <v>-5.5474296906971716</v>
      </c>
      <c r="AF517">
        <v>1.74</v>
      </c>
      <c r="AG517">
        <v>2.09</v>
      </c>
    </row>
    <row r="518" spans="1:33" ht="15" x14ac:dyDescent="0.25">
      <c r="A518">
        <v>1.64</v>
      </c>
      <c r="B518">
        <v>3.7</v>
      </c>
      <c r="C518">
        <v>5.77</v>
      </c>
      <c r="D518" s="45">
        <f t="shared" si="134"/>
        <v>5.3336593134538868E-2</v>
      </c>
      <c r="E518" s="46">
        <f>IF(OR($A518="",$B518="",$C518=""),"",A518*'MPTO_working_3-way'!$I517)</f>
        <v>1.7274720127406435</v>
      </c>
      <c r="F518" s="47">
        <f>IF(OR($A518="",$B518="",$C518=""),"",B518*'MPTO_working_3-way'!$I517)</f>
        <v>3.8973453945977941</v>
      </c>
      <c r="G518" s="48">
        <f>IF(OR($A518="",$B518="",$C518=""),"",C518*'MPTO_working_3-way'!$I517)</f>
        <v>6.0777521423862888</v>
      </c>
      <c r="H518" s="46">
        <f>IF(OR($A518="",$B518="",$C518=""),"",'MPTO_working_3-way'!E517)</f>
        <v>1.6892541536157542</v>
      </c>
      <c r="I518" s="47">
        <f>IF(OR($A518="",$B518="",$C518=""),"",'MPTO_working_3-way'!F517)</f>
        <v>3.9605308405125617</v>
      </c>
      <c r="J518" s="48">
        <f>IF(OR($A518="",$B518="",$C518=""),"",'MPTO_working_3-way'!G517)</f>
        <v>6.4295714642495119</v>
      </c>
      <c r="K518" s="46">
        <f>IF(OR($A518="",$B518="",$C518=""),"",'OddsRatio_working_3-way'!H517)</f>
        <v>1.702533105173291</v>
      </c>
      <c r="L518" s="47">
        <f>IF(OR($A518="",$B518="",$C518=""),"",'OddsRatio_working_3-way'!I517)</f>
        <v>3.9638115374498217</v>
      </c>
      <c r="M518" s="48">
        <f>IF(OR($A518="",$B518="",$C518=""),"",'OddsRatio_working_3-way'!J517)</f>
        <v>6.2360670494946842</v>
      </c>
      <c r="N518" s="49">
        <f t="shared" si="135"/>
        <v>57.888057961268771</v>
      </c>
      <c r="O518" s="50">
        <f t="shared" si="136"/>
        <v>25.658490555805614</v>
      </c>
      <c r="P518" s="50">
        <f t="shared" si="137"/>
        <v>16.453451482925612</v>
      </c>
      <c r="Q518" t="s">
        <v>423</v>
      </c>
      <c r="R518" t="s">
        <v>425</v>
      </c>
      <c r="S518" s="40">
        <v>44163</v>
      </c>
      <c r="T518" s="4">
        <v>100</v>
      </c>
      <c r="U518" s="4">
        <f t="shared" si="138"/>
        <v>39.024390243902438</v>
      </c>
      <c r="V518" s="4">
        <f t="shared" si="139"/>
        <v>72.972972972972968</v>
      </c>
      <c r="W518" s="4">
        <f t="shared" si="140"/>
        <v>82.668977469670722</v>
      </c>
      <c r="X518" s="4">
        <f t="shared" si="141"/>
        <v>44.358049557356317</v>
      </c>
      <c r="Y518" s="4">
        <f t="shared" si="142"/>
        <v>78.306632286426847</v>
      </c>
      <c r="Z518" s="4">
        <f t="shared" si="143"/>
        <v>88.002636783124586</v>
      </c>
      <c r="AA518" s="4">
        <f t="shared" si="144"/>
        <v>-5.3336593134538788</v>
      </c>
      <c r="AB518" s="4">
        <f t="shared" si="145"/>
        <v>-5.3336593134538788</v>
      </c>
      <c r="AC518" s="4">
        <f t="shared" si="146"/>
        <v>-5.3336593134538646</v>
      </c>
      <c r="AF518">
        <v>1.76</v>
      </c>
      <c r="AG518">
        <v>2.0699999999999998</v>
      </c>
    </row>
    <row r="519" spans="1:33" ht="15" x14ac:dyDescent="0.25">
      <c r="A519">
        <v>3.2</v>
      </c>
      <c r="B519">
        <v>2.95</v>
      </c>
      <c r="C519">
        <v>2.54</v>
      </c>
      <c r="D519" s="45">
        <f t="shared" si="134"/>
        <v>4.5183838249032382E-2</v>
      </c>
      <c r="E519" s="46">
        <f>IF(OR($A519="",$B519="",$C519=""),"",A519*'MPTO_working_3-way'!$I518)</f>
        <v>3.344588282396904</v>
      </c>
      <c r="F519" s="47">
        <f>IF(OR($A519="",$B519="",$C519=""),"",B519*'MPTO_working_3-way'!$I518)</f>
        <v>3.0832923228346458</v>
      </c>
      <c r="G519" s="48">
        <f>IF(OR($A519="",$B519="",$C519=""),"",C519*'MPTO_working_3-way'!$I518)</f>
        <v>2.6547669491525423</v>
      </c>
      <c r="H519" s="46">
        <f>IF(OR($A519="",$B519="",$C519=""),"",'MPTO_working_3-way'!E518)</f>
        <v>3.3620370543476232</v>
      </c>
      <c r="I519" s="47">
        <f>IF(OR($A519="",$B519="",$C519=""),"",'MPTO_working_3-way'!F518)</f>
        <v>3.0871651373784372</v>
      </c>
      <c r="J519" s="48">
        <f>IF(OR($A519="",$B519="",$C519=""),"",'MPTO_working_3-way'!G518)</f>
        <v>2.6410344903548899</v>
      </c>
      <c r="K519" s="46">
        <f>IF(OR($A519="",$B519="",$C519=""),"",'OddsRatio_working_3-way'!H518)</f>
        <v>3.3533438219877629</v>
      </c>
      <c r="L519" s="47">
        <f>IF(OR($A519="",$B519="",$C519=""),"",'OddsRatio_working_3-way'!I518)</f>
        <v>3.0859183876709717</v>
      </c>
      <c r="M519" s="48">
        <f>IF(OR($A519="",$B519="",$C519=""),"",'OddsRatio_working_3-way'!J518)</f>
        <v>2.647340675391435</v>
      </c>
      <c r="N519" s="49">
        <f t="shared" si="135"/>
        <v>29.899046326962207</v>
      </c>
      <c r="O519" s="50">
        <f t="shared" si="136"/>
        <v>32.432863812297988</v>
      </c>
      <c r="P519" s="50">
        <f t="shared" si="137"/>
        <v>37.668089860739798</v>
      </c>
      <c r="Q519" t="s">
        <v>59</v>
      </c>
      <c r="R519" t="s">
        <v>63</v>
      </c>
      <c r="S519" s="40">
        <v>44163</v>
      </c>
      <c r="T519" s="4">
        <v>100</v>
      </c>
      <c r="U519" s="4">
        <f t="shared" si="138"/>
        <v>68.75</v>
      </c>
      <c r="V519" s="4">
        <f t="shared" si="139"/>
        <v>66.101694915254228</v>
      </c>
      <c r="W519" s="4">
        <f t="shared" si="140"/>
        <v>60.629921259842511</v>
      </c>
      <c r="X519" s="4">
        <f t="shared" si="141"/>
        <v>73.268383824903239</v>
      </c>
      <c r="Y519" s="4">
        <f t="shared" si="142"/>
        <v>70.620078740157481</v>
      </c>
      <c r="Z519" s="4">
        <f t="shared" si="143"/>
        <v>65.148305084745758</v>
      </c>
      <c r="AA519" s="4">
        <f t="shared" si="144"/>
        <v>-4.5183838249032391</v>
      </c>
      <c r="AB519" s="4">
        <f t="shared" si="145"/>
        <v>-4.5183838249032533</v>
      </c>
      <c r="AC519" s="4">
        <f t="shared" si="146"/>
        <v>-4.5183838249032462</v>
      </c>
      <c r="AF519">
        <v>2.79</v>
      </c>
      <c r="AG519">
        <v>1.45</v>
      </c>
    </row>
    <row r="520" spans="1:33" ht="15" x14ac:dyDescent="0.25">
      <c r="A520">
        <v>4.97</v>
      </c>
      <c r="B520">
        <v>3.94</v>
      </c>
      <c r="C520">
        <v>1.76</v>
      </c>
      <c r="D520" s="45">
        <f t="shared" si="134"/>
        <v>2.3196168241567561E-2</v>
      </c>
      <c r="E520" s="46">
        <f>IF(OR($A520="",$B520="",$C520=""),"",A520*'MPTO_working_3-way'!$I519)</f>
        <v>5.0852849561605904</v>
      </c>
      <c r="F520" s="47">
        <f>IF(OR($A520="",$B520="",$C520=""),"",B520*'MPTO_working_3-way'!$I519)</f>
        <v>4.0313929028717759</v>
      </c>
      <c r="G520" s="48">
        <f>IF(OR($A520="",$B520="",$C520=""),"",C520*'MPTO_working_3-way'!$I519)</f>
        <v>1.800825256105159</v>
      </c>
      <c r="H520" s="46">
        <f>IF(OR($A520="",$B520="",$C520=""),"",'MPTO_working_3-way'!E519)</f>
        <v>5.1686214317222632</v>
      </c>
      <c r="I520" s="47">
        <f>IF(OR($A520="",$B520="",$C520=""),"",'MPTO_working_3-way'!F519)</f>
        <v>4.0638008521915276</v>
      </c>
      <c r="J520" s="48">
        <f>IF(OR($A520="",$B520="",$C520=""),"",'MPTO_working_3-way'!G519)</f>
        <v>1.7842812462810183</v>
      </c>
      <c r="K520" s="46">
        <f>IF(OR($A520="",$B520="",$C520=""),"",'OddsRatio_working_3-way'!H519)</f>
        <v>5.1285400015525973</v>
      </c>
      <c r="L520" s="47">
        <f>IF(OR($A520="",$B520="",$C520=""),"",'OddsRatio_working_3-way'!I519)</f>
        <v>4.0574074570691794</v>
      </c>
      <c r="M520" s="48">
        <f>IF(OR($A520="",$B520="",$C520=""),"",'OddsRatio_working_3-way'!J519)</f>
        <v>1.7903502269974749</v>
      </c>
      <c r="N520" s="49">
        <f t="shared" si="135"/>
        <v>19.664581407351534</v>
      </c>
      <c r="O520" s="50">
        <f t="shared" si="136"/>
        <v>24.805322232116019</v>
      </c>
      <c r="P520" s="50">
        <f t="shared" si="137"/>
        <v>55.530096360532447</v>
      </c>
      <c r="Q520" t="s">
        <v>54</v>
      </c>
      <c r="R520" t="s">
        <v>57</v>
      </c>
      <c r="S520" s="40">
        <v>44163</v>
      </c>
      <c r="T520" s="4">
        <v>100</v>
      </c>
      <c r="U520" s="4">
        <f t="shared" si="138"/>
        <v>79.879275653923543</v>
      </c>
      <c r="V520" s="4">
        <f t="shared" si="139"/>
        <v>74.619289340101517</v>
      </c>
      <c r="W520" s="4">
        <f t="shared" si="140"/>
        <v>43.181818181818187</v>
      </c>
      <c r="X520" s="4">
        <f t="shared" si="141"/>
        <v>82.198892478080296</v>
      </c>
      <c r="Y520" s="4">
        <f t="shared" si="142"/>
        <v>76.938906164258285</v>
      </c>
      <c r="Z520" s="4">
        <f t="shared" si="143"/>
        <v>45.501435005974933</v>
      </c>
      <c r="AA520" s="4">
        <f t="shared" si="144"/>
        <v>-2.3196168241567534</v>
      </c>
      <c r="AB520" s="4">
        <f t="shared" si="145"/>
        <v>-2.3196168241567676</v>
      </c>
      <c r="AC520" s="4">
        <f t="shared" si="146"/>
        <v>-2.3196168241567463</v>
      </c>
      <c r="AF520">
        <v>2.14</v>
      </c>
      <c r="AG520">
        <v>1.78</v>
      </c>
    </row>
    <row r="521" spans="1:33" ht="15" x14ac:dyDescent="0.25">
      <c r="A521">
        <v>4.3600000000000003</v>
      </c>
      <c r="B521">
        <v>3.39</v>
      </c>
      <c r="C521">
        <v>2</v>
      </c>
      <c r="D521" s="45">
        <f t="shared" si="134"/>
        <v>2.4343048902600639E-2</v>
      </c>
      <c r="E521" s="46">
        <f>IF(OR($A521="",$B521="",$C521=""),"",A521*'MPTO_working_3-way'!$I520)</f>
        <v>4.4661356932153389</v>
      </c>
      <c r="F521" s="47">
        <f>IF(OR($A521="",$B521="",$C521=""),"",B521*'MPTO_working_3-way'!$I520)</f>
        <v>3.4725229357798164</v>
      </c>
      <c r="G521" s="48">
        <f>IF(OR($A521="",$B521="",$C521=""),"",C521*'MPTO_working_3-way'!$I520)</f>
        <v>2.0486860978052013</v>
      </c>
      <c r="H521" s="46">
        <f>IF(OR($A521="",$B521="",$C521=""),"",'MPTO_working_3-way'!E520)</f>
        <v>4.5199078510122117</v>
      </c>
      <c r="I521" s="47">
        <f>IF(OR($A521="",$B521="",$C521=""),"",'MPTO_working_3-way'!F520)</f>
        <v>3.4858885866574423</v>
      </c>
      <c r="J521" s="48">
        <f>IF(OR($A521="",$B521="",$C521=""),"",'MPTO_working_3-way'!G520)</f>
        <v>2.0329928292405595</v>
      </c>
      <c r="K521" s="46">
        <f>IF(OR($A521="",$B521="",$C521=""),"",'OddsRatio_working_3-way'!H520)</f>
        <v>4.4921168283218389</v>
      </c>
      <c r="L521" s="47">
        <f>IF(OR($A521="",$B521="",$C521=""),"",'OddsRatio_working_3-way'!I520)</f>
        <v>3.4839759582408321</v>
      </c>
      <c r="M521" s="48">
        <f>IF(OR($A521="",$B521="",$C521=""),"",'OddsRatio_working_3-way'!J520)</f>
        <v>2.0393204846195951</v>
      </c>
      <c r="N521" s="49">
        <f t="shared" si="135"/>
        <v>22.390721390734601</v>
      </c>
      <c r="O521" s="50">
        <f t="shared" si="136"/>
        <v>28.79750597746397</v>
      </c>
      <c r="P521" s="50">
        <f t="shared" si="137"/>
        <v>48.811772631801439</v>
      </c>
      <c r="Q521" t="s">
        <v>120</v>
      </c>
      <c r="R521" t="s">
        <v>155</v>
      </c>
      <c r="S521" s="40">
        <v>44163</v>
      </c>
      <c r="T521" s="4">
        <v>100</v>
      </c>
      <c r="U521" s="4">
        <f t="shared" si="138"/>
        <v>77.064220183486242</v>
      </c>
      <c r="V521" s="4">
        <f t="shared" si="139"/>
        <v>70.501474926253692</v>
      </c>
      <c r="W521" s="4">
        <f t="shared" si="140"/>
        <v>50</v>
      </c>
      <c r="X521" s="4">
        <f t="shared" si="141"/>
        <v>79.498525073746308</v>
      </c>
      <c r="Y521" s="4">
        <f t="shared" si="142"/>
        <v>72.935779816513758</v>
      </c>
      <c r="Z521" s="4">
        <f t="shared" si="143"/>
        <v>52.434304890260073</v>
      </c>
      <c r="AA521" s="4">
        <f t="shared" si="144"/>
        <v>-2.4343048902600657</v>
      </c>
      <c r="AB521" s="4">
        <f t="shared" si="145"/>
        <v>-2.4343048902600657</v>
      </c>
      <c r="AC521" s="4">
        <f t="shared" si="146"/>
        <v>-2.4343048902600728</v>
      </c>
      <c r="AF521">
        <v>2.33</v>
      </c>
      <c r="AG521">
        <v>1.67</v>
      </c>
    </row>
    <row r="522" spans="1:33" ht="15" x14ac:dyDescent="0.25">
      <c r="A522">
        <v>1.36</v>
      </c>
      <c r="B522">
        <v>5.5</v>
      </c>
      <c r="C522">
        <v>9.3699999999999992</v>
      </c>
      <c r="D522" s="45">
        <f t="shared" si="134"/>
        <v>2.3835885377727184E-2</v>
      </c>
      <c r="E522" s="46">
        <f>IF(OR($A522="",$B522="",$C522=""),"",A522*'MPTO_working_3-way'!$I521)</f>
        <v>1.3924168041137091</v>
      </c>
      <c r="F522" s="47">
        <f>IF(OR($A522="",$B522="",$C522=""),"",B522*'MPTO_working_3-way'!$I521)</f>
        <v>5.6310973695774997</v>
      </c>
      <c r="G522" s="48">
        <f>IF(OR($A522="",$B522="",$C522=""),"",C522*'MPTO_working_3-way'!$I521)</f>
        <v>9.5933422459893034</v>
      </c>
      <c r="H522" s="46">
        <f>IF(OR($A522="",$B522="",$C522=""),"",'MPTO_working_3-way'!E521)</f>
        <v>1.3748561474723802</v>
      </c>
      <c r="I522" s="47">
        <f>IF(OR($A522="",$B522="",$C522=""),"",'MPTO_working_3-way'!F521)</f>
        <v>5.7513279903717267</v>
      </c>
      <c r="J522" s="48">
        <f>IF(OR($A522="",$B522="",$C522=""),"",'MPTO_working_3-way'!G521)</f>
        <v>10.123681955184065</v>
      </c>
      <c r="K522" s="46">
        <f>IF(OR($A522="",$B522="",$C522=""),"",'OddsRatio_working_3-way'!H521)</f>
        <v>1.3801997983358611</v>
      </c>
      <c r="L522" s="47">
        <f>IF(OR($A522="",$B522="",$C522=""),"",'OddsRatio_working_3-way'!I521)</f>
        <v>5.7524974791982597</v>
      </c>
      <c r="M522" s="48">
        <f>IF(OR($A522="",$B522="",$C522=""),"",'OddsRatio_working_3-way'!J521)</f>
        <v>9.8396453113087627</v>
      </c>
      <c r="N522" s="49">
        <f t="shared" si="135"/>
        <v>71.817576249125537</v>
      </c>
      <c r="O522" s="50">
        <f t="shared" si="136"/>
        <v>17.758527945238313</v>
      </c>
      <c r="P522" s="50">
        <f t="shared" si="137"/>
        <v>10.423895805636151</v>
      </c>
      <c r="Q522" t="s">
        <v>178</v>
      </c>
      <c r="R522" t="s">
        <v>179</v>
      </c>
      <c r="S522" s="40">
        <v>44163</v>
      </c>
      <c r="T522" s="4">
        <v>100</v>
      </c>
      <c r="U522" s="4">
        <f t="shared" si="138"/>
        <v>26.470588235294116</v>
      </c>
      <c r="V522" s="4">
        <f t="shared" si="139"/>
        <v>81.818181818181827</v>
      </c>
      <c r="W522" s="4">
        <f t="shared" si="140"/>
        <v>89.327641408751333</v>
      </c>
      <c r="X522" s="4">
        <f t="shared" si="141"/>
        <v>28.854176773066847</v>
      </c>
      <c r="Y522" s="4">
        <f t="shared" si="142"/>
        <v>84.201770355954537</v>
      </c>
      <c r="Z522" s="4">
        <f t="shared" si="143"/>
        <v>91.711229946524057</v>
      </c>
      <c r="AA522" s="4">
        <f t="shared" si="144"/>
        <v>-2.3835885377727308</v>
      </c>
      <c r="AB522" s="4">
        <f t="shared" si="145"/>
        <v>-2.3835885377727095</v>
      </c>
      <c r="AC522" s="4">
        <f t="shared" si="146"/>
        <v>-2.3835885377727237</v>
      </c>
      <c r="AF522">
        <v>1.6</v>
      </c>
      <c r="AG522">
        <v>2.4900000000000002</v>
      </c>
    </row>
    <row r="523" spans="1:33" ht="15" x14ac:dyDescent="0.25">
      <c r="A523">
        <v>3.23</v>
      </c>
      <c r="B523">
        <v>2.94</v>
      </c>
      <c r="C523">
        <v>2.61</v>
      </c>
      <c r="D523" s="45">
        <f t="shared" si="134"/>
        <v>3.2875340093690308E-2</v>
      </c>
      <c r="E523" s="46">
        <f>IF(OR($A523="",$B523="",$C523=""),"",A523*'MPTO_working_3-way'!$I522)</f>
        <v>3.3361873485026199</v>
      </c>
      <c r="F523" s="47">
        <f>IF(OR($A523="",$B523="",$C523=""),"",B523*'MPTO_working_3-way'!$I522)</f>
        <v>3.0366534998754493</v>
      </c>
      <c r="G523" s="48">
        <f>IF(OR($A523="",$B523="",$C523=""),"",C523*'MPTO_working_3-way'!$I522)</f>
        <v>2.6958046376445317</v>
      </c>
      <c r="H523" s="46">
        <f>IF(OR($A523="",$B523="",$C523=""),"",'MPTO_working_3-way'!E522)</f>
        <v>3.3485236146804414</v>
      </c>
      <c r="I523" s="47">
        <f>IF(OR($A523="",$B523="",$C523=""),"",'MPTO_working_3-way'!F522)</f>
        <v>3.0378737087087715</v>
      </c>
      <c r="J523" s="48">
        <f>IF(OR($A523="",$B523="",$C523=""),"",'MPTO_working_3-way'!G522)</f>
        <v>2.6868480065355724</v>
      </c>
      <c r="K523" s="46">
        <f>IF(OR($A523="",$B523="",$C523=""),"",'OddsRatio_working_3-way'!H522)</f>
        <v>3.3422660956429997</v>
      </c>
      <c r="L523" s="47">
        <f>IF(OR($A523="",$B523="",$C523=""),"",'OddsRatio_working_3-way'!I522)</f>
        <v>3.0376664688553454</v>
      </c>
      <c r="M523" s="48">
        <f>IF(OR($A523="",$B523="",$C523=""),"",'OddsRatio_working_3-way'!J522)</f>
        <v>2.691053100441807</v>
      </c>
      <c r="N523" s="49">
        <f t="shared" si="135"/>
        <v>29.97433583724936</v>
      </c>
      <c r="O523" s="50">
        <f t="shared" si="136"/>
        <v>32.930988011671921</v>
      </c>
      <c r="P523" s="50">
        <f t="shared" si="137"/>
        <v>37.094676151078716</v>
      </c>
      <c r="Q523" t="s">
        <v>448</v>
      </c>
      <c r="R523" t="s">
        <v>60</v>
      </c>
      <c r="S523" s="40">
        <v>44163</v>
      </c>
      <c r="T523" s="4">
        <v>100</v>
      </c>
      <c r="U523" s="4">
        <f t="shared" si="138"/>
        <v>69.040247678018574</v>
      </c>
      <c r="V523" s="4">
        <f t="shared" si="139"/>
        <v>65.986394557823132</v>
      </c>
      <c r="W523" s="4">
        <f t="shared" si="140"/>
        <v>61.685823754789276</v>
      </c>
      <c r="X523" s="4">
        <f t="shared" si="141"/>
        <v>72.327781687387599</v>
      </c>
      <c r="Y523" s="4">
        <f t="shared" si="142"/>
        <v>69.273928567192158</v>
      </c>
      <c r="Z523" s="4">
        <f t="shared" si="143"/>
        <v>64.973357764158294</v>
      </c>
      <c r="AA523" s="4">
        <f t="shared" si="144"/>
        <v>-3.2875340093690255</v>
      </c>
      <c r="AB523" s="4">
        <f t="shared" si="145"/>
        <v>-3.2875340093690255</v>
      </c>
      <c r="AC523" s="4">
        <f t="shared" si="146"/>
        <v>-3.2875340093690184</v>
      </c>
      <c r="AF523">
        <v>2.8</v>
      </c>
      <c r="AG523">
        <v>1.47</v>
      </c>
    </row>
    <row r="524" spans="1:33" ht="15" x14ac:dyDescent="0.25">
      <c r="A524">
        <v>1.74</v>
      </c>
      <c r="B524">
        <v>3.5</v>
      </c>
      <c r="C524">
        <v>5.74</v>
      </c>
      <c r="D524" s="45">
        <f t="shared" si="134"/>
        <v>3.4642957267011054E-2</v>
      </c>
      <c r="E524" s="46">
        <f>IF(OR($A524="",$B524="",$C524=""),"",A524*'MPTO_working_3-way'!$I523)</f>
        <v>1.8002787456445992</v>
      </c>
      <c r="F524" s="47">
        <f>IF(OR($A524="",$B524="",$C524=""),"",B524*'MPTO_working_3-way'!$I523)</f>
        <v>3.6212503504345386</v>
      </c>
      <c r="G524" s="48">
        <f>IF(OR($A524="",$B524="",$C524=""),"",C524*'MPTO_working_3-way'!$I523)</f>
        <v>5.9388505747126441</v>
      </c>
      <c r="H524" s="46">
        <f>IF(OR($A524="",$B524="",$C524=""),"",'MPTO_working_3-way'!E523)</f>
        <v>1.7756785587294062</v>
      </c>
      <c r="I524" s="47">
        <f>IF(OR($A524="",$B524="",$C524=""),"",'MPTO_working_3-way'!F523)</f>
        <v>3.6474168573793637</v>
      </c>
      <c r="J524" s="48">
        <f>IF(OR($A524="",$B524="",$C524=""),"",'MPTO_working_3-way'!G523)</f>
        <v>6.1474764054164952</v>
      </c>
      <c r="K524" s="46">
        <f>IF(OR($A524="",$B524="",$C524=""),"",'OddsRatio_working_3-way'!H523)</f>
        <v>1.7849064311891145</v>
      </c>
      <c r="L524" s="47">
        <f>IF(OR($A524="",$B524="",$C524=""),"",'OddsRatio_working_3-way'!I523)</f>
        <v>3.6517109161794408</v>
      </c>
      <c r="M524" s="48">
        <f>IF(OR($A524="",$B524="",$C524=""),"",'OddsRatio_working_3-way'!J523)</f>
        <v>6.0276438970762198</v>
      </c>
      <c r="N524" s="49">
        <f t="shared" si="135"/>
        <v>55.546953627003184</v>
      </c>
      <c r="O524" s="50">
        <f t="shared" si="136"/>
        <v>27.614771231710151</v>
      </c>
      <c r="P524" s="50">
        <f t="shared" si="137"/>
        <v>16.838275141286676</v>
      </c>
      <c r="Q524" t="s">
        <v>158</v>
      </c>
      <c r="R524" t="s">
        <v>351</v>
      </c>
      <c r="S524" s="40">
        <v>44163</v>
      </c>
      <c r="T524" s="4">
        <v>100</v>
      </c>
      <c r="U524" s="4">
        <f t="shared" si="138"/>
        <v>42.528735632183903</v>
      </c>
      <c r="V524" s="4">
        <f t="shared" si="139"/>
        <v>71.428571428571431</v>
      </c>
      <c r="W524" s="4">
        <f t="shared" si="140"/>
        <v>82.57839721254355</v>
      </c>
      <c r="X524" s="4">
        <f t="shared" si="141"/>
        <v>45.99303135888502</v>
      </c>
      <c r="Y524" s="4">
        <f t="shared" si="142"/>
        <v>74.89286715527254</v>
      </c>
      <c r="Z524" s="4">
        <f t="shared" si="143"/>
        <v>86.04269293924466</v>
      </c>
      <c r="AA524" s="4">
        <f t="shared" si="144"/>
        <v>-3.464295726701117</v>
      </c>
      <c r="AB524" s="4">
        <f t="shared" si="145"/>
        <v>-3.4642957267011099</v>
      </c>
      <c r="AC524" s="4">
        <f t="shared" si="146"/>
        <v>-3.4642957267011099</v>
      </c>
      <c r="AF524">
        <v>2.34</v>
      </c>
      <c r="AG524">
        <v>1.64</v>
      </c>
    </row>
    <row r="525" spans="1:33" ht="15" x14ac:dyDescent="0.25">
      <c r="A525">
        <v>1.99</v>
      </c>
      <c r="B525">
        <v>3.11</v>
      </c>
      <c r="C525">
        <v>4.78</v>
      </c>
      <c r="D525" s="45">
        <f t="shared" si="134"/>
        <v>3.3260992094700903E-2</v>
      </c>
      <c r="E525" s="46">
        <f>IF(OR($A525="",$B525="",$C525=""),"",A525*'MPTO_working_3-way'!$I524)</f>
        <v>2.0561893742684547</v>
      </c>
      <c r="F525" s="47">
        <f>IF(OR($A525="",$B525="",$C525=""),"",B525*'MPTO_working_3-way'!$I524)</f>
        <v>3.2134416854145198</v>
      </c>
      <c r="G525" s="48">
        <f>IF(OR($A525="",$B525="",$C525=""),"",C525*'MPTO_working_3-way'!$I524)</f>
        <v>4.9389875422126703</v>
      </c>
      <c r="H525" s="46">
        <f>IF(OR($A525="",$B525="",$C525=""),"",'MPTO_working_3-way'!E524)</f>
        <v>2.0348961680208593</v>
      </c>
      <c r="I525" s="47">
        <f>IF(OR($A525="",$B525="",$C525=""),"",'MPTO_working_3-way'!F524)</f>
        <v>3.221064099769452</v>
      </c>
      <c r="J525" s="48">
        <f>IF(OR($A525="",$B525="",$C525=""),"",'MPTO_working_3-way'!G524)</f>
        <v>5.047496346133042</v>
      </c>
      <c r="K525" s="46">
        <f>IF(OR($A525="",$B525="",$C525=""),"",'OddsRatio_working_3-way'!H524)</f>
        <v>2.0437655699539343</v>
      </c>
      <c r="L525" s="47">
        <f>IF(OR($A525="",$B525="",$C525=""),"",'OddsRatio_working_3-way'!I524)</f>
        <v>3.2245912652553548</v>
      </c>
      <c r="M525" s="48">
        <f>IF(OR($A525="",$B525="",$C525=""),"",'OddsRatio_working_3-way'!J524)</f>
        <v>4.9852867216422947</v>
      </c>
      <c r="N525" s="49">
        <f t="shared" si="135"/>
        <v>48.633652742018334</v>
      </c>
      <c r="O525" s="50">
        <f t="shared" si="136"/>
        <v>31.119282622706269</v>
      </c>
      <c r="P525" s="50">
        <f t="shared" si="137"/>
        <v>20.247064635275418</v>
      </c>
      <c r="Q525" t="s">
        <v>58</v>
      </c>
      <c r="R525" t="s">
        <v>335</v>
      </c>
      <c r="S525" s="40">
        <v>44163</v>
      </c>
      <c r="T525" s="4">
        <v>100</v>
      </c>
      <c r="U525" s="4">
        <f t="shared" si="138"/>
        <v>49.748743718592962</v>
      </c>
      <c r="V525" s="4">
        <f t="shared" si="139"/>
        <v>67.845659163987136</v>
      </c>
      <c r="W525" s="4">
        <f t="shared" si="140"/>
        <v>79.079497907949786</v>
      </c>
      <c r="X525" s="4">
        <f t="shared" si="141"/>
        <v>53.07484292806307</v>
      </c>
      <c r="Y525" s="4">
        <f t="shared" si="142"/>
        <v>71.171758373457237</v>
      </c>
      <c r="Z525" s="4">
        <f t="shared" si="143"/>
        <v>82.405597117419887</v>
      </c>
      <c r="AA525" s="4">
        <f t="shared" si="144"/>
        <v>-3.3260992094701081</v>
      </c>
      <c r="AB525" s="4">
        <f t="shared" si="145"/>
        <v>-3.326099209470101</v>
      </c>
      <c r="AC525" s="4">
        <f t="shared" si="146"/>
        <v>-3.326099209470101</v>
      </c>
      <c r="AF525">
        <v>2.56</v>
      </c>
      <c r="AG525">
        <v>1.54</v>
      </c>
    </row>
    <row r="526" spans="1:33" ht="15" x14ac:dyDescent="0.25">
      <c r="A526">
        <v>2.39</v>
      </c>
      <c r="B526">
        <v>3.4</v>
      </c>
      <c r="C526">
        <v>3.07</v>
      </c>
      <c r="D526" s="45">
        <f t="shared" si="134"/>
        <v>3.8260587922628986E-2</v>
      </c>
      <c r="E526" s="46">
        <f>IF(OR($A526="",$B526="",$C526=""),"",A526*'MPTO_working_3-way'!$I525)</f>
        <v>2.4814428051350834</v>
      </c>
      <c r="F526" s="47">
        <f>IF(OR($A526="",$B526="",$C526=""),"",B526*'MPTO_working_3-way'!$I525)</f>
        <v>3.5300859989369386</v>
      </c>
      <c r="G526" s="48">
        <f>IF(OR($A526="",$B526="",$C526=""),"",C526*'MPTO_working_3-way'!$I525)</f>
        <v>3.1874600049224706</v>
      </c>
      <c r="H526" s="46">
        <f>IF(OR($A526="",$B526="",$C526=""),"",'MPTO_working_3-way'!E525)</f>
        <v>2.4651397650555738</v>
      </c>
      <c r="I526" s="47">
        <f>IF(OR($A526="",$B526="",$C526=""),"",'MPTO_working_3-way'!F525)</f>
        <v>3.5541134668919554</v>
      </c>
      <c r="J526" s="48">
        <f>IF(OR($A526="",$B526="",$C526=""),"",'MPTO_working_3-way'!G525)</f>
        <v>3.1950987725158297</v>
      </c>
      <c r="K526" s="46">
        <f>IF(OR($A526="",$B526="",$C526=""),"",'OddsRatio_working_3-way'!H525)</f>
        <v>2.4723627521906888</v>
      </c>
      <c r="L526" s="47">
        <f>IF(OR($A526="",$B526="",$C526=""),"",'OddsRatio_working_3-way'!I525)</f>
        <v>3.5422090685306862</v>
      </c>
      <c r="M526" s="48">
        <f>IF(OR($A526="",$B526="",$C526=""),"",'OddsRatio_working_3-way'!J525)</f>
        <v>3.1926553216077167</v>
      </c>
      <c r="N526" s="49">
        <f t="shared" si="135"/>
        <v>40.299135564624166</v>
      </c>
      <c r="O526" s="50">
        <f t="shared" si="136"/>
        <v>28.327921764544641</v>
      </c>
      <c r="P526" s="50">
        <f t="shared" si="137"/>
        <v>31.3729426708312</v>
      </c>
      <c r="Q526" t="s">
        <v>168</v>
      </c>
      <c r="R526" t="s">
        <v>125</v>
      </c>
      <c r="S526" s="40">
        <v>44163</v>
      </c>
      <c r="T526" s="4">
        <v>100</v>
      </c>
      <c r="U526" s="4">
        <f t="shared" si="138"/>
        <v>58.15899581589958</v>
      </c>
      <c r="V526" s="4">
        <f t="shared" si="139"/>
        <v>70.588235294117652</v>
      </c>
      <c r="W526" s="4">
        <f t="shared" si="140"/>
        <v>67.426710097719877</v>
      </c>
      <c r="X526" s="4">
        <f t="shared" si="141"/>
        <v>61.985054608162486</v>
      </c>
      <c r="Y526" s="4">
        <f t="shared" si="142"/>
        <v>74.414294086380551</v>
      </c>
      <c r="Z526" s="4">
        <f t="shared" si="143"/>
        <v>71.252768889982775</v>
      </c>
      <c r="AA526" s="4">
        <f t="shared" si="144"/>
        <v>-3.8260587922629057</v>
      </c>
      <c r="AB526" s="4">
        <f t="shared" si="145"/>
        <v>-3.8260587922628986</v>
      </c>
      <c r="AC526" s="4">
        <f t="shared" si="146"/>
        <v>-3.8260587922628986</v>
      </c>
      <c r="AF526">
        <v>1.83</v>
      </c>
      <c r="AG526">
        <v>2.0299999999999998</v>
      </c>
    </row>
    <row r="527" spans="1:33" ht="15" x14ac:dyDescent="0.25">
      <c r="A527">
        <v>1.33</v>
      </c>
      <c r="B527">
        <v>5.34</v>
      </c>
      <c r="C527">
        <v>9.3800000000000008</v>
      </c>
      <c r="D527" s="45">
        <f t="shared" si="134"/>
        <v>4.5755424953461965E-2</v>
      </c>
      <c r="E527" s="46">
        <f>IF(OR($A527="",$B527="",$C527=""),"",A527*'MPTO_working_3-way'!$I526)</f>
        <v>1.3908547151881046</v>
      </c>
      <c r="F527" s="47">
        <f>IF(OR($A527="",$B527="",$C527=""),"",B527*'MPTO_working_3-way'!$I526)</f>
        <v>5.5843339692514871</v>
      </c>
      <c r="G527" s="48">
        <f>IF(OR($A527="",$B527="",$C527=""),"",C527*'MPTO_working_3-way'!$I526)</f>
        <v>9.8091858860634744</v>
      </c>
      <c r="H527" s="46">
        <f>IF(OR($A527="",$B527="",$C527=""),"",'MPTO_working_3-way'!E526)</f>
        <v>1.3575375197062975</v>
      </c>
      <c r="I527" s="47">
        <f>IF(OR($A527="",$B527="",$C527=""),"",'MPTO_working_3-way'!F526)</f>
        <v>5.8134766046553672</v>
      </c>
      <c r="J527" s="48">
        <f>IF(OR($A527="",$B527="",$C527=""),"",'MPTO_working_3-way'!G526)</f>
        <v>10.945948930127422</v>
      </c>
      <c r="K527" s="46">
        <f>IF(OR($A527="",$B527="",$C527=""),"",'OddsRatio_working_3-way'!H526)</f>
        <v>1.3670504813370856</v>
      </c>
      <c r="L527" s="47">
        <f>IF(OR($A527="",$B527="",$C527=""),"",'OddsRatio_working_3-way'!I526)</f>
        <v>5.8272699666756127</v>
      </c>
      <c r="M527" s="48">
        <f>IF(OR($A527="",$B527="",$C527=""),"",'OddsRatio_working_3-way'!J526)</f>
        <v>10.32085767759024</v>
      </c>
      <c r="N527" s="49">
        <f t="shared" si="135"/>
        <v>71.898235601462957</v>
      </c>
      <c r="O527" s="50">
        <f t="shared" si="136"/>
        <v>17.907238455046016</v>
      </c>
      <c r="P527" s="50">
        <f t="shared" si="137"/>
        <v>10.194525943491016</v>
      </c>
      <c r="Q527" t="s">
        <v>66</v>
      </c>
      <c r="R527" t="s">
        <v>67</v>
      </c>
      <c r="S527" s="40">
        <v>44163</v>
      </c>
      <c r="T527" s="4">
        <v>100</v>
      </c>
      <c r="U527" s="4">
        <f t="shared" si="138"/>
        <v>24.81203007518797</v>
      </c>
      <c r="V527" s="4">
        <f t="shared" si="139"/>
        <v>81.273408239700387</v>
      </c>
      <c r="W527" s="4">
        <f t="shared" si="140"/>
        <v>89.339019189765466</v>
      </c>
      <c r="X527" s="4">
        <f t="shared" si="141"/>
        <v>29.387572570534171</v>
      </c>
      <c r="Y527" s="4">
        <f t="shared" si="142"/>
        <v>85.848950735046571</v>
      </c>
      <c r="Z527" s="4">
        <f t="shared" si="143"/>
        <v>93.91456168511165</v>
      </c>
      <c r="AA527" s="4">
        <f t="shared" si="144"/>
        <v>-4.5755424953462018</v>
      </c>
      <c r="AB527" s="4">
        <f t="shared" si="145"/>
        <v>-4.5755424953461841</v>
      </c>
      <c r="AC527" s="4">
        <f t="shared" si="146"/>
        <v>-4.5755424953461841</v>
      </c>
      <c r="AF527">
        <v>1.65</v>
      </c>
      <c r="AG527">
        <v>2.2799999999999998</v>
      </c>
    </row>
    <row r="528" spans="1:33" ht="15" x14ac:dyDescent="0.25">
      <c r="A528">
        <v>3.35</v>
      </c>
      <c r="B528">
        <v>3.55</v>
      </c>
      <c r="C528">
        <v>2.1800000000000002</v>
      </c>
      <c r="D528" s="45">
        <f t="shared" si="134"/>
        <v>3.8913199861912773E-2</v>
      </c>
      <c r="E528" s="46">
        <f>IF(OR($A528="",$B528="",$C528=""),"",A528*'MPTO_working_3-way'!$I527)</f>
        <v>3.4803592195374078</v>
      </c>
      <c r="F528" s="47">
        <f>IF(OR($A528="",$B528="",$C528=""),"",B528*'MPTO_working_3-way'!$I527)</f>
        <v>3.6881418595097903</v>
      </c>
      <c r="G528" s="48">
        <f>IF(OR($A528="",$B528="",$C528=""),"",C528*'MPTO_working_3-way'!$I527)</f>
        <v>2.2648307756989698</v>
      </c>
      <c r="H528" s="46">
        <f>IF(OR($A528="",$B528="",$C528=""),"",'MPTO_working_3-way'!E527)</f>
        <v>3.5021805058053013</v>
      </c>
      <c r="I528" s="47">
        <f>IF(OR($A528="",$B528="",$C528=""),"",'MPTO_working_3-way'!F527)</f>
        <v>3.7213584591498141</v>
      </c>
      <c r="J528" s="48">
        <f>IF(OR($A528="",$B528="",$C528=""),"",'MPTO_working_3-way'!G527)</f>
        <v>2.2434375148729475</v>
      </c>
      <c r="K528" s="46">
        <f>IF(OR($A528="",$B528="",$C528=""),"",'OddsRatio_working_3-way'!H527)</f>
        <v>3.4940321951284621</v>
      </c>
      <c r="L528" s="47">
        <f>IF(OR($A528="",$B528="",$C528=""),"",'OddsRatio_working_3-way'!I527)</f>
        <v>3.7062902542883309</v>
      </c>
      <c r="M528" s="48">
        <f>IF(OR($A528="",$B528="",$C528=""),"",'OddsRatio_working_3-way'!J527)</f>
        <v>2.2523225490432282</v>
      </c>
      <c r="N528" s="49">
        <f t="shared" si="135"/>
        <v>28.73266628301992</v>
      </c>
      <c r="O528" s="50">
        <f t="shared" si="136"/>
        <v>27.11392452059626</v>
      </c>
      <c r="P528" s="50">
        <f t="shared" si="137"/>
        <v>44.153409196383819</v>
      </c>
      <c r="Q528" t="s">
        <v>164</v>
      </c>
      <c r="R528" t="s">
        <v>129</v>
      </c>
      <c r="S528" s="40">
        <v>44163</v>
      </c>
      <c r="T528" s="4">
        <v>100</v>
      </c>
      <c r="U528" s="4">
        <f t="shared" si="138"/>
        <v>70.149253731343279</v>
      </c>
      <c r="V528" s="4">
        <f t="shared" si="139"/>
        <v>71.83098591549296</v>
      </c>
      <c r="W528" s="4">
        <f t="shared" si="140"/>
        <v>54.128440366972484</v>
      </c>
      <c r="X528" s="4">
        <f t="shared" si="141"/>
        <v>74.040573717534556</v>
      </c>
      <c r="Y528" s="4">
        <f t="shared" si="142"/>
        <v>75.722305901684223</v>
      </c>
      <c r="Z528" s="4">
        <f t="shared" si="143"/>
        <v>58.019760353163761</v>
      </c>
      <c r="AA528" s="4">
        <f t="shared" si="144"/>
        <v>-3.8913199861912773</v>
      </c>
      <c r="AB528" s="4">
        <f t="shared" si="145"/>
        <v>-3.8913199861912631</v>
      </c>
      <c r="AC528" s="4">
        <f t="shared" si="146"/>
        <v>-3.8913199861912773</v>
      </c>
      <c r="AF528">
        <v>1.78</v>
      </c>
      <c r="AG528">
        <v>2.0699999999999998</v>
      </c>
    </row>
    <row r="529" spans="1:35" s="28" customFormat="1" ht="15" x14ac:dyDescent="0.25">
      <c r="A529" s="23">
        <v>2.1800000000000002</v>
      </c>
      <c r="B529" s="23">
        <v>4.03</v>
      </c>
      <c r="C529" s="23">
        <v>3.11</v>
      </c>
      <c r="D529" s="24">
        <f t="shared" si="134"/>
        <v>2.8397962506780949E-2</v>
      </c>
      <c r="E529" s="25">
        <f>IF(OR($A529="",$B529="",$C529=""),"",A529*'MPTO_working_3-way'!$I528)</f>
        <v>2.2419075582647827</v>
      </c>
      <c r="F529" s="26">
        <f>IF(OR($A529="",$B529="",$C529=""),"",B529*'MPTO_working_3-way'!$I528)</f>
        <v>4.1444437889023273</v>
      </c>
      <c r="G529" s="27">
        <f>IF(OR($A529="",$B529="",$C529=""),"",C529*'MPTO_working_3-way'!$I528)</f>
        <v>3.1983176633960886</v>
      </c>
      <c r="H529" s="25">
        <f>IF(OR($A529="",$B529="",$C529=""),"",'MPTO_working_3-way'!E528)</f>
        <v>2.2259340472410463</v>
      </c>
      <c r="I529" s="26">
        <f>IF(OR($A529="",$B529="",$C529=""),"",'MPTO_working_3-way'!F528)</f>
        <v>4.1898334724870718</v>
      </c>
      <c r="J529" s="27">
        <f>IF(OR($A529="",$B529="",$C529=""),"",'MPTO_working_3-way'!G528)</f>
        <v>3.2043330698232002</v>
      </c>
      <c r="K529" s="25">
        <f>IF(OR($A529="",$B529="",$C529=""),"",'OddsRatio_working_3-way'!H528)</f>
        <v>2.2328006838922128</v>
      </c>
      <c r="L529" s="26">
        <f>IF(OR($A529="",$B529="",$C529=""),"",'OddsRatio_working_3-way'!I528)</f>
        <v>4.1655814171130547</v>
      </c>
      <c r="M529" s="27">
        <f>IF(OR($A529="",$B529="",$C529=""),"",'OddsRatio_working_3-way'!J528)</f>
        <v>3.2044147822140414</v>
      </c>
      <c r="N529" s="67">
        <f t="shared" si="135"/>
        <v>44.604872146199973</v>
      </c>
      <c r="O529" s="68">
        <f t="shared" si="136"/>
        <v>24.128690143601972</v>
      </c>
      <c r="P529" s="68">
        <f t="shared" si="137"/>
        <v>31.266437710198058</v>
      </c>
      <c r="Q529" s="23" t="s">
        <v>232</v>
      </c>
      <c r="R529" s="23" t="s">
        <v>239</v>
      </c>
      <c r="S529" s="79">
        <v>44164</v>
      </c>
      <c r="T529" s="28">
        <v>100</v>
      </c>
      <c r="U529" s="28">
        <f t="shared" si="138"/>
        <v>54.128440366972484</v>
      </c>
      <c r="V529" s="28">
        <f t="shared" si="139"/>
        <v>75.186104218362274</v>
      </c>
      <c r="W529" s="28">
        <f t="shared" si="140"/>
        <v>67.845659163987136</v>
      </c>
      <c r="X529" s="28">
        <f t="shared" si="141"/>
        <v>56.968236617650582</v>
      </c>
      <c r="Y529" s="28">
        <f t="shared" si="142"/>
        <v>78.025900469040394</v>
      </c>
      <c r="Z529" s="28">
        <f t="shared" si="143"/>
        <v>70.685455414665228</v>
      </c>
      <c r="AA529" s="28">
        <f t="shared" si="144"/>
        <v>-2.8397962506780985</v>
      </c>
      <c r="AB529" s="28">
        <f t="shared" si="145"/>
        <v>-2.8397962506781198</v>
      </c>
      <c r="AC529" s="28">
        <f t="shared" si="146"/>
        <v>-2.8397962506780914</v>
      </c>
      <c r="AD529" s="43"/>
      <c r="AE529" s="43"/>
      <c r="AF529" s="23">
        <v>1.47</v>
      </c>
      <c r="AG529" s="23">
        <v>2.8</v>
      </c>
      <c r="AH529" s="43"/>
      <c r="AI529" s="43"/>
    </row>
    <row r="530" spans="1:35" ht="15" x14ac:dyDescent="0.25">
      <c r="A530">
        <v>1.5</v>
      </c>
      <c r="B530">
        <v>4.8499999999999996</v>
      </c>
      <c r="C530">
        <v>6.03</v>
      </c>
      <c r="D530" s="45">
        <f t="shared" si="134"/>
        <v>3.8689712947290955E-2</v>
      </c>
      <c r="E530" s="46">
        <f>IF(OR($A530="",$B530="",$C530=""),"",A530*'MPTO_working_3-way'!$I529)</f>
        <v>1.5580345694209363</v>
      </c>
      <c r="F530" s="47">
        <f>IF(OR($A530="",$B530="",$C530=""),"",B530*'MPTO_working_3-way'!$I529)</f>
        <v>5.0376451077943605</v>
      </c>
      <c r="G530" s="48">
        <f>IF(OR($A530="",$B530="",$C530=""),"",C530*'MPTO_working_3-way'!$I529)</f>
        <v>6.2632989690721645</v>
      </c>
      <c r="H530" s="46">
        <f>IF(OR($A530="",$B530="",$C530=""),"",'MPTO_working_3-way'!E529)</f>
        <v>1.529589693076125</v>
      </c>
      <c r="I530" s="47">
        <f>IF(OR($A530="",$B530="",$C530=""),"",'MPTO_working_3-way'!F529)</f>
        <v>5.1736002594569088</v>
      </c>
      <c r="J530" s="48">
        <f>IF(OR($A530="",$B530="",$C530=""),"",'MPTO_working_3-way'!G529)</f>
        <v>6.5384730036889351</v>
      </c>
      <c r="K530" s="46">
        <f>IF(OR($A530="",$B530="",$C530=""),"",'OddsRatio_working_3-way'!H529)</f>
        <v>1.5386263717526301</v>
      </c>
      <c r="L530" s="47">
        <f>IF(OR($A530="",$B530="",$C530=""),"",'OddsRatio_working_3-way'!I529)</f>
        <v>5.1474230624952515</v>
      </c>
      <c r="M530" s="48">
        <f>IF(OR($A530="",$B530="",$C530=""),"",'OddsRatio_working_3-way'!J529)</f>
        <v>6.418581299831458</v>
      </c>
      <c r="N530" s="49">
        <f t="shared" si="135"/>
        <v>64.183428251637764</v>
      </c>
      <c r="O530" s="50">
        <f t="shared" si="136"/>
        <v>19.850544820094154</v>
      </c>
      <c r="P530" s="50">
        <f t="shared" si="137"/>
        <v>15.966026928268098</v>
      </c>
      <c r="Q530" t="s">
        <v>236</v>
      </c>
      <c r="R530" t="s">
        <v>240</v>
      </c>
      <c r="S530" s="40">
        <v>44164</v>
      </c>
      <c r="T530" s="4">
        <v>100</v>
      </c>
      <c r="U530" s="4">
        <f t="shared" si="138"/>
        <v>33.333333333333329</v>
      </c>
      <c r="V530" s="4">
        <f t="shared" si="139"/>
        <v>79.38144329896906</v>
      </c>
      <c r="W530" s="4">
        <f t="shared" si="140"/>
        <v>83.41625207296849</v>
      </c>
      <c r="X530" s="4">
        <f t="shared" si="141"/>
        <v>37.202304628062436</v>
      </c>
      <c r="Y530" s="4">
        <f t="shared" si="142"/>
        <v>83.250414593698167</v>
      </c>
      <c r="Z530" s="4">
        <f t="shared" si="143"/>
        <v>87.285223367697597</v>
      </c>
      <c r="AA530" s="4">
        <f t="shared" si="144"/>
        <v>-3.8689712947291071</v>
      </c>
      <c r="AB530" s="4">
        <f t="shared" si="145"/>
        <v>-3.8689712947291071</v>
      </c>
      <c r="AC530" s="4">
        <f t="shared" si="146"/>
        <v>-3.8689712947291071</v>
      </c>
      <c r="AF530">
        <v>1.43</v>
      </c>
      <c r="AG530">
        <v>2.89</v>
      </c>
    </row>
    <row r="531" spans="1:35" ht="15" x14ac:dyDescent="0.25">
      <c r="A531">
        <v>2.2400000000000002</v>
      </c>
      <c r="B531">
        <v>3.6</v>
      </c>
      <c r="C531">
        <v>3.29</v>
      </c>
      <c r="D531" s="45">
        <f t="shared" si="134"/>
        <v>2.8157716987504244E-2</v>
      </c>
      <c r="E531" s="46">
        <f>IF(OR($A531="",$B531="",$C531=""),"",A531*'MPTO_working_3-way'!$I530)</f>
        <v>2.3030732860520096</v>
      </c>
      <c r="F531" s="47">
        <f>IF(OR($A531="",$B531="",$C531=""),"",B531*'MPTO_working_3-way'!$I530)</f>
        <v>3.7013677811550152</v>
      </c>
      <c r="G531" s="48">
        <f>IF(OR($A531="",$B531="",$C531=""),"",C531*'MPTO_working_3-way'!$I530)</f>
        <v>3.3826388888888892</v>
      </c>
      <c r="H531" s="46">
        <f>IF(OR($A531="",$B531="",$C531=""),"",'MPTO_working_3-way'!E530)</f>
        <v>2.2881061240260161</v>
      </c>
      <c r="I531" s="47">
        <f>IF(OR($A531="",$B531="",$C531=""),"",'MPTO_working_3-way'!F530)</f>
        <v>3.7258952445865883</v>
      </c>
      <c r="J531" s="48">
        <f>IF(OR($A531="",$B531="",$C531=""),"",'MPTO_working_3-way'!G530)</f>
        <v>3.3948311278842027</v>
      </c>
      <c r="K531" s="46">
        <f>IF(OR($A531="",$B531="",$C531=""),"",'OddsRatio_working_3-way'!H530)</f>
        <v>2.2944704996770868</v>
      </c>
      <c r="L531" s="47">
        <f>IF(OR($A531="",$B531="",$C531=""),"",'OddsRatio_working_3-way'!I530)</f>
        <v>3.7142123380326018</v>
      </c>
      <c r="M531" s="48">
        <f>IF(OR($A531="",$B531="",$C531=""),"",'OddsRatio_working_3-way'!J530)</f>
        <v>3.3905947131133303</v>
      </c>
      <c r="N531" s="49">
        <f t="shared" si="135"/>
        <v>43.420242250051324</v>
      </c>
      <c r="O531" s="50">
        <f t="shared" si="136"/>
        <v>27.017039622254156</v>
      </c>
      <c r="P531" s="50">
        <f t="shared" si="137"/>
        <v>29.562718127694517</v>
      </c>
      <c r="Q531" t="s">
        <v>243</v>
      </c>
      <c r="R531" t="s">
        <v>245</v>
      </c>
      <c r="S531" s="40">
        <v>44164</v>
      </c>
      <c r="T531" s="4">
        <v>100</v>
      </c>
      <c r="U531" s="4">
        <f t="shared" si="138"/>
        <v>55.357142857142868</v>
      </c>
      <c r="V531" s="4">
        <f t="shared" si="139"/>
        <v>72.222222222222229</v>
      </c>
      <c r="W531" s="4">
        <f t="shared" si="140"/>
        <v>69.6048632218845</v>
      </c>
      <c r="X531" s="4">
        <f t="shared" si="141"/>
        <v>58.172914555893286</v>
      </c>
      <c r="Y531" s="4">
        <f t="shared" si="142"/>
        <v>75.037993920972639</v>
      </c>
      <c r="Z531" s="4">
        <f t="shared" si="143"/>
        <v>72.420634920634924</v>
      </c>
      <c r="AA531" s="4">
        <f t="shared" si="144"/>
        <v>-2.8157716987504173</v>
      </c>
      <c r="AB531" s="4">
        <f t="shared" si="145"/>
        <v>-2.8157716987504102</v>
      </c>
      <c r="AC531" s="4">
        <f t="shared" si="146"/>
        <v>-2.8157716987504244</v>
      </c>
      <c r="AF531">
        <v>1.82</v>
      </c>
      <c r="AG531">
        <v>2.06</v>
      </c>
    </row>
    <row r="532" spans="1:35" ht="15" x14ac:dyDescent="0.25">
      <c r="A532">
        <v>2.25</v>
      </c>
      <c r="B532">
        <v>3.74</v>
      </c>
      <c r="C532">
        <v>3.1</v>
      </c>
      <c r="D532" s="45">
        <f t="shared" si="134"/>
        <v>3.4404768750119663E-2</v>
      </c>
      <c r="E532" s="46">
        <f>IF(OR($A532="",$B532="",$C532=""),"",A532*'MPTO_working_3-way'!$I531)</f>
        <v>2.3274107296877693</v>
      </c>
      <c r="F532" s="47">
        <f>IF(OR($A532="",$B532="",$C532=""),"",B532*'MPTO_working_3-way'!$I531)</f>
        <v>3.8686738351254477</v>
      </c>
      <c r="G532" s="48">
        <f>IF(OR($A532="",$B532="",$C532=""),"",C532*'MPTO_working_3-way'!$I531)</f>
        <v>3.2066547831253711</v>
      </c>
      <c r="H532" s="46">
        <f>IF(OR($A532="",$B532="",$C532=""),"",'MPTO_working_3-way'!E531)</f>
        <v>2.3095958329029496</v>
      </c>
      <c r="I532" s="47">
        <f>IF(OR($A532="",$B532="",$C532=""),"",'MPTO_working_3-way'!F531)</f>
        <v>3.9076020471851201</v>
      </c>
      <c r="J532" s="48">
        <f>IF(OR($A532="",$B532="",$C532=""),"",'MPTO_working_3-way'!G531)</f>
        <v>3.2142725125782934</v>
      </c>
      <c r="K532" s="46">
        <f>IF(OR($A532="",$B532="",$C532=""),"",'OddsRatio_working_3-way'!H531)</f>
        <v>2.3172987967092658</v>
      </c>
      <c r="L532" s="47">
        <f>IF(OR($A532="",$B532="",$C532=""),"",'OddsRatio_working_3-way'!I531)</f>
        <v>3.8875189623867112</v>
      </c>
      <c r="M532" s="48">
        <f>IF(OR($A532="",$B532="",$C532=""),"",'OddsRatio_working_3-way'!J531)</f>
        <v>3.2130619784715666</v>
      </c>
      <c r="N532" s="49">
        <f t="shared" si="135"/>
        <v>42.966202193892684</v>
      </c>
      <c r="O532" s="50">
        <f t="shared" si="136"/>
        <v>25.848651052475542</v>
      </c>
      <c r="P532" s="50">
        <f t="shared" si="137"/>
        <v>31.185146753631781</v>
      </c>
      <c r="Q532" t="s">
        <v>237</v>
      </c>
      <c r="R532" t="s">
        <v>235</v>
      </c>
      <c r="S532" s="40">
        <v>44164</v>
      </c>
      <c r="T532" s="4">
        <v>100</v>
      </c>
      <c r="U532" s="4">
        <f t="shared" si="138"/>
        <v>55.55555555555555</v>
      </c>
      <c r="V532" s="4">
        <f t="shared" si="139"/>
        <v>73.262032085561486</v>
      </c>
      <c r="W532" s="4">
        <f t="shared" si="140"/>
        <v>67.741935483870961</v>
      </c>
      <c r="X532" s="4">
        <f t="shared" si="141"/>
        <v>58.996032430567524</v>
      </c>
      <c r="Y532" s="4">
        <f t="shared" si="142"/>
        <v>76.702508960573468</v>
      </c>
      <c r="Z532" s="4">
        <f t="shared" si="143"/>
        <v>71.182412358882942</v>
      </c>
      <c r="AA532" s="4">
        <f t="shared" si="144"/>
        <v>-3.4404768750119743</v>
      </c>
      <c r="AB532" s="4">
        <f t="shared" si="145"/>
        <v>-3.4404768750119814</v>
      </c>
      <c r="AC532" s="4">
        <f t="shared" si="146"/>
        <v>-3.4404768750119814</v>
      </c>
      <c r="AF532">
        <v>1.7</v>
      </c>
      <c r="AG532">
        <v>2.2200000000000002</v>
      </c>
    </row>
    <row r="533" spans="1:35" ht="15" x14ac:dyDescent="0.25">
      <c r="A533">
        <v>1.82</v>
      </c>
      <c r="B533">
        <v>3.93</v>
      </c>
      <c r="C533">
        <v>4.55</v>
      </c>
      <c r="D533" s="45">
        <f t="shared" si="134"/>
        <v>2.3683695439420394E-2</v>
      </c>
      <c r="E533" s="46">
        <f>IF(OR($A533="",$B533="",$C533=""),"",A533*'MPTO_working_3-way'!$I532)</f>
        <v>1.8631043256997453</v>
      </c>
      <c r="F533" s="47">
        <f>IF(OR($A533="",$B533="",$C533=""),"",B533*'MPTO_working_3-way'!$I532)</f>
        <v>4.0230769230769221</v>
      </c>
      <c r="G533" s="48">
        <f>IF(OR($A533="",$B533="",$C533=""),"",C533*'MPTO_working_3-way'!$I532)</f>
        <v>4.6577608142493627</v>
      </c>
      <c r="H533" s="46">
        <f>IF(OR($A533="",$B533="",$C533=""),"",'MPTO_working_3-way'!E532)</f>
        <v>1.8465311601810575</v>
      </c>
      <c r="I533" s="47">
        <f>IF(OR($A533="",$B533="",$C533=""),"",'MPTO_working_3-way'!F532)</f>
        <v>4.0558348769515735</v>
      </c>
      <c r="J533" s="48">
        <f>IF(OR($A533="",$B533="",$C533=""),"",'MPTO_working_3-way'!G532)</f>
        <v>4.7195266792768198</v>
      </c>
      <c r="K533" s="46">
        <f>IF(OR($A533="",$B533="",$C533=""),"",'OddsRatio_working_3-way'!H532)</f>
        <v>1.8527104933753633</v>
      </c>
      <c r="L533" s="47">
        <f>IF(OR($A533="",$B533="",$C533=""),"",'OddsRatio_working_3-way'!I532)</f>
        <v>4.0468801775485508</v>
      </c>
      <c r="M533" s="48">
        <f>IF(OR($A533="",$B533="",$C533=""),"",'OddsRatio_working_3-way'!J532)</f>
        <v>4.6916125018079713</v>
      </c>
      <c r="N533" s="49">
        <f t="shared" si="135"/>
        <v>53.673859601201869</v>
      </c>
      <c r="O533" s="50">
        <f t="shared" si="136"/>
        <v>24.856596558317406</v>
      </c>
      <c r="P533" s="50">
        <f t="shared" si="137"/>
        <v>21.46954384048075</v>
      </c>
      <c r="Q533" t="s">
        <v>382</v>
      </c>
      <c r="R533" t="s">
        <v>369</v>
      </c>
      <c r="S533" s="40">
        <v>44164</v>
      </c>
      <c r="T533" s="4">
        <v>100</v>
      </c>
      <c r="U533" s="4">
        <f t="shared" si="138"/>
        <v>45.054945054945051</v>
      </c>
      <c r="V533" s="4">
        <f t="shared" si="139"/>
        <v>74.554707379134854</v>
      </c>
      <c r="W533" s="4">
        <f t="shared" si="140"/>
        <v>78.021978021978015</v>
      </c>
      <c r="X533" s="4">
        <f t="shared" si="141"/>
        <v>47.423314598887117</v>
      </c>
      <c r="Y533" s="4">
        <f t="shared" si="142"/>
        <v>76.92307692307692</v>
      </c>
      <c r="Z533" s="4">
        <f t="shared" si="143"/>
        <v>80.390347565920067</v>
      </c>
      <c r="AA533" s="4">
        <f t="shared" si="144"/>
        <v>-2.368369543942066</v>
      </c>
      <c r="AB533" s="4">
        <f t="shared" si="145"/>
        <v>-2.368369543942066</v>
      </c>
      <c r="AC533" s="4">
        <f t="shared" si="146"/>
        <v>-2.3683695439420518</v>
      </c>
      <c r="AF533">
        <v>1.61</v>
      </c>
      <c r="AG533">
        <v>2.4500000000000002</v>
      </c>
    </row>
    <row r="534" spans="1:35" ht="15" x14ac:dyDescent="0.25">
      <c r="A534">
        <v>3.45</v>
      </c>
      <c r="B534">
        <v>3.91</v>
      </c>
      <c r="C534">
        <v>2.09</v>
      </c>
      <c r="D534" s="45">
        <f t="shared" si="134"/>
        <v>2.4078447688624216E-2</v>
      </c>
      <c r="E534" s="46">
        <f>IF(OR($A534="",$B534="",$C534=""),"",A534*'MPTO_working_3-way'!$I533)</f>
        <v>3.5330706445257536</v>
      </c>
      <c r="F534" s="47">
        <f>IF(OR($A534="",$B534="",$C534=""),"",B534*'MPTO_working_3-way'!$I533)</f>
        <v>4.0041467304625211</v>
      </c>
      <c r="G534" s="48">
        <f>IF(OR($A534="",$B534="",$C534=""),"",C534*'MPTO_working_3-way'!$I533)</f>
        <v>2.1403239556692246</v>
      </c>
      <c r="H534" s="46">
        <f>IF(OR($A534="",$B534="",$C534=""),"",'MPTO_working_3-way'!E533)</f>
        <v>3.5482518562117371</v>
      </c>
      <c r="I534" s="47">
        <f>IF(OR($A534="",$B534="",$C534=""),"",'MPTO_working_3-way'!F533)</f>
        <v>4.0366800770594473</v>
      </c>
      <c r="J534" s="48">
        <f>IF(OR($A534="",$B534="",$C534=""),"",'MPTO_working_3-way'!G533)</f>
        <v>2.1256571588771003</v>
      </c>
      <c r="K534" s="46">
        <f>IF(OR($A534="",$B534="",$C534=""),"",'OddsRatio_working_3-way'!H533)</f>
        <v>3.5436172177268594</v>
      </c>
      <c r="L534" s="47">
        <f>IF(OR($A534="",$B534="",$C534=""),"",'OddsRatio_working_3-way'!I533)</f>
        <v>4.0211943279939435</v>
      </c>
      <c r="M534" s="48">
        <f>IF(OR($A534="",$B534="",$C534=""),"",'OddsRatio_working_3-way'!J533)</f>
        <v>2.1316501091111335</v>
      </c>
      <c r="N534" s="49">
        <f t="shared" si="135"/>
        <v>28.303991077829991</v>
      </c>
      <c r="O534" s="50">
        <f t="shared" si="136"/>
        <v>24.974109774555874</v>
      </c>
      <c r="P534" s="50">
        <f t="shared" si="137"/>
        <v>46.72189914761411</v>
      </c>
      <c r="Q534" t="s">
        <v>380</v>
      </c>
      <c r="R534" t="s">
        <v>363</v>
      </c>
      <c r="S534" s="40">
        <v>44164</v>
      </c>
      <c r="T534" s="4">
        <v>100</v>
      </c>
      <c r="U534" s="4">
        <f t="shared" si="138"/>
        <v>71.014492753623188</v>
      </c>
      <c r="V534" s="4">
        <f t="shared" si="139"/>
        <v>74.424552429667528</v>
      </c>
      <c r="W534" s="4">
        <f t="shared" si="140"/>
        <v>52.153110047846894</v>
      </c>
      <c r="X534" s="4">
        <f t="shared" si="141"/>
        <v>73.422337522485591</v>
      </c>
      <c r="Y534" s="4">
        <f t="shared" si="142"/>
        <v>76.832397198529918</v>
      </c>
      <c r="Z534" s="4">
        <f t="shared" si="143"/>
        <v>54.560954816709298</v>
      </c>
      <c r="AA534" s="4">
        <f t="shared" si="144"/>
        <v>-2.4078447688624038</v>
      </c>
      <c r="AB534" s="4">
        <f t="shared" si="145"/>
        <v>-2.4078447688623896</v>
      </c>
      <c r="AC534" s="4">
        <f t="shared" si="146"/>
        <v>-2.4078447688624038</v>
      </c>
      <c r="AF534">
        <v>1.47</v>
      </c>
      <c r="AG534">
        <v>2.85</v>
      </c>
    </row>
    <row r="535" spans="1:35" ht="15" x14ac:dyDescent="0.25">
      <c r="A535">
        <v>2.15</v>
      </c>
      <c r="B535">
        <v>3.65</v>
      </c>
      <c r="C535">
        <v>3.46</v>
      </c>
      <c r="D535" s="45">
        <f t="shared" si="134"/>
        <v>2.8106222849955786E-2</v>
      </c>
      <c r="E535" s="46">
        <f>IF(OR($A535="",$B535="",$C535=""),"",A535*'MPTO_working_3-way'!$I534)</f>
        <v>2.2104283791274049</v>
      </c>
      <c r="F535" s="47">
        <f>IF(OR($A535="",$B535="",$C535=""),"",B535*'MPTO_working_3-way'!$I534)</f>
        <v>3.7525877134023387</v>
      </c>
      <c r="G535" s="48">
        <f>IF(OR($A535="",$B535="",$C535=""),"",C535*'MPTO_working_3-way'!$I534)</f>
        <v>3.5572475310608471</v>
      </c>
      <c r="H535" s="46">
        <f>IF(OR($A535="",$B535="",$C535=""),"",'MPTO_working_3-way'!E534)</f>
        <v>2.1941972613293066</v>
      </c>
      <c r="I535" s="47">
        <f>IF(OR($A535="",$B535="",$C535=""),"",'MPTO_working_3-way'!F534)</f>
        <v>3.7792343363250644</v>
      </c>
      <c r="J535" s="48">
        <f>IF(OR($A535="",$B535="",$C535=""),"",'MPTO_working_3-way'!G534)</f>
        <v>3.57591634528641</v>
      </c>
      <c r="K535" s="46">
        <f>IF(OR($A535="",$B535="",$C535=""),"",'OddsRatio_working_3-way'!H534)</f>
        <v>2.2009039139327395</v>
      </c>
      <c r="L535" s="47">
        <f>IF(OR($A535="",$B535="",$C535=""),"",'OddsRatio_working_3-way'!I534)</f>
        <v>3.7673003234102262</v>
      </c>
      <c r="M535" s="48">
        <f>IF(OR($A535="",$B535="",$C535=""),"",'OddsRatio_working_3-way'!J534)</f>
        <v>3.5688901115430771</v>
      </c>
      <c r="N535" s="49">
        <f t="shared" si="135"/>
        <v>45.240099586251368</v>
      </c>
      <c r="O535" s="50">
        <f t="shared" si="136"/>
        <v>26.648277838476837</v>
      </c>
      <c r="P535" s="50">
        <f t="shared" si="137"/>
        <v>28.111622575271806</v>
      </c>
      <c r="Q535" t="s">
        <v>372</v>
      </c>
      <c r="R535" t="s">
        <v>387</v>
      </c>
      <c r="S535" s="40">
        <v>44164</v>
      </c>
      <c r="T535" s="4">
        <v>100</v>
      </c>
      <c r="U535" s="4">
        <f t="shared" si="138"/>
        <v>53.488372093023258</v>
      </c>
      <c r="V535" s="4">
        <f t="shared" si="139"/>
        <v>72.602739726027394</v>
      </c>
      <c r="W535" s="4">
        <f t="shared" si="140"/>
        <v>71.098265895953759</v>
      </c>
      <c r="X535" s="4">
        <f t="shared" si="141"/>
        <v>56.29899437801884</v>
      </c>
      <c r="Y535" s="4">
        <f t="shared" si="142"/>
        <v>75.413362011022983</v>
      </c>
      <c r="Z535" s="4">
        <f t="shared" si="143"/>
        <v>73.908888180949333</v>
      </c>
      <c r="AA535" s="4">
        <f t="shared" si="144"/>
        <v>-2.8106222849955813</v>
      </c>
      <c r="AB535" s="4">
        <f t="shared" si="145"/>
        <v>-2.8106222849955884</v>
      </c>
      <c r="AC535" s="4">
        <f t="shared" si="146"/>
        <v>-2.8106222849955742</v>
      </c>
      <c r="AF535">
        <v>1.66</v>
      </c>
      <c r="AG535">
        <v>2.31</v>
      </c>
    </row>
    <row r="536" spans="1:35" ht="15" x14ac:dyDescent="0.25">
      <c r="A536">
        <v>3.41</v>
      </c>
      <c r="B536">
        <v>3.55</v>
      </c>
      <c r="C536">
        <v>2.21</v>
      </c>
      <c r="D536" s="45">
        <f t="shared" si="134"/>
        <v>2.7433960592685214E-2</v>
      </c>
      <c r="E536" s="46">
        <f>IF(OR($A536="",$B536="",$C536=""),"",A536*'MPTO_working_3-way'!$I535)</f>
        <v>3.5035498056210566</v>
      </c>
      <c r="F536" s="47">
        <f>IF(OR($A536="",$B536="",$C536=""),"",B536*'MPTO_working_3-way'!$I535)</f>
        <v>3.6473905601040322</v>
      </c>
      <c r="G536" s="48">
        <f>IF(OR($A536="",$B536="",$C536=""),"",C536*'MPTO_working_3-way'!$I535)</f>
        <v>2.2706290529098343</v>
      </c>
      <c r="H536" s="46">
        <f>IF(OR($A536="",$B536="",$C536=""),"",'MPTO_working_3-way'!E535)</f>
        <v>3.5197575447137393</v>
      </c>
      <c r="I536" s="47">
        <f>IF(OR($A536="",$B536="",$C536=""),"",'MPTO_working_3-way'!F535)</f>
        <v>3.6691123006826936</v>
      </c>
      <c r="J536" s="48">
        <f>IF(OR($A536="",$B536="",$C536=""),"",'MPTO_working_3-way'!G535)</f>
        <v>2.2555846537720519</v>
      </c>
      <c r="K536" s="46">
        <f>IF(OR($A536="",$B536="",$C536=""),"",'OddsRatio_working_3-way'!H535)</f>
        <v>3.5133855965420451</v>
      </c>
      <c r="L536" s="47">
        <f>IF(OR($A536="",$B536="",$C536=""),"",'OddsRatio_working_3-way'!I535)</f>
        <v>3.6593913988307945</v>
      </c>
      <c r="M536" s="48">
        <f>IF(OR($A536="",$B536="",$C536=""),"",'OddsRatio_working_3-way'!J535)</f>
        <v>2.2619072912099063</v>
      </c>
      <c r="N536" s="49">
        <f t="shared" si="135"/>
        <v>28.54247992694755</v>
      </c>
      <c r="O536" s="50">
        <f t="shared" si="136"/>
        <v>27.416861000251032</v>
      </c>
      <c r="P536" s="50">
        <f t="shared" si="137"/>
        <v>44.040659072801425</v>
      </c>
      <c r="Q536" t="s">
        <v>385</v>
      </c>
      <c r="R536" t="s">
        <v>355</v>
      </c>
      <c r="S536" s="40">
        <v>44164</v>
      </c>
      <c r="T536" s="4">
        <v>100</v>
      </c>
      <c r="U536" s="4">
        <f t="shared" si="138"/>
        <v>70.674486803519059</v>
      </c>
      <c r="V536" s="4">
        <f t="shared" si="139"/>
        <v>71.83098591549296</v>
      </c>
      <c r="W536" s="4">
        <f t="shared" si="140"/>
        <v>54.751131221719454</v>
      </c>
      <c r="X536" s="4">
        <f t="shared" si="141"/>
        <v>73.417882862787593</v>
      </c>
      <c r="Y536" s="4">
        <f t="shared" si="142"/>
        <v>74.574381974761479</v>
      </c>
      <c r="Z536" s="4">
        <f t="shared" si="143"/>
        <v>57.494527280987981</v>
      </c>
      <c r="AA536" s="4">
        <f t="shared" si="144"/>
        <v>-2.7433960592685338</v>
      </c>
      <c r="AB536" s="4">
        <f t="shared" si="145"/>
        <v>-2.7433960592685196</v>
      </c>
      <c r="AC536" s="4">
        <f t="shared" si="146"/>
        <v>-2.7433960592685267</v>
      </c>
      <c r="AF536">
        <v>1.87</v>
      </c>
      <c r="AG536">
        <v>2.0299999999999998</v>
      </c>
    </row>
    <row r="537" spans="1:35" ht="15" x14ac:dyDescent="0.25">
      <c r="A537">
        <v>3</v>
      </c>
      <c r="B537">
        <v>3.47</v>
      </c>
      <c r="C537">
        <v>2.46</v>
      </c>
      <c r="D537" s="45">
        <f t="shared" si="134"/>
        <v>2.8021836414329648E-2</v>
      </c>
      <c r="E537" s="46">
        <f>IF(OR($A537="",$B537="",$C537=""),"",A537*'MPTO_working_3-way'!$I536)</f>
        <v>3.0840655092429889</v>
      </c>
      <c r="F537" s="47">
        <f>IF(OR($A537="",$B537="",$C537=""),"",B537*'MPTO_working_3-way'!$I536)</f>
        <v>3.5672357723577242</v>
      </c>
      <c r="G537" s="48">
        <f>IF(OR($A537="",$B537="",$C537=""),"",C537*'MPTO_working_3-way'!$I536)</f>
        <v>2.528933717579251</v>
      </c>
      <c r="H537" s="46">
        <f>IF(OR($A537="",$B537="",$C537=""),"",'MPTO_working_3-way'!E536)</f>
        <v>3.0864890924430521</v>
      </c>
      <c r="I537" s="47">
        <f>IF(OR($A537="",$B537="",$C537=""),"",'MPTO_working_3-way'!F536)</f>
        <v>3.5862368362088288</v>
      </c>
      <c r="J537" s="48">
        <f>IF(OR($A537="",$B537="",$C537=""),"",'MPTO_working_3-way'!G536)</f>
        <v>2.5178550359853702</v>
      </c>
      <c r="K537" s="46">
        <f>IF(OR($A537="",$B537="",$C537=""),"",'OddsRatio_working_3-way'!H536)</f>
        <v>3.0861828250504</v>
      </c>
      <c r="L537" s="47">
        <f>IF(OR($A537="",$B537="",$C537=""),"",'OddsRatio_working_3-way'!I536)</f>
        <v>3.5764357889372445</v>
      </c>
      <c r="M537" s="48">
        <f>IF(OR($A537="",$B537="",$C537=""),"",'OddsRatio_working_3-way'!J536)</f>
        <v>2.5229134622867924</v>
      </c>
      <c r="N537" s="49">
        <f t="shared" si="135"/>
        <v>32.424732775713927</v>
      </c>
      <c r="O537" s="50">
        <f t="shared" si="136"/>
        <v>28.032910180732497</v>
      </c>
      <c r="P537" s="50">
        <f t="shared" si="137"/>
        <v>39.542357043553565</v>
      </c>
      <c r="Q537" t="s">
        <v>358</v>
      </c>
      <c r="R537" t="s">
        <v>383</v>
      </c>
      <c r="S537" s="40">
        <v>44164</v>
      </c>
      <c r="T537" s="4">
        <v>100</v>
      </c>
      <c r="U537" s="4">
        <f t="shared" si="138"/>
        <v>66.666666666666657</v>
      </c>
      <c r="V537" s="4">
        <f t="shared" si="139"/>
        <v>71.181556195965413</v>
      </c>
      <c r="W537" s="4">
        <f t="shared" si="140"/>
        <v>59.349593495934961</v>
      </c>
      <c r="X537" s="4">
        <f t="shared" si="141"/>
        <v>69.468850308099618</v>
      </c>
      <c r="Y537" s="4">
        <f t="shared" si="142"/>
        <v>73.98373983739836</v>
      </c>
      <c r="Z537" s="4">
        <f t="shared" si="143"/>
        <v>62.151777137367915</v>
      </c>
      <c r="AA537" s="4">
        <f t="shared" si="144"/>
        <v>-2.8021836414329613</v>
      </c>
      <c r="AB537" s="4">
        <f t="shared" si="145"/>
        <v>-2.8021836414329471</v>
      </c>
      <c r="AC537" s="4">
        <f t="shared" si="146"/>
        <v>-2.8021836414329542</v>
      </c>
      <c r="AF537">
        <v>1.79</v>
      </c>
      <c r="AG537">
        <v>2.08</v>
      </c>
    </row>
    <row r="538" spans="1:35" ht="15" x14ac:dyDescent="0.25">
      <c r="A538">
        <v>3.94</v>
      </c>
      <c r="B538">
        <v>3.66</v>
      </c>
      <c r="C538">
        <v>2.02</v>
      </c>
      <c r="D538" s="45">
        <f t="shared" ref="D538:D594" si="147">IF(OR($A538="",$B538="",$C538=""),"",(1/A538)+(1/B538)+(1/C538)-1)</f>
        <v>2.2080655265326765E-2</v>
      </c>
      <c r="E538" s="46">
        <f>IF(OR($A538="",$B538="",$C538=""),"",A538*'MPTO_working_3-way'!$I537)</f>
        <v>4.0269977817453873</v>
      </c>
      <c r="F538" s="47">
        <f>IF(OR($A538="",$B538="",$C538=""),"",B538*'MPTO_working_3-way'!$I537)</f>
        <v>3.740815198271096</v>
      </c>
      <c r="G538" s="48">
        <f>IF(OR($A538="",$B538="",$C538=""),"",C538*'MPTO_working_3-way'!$I537)</f>
        <v>2.06460292363596</v>
      </c>
      <c r="H538" s="46">
        <f>IF(OR($A538="",$B538="",$C538=""),"",'MPTO_working_3-way'!E537)</f>
        <v>4.0576694126522863</v>
      </c>
      <c r="I538" s="47">
        <f>IF(OR($A538="",$B538="",$C538=""),"",'MPTO_working_3-way'!F537)</f>
        <v>3.7613240496103679</v>
      </c>
      <c r="J538" s="48">
        <f>IF(OR($A538="",$B538="",$C538=""),"",'MPTO_working_3-way'!G537)</f>
        <v>2.0504858885004666</v>
      </c>
      <c r="K538" s="46">
        <f>IF(OR($A538="",$B538="",$C538=""),"",'OddsRatio_working_3-way'!H537)</f>
        <v>4.0440853404941208</v>
      </c>
      <c r="L538" s="47">
        <f>IF(OR($A538="",$B538="",$C538=""),"",'OddsRatio_working_3-way'!I537)</f>
        <v>3.754172450923253</v>
      </c>
      <c r="M538" s="48">
        <f>IF(OR($A538="",$B538="",$C538=""),"",'OddsRatio_working_3-way'!J537)</f>
        <v>2.0561112405795932</v>
      </c>
      <c r="N538" s="49">
        <f t="shared" ref="N538:N594" si="148">(1/E538)* 100</f>
        <v>24.832395104190461</v>
      </c>
      <c r="O538" s="50">
        <f t="shared" ref="O538:O594" si="149">(1/F538)* 100</f>
        <v>26.732141177735087</v>
      </c>
      <c r="P538" s="50">
        <f t="shared" ref="P538:P594" si="150">(1/G538)* 100</f>
        <v>48.435463718074459</v>
      </c>
      <c r="Q538" t="s">
        <v>135</v>
      </c>
      <c r="R538" t="s">
        <v>137</v>
      </c>
      <c r="S538" s="40">
        <v>44164</v>
      </c>
      <c r="T538" s="4">
        <v>100</v>
      </c>
      <c r="U538" s="4">
        <f t="shared" si="138"/>
        <v>74.619289340101517</v>
      </c>
      <c r="V538" s="4">
        <f t="shared" si="139"/>
        <v>72.67759562841529</v>
      </c>
      <c r="W538" s="4">
        <f t="shared" si="140"/>
        <v>50.495049504950494</v>
      </c>
      <c r="X538" s="4">
        <f t="shared" si="141"/>
        <v>76.827354866634195</v>
      </c>
      <c r="Y538" s="4">
        <f t="shared" si="142"/>
        <v>74.885661154947982</v>
      </c>
      <c r="Z538" s="4">
        <f t="shared" si="143"/>
        <v>52.703115031483172</v>
      </c>
      <c r="AA538" s="4">
        <f t="shared" si="144"/>
        <v>-2.2080655265326783</v>
      </c>
      <c r="AB538" s="4">
        <f t="shared" si="145"/>
        <v>-2.2080655265326925</v>
      </c>
      <c r="AC538" s="4">
        <f t="shared" si="146"/>
        <v>-2.2080655265326783</v>
      </c>
      <c r="AF538">
        <v>1.8</v>
      </c>
      <c r="AG538">
        <v>2.11</v>
      </c>
    </row>
    <row r="539" spans="1:35" ht="15" x14ac:dyDescent="0.25">
      <c r="A539">
        <v>2.14</v>
      </c>
      <c r="B539">
        <v>3.51</v>
      </c>
      <c r="C539">
        <v>3.69</v>
      </c>
      <c r="D539" s="45">
        <f t="shared" si="147"/>
        <v>2.319271455355354E-2</v>
      </c>
      <c r="E539" s="46">
        <f>IF(OR($A539="",$B539="",$C539=""),"",A539*'MPTO_working_3-way'!$I538)</f>
        <v>2.1896324091446049</v>
      </c>
      <c r="F539" s="47">
        <f>IF(OR($A539="",$B539="",$C539=""),"",B539*'MPTO_working_3-way'!$I538)</f>
        <v>3.5914064280829727</v>
      </c>
      <c r="G539" s="48">
        <f>IF(OR($A539="",$B539="",$C539=""),"",C539*'MPTO_working_3-way'!$I538)</f>
        <v>3.7755811167026123</v>
      </c>
      <c r="H539" s="46">
        <f>IF(OR($A539="",$B539="",$C539=""),"",'MPTO_working_3-way'!E538)</f>
        <v>2.1760000414520078</v>
      </c>
      <c r="I539" s="47">
        <f>IF(OR($A539="",$B539="",$C539=""),"",'MPTO_working_3-way'!F538)</f>
        <v>3.6079021420867288</v>
      </c>
      <c r="J539" s="48">
        <f>IF(OR($A539="",$B539="",$C539=""),"",'MPTO_working_3-way'!G538)</f>
        <v>3.7983558449481869</v>
      </c>
      <c r="K539" s="46">
        <f>IF(OR($A539="",$B539="",$C539=""),"",'OddsRatio_working_3-way'!H538)</f>
        <v>2.1816264431856642</v>
      </c>
      <c r="L539" s="47">
        <f>IF(OR($A539="",$B539="",$C539=""),"",'OddsRatio_working_3-way'!I538)</f>
        <v>3.6016512038561541</v>
      </c>
      <c r="M539" s="48">
        <f>IF(OR($A539="",$B539="",$C539=""),"",'OddsRatio_working_3-way'!J538)</f>
        <v>3.7882238001486273</v>
      </c>
      <c r="N539" s="49">
        <f t="shared" si="148"/>
        <v>45.669766113420692</v>
      </c>
      <c r="O539" s="50">
        <f t="shared" si="149"/>
        <v>27.844244866871882</v>
      </c>
      <c r="P539" s="50">
        <f t="shared" si="150"/>
        <v>26.4859890197074</v>
      </c>
      <c r="Q539" t="s">
        <v>35</v>
      </c>
      <c r="R539" t="s">
        <v>133</v>
      </c>
      <c r="S539" s="40">
        <v>44164</v>
      </c>
      <c r="T539" s="4">
        <v>100</v>
      </c>
      <c r="U539" s="4">
        <f t="shared" si="138"/>
        <v>53.271028037383175</v>
      </c>
      <c r="V539" s="4">
        <f t="shared" si="139"/>
        <v>71.509971509971507</v>
      </c>
      <c r="W539" s="4">
        <f t="shared" si="140"/>
        <v>72.899728997289984</v>
      </c>
      <c r="X539" s="4">
        <f t="shared" si="141"/>
        <v>55.590299492738524</v>
      </c>
      <c r="Y539" s="4">
        <f t="shared" si="142"/>
        <v>73.829242965326841</v>
      </c>
      <c r="Z539" s="4">
        <f t="shared" si="143"/>
        <v>75.219000452645318</v>
      </c>
      <c r="AA539" s="4">
        <f t="shared" si="144"/>
        <v>-2.3192714553553486</v>
      </c>
      <c r="AB539" s="4">
        <f t="shared" si="145"/>
        <v>-2.3192714553553344</v>
      </c>
      <c r="AC539" s="4">
        <f t="shared" si="146"/>
        <v>-2.3192714553553344</v>
      </c>
      <c r="AF539">
        <v>1.79</v>
      </c>
      <c r="AG539">
        <v>2.13</v>
      </c>
    </row>
    <row r="540" spans="1:35" ht="15" x14ac:dyDescent="0.25">
      <c r="A540">
        <v>2.1800000000000002</v>
      </c>
      <c r="B540">
        <v>3.33</v>
      </c>
      <c r="C540">
        <v>3.81</v>
      </c>
      <c r="D540" s="45">
        <f t="shared" si="147"/>
        <v>2.148308823162548E-2</v>
      </c>
      <c r="E540" s="46">
        <f>IF(OR($A540="",$B540="",$C540=""),"",A540*'MPTO_working_3-way'!$I539)</f>
        <v>2.2268331323449435</v>
      </c>
      <c r="F540" s="47">
        <f>IF(OR($A540="",$B540="",$C540=""),"",B540*'MPTO_working_3-way'!$I539)</f>
        <v>3.4015386838113129</v>
      </c>
      <c r="G540" s="48">
        <f>IF(OR($A540="",$B540="",$C540=""),"",C540*'MPTO_working_3-way'!$I539)</f>
        <v>3.8918505661624931</v>
      </c>
      <c r="H540" s="46">
        <f>IF(OR($A540="",$B540="",$C540=""),"",'MPTO_working_3-way'!E539)</f>
        <v>2.2145717777177443</v>
      </c>
      <c r="I540" s="47">
        <f>IF(OR($A540="",$B540="",$C540=""),"",'MPTO_working_3-way'!F539)</f>
        <v>3.4113477766548455</v>
      </c>
      <c r="J540" s="48">
        <f>IF(OR($A540="",$B540="",$C540=""),"",'MPTO_working_3-way'!G539)</f>
        <v>3.9168658970863599</v>
      </c>
      <c r="K540" s="46">
        <f>IF(OR($A540="",$B540="",$C540=""),"",'OddsRatio_working_3-way'!H539)</f>
        <v>2.2197322303220832</v>
      </c>
      <c r="L540" s="47">
        <f>IF(OR($A540="",$B540="",$C540=""),"",'OddsRatio_working_3-way'!I539)</f>
        <v>3.4084543191952994</v>
      </c>
      <c r="M540" s="48">
        <f>IF(OR($A540="",$B540="",$C540=""),"",'OddsRatio_working_3-way'!J539)</f>
        <v>3.9046165823771641</v>
      </c>
      <c r="N540" s="49">
        <f t="shared" si="148"/>
        <v>44.906822405096889</v>
      </c>
      <c r="O540" s="50">
        <f t="shared" si="149"/>
        <v>29.398460313246609</v>
      </c>
      <c r="P540" s="50">
        <f t="shared" si="150"/>
        <v>25.694717281656487</v>
      </c>
      <c r="Q540" t="s">
        <v>38</v>
      </c>
      <c r="R540" t="s">
        <v>71</v>
      </c>
      <c r="S540" s="40">
        <v>44164</v>
      </c>
      <c r="T540" s="4">
        <v>100</v>
      </c>
      <c r="U540" s="4">
        <f t="shared" si="138"/>
        <v>54.128440366972484</v>
      </c>
      <c r="V540" s="4">
        <f t="shared" si="139"/>
        <v>69.969969969969966</v>
      </c>
      <c r="W540" s="4">
        <f t="shared" si="140"/>
        <v>73.753280839895012</v>
      </c>
      <c r="X540" s="4">
        <f t="shared" si="141"/>
        <v>56.276749190135014</v>
      </c>
      <c r="Y540" s="4">
        <f t="shared" si="142"/>
        <v>72.118278793132504</v>
      </c>
      <c r="Z540" s="4">
        <f t="shared" si="143"/>
        <v>75.90158966305755</v>
      </c>
      <c r="AA540" s="4">
        <f t="shared" si="144"/>
        <v>-2.1483088231625302</v>
      </c>
      <c r="AB540" s="4">
        <f t="shared" si="145"/>
        <v>-2.1483088231625374</v>
      </c>
      <c r="AC540" s="4">
        <f t="shared" si="146"/>
        <v>-2.1483088231625374</v>
      </c>
      <c r="AF540">
        <v>2.44</v>
      </c>
      <c r="AG540">
        <v>1.61</v>
      </c>
    </row>
    <row r="541" spans="1:35" ht="15" x14ac:dyDescent="0.25">
      <c r="A541">
        <v>3</v>
      </c>
      <c r="B541">
        <v>3.19</v>
      </c>
      <c r="C541">
        <v>2.62</v>
      </c>
      <c r="D541" s="45">
        <f t="shared" si="147"/>
        <v>2.849234647076182E-2</v>
      </c>
      <c r="E541" s="46">
        <f>IF(OR($A541="",$B541="",$C541=""),"",A541*'MPTO_working_3-way'!$I540)</f>
        <v>3.0854770394122855</v>
      </c>
      <c r="F541" s="47">
        <f>IF(OR($A541="",$B541="",$C541=""),"",B541*'MPTO_working_3-way'!$I540)</f>
        <v>3.2808905852417301</v>
      </c>
      <c r="G541" s="48">
        <f>IF(OR($A541="",$B541="",$C541=""),"",C541*'MPTO_working_3-way'!$I540)</f>
        <v>2.6946499477533963</v>
      </c>
      <c r="H541" s="46">
        <f>IF(OR($A541="",$B541="",$C541=""),"",'MPTO_working_3-way'!E540)</f>
        <v>3.0879839073853605</v>
      </c>
      <c r="I541" s="47">
        <f>IF(OR($A541="",$B541="",$C541=""),"",'MPTO_working_3-way'!F540)</f>
        <v>3.2896665733678536</v>
      </c>
      <c r="J541" s="48">
        <f>IF(OR($A541="",$B541="",$C541=""),"",'MPTO_working_3-way'!G540)</f>
        <v>2.6868579348183288</v>
      </c>
      <c r="K541" s="46">
        <f>IF(OR($A541="",$B541="",$C541=""),"",'OddsRatio_working_3-way'!H540)</f>
        <v>3.0870339900411348</v>
      </c>
      <c r="L541" s="47">
        <f>IF(OR($A541="",$B541="",$C541=""),"",'OddsRatio_working_3-way'!I540)</f>
        <v>3.2853022190950432</v>
      </c>
      <c r="M541" s="48">
        <f>IF(OR($A541="",$B541="",$C541=""),"",'OddsRatio_working_3-way'!J540)</f>
        <v>2.6904975319333193</v>
      </c>
      <c r="N541" s="49">
        <f t="shared" si="148"/>
        <v>32.409899254686323</v>
      </c>
      <c r="O541" s="50">
        <f t="shared" si="149"/>
        <v>30.479529079642315</v>
      </c>
      <c r="P541" s="50">
        <f t="shared" si="150"/>
        <v>37.110571665671358</v>
      </c>
      <c r="Q541" t="s">
        <v>40</v>
      </c>
      <c r="R541" t="s">
        <v>81</v>
      </c>
      <c r="S541" s="40">
        <v>44164</v>
      </c>
      <c r="T541" s="4">
        <v>100</v>
      </c>
      <c r="U541" s="4">
        <f t="shared" si="138"/>
        <v>66.666666666666657</v>
      </c>
      <c r="V541" s="4">
        <f t="shared" si="139"/>
        <v>68.652037617554868</v>
      </c>
      <c r="W541" s="4">
        <f t="shared" si="140"/>
        <v>61.832061068702288</v>
      </c>
      <c r="X541" s="4">
        <f t="shared" si="141"/>
        <v>69.515901313742859</v>
      </c>
      <c r="Y541" s="4">
        <f t="shared" si="142"/>
        <v>71.501272264631027</v>
      </c>
      <c r="Z541" s="4">
        <f t="shared" si="143"/>
        <v>64.681295715778475</v>
      </c>
      <c r="AA541" s="4">
        <f t="shared" si="144"/>
        <v>-2.8492346470762016</v>
      </c>
      <c r="AB541" s="4">
        <f t="shared" si="145"/>
        <v>-2.8492346470761589</v>
      </c>
      <c r="AC541" s="4">
        <f t="shared" si="146"/>
        <v>-2.8492346470761873</v>
      </c>
      <c r="AF541">
        <v>2.2999999999999998</v>
      </c>
      <c r="AG541">
        <v>1.67</v>
      </c>
    </row>
    <row r="542" spans="1:35" ht="15" x14ac:dyDescent="0.25">
      <c r="A542">
        <v>1.4</v>
      </c>
      <c r="B542">
        <v>5.28</v>
      </c>
      <c r="C542">
        <v>8.2799999999999994</v>
      </c>
      <c r="D542" s="45">
        <f t="shared" si="147"/>
        <v>2.4452600539557112E-2</v>
      </c>
      <c r="E542" s="46">
        <f>IF(OR($A542="",$B542="",$C542=""),"",A542*'MPTO_working_3-way'!$I541)</f>
        <v>1.43423364075538</v>
      </c>
      <c r="F542" s="47">
        <f>IF(OR($A542="",$B542="",$C542=""),"",B542*'MPTO_working_3-way'!$I541)</f>
        <v>5.4091097308488614</v>
      </c>
      <c r="G542" s="48">
        <f>IF(OR($A542="",$B542="",$C542=""),"",C542*'MPTO_working_3-way'!$I541)</f>
        <v>8.4824675324675329</v>
      </c>
      <c r="H542" s="46">
        <f>IF(OR($A542="",$B542="",$C542=""),"",'MPTO_working_3-way'!E541)</f>
        <v>1.4161601054338406</v>
      </c>
      <c r="I542" s="47">
        <f>IF(OR($A542="",$B542="",$C542=""),"",'MPTO_working_3-way'!F541)</f>
        <v>5.5174522586972827</v>
      </c>
      <c r="J542" s="48">
        <f>IF(OR($A542="",$B542="",$C542=""),"",'MPTO_working_3-way'!G541)</f>
        <v>8.8792535165498343</v>
      </c>
      <c r="K542" s="46">
        <f>IF(OR($A542="",$B542="",$C542=""),"",'OddsRatio_working_3-way'!H541)</f>
        <v>1.4217679227769364</v>
      </c>
      <c r="L542" s="47">
        <f>IF(OR($A542="",$B542="",$C542=""),"",'OddsRatio_working_3-way'!I541)</f>
        <v>5.5129167737132239</v>
      </c>
      <c r="M542" s="48">
        <f>IF(OR($A542="",$B542="",$C542=""),"",'OddsRatio_working_3-way'!J541)</f>
        <v>8.6761761945402487</v>
      </c>
      <c r="N542" s="49">
        <f t="shared" si="148"/>
        <v>69.723646941743851</v>
      </c>
      <c r="O542" s="50">
        <f t="shared" si="149"/>
        <v>18.487330628492689</v>
      </c>
      <c r="P542" s="50">
        <f t="shared" si="150"/>
        <v>11.789022429763452</v>
      </c>
      <c r="Q542" t="s">
        <v>277</v>
      </c>
      <c r="R542" t="s">
        <v>270</v>
      </c>
      <c r="S542" s="40">
        <v>44164</v>
      </c>
      <c r="T542" s="4">
        <v>100</v>
      </c>
      <c r="U542" s="4">
        <f t="shared" si="138"/>
        <v>28.571428571428573</v>
      </c>
      <c r="V542" s="4">
        <f t="shared" si="139"/>
        <v>81.060606060606062</v>
      </c>
      <c r="W542" s="4">
        <f t="shared" si="140"/>
        <v>87.922705314009661</v>
      </c>
      <c r="X542" s="4">
        <f t="shared" si="141"/>
        <v>31.01668862538428</v>
      </c>
      <c r="Y542" s="4">
        <f t="shared" si="142"/>
        <v>83.505866114561769</v>
      </c>
      <c r="Z542" s="4">
        <f t="shared" si="143"/>
        <v>90.367965367965368</v>
      </c>
      <c r="AA542" s="4">
        <f t="shared" si="144"/>
        <v>-2.4452600539557068</v>
      </c>
      <c r="AB542" s="4">
        <f t="shared" si="145"/>
        <v>-2.4452600539557068</v>
      </c>
      <c r="AC542" s="4">
        <f t="shared" si="146"/>
        <v>-2.4452600539557068</v>
      </c>
      <c r="AF542">
        <v>1.67</v>
      </c>
      <c r="AG542">
        <v>2.33</v>
      </c>
    </row>
    <row r="543" spans="1:35" ht="15" x14ac:dyDescent="0.25">
      <c r="A543">
        <v>2.17</v>
      </c>
      <c r="B543">
        <v>3.48</v>
      </c>
      <c r="C543">
        <v>3.63</v>
      </c>
      <c r="D543" s="45">
        <f t="shared" si="147"/>
        <v>2.3667908590550013E-2</v>
      </c>
      <c r="E543" s="46">
        <f>IF(OR($A543="",$B543="",$C543=""),"",A543*'MPTO_working_3-way'!$I542)</f>
        <v>2.2213593616414933</v>
      </c>
      <c r="F543" s="47">
        <f>IF(OR($A543="",$B543="",$C543=""),"",B543*'MPTO_working_3-way'!$I542)</f>
        <v>3.5623643218951142</v>
      </c>
      <c r="G543" s="48">
        <f>IF(OR($A543="",$B543="",$C543=""),"",C543*'MPTO_working_3-way'!$I542)</f>
        <v>3.7159145081836966</v>
      </c>
      <c r="H543" s="46">
        <f>IF(OR($A543="",$B543="",$C543=""),"",'MPTO_working_3-way'!E542)</f>
        <v>2.2077970151100148</v>
      </c>
      <c r="I543" s="47">
        <f>IF(OR($A543="",$B543="",$C543=""),"",'MPTO_working_3-way'!F542)</f>
        <v>3.5782397639108843</v>
      </c>
      <c r="J543" s="48">
        <f>IF(OR($A543="",$B543="",$C543=""),"",'MPTO_working_3-way'!G542)</f>
        <v>3.7370214534139961</v>
      </c>
      <c r="K543" s="46">
        <f>IF(OR($A543="",$B543="",$C543=""),"",'OddsRatio_working_3-way'!H542)</f>
        <v>2.2134405383470801</v>
      </c>
      <c r="L543" s="47">
        <f>IF(OR($A543="",$B543="",$C543=""),"",'OddsRatio_working_3-way'!I542)</f>
        <v>3.572079089829709</v>
      </c>
      <c r="M543" s="48">
        <f>IF(OR($A543="",$B543="",$C543=""),"",'OddsRatio_working_3-way'!J542)</f>
        <v>3.7276483896177957</v>
      </c>
      <c r="N543" s="49">
        <f t="shared" si="148"/>
        <v>45.017479713909999</v>
      </c>
      <c r="O543" s="50">
        <f t="shared" si="149"/>
        <v>28.071244534248475</v>
      </c>
      <c r="P543" s="50">
        <f t="shared" si="150"/>
        <v>26.911275751841512</v>
      </c>
      <c r="Q543" t="s">
        <v>275</v>
      </c>
      <c r="R543" t="s">
        <v>249</v>
      </c>
      <c r="S543" s="40">
        <v>44164</v>
      </c>
      <c r="T543" s="4">
        <v>100</v>
      </c>
      <c r="U543" s="4">
        <f t="shared" si="138"/>
        <v>53.917050691244242</v>
      </c>
      <c r="V543" s="4">
        <f t="shared" si="139"/>
        <v>71.264367816091948</v>
      </c>
      <c r="W543" s="4">
        <f t="shared" si="140"/>
        <v>72.451790633608823</v>
      </c>
      <c r="X543" s="4">
        <f t="shared" si="141"/>
        <v>56.283841550299229</v>
      </c>
      <c r="Y543" s="4">
        <f t="shared" si="142"/>
        <v>73.631158675146949</v>
      </c>
      <c r="Z543" s="4">
        <f t="shared" si="143"/>
        <v>74.81858149266381</v>
      </c>
      <c r="AA543" s="4">
        <f t="shared" si="144"/>
        <v>-2.3667908590549871</v>
      </c>
      <c r="AB543" s="4">
        <f t="shared" si="145"/>
        <v>-2.3667908590550013</v>
      </c>
      <c r="AC543" s="4">
        <f t="shared" si="146"/>
        <v>-2.3667908590549871</v>
      </c>
      <c r="AF543">
        <v>2.13</v>
      </c>
      <c r="AG543">
        <v>1.78</v>
      </c>
    </row>
    <row r="544" spans="1:35" ht="15" x14ac:dyDescent="0.25">
      <c r="A544">
        <v>3.41</v>
      </c>
      <c r="B544">
        <v>3.57</v>
      </c>
      <c r="C544">
        <v>2.23</v>
      </c>
      <c r="D544" s="45">
        <f t="shared" si="147"/>
        <v>2.1797670056279195E-2</v>
      </c>
      <c r="E544" s="46">
        <f>IF(OR($A544="",$B544="",$C544=""),"",A544*'MPTO_working_3-way'!$I543)</f>
        <v>3.4843300548919123</v>
      </c>
      <c r="F544" s="47">
        <f>IF(OR($A544="",$B544="",$C544=""),"",B544*'MPTO_working_3-way'!$I543)</f>
        <v>3.6478176821009165</v>
      </c>
      <c r="G544" s="48">
        <f>IF(OR($A544="",$B544="",$C544=""),"",C544*'MPTO_working_3-way'!$I543)</f>
        <v>2.2786088042255024</v>
      </c>
      <c r="H544" s="46">
        <f>IF(OR($A544="",$B544="",$C544=""),"",'MPTO_working_3-way'!E543)</f>
        <v>3.4966350244343971</v>
      </c>
      <c r="I544" s="47">
        <f>IF(OR($A544="",$B544="",$C544=""),"",'MPTO_working_3-way'!F543)</f>
        <v>3.6650690596540203</v>
      </c>
      <c r="J544" s="48">
        <f>IF(OR($A544="",$B544="",$C544=""),"",'MPTO_working_3-way'!G543)</f>
        <v>2.2667276400288996</v>
      </c>
      <c r="K544" s="46">
        <f>IF(OR($A544="",$B544="",$C544=""),"",'OddsRatio_working_3-way'!H543)</f>
        <v>3.4918220235469453</v>
      </c>
      <c r="L544" s="47">
        <f>IF(OR($A544="",$B544="",$C544=""),"",'OddsRatio_working_3-way'!I543)</f>
        <v>3.6572541910853316</v>
      </c>
      <c r="M544" s="48">
        <f>IF(OR($A544="",$B544="",$C544=""),"",'OddsRatio_working_3-way'!J543)</f>
        <v>2.2717597879513458</v>
      </c>
      <c r="N544" s="49">
        <f t="shared" si="148"/>
        <v>28.699921771074038</v>
      </c>
      <c r="O544" s="50">
        <f t="shared" si="149"/>
        <v>27.413650767328431</v>
      </c>
      <c r="P544" s="50">
        <f t="shared" si="150"/>
        <v>43.886427461597535</v>
      </c>
      <c r="Q544" t="s">
        <v>271</v>
      </c>
      <c r="R544" t="s">
        <v>278</v>
      </c>
      <c r="S544" s="40">
        <v>44164</v>
      </c>
      <c r="T544" s="4">
        <v>100</v>
      </c>
      <c r="U544" s="4">
        <f t="shared" si="138"/>
        <v>70.674486803519059</v>
      </c>
      <c r="V544" s="4">
        <f t="shared" si="139"/>
        <v>71.988795518207283</v>
      </c>
      <c r="W544" s="4">
        <f t="shared" si="140"/>
        <v>55.156950672645742</v>
      </c>
      <c r="X544" s="4">
        <f t="shared" si="141"/>
        <v>72.854253809146982</v>
      </c>
      <c r="Y544" s="4">
        <f t="shared" si="142"/>
        <v>74.168562523835192</v>
      </c>
      <c r="Z544" s="4">
        <f t="shared" si="143"/>
        <v>57.336717678273651</v>
      </c>
      <c r="AA544" s="4">
        <f t="shared" si="144"/>
        <v>-2.179767005627923</v>
      </c>
      <c r="AB544" s="4">
        <f t="shared" si="145"/>
        <v>-2.1797670056279088</v>
      </c>
      <c r="AC544" s="4">
        <f t="shared" si="146"/>
        <v>-2.1797670056279088</v>
      </c>
      <c r="AF544">
        <v>1.97</v>
      </c>
      <c r="AG544">
        <v>1.93</v>
      </c>
    </row>
    <row r="545" spans="1:35" ht="15" x14ac:dyDescent="0.25">
      <c r="A545">
        <v>2.36</v>
      </c>
      <c r="B545">
        <v>3.4</v>
      </c>
      <c r="C545">
        <v>3.29</v>
      </c>
      <c r="D545" s="45">
        <f t="shared" si="147"/>
        <v>2.1797828399300556E-2</v>
      </c>
      <c r="E545" s="46">
        <f>IF(OR($A545="",$B545="",$C545=""),"",A545*'MPTO_working_3-way'!$I544)</f>
        <v>2.4114428750223493</v>
      </c>
      <c r="F545" s="47">
        <f>IF(OR($A545="",$B545="",$C545=""),"",B545*'MPTO_working_3-way'!$I544)</f>
        <v>3.4741126165576217</v>
      </c>
      <c r="G545" s="48">
        <f>IF(OR($A545="",$B545="",$C545=""),"",C545*'MPTO_working_3-way'!$I544)</f>
        <v>3.3617148554336991</v>
      </c>
      <c r="H545" s="46">
        <f>IF(OR($A545="",$B545="",$C545=""),"",'MPTO_working_3-way'!E544)</f>
        <v>2.4011744388549587</v>
      </c>
      <c r="I545" s="47">
        <f>IF(OR($A545="",$B545="",$C545=""),"",'MPTO_working_3-way'!F544)</f>
        <v>3.4861218711703965</v>
      </c>
      <c r="J545" s="48">
        <f>IF(OR($A545="",$B545="",$C545=""),"",'MPTO_working_3-way'!G544)</f>
        <v>3.3705733945735039</v>
      </c>
      <c r="K545" s="46">
        <f>IF(OR($A545="",$B545="",$C545=""),"",'OddsRatio_working_3-way'!H544)</f>
        <v>2.4056721032996973</v>
      </c>
      <c r="L545" s="47">
        <f>IF(OR($A545="",$B545="",$C545=""),"",'OddsRatio_working_3-way'!I544)</f>
        <v>3.4805978293524085</v>
      </c>
      <c r="M545" s="48">
        <f>IF(OR($A545="",$B545="",$C545=""),"",'OddsRatio_working_3-way'!J544)</f>
        <v>3.3669037621737559</v>
      </c>
      <c r="N545" s="49">
        <f t="shared" si="148"/>
        <v>41.468948336200249</v>
      </c>
      <c r="O545" s="50">
        <f t="shared" si="149"/>
        <v>28.784328845127234</v>
      </c>
      <c r="P545" s="50">
        <f t="shared" si="150"/>
        <v>29.746722818672517</v>
      </c>
      <c r="Q545" t="s">
        <v>279</v>
      </c>
      <c r="R545" t="s">
        <v>274</v>
      </c>
      <c r="S545" s="40">
        <v>44164</v>
      </c>
      <c r="T545" s="4">
        <v>100</v>
      </c>
      <c r="U545" s="4">
        <f t="shared" si="138"/>
        <v>57.627118644067799</v>
      </c>
      <c r="V545" s="4">
        <f t="shared" si="139"/>
        <v>70.588235294117652</v>
      </c>
      <c r="W545" s="4">
        <f t="shared" si="140"/>
        <v>69.6048632218845</v>
      </c>
      <c r="X545" s="4">
        <f t="shared" si="141"/>
        <v>59.806901483997855</v>
      </c>
      <c r="Y545" s="4">
        <f t="shared" si="142"/>
        <v>72.768018134047708</v>
      </c>
      <c r="Z545" s="4">
        <f t="shared" si="143"/>
        <v>71.784646061814556</v>
      </c>
      <c r="AA545" s="4">
        <f t="shared" si="144"/>
        <v>-2.1797828399300556</v>
      </c>
      <c r="AB545" s="4">
        <f t="shared" si="145"/>
        <v>-2.1797828399300556</v>
      </c>
      <c r="AC545" s="4">
        <f t="shared" si="146"/>
        <v>-2.1797828399300556</v>
      </c>
      <c r="AF545">
        <v>1.99</v>
      </c>
      <c r="AG545">
        <v>1.92</v>
      </c>
    </row>
    <row r="546" spans="1:35" ht="15" x14ac:dyDescent="0.25">
      <c r="A546">
        <v>1.36</v>
      </c>
      <c r="B546">
        <v>5.65</v>
      </c>
      <c r="C546">
        <v>8.91</v>
      </c>
      <c r="D546" s="45">
        <f t="shared" si="147"/>
        <v>2.4518713656315416E-2</v>
      </c>
      <c r="E546" s="46">
        <f>IF(OR($A546="",$B546="",$C546=""),"",A546*'MPTO_working_3-way'!$I545)</f>
        <v>1.3933454505725891</v>
      </c>
      <c r="F546" s="47">
        <f>IF(OR($A546="",$B546="",$C546=""),"",B546*'MPTO_working_3-way'!$I545)</f>
        <v>5.7885307321581827</v>
      </c>
      <c r="G546" s="48">
        <f>IF(OR($A546="",$B546="",$C546=""),"",C546*'MPTO_working_3-way'!$I545)</f>
        <v>9.1284617386777711</v>
      </c>
      <c r="H546" s="46">
        <f>IF(OR($A546="",$B546="",$C546=""),"",'MPTO_working_3-way'!E545)</f>
        <v>1.3752865161828409</v>
      </c>
      <c r="I546" s="47">
        <f>IF(OR($A546="",$B546="",$C546=""),"",'MPTO_working_3-way'!F545)</f>
        <v>5.9235303312497436</v>
      </c>
      <c r="J546" s="48">
        <f>IF(OR($A546="",$B546="",$C546=""),"",'MPTO_working_3-way'!G545)</f>
        <v>9.6097905147253488</v>
      </c>
      <c r="K546" s="46">
        <f>IF(OR($A546="",$B546="",$C546=""),"",'OddsRatio_working_3-way'!H545)</f>
        <v>1.3807408349130195</v>
      </c>
      <c r="L546" s="47">
        <f>IF(OR($A546="",$B546="",$C546=""),"",'OddsRatio_working_3-way'!I545)</f>
        <v>5.9179024509598319</v>
      </c>
      <c r="M546" s="48">
        <f>IF(OR($A546="",$B546="",$C546=""),"",'OddsRatio_working_3-way'!J545)</f>
        <v>9.3657222337832824</v>
      </c>
      <c r="N546" s="49">
        <f t="shared" si="148"/>
        <v>71.769710776968807</v>
      </c>
      <c r="O546" s="50">
        <f t="shared" si="149"/>
        <v>17.275541001181871</v>
      </c>
      <c r="P546" s="50">
        <f t="shared" si="150"/>
        <v>10.954748221849336</v>
      </c>
      <c r="Q546" t="s">
        <v>269</v>
      </c>
      <c r="R546" t="s">
        <v>273</v>
      </c>
      <c r="S546" s="40">
        <v>44164</v>
      </c>
      <c r="T546" s="4">
        <v>100</v>
      </c>
      <c r="U546" s="4">
        <f t="shared" si="138"/>
        <v>26.470588235294116</v>
      </c>
      <c r="V546" s="4">
        <f t="shared" si="139"/>
        <v>82.30088495575221</v>
      </c>
      <c r="W546" s="4">
        <f t="shared" si="140"/>
        <v>88.776655443322113</v>
      </c>
      <c r="X546" s="4">
        <f t="shared" si="141"/>
        <v>28.922459600925677</v>
      </c>
      <c r="Y546" s="4">
        <f t="shared" si="142"/>
        <v>84.752756321383771</v>
      </c>
      <c r="Z546" s="4">
        <f t="shared" si="143"/>
        <v>91.22852680895366</v>
      </c>
      <c r="AA546" s="4">
        <f t="shared" si="144"/>
        <v>-2.4518713656315612</v>
      </c>
      <c r="AB546" s="4">
        <f t="shared" si="145"/>
        <v>-2.4518713656315612</v>
      </c>
      <c r="AC546" s="4">
        <f t="shared" si="146"/>
        <v>-2.451871365631547</v>
      </c>
      <c r="AF546">
        <v>1.54</v>
      </c>
      <c r="AG546">
        <v>2.64</v>
      </c>
    </row>
    <row r="547" spans="1:35" ht="15" x14ac:dyDescent="0.25">
      <c r="A547">
        <v>1.84</v>
      </c>
      <c r="B547">
        <v>3.77</v>
      </c>
      <c r="C547">
        <v>4.6399999999999997</v>
      </c>
      <c r="D547" s="45">
        <f t="shared" si="147"/>
        <v>2.4247491638796026E-2</v>
      </c>
      <c r="E547" s="46">
        <f>IF(OR($A547="",$B547="",$C547=""),"",A547*'MPTO_working_3-way'!$I546)</f>
        <v>1.8846153846153848</v>
      </c>
      <c r="F547" s="47">
        <f>IF(OR($A547="",$B547="",$C547=""),"",B547*'MPTO_working_3-way'!$I546)</f>
        <v>3.8614130434782612</v>
      </c>
      <c r="G547" s="48">
        <f>IF(OR($A547="",$B547="",$C547=""),"",C547*'MPTO_working_3-way'!$I546)</f>
        <v>4.7525083612040131</v>
      </c>
      <c r="H547" s="46">
        <f>IF(OR($A547="",$B547="",$C547=""),"",'MPTO_working_3-way'!E546)</f>
        <v>1.8677771993753256</v>
      </c>
      <c r="I547" s="47">
        <f>IF(OR($A547="",$B547="",$C547=""),"",'MPTO_working_3-way'!F546)</f>
        <v>3.8884861168205096</v>
      </c>
      <c r="J547" s="48">
        <f>IF(OR($A547="",$B547="",$C547=""),"",'MPTO_working_3-way'!G546)</f>
        <v>4.8207931801334318</v>
      </c>
      <c r="K547" s="46">
        <f>IF(OR($A547="",$B547="",$C547=""),"",'OddsRatio_working_3-way'!H546)</f>
        <v>1.8741353846094415</v>
      </c>
      <c r="L547" s="47">
        <f>IF(OR($A547="",$B547="",$C547=""),"",'OddsRatio_working_3-way'!I546)</f>
        <v>3.8825654944858949</v>
      </c>
      <c r="M547" s="48">
        <f>IF(OR($A547="",$B547="",$C547=""),"",'OddsRatio_working_3-way'!J546)</f>
        <v>4.7879199999742452</v>
      </c>
      <c r="N547" s="49">
        <f t="shared" si="148"/>
        <v>53.061224489795912</v>
      </c>
      <c r="O547" s="50">
        <f t="shared" si="149"/>
        <v>25.8972554539057</v>
      </c>
      <c r="P547" s="50">
        <f t="shared" si="150"/>
        <v>21.041520056298381</v>
      </c>
      <c r="Q547" t="s">
        <v>485</v>
      </c>
      <c r="R547" t="s">
        <v>248</v>
      </c>
      <c r="S547" s="40">
        <v>44164</v>
      </c>
      <c r="T547" s="4">
        <v>100</v>
      </c>
      <c r="U547" s="4">
        <f t="shared" si="138"/>
        <v>45.652173913043477</v>
      </c>
      <c r="V547" s="4">
        <f t="shared" si="139"/>
        <v>73.474801061007966</v>
      </c>
      <c r="W547" s="4">
        <f t="shared" si="140"/>
        <v>78.448275862068954</v>
      </c>
      <c r="X547" s="4">
        <f t="shared" si="141"/>
        <v>48.07692307692308</v>
      </c>
      <c r="Y547" s="4">
        <f t="shared" si="142"/>
        <v>75.899550224887562</v>
      </c>
      <c r="Z547" s="4">
        <f t="shared" si="143"/>
        <v>80.873025025948564</v>
      </c>
      <c r="AA547" s="4">
        <f t="shared" si="144"/>
        <v>-2.4247491638796035</v>
      </c>
      <c r="AB547" s="4">
        <f t="shared" si="145"/>
        <v>-2.4247491638795964</v>
      </c>
      <c r="AC547" s="4">
        <f t="shared" si="146"/>
        <v>-2.4247491638796106</v>
      </c>
      <c r="AF547">
        <v>1.92</v>
      </c>
      <c r="AG547">
        <v>1.98</v>
      </c>
    </row>
    <row r="548" spans="1:35" ht="15" x14ac:dyDescent="0.25">
      <c r="A548">
        <v>5.07</v>
      </c>
      <c r="B548">
        <v>3.85</v>
      </c>
      <c r="C548">
        <v>1.76</v>
      </c>
      <c r="D548" s="45">
        <f t="shared" si="147"/>
        <v>2.5160736699198161E-2</v>
      </c>
      <c r="E548" s="46">
        <f>IF(OR($A548="",$B548="",$C548=""),"",A548*'MPTO_working_3-way'!$I547)</f>
        <v>5.1975649350649347</v>
      </c>
      <c r="F548" s="47">
        <f>IF(OR($A548="",$B548="",$C548=""),"",B548*'MPTO_working_3-way'!$I547)</f>
        <v>3.9468688362919129</v>
      </c>
      <c r="G548" s="48">
        <f>IF(OR($A548="",$B548="",$C548=""),"",C548*'MPTO_working_3-way'!$I547)</f>
        <v>1.8042828965905888</v>
      </c>
      <c r="H548" s="46">
        <f>IF(OR($A548="",$B548="",$C548=""),"",'MPTO_working_3-way'!E547)</f>
        <v>5.2951588656169815</v>
      </c>
      <c r="I548" s="47">
        <f>IF(OR($A548="",$B548="",$C548=""),"",'MPTO_working_3-way'!F547)</f>
        <v>3.9784630279148367</v>
      </c>
      <c r="J548" s="48">
        <f>IF(OR($A548="",$B548="",$C548=""),"",'MPTO_working_3-way'!G547)</f>
        <v>1.7863685242100928</v>
      </c>
      <c r="K548" s="46">
        <f>IF(OR($A548="",$B548="",$C548=""),"",'OddsRatio_working_3-way'!H547)</f>
        <v>5.2465152686529759</v>
      </c>
      <c r="L548" s="47">
        <f>IF(OR($A548="",$B548="",$C548=""),"",'OddsRatio_working_3-way'!I547)</f>
        <v>3.9736040579019609</v>
      </c>
      <c r="M548" s="48">
        <f>IF(OR($A548="",$B548="",$C548=""),"",'OddsRatio_working_3-way'!J547)</f>
        <v>1.7929610821071893</v>
      </c>
      <c r="N548" s="49">
        <f t="shared" si="148"/>
        <v>19.239778867476652</v>
      </c>
      <c r="O548" s="50">
        <f t="shared" si="149"/>
        <v>25.336539963144585</v>
      </c>
      <c r="P548" s="50">
        <f t="shared" si="150"/>
        <v>55.423681169378767</v>
      </c>
      <c r="Q548" t="s">
        <v>280</v>
      </c>
      <c r="R548" t="s">
        <v>250</v>
      </c>
      <c r="S548" s="40">
        <v>44164</v>
      </c>
      <c r="T548" s="4">
        <v>100</v>
      </c>
      <c r="U548" s="4">
        <f t="shared" si="138"/>
        <v>80.276134122287957</v>
      </c>
      <c r="V548" s="4">
        <f t="shared" si="139"/>
        <v>74.025974025974023</v>
      </c>
      <c r="W548" s="4">
        <f t="shared" si="140"/>
        <v>43.181818181818187</v>
      </c>
      <c r="X548" s="4">
        <f t="shared" si="141"/>
        <v>82.79220779220779</v>
      </c>
      <c r="Y548" s="4">
        <f t="shared" si="142"/>
        <v>76.542047695893856</v>
      </c>
      <c r="Z548" s="4">
        <f t="shared" si="143"/>
        <v>45.697891851738007</v>
      </c>
      <c r="AA548" s="4">
        <f t="shared" si="144"/>
        <v>-2.5160736699198338</v>
      </c>
      <c r="AB548" s="4">
        <f t="shared" si="145"/>
        <v>-2.5160736699198338</v>
      </c>
      <c r="AC548" s="4">
        <f t="shared" si="146"/>
        <v>-2.5160736699198196</v>
      </c>
      <c r="AF548">
        <v>1.98</v>
      </c>
      <c r="AG548">
        <v>1.93</v>
      </c>
    </row>
    <row r="549" spans="1:35" ht="15" x14ac:dyDescent="0.25">
      <c r="A549">
        <v>1.38</v>
      </c>
      <c r="B549">
        <v>4.57</v>
      </c>
      <c r="C549">
        <v>8.7200000000000006</v>
      </c>
      <c r="D549" s="45">
        <f t="shared" si="147"/>
        <v>5.8134960985971817E-2</v>
      </c>
      <c r="E549" s="46">
        <f>IF(OR($A549="",$B549="",$C549=""),"",A549*'MPTO_working_3-way'!$I548)</f>
        <v>1.460226246160641</v>
      </c>
      <c r="F549" s="47">
        <f>IF(OR($A549="",$B549="",$C549=""),"",B549*'MPTO_working_3-way'!$I548)</f>
        <v>4.8356767717058915</v>
      </c>
      <c r="G549" s="48">
        <f>IF(OR($A549="",$B549="",$C549=""),"",C549*'MPTO_working_3-way'!$I548)</f>
        <v>9.2269368597976751</v>
      </c>
      <c r="H549" s="46">
        <f>IF(OR($A549="",$B549="",$C549=""),"",'MPTO_working_3-way'!E548)</f>
        <v>1.4179180816856454</v>
      </c>
      <c r="I549" s="47">
        <f>IF(OR($A549="",$B549="",$C549=""),"",'MPTO_working_3-way'!F548)</f>
        <v>5.0140377911917176</v>
      </c>
      <c r="J549" s="48">
        <f>IF(OR($A549="",$B549="",$C549=""),"",'MPTO_working_3-way'!G548)</f>
        <v>10.493115709005661</v>
      </c>
      <c r="K549" s="46">
        <f>IF(OR($A549="",$B549="",$C549=""),"",'OddsRatio_working_3-way'!H548)</f>
        <v>1.4304079329421389</v>
      </c>
      <c r="L549" s="47">
        <f>IF(OR($A549="",$B549="",$C549=""),"",'OddsRatio_working_3-way'!I548)</f>
        <v>5.0435692647458845</v>
      </c>
      <c r="M549" s="48">
        <f>IF(OR($A549="",$B549="",$C549=""),"",'OddsRatio_working_3-way'!J548)</f>
        <v>9.7440769534560854</v>
      </c>
      <c r="N549" s="49">
        <f t="shared" si="148"/>
        <v>68.482538416857693</v>
      </c>
      <c r="O549" s="50">
        <f t="shared" si="149"/>
        <v>20.679628668547835</v>
      </c>
      <c r="P549" s="50">
        <f t="shared" si="150"/>
        <v>10.837832914594451</v>
      </c>
      <c r="Q549" t="s">
        <v>91</v>
      </c>
      <c r="R549" t="s">
        <v>328</v>
      </c>
      <c r="S549" s="40">
        <v>44164</v>
      </c>
      <c r="T549" s="4">
        <v>100</v>
      </c>
      <c r="U549" s="4">
        <f t="shared" si="138"/>
        <v>27.536231884057976</v>
      </c>
      <c r="V549" s="4">
        <f t="shared" si="139"/>
        <v>78.118161925601754</v>
      </c>
      <c r="W549" s="4">
        <f t="shared" si="140"/>
        <v>88.532110091743121</v>
      </c>
      <c r="X549" s="4">
        <f t="shared" si="141"/>
        <v>33.349727982655132</v>
      </c>
      <c r="Y549" s="4">
        <f t="shared" si="142"/>
        <v>83.931658024198924</v>
      </c>
      <c r="Z549" s="4">
        <f t="shared" si="143"/>
        <v>94.345606190340291</v>
      </c>
      <c r="AA549" s="4">
        <f t="shared" si="144"/>
        <v>-5.813496098597156</v>
      </c>
      <c r="AB549" s="4">
        <f t="shared" si="145"/>
        <v>-5.8134960985971702</v>
      </c>
      <c r="AC549" s="4">
        <f t="shared" si="146"/>
        <v>-5.8134960985971702</v>
      </c>
      <c r="AF549">
        <v>2.17</v>
      </c>
      <c r="AG549">
        <v>1.69</v>
      </c>
    </row>
    <row r="550" spans="1:35" ht="15" x14ac:dyDescent="0.25">
      <c r="A550">
        <v>2.19</v>
      </c>
      <c r="B550">
        <v>3.34</v>
      </c>
      <c r="C550">
        <v>3.39</v>
      </c>
      <c r="D550" s="45">
        <f t="shared" si="147"/>
        <v>5.1007452908463646E-2</v>
      </c>
      <c r="E550" s="46">
        <f>IF(OR($A550="",$B550="",$C550=""),"",A550*'MPTO_working_3-way'!$I549)</f>
        <v>2.3017063218695353</v>
      </c>
      <c r="F550" s="47">
        <f>IF(OR($A550="",$B550="",$C550=""),"",B550*'MPTO_working_3-way'!$I549)</f>
        <v>3.5103648927142683</v>
      </c>
      <c r="G550" s="48">
        <f>IF(OR($A550="",$B550="",$C550=""),"",C550*'MPTO_working_3-way'!$I549)</f>
        <v>3.5629152653596918</v>
      </c>
      <c r="H550" s="46">
        <f>IF(OR($A550="",$B550="",$C550=""),"",'MPTO_working_3-way'!E549)</f>
        <v>2.274699435776431</v>
      </c>
      <c r="I550" s="47">
        <f>IF(OR($A550="",$B550="",$C550=""),"",'MPTO_working_3-way'!F549)</f>
        <v>3.5410926215187781</v>
      </c>
      <c r="J550" s="48">
        <f>IF(OR($A550="",$B550="",$C550=""),"",'MPTO_working_3-way'!G549)</f>
        <v>3.5973453060627611</v>
      </c>
      <c r="K550" s="46">
        <f>IF(OR($A550="",$B550="",$C550=""),"",'OddsRatio_working_3-way'!H549)</f>
        <v>2.2858827864230458</v>
      </c>
      <c r="L550" s="47">
        <f>IF(OR($A550="",$B550="",$C550=""),"",'OddsRatio_working_3-way'!I549)</f>
        <v>3.5285426220419551</v>
      </c>
      <c r="M550" s="48">
        <f>IF(OR($A550="",$B550="",$C550=""),"",'OddsRatio_working_3-way'!J549)</f>
        <v>3.582571310547126</v>
      </c>
      <c r="N550" s="49">
        <f t="shared" si="148"/>
        <v>43.446029169688387</v>
      </c>
      <c r="O550" s="50">
        <f t="shared" si="149"/>
        <v>28.487067030424424</v>
      </c>
      <c r="P550" s="50">
        <f t="shared" si="150"/>
        <v>28.066903799887189</v>
      </c>
      <c r="Q550" t="s">
        <v>93</v>
      </c>
      <c r="R550" t="s">
        <v>395</v>
      </c>
      <c r="S550" s="40">
        <v>44164</v>
      </c>
      <c r="T550" s="4">
        <v>100</v>
      </c>
      <c r="U550" s="4">
        <f t="shared" si="138"/>
        <v>54.337899543379002</v>
      </c>
      <c r="V550" s="4">
        <f t="shared" si="139"/>
        <v>70.059880239520965</v>
      </c>
      <c r="W550" s="4">
        <f t="shared" si="140"/>
        <v>70.501474926253692</v>
      </c>
      <c r="X550" s="4">
        <f t="shared" si="141"/>
        <v>59.438644834225364</v>
      </c>
      <c r="Y550" s="4">
        <f t="shared" si="142"/>
        <v>75.160625530367327</v>
      </c>
      <c r="Z550" s="4">
        <f t="shared" si="143"/>
        <v>75.602220217100054</v>
      </c>
      <c r="AA550" s="4">
        <f t="shared" si="144"/>
        <v>-5.100745290846362</v>
      </c>
      <c r="AB550" s="4">
        <f t="shared" si="145"/>
        <v>-5.100745290846362</v>
      </c>
      <c r="AC550" s="4">
        <f t="shared" si="146"/>
        <v>-5.100745290846362</v>
      </c>
      <c r="AF550">
        <v>2.0299999999999998</v>
      </c>
      <c r="AG550">
        <v>1.81</v>
      </c>
    </row>
    <row r="551" spans="1:35" ht="15" x14ac:dyDescent="0.25">
      <c r="A551">
        <v>9.23</v>
      </c>
      <c r="B551">
        <v>4.26</v>
      </c>
      <c r="C551">
        <v>1.4</v>
      </c>
      <c r="D551" s="45">
        <f t="shared" si="147"/>
        <v>5.7369860186761601E-2</v>
      </c>
      <c r="E551" s="46">
        <f>IF(OR($A551="",$B551="",$C551=""),"",A551*'MPTO_working_3-way'!$I550)</f>
        <v>9.7595238095238095</v>
      </c>
      <c r="F551" s="47">
        <f>IF(OR($A551="",$B551="",$C551=""),"",B551*'MPTO_working_3-way'!$I550)</f>
        <v>4.5043956043956044</v>
      </c>
      <c r="G551" s="48">
        <f>IF(OR($A551="",$B551="",$C551=""),"",C551*'MPTO_working_3-way'!$I550)</f>
        <v>1.4803178042614662</v>
      </c>
      <c r="H551" s="46">
        <f>IF(OR($A551="",$B551="",$C551=""),"",'MPTO_working_3-way'!E550)</f>
        <v>11.208365458750965</v>
      </c>
      <c r="I551" s="47">
        <f>IF(OR($A551="",$B551="",$C551=""),"",'MPTO_working_3-way'!F550)</f>
        <v>4.6378210240867759</v>
      </c>
      <c r="J551" s="48">
        <f>IF(OR($A551="",$B551="",$C551=""),"",'MPTO_working_3-way'!G550)</f>
        <v>1.4385127279024317</v>
      </c>
      <c r="K551" s="46">
        <f>IF(OR($A551="",$B551="",$C551=""),"",'OddsRatio_working_3-way'!H550)</f>
        <v>10.285969822777222</v>
      </c>
      <c r="L551" s="47">
        <f>IF(OR($A551="",$B551="",$C551=""),"",'OddsRatio_working_3-way'!I550)</f>
        <v>4.6782820926189244</v>
      </c>
      <c r="M551" s="48">
        <f>IF(OR($A551="",$B551="",$C551=""),"",'OddsRatio_working_3-way'!J550)</f>
        <v>1.4513229561495611</v>
      </c>
      <c r="N551" s="49">
        <f t="shared" si="148"/>
        <v>10.246401561356429</v>
      </c>
      <c r="O551" s="50">
        <f t="shared" si="149"/>
        <v>22.200536716272261</v>
      </c>
      <c r="P551" s="50">
        <f t="shared" si="150"/>
        <v>67.553061722371311</v>
      </c>
      <c r="Q551" t="s">
        <v>282</v>
      </c>
      <c r="R551" t="s">
        <v>90</v>
      </c>
      <c r="S551" s="40">
        <v>44164</v>
      </c>
      <c r="T551" s="4">
        <v>100</v>
      </c>
      <c r="U551" s="4">
        <f t="shared" si="138"/>
        <v>89.165763813651139</v>
      </c>
      <c r="V551" s="4">
        <f t="shared" si="139"/>
        <v>76.525821596244128</v>
      </c>
      <c r="W551" s="4">
        <f t="shared" si="140"/>
        <v>28.571428571428573</v>
      </c>
      <c r="X551" s="4">
        <f t="shared" si="141"/>
        <v>94.902749832327288</v>
      </c>
      <c r="Y551" s="4">
        <f t="shared" si="142"/>
        <v>82.262807614920291</v>
      </c>
      <c r="Z551" s="4">
        <f t="shared" si="143"/>
        <v>34.308414590104732</v>
      </c>
      <c r="AA551" s="4">
        <f t="shared" si="144"/>
        <v>-5.7369860186761485</v>
      </c>
      <c r="AB551" s="4">
        <f t="shared" si="145"/>
        <v>-5.7369860186761628</v>
      </c>
      <c r="AC551" s="4">
        <f t="shared" si="146"/>
        <v>-5.7369860186761592</v>
      </c>
      <c r="AF551">
        <v>2.1800000000000002</v>
      </c>
      <c r="AG551">
        <v>1.68</v>
      </c>
    </row>
    <row r="552" spans="1:35" ht="15" x14ac:dyDescent="0.25">
      <c r="A552">
        <v>4.03</v>
      </c>
      <c r="B552">
        <v>3.26</v>
      </c>
      <c r="C552">
        <v>2.0099999999999998</v>
      </c>
      <c r="D552" s="45">
        <f t="shared" si="147"/>
        <v>5.2399861884991239E-2</v>
      </c>
      <c r="E552" s="46">
        <f>IF(OR($A552="",$B552="",$C552=""),"",A552*'MPTO_working_3-way'!$I551)</f>
        <v>4.2411714433965146</v>
      </c>
      <c r="F552" s="47">
        <f>IF(OR($A552="",$B552="",$C552=""),"",B552*'MPTO_working_3-way'!$I551)</f>
        <v>3.4308235497450714</v>
      </c>
      <c r="G552" s="48">
        <f>IF(OR($A552="",$B552="",$C552=""),"",C552*'MPTO_working_3-way'!$I551)</f>
        <v>2.1153237223888324</v>
      </c>
      <c r="H552" s="46">
        <f>IF(OR($A552="",$B552="",$C552=""),"",'MPTO_working_3-way'!E551)</f>
        <v>4.3351535437246147</v>
      </c>
      <c r="I552" s="47">
        <f>IF(OR($A552="",$B552="",$C552=""),"",'MPTO_working_3-way'!F551)</f>
        <v>3.4568363521896113</v>
      </c>
      <c r="J552" s="48">
        <f>IF(OR($A552="",$B552="",$C552=""),"",'MPTO_working_3-way'!G551)</f>
        <v>2.083134493013588</v>
      </c>
      <c r="K552" s="46">
        <f>IF(OR($A552="",$B552="",$C552=""),"",'OddsRatio_working_3-way'!H551)</f>
        <v>4.287786232461249</v>
      </c>
      <c r="L552" s="47">
        <f>IF(OR($A552="",$B552="",$C552=""),"",'OddsRatio_working_3-way'!I551)</f>
        <v>3.4522761997895786</v>
      </c>
      <c r="M552" s="48">
        <f>IF(OR($A552="",$B552="",$C552=""),"",'OddsRatio_working_3-way'!J551)</f>
        <v>2.0959287441537495</v>
      </c>
      <c r="N552" s="49">
        <f t="shared" si="148"/>
        <v>23.57839133235219</v>
      </c>
      <c r="O552" s="50">
        <f t="shared" si="149"/>
        <v>29.147520573429237</v>
      </c>
      <c r="P552" s="50">
        <f t="shared" si="150"/>
        <v>47.274088094218563</v>
      </c>
      <c r="Q552" t="s">
        <v>340</v>
      </c>
      <c r="R552" t="s">
        <v>92</v>
      </c>
      <c r="S552" s="40">
        <v>44164</v>
      </c>
      <c r="T552" s="4">
        <v>100</v>
      </c>
      <c r="U552" s="4">
        <f t="shared" si="138"/>
        <v>75.186104218362274</v>
      </c>
      <c r="V552" s="4">
        <f t="shared" si="139"/>
        <v>69.325153374233125</v>
      </c>
      <c r="W552" s="4">
        <f t="shared" si="140"/>
        <v>50.248756218905463</v>
      </c>
      <c r="X552" s="4">
        <f t="shared" si="141"/>
        <v>80.426090406861405</v>
      </c>
      <c r="Y552" s="4">
        <f t="shared" si="142"/>
        <v>74.565139562732256</v>
      </c>
      <c r="Z552" s="4">
        <f t="shared" si="143"/>
        <v>55.488742407404587</v>
      </c>
      <c r="AA552" s="4">
        <f t="shared" si="144"/>
        <v>-5.239986188499131</v>
      </c>
      <c r="AB552" s="4">
        <f t="shared" si="145"/>
        <v>-5.239986188499131</v>
      </c>
      <c r="AC552" s="4">
        <f t="shared" si="146"/>
        <v>-5.2399861884991239</v>
      </c>
      <c r="AF552">
        <v>2.27</v>
      </c>
      <c r="AG552">
        <v>1.63</v>
      </c>
    </row>
    <row r="553" spans="1:35" ht="15" x14ac:dyDescent="0.25">
      <c r="A553">
        <v>1.75</v>
      </c>
      <c r="B553">
        <v>4.04</v>
      </c>
      <c r="C553">
        <v>4.87</v>
      </c>
      <c r="D553" s="45">
        <f t="shared" si="147"/>
        <v>2.4292132938726452E-2</v>
      </c>
      <c r="E553" s="46">
        <f>IF(OR($A553="",$B553="",$C553=""),"",A553*'MPTO_working_3-way'!$I552)</f>
        <v>1.7925112326427712</v>
      </c>
      <c r="F553" s="47">
        <f>IF(OR($A553="",$B553="",$C553=""),"",B553*'MPTO_working_3-way'!$I552)</f>
        <v>4.1381402170724551</v>
      </c>
      <c r="G553" s="48">
        <f>IF(OR($A553="",$B553="",$C553=""),"",C553*'MPTO_working_3-way'!$I552)</f>
        <v>4.9883026874115979</v>
      </c>
      <c r="H553" s="46">
        <f>IF(OR($A553="",$B553="",$C553=""),"",'MPTO_working_3-way'!E552)</f>
        <v>1.7751546710661992</v>
      </c>
      <c r="I553" s="47">
        <f>IF(OR($A553="",$B553="",$C553=""),"",'MPTO_working_3-way'!F552)</f>
        <v>4.1766318522022878</v>
      </c>
      <c r="J553" s="48">
        <f>IF(OR($A553="",$B553="",$C553=""),"",'MPTO_working_3-way'!G552)</f>
        <v>5.0699287312993278</v>
      </c>
      <c r="K553" s="46">
        <f>IF(OR($A553="",$B553="",$C553=""),"",'OddsRatio_working_3-way'!H552)</f>
        <v>1.7814643562546904</v>
      </c>
      <c r="L553" s="47">
        <f>IF(OR($A553="",$B553="",$C553=""),"",'OddsRatio_working_3-way'!I552)</f>
        <v>4.1675355240190104</v>
      </c>
      <c r="M553" s="48">
        <f>IF(OR($A553="",$B553="",$C553=""),"",'OddsRatio_working_3-way'!J552)</f>
        <v>5.0323560782742014</v>
      </c>
      <c r="N553" s="49">
        <f t="shared" si="148"/>
        <v>55.787655987274341</v>
      </c>
      <c r="O553" s="50">
        <f t="shared" si="149"/>
        <v>24.165445043992595</v>
      </c>
      <c r="P553" s="50">
        <f t="shared" si="150"/>
        <v>20.046898968733075</v>
      </c>
      <c r="Q553" t="s">
        <v>51</v>
      </c>
      <c r="R553" t="s">
        <v>141</v>
      </c>
      <c r="S553" s="40">
        <v>44164</v>
      </c>
      <c r="T553" s="4">
        <v>100</v>
      </c>
      <c r="U553" s="4">
        <f t="shared" si="138"/>
        <v>42.857142857142854</v>
      </c>
      <c r="V553" s="4">
        <f t="shared" si="139"/>
        <v>75.247524752475243</v>
      </c>
      <c r="W553" s="4">
        <f t="shared" si="140"/>
        <v>79.466119096509232</v>
      </c>
      <c r="X553" s="4">
        <f t="shared" si="141"/>
        <v>45.286356151015511</v>
      </c>
      <c r="Y553" s="4">
        <f t="shared" si="142"/>
        <v>77.676738046347893</v>
      </c>
      <c r="Z553" s="4">
        <f t="shared" si="143"/>
        <v>81.895332390381895</v>
      </c>
      <c r="AA553" s="4">
        <f t="shared" si="144"/>
        <v>-2.4292132938726567</v>
      </c>
      <c r="AB553" s="4">
        <f t="shared" si="145"/>
        <v>-2.4292132938726496</v>
      </c>
      <c r="AC553" s="4">
        <f t="shared" si="146"/>
        <v>-2.4292132938726638</v>
      </c>
      <c r="AF553">
        <v>1.75</v>
      </c>
      <c r="AG553">
        <v>2.19</v>
      </c>
    </row>
    <row r="554" spans="1:35" ht="15" x14ac:dyDescent="0.25">
      <c r="A554">
        <v>1.65</v>
      </c>
      <c r="B554">
        <v>4.38</v>
      </c>
      <c r="C554">
        <v>5.2</v>
      </c>
      <c r="D554" s="45">
        <f t="shared" si="147"/>
        <v>2.6678800651403378E-2</v>
      </c>
      <c r="E554" s="46">
        <f>IF(OR($A554="",$B554="",$C554=""),"",A554*'MPTO_working_3-way'!$I553)</f>
        <v>1.6940200210748155</v>
      </c>
      <c r="F554" s="47">
        <f>IF(OR($A554="",$B554="",$C554=""),"",B554*'MPTO_working_3-way'!$I553)</f>
        <v>4.4968531468531463</v>
      </c>
      <c r="G554" s="48">
        <f>IF(OR($A554="",$B554="",$C554=""),"",C554*'MPTO_working_3-way'!$I553)</f>
        <v>5.3387297633872981</v>
      </c>
      <c r="H554" s="46">
        <f>IF(OR($A554="",$B554="",$C554=""),"",'MPTO_working_3-way'!E553)</f>
        <v>1.6745715584311416</v>
      </c>
      <c r="I554" s="47">
        <f>IF(OR($A554="",$B554="",$C554=""),"",'MPTO_working_3-way'!F553)</f>
        <v>4.5575201920977957</v>
      </c>
      <c r="J554" s="48">
        <f>IF(OR($A554="",$B554="",$C554=""),"",'MPTO_working_3-way'!G553)</f>
        <v>5.4521239554317553</v>
      </c>
      <c r="K554" s="46">
        <f>IF(OR($A554="",$B554="",$C554=""),"",'OddsRatio_working_3-way'!H553)</f>
        <v>1.6813199877487512</v>
      </c>
      <c r="L554" s="47">
        <f>IF(OR($A554="",$B554="",$C554=""),"",'OddsRatio_working_3-way'!I553)</f>
        <v>4.5428639362935073</v>
      </c>
      <c r="M554" s="48">
        <f>IF(OR($A554="",$B554="",$C554=""),"",'OddsRatio_working_3-way'!J553)</f>
        <v>5.4023753054534716</v>
      </c>
      <c r="N554" s="49">
        <f t="shared" si="148"/>
        <v>59.031179535028379</v>
      </c>
      <c r="O554" s="50">
        <f t="shared" si="149"/>
        <v>22.237773112510695</v>
      </c>
      <c r="P554" s="50">
        <f t="shared" si="150"/>
        <v>18.731047352460926</v>
      </c>
      <c r="Q554" t="s">
        <v>100</v>
      </c>
      <c r="R554" t="s">
        <v>204</v>
      </c>
      <c r="S554" s="40">
        <v>44164</v>
      </c>
      <c r="T554" s="4">
        <v>100</v>
      </c>
      <c r="U554" s="4">
        <f t="shared" si="138"/>
        <v>39.393939393939398</v>
      </c>
      <c r="V554" s="4">
        <f t="shared" si="139"/>
        <v>77.168949771689498</v>
      </c>
      <c r="W554" s="4">
        <f t="shared" si="140"/>
        <v>80.769230769230759</v>
      </c>
      <c r="X554" s="4">
        <f t="shared" si="141"/>
        <v>42.061819459079729</v>
      </c>
      <c r="Y554" s="4">
        <f t="shared" si="142"/>
        <v>79.836829836829835</v>
      </c>
      <c r="Z554" s="4">
        <f t="shared" si="143"/>
        <v>83.437110834371111</v>
      </c>
      <c r="AA554" s="4">
        <f t="shared" si="144"/>
        <v>-2.6678800651403307</v>
      </c>
      <c r="AB554" s="4">
        <f t="shared" si="145"/>
        <v>-2.6678800651403378</v>
      </c>
      <c r="AC554" s="4">
        <f t="shared" si="146"/>
        <v>-2.667880065140352</v>
      </c>
      <c r="AF554">
        <v>2.06</v>
      </c>
      <c r="AG554">
        <v>1.85</v>
      </c>
    </row>
    <row r="555" spans="1:35" ht="15" x14ac:dyDescent="0.25">
      <c r="A555">
        <v>1.74</v>
      </c>
      <c r="B555">
        <v>4.03</v>
      </c>
      <c r="C555">
        <v>5.0199999999999996</v>
      </c>
      <c r="D555" s="45">
        <f t="shared" si="147"/>
        <v>2.2054788745534015E-2</v>
      </c>
      <c r="E555" s="46">
        <f>IF(OR($A555="",$B555="",$C555=""),"",A555*'MPTO_working_3-way'!$I554)</f>
        <v>1.7783753324172291</v>
      </c>
      <c r="F555" s="47">
        <f>IF(OR($A555="",$B555="",$C555=""),"",B555*'MPTO_working_3-way'!$I554)</f>
        <v>4.1188807986445024</v>
      </c>
      <c r="G555" s="48">
        <f>IF(OR($A555="",$B555="",$C555=""),"",C555*'MPTO_working_3-way'!$I554)</f>
        <v>5.1307150395025802</v>
      </c>
      <c r="H555" s="46">
        <f>IF(OR($A555="",$B555="",$C555=""),"",'MPTO_working_3-way'!E554)</f>
        <v>1.7625460974636187</v>
      </c>
      <c r="I555" s="47">
        <f>IF(OR($A555="",$B555="",$C555=""),"",'MPTO_working_3-way'!F554)</f>
        <v>4.1530418934307329</v>
      </c>
      <c r="J555" s="48">
        <f>IF(OR($A555="",$B555="",$C555=""),"",'MPTO_working_3-way'!G554)</f>
        <v>5.2123622992891878</v>
      </c>
      <c r="K555" s="46">
        <f>IF(OR($A555="",$B555="",$C555=""),"",'OddsRatio_working_3-way'!H554)</f>
        <v>1.7683029508643666</v>
      </c>
      <c r="L555" s="47">
        <f>IF(OR($A555="",$B555="",$C555=""),"",'OddsRatio_working_3-way'!I554)</f>
        <v>4.1458891096203105</v>
      </c>
      <c r="M555" s="48">
        <f>IF(OR($A555="",$B555="",$C555=""),"",'OddsRatio_working_3-way'!J554)</f>
        <v>5.1737538682091255</v>
      </c>
      <c r="N555" s="49">
        <f t="shared" si="148"/>
        <v>56.231099350707112</v>
      </c>
      <c r="O555" s="50">
        <f t="shared" si="149"/>
        <v>24.278439918171308</v>
      </c>
      <c r="P555" s="50">
        <f t="shared" si="150"/>
        <v>19.49046073112159</v>
      </c>
      <c r="Q555" t="s">
        <v>52</v>
      </c>
      <c r="R555" t="s">
        <v>94</v>
      </c>
      <c r="S555" s="40">
        <v>44164</v>
      </c>
      <c r="T555" s="4">
        <v>100</v>
      </c>
      <c r="U555" s="4">
        <f t="shared" si="138"/>
        <v>42.528735632183903</v>
      </c>
      <c r="V555" s="4">
        <f t="shared" si="139"/>
        <v>75.186104218362274</v>
      </c>
      <c r="W555" s="4">
        <f t="shared" si="140"/>
        <v>80.079681274900395</v>
      </c>
      <c r="X555" s="4">
        <f t="shared" si="141"/>
        <v>44.734214506737317</v>
      </c>
      <c r="Y555" s="4">
        <f t="shared" si="142"/>
        <v>77.391583092915695</v>
      </c>
      <c r="Z555" s="4">
        <f t="shared" si="143"/>
        <v>82.285160149453802</v>
      </c>
      <c r="AA555" s="4">
        <f t="shared" si="144"/>
        <v>-2.205478874553414</v>
      </c>
      <c r="AB555" s="4">
        <f t="shared" si="145"/>
        <v>-2.2054788745534211</v>
      </c>
      <c r="AC555" s="4">
        <f t="shared" si="146"/>
        <v>-2.2054788745534069</v>
      </c>
      <c r="AF555">
        <v>1.71</v>
      </c>
      <c r="AG555">
        <v>2.25</v>
      </c>
    </row>
    <row r="556" spans="1:35" ht="15" x14ac:dyDescent="0.25">
      <c r="A556">
        <v>2.1800000000000002</v>
      </c>
      <c r="B556">
        <v>3.49</v>
      </c>
      <c r="C556">
        <v>3.61</v>
      </c>
      <c r="D556" s="45">
        <f t="shared" si="147"/>
        <v>2.2256857868981017E-2</v>
      </c>
      <c r="E556" s="46">
        <f>IF(OR($A556="",$B556="",$C556=""),"",A556*'MPTO_working_3-way'!$I555)</f>
        <v>2.2285199501543786</v>
      </c>
      <c r="F556" s="47">
        <f>IF(OR($A556="",$B556="",$C556=""),"",B556*'MPTO_working_3-way'!$I555)</f>
        <v>3.567676433962744</v>
      </c>
      <c r="G556" s="48">
        <f>IF(OR($A556="",$B556="",$C556=""),"",C556*'MPTO_working_3-way'!$I555)</f>
        <v>3.6903472569070215</v>
      </c>
      <c r="H556" s="46">
        <f>IF(OR($A556="",$B556="",$C556=""),"",'MPTO_working_3-way'!E555)</f>
        <v>2.2158374407247234</v>
      </c>
      <c r="I556" s="47">
        <f>IF(OR($A556="",$B556="",$C556=""),"",'MPTO_working_3-way'!F555)</f>
        <v>3.5827654821254384</v>
      </c>
      <c r="J556" s="48">
        <f>IF(OR($A556="",$B556="",$C556=""),"",'MPTO_working_3-way'!G555)</f>
        <v>3.7093452382720953</v>
      </c>
      <c r="K556" s="46">
        <f>IF(OR($A556="",$B556="",$C556=""),"",'OddsRatio_working_3-way'!H555)</f>
        <v>2.2211311752842096</v>
      </c>
      <c r="L556" s="47">
        <f>IF(OR($A556="",$B556="",$C556=""),"",'OddsRatio_working_3-way'!I555)</f>
        <v>3.5767937512353236</v>
      </c>
      <c r="M556" s="48">
        <f>IF(OR($A556="",$B556="",$C556=""),"",'OddsRatio_working_3-way'!J555)</f>
        <v>3.7009765826201586</v>
      </c>
      <c r="N556" s="49">
        <f t="shared" si="148"/>
        <v>44.872831402327179</v>
      </c>
      <c r="O556" s="50">
        <f t="shared" si="149"/>
        <v>28.02944769543646</v>
      </c>
      <c r="P556" s="50">
        <f t="shared" si="150"/>
        <v>27.097720902236354</v>
      </c>
      <c r="Q556" t="s">
        <v>95</v>
      </c>
      <c r="R556" t="s">
        <v>196</v>
      </c>
      <c r="S556" s="40">
        <v>44164</v>
      </c>
      <c r="T556" s="4">
        <v>100</v>
      </c>
      <c r="U556" s="4">
        <f t="shared" si="138"/>
        <v>54.128440366972484</v>
      </c>
      <c r="V556" s="4">
        <f t="shared" si="139"/>
        <v>71.346704871060169</v>
      </c>
      <c r="W556" s="4">
        <f t="shared" si="140"/>
        <v>72.29916897506925</v>
      </c>
      <c r="X556" s="4">
        <f t="shared" si="141"/>
        <v>56.354126153870574</v>
      </c>
      <c r="Y556" s="4">
        <f t="shared" si="142"/>
        <v>73.572390657958266</v>
      </c>
      <c r="Z556" s="4">
        <f t="shared" si="143"/>
        <v>74.524854761967347</v>
      </c>
      <c r="AA556" s="4">
        <f t="shared" si="144"/>
        <v>-2.2256857868980902</v>
      </c>
      <c r="AB556" s="4">
        <f t="shared" si="145"/>
        <v>-2.2256857868980973</v>
      </c>
      <c r="AC556" s="4">
        <f t="shared" si="146"/>
        <v>-2.2256857868980973</v>
      </c>
      <c r="AF556">
        <v>1.76</v>
      </c>
      <c r="AG556">
        <v>2.17</v>
      </c>
    </row>
    <row r="557" spans="1:35" ht="15" x14ac:dyDescent="0.25">
      <c r="A557">
        <v>2.2400000000000002</v>
      </c>
      <c r="B557">
        <v>3.82</v>
      </c>
      <c r="C557">
        <v>3.18</v>
      </c>
      <c r="D557" s="45">
        <f t="shared" si="147"/>
        <v>2.2674084945644601E-2</v>
      </c>
      <c r="E557" s="46">
        <f>IF(OR($A557="",$B557="",$C557=""),"",A557*'MPTO_working_3-way'!$I556)</f>
        <v>2.2907899502782443</v>
      </c>
      <c r="F557" s="47">
        <f>IF(OR($A557="",$B557="",$C557=""),"",B557*'MPTO_working_3-way'!$I556)</f>
        <v>3.9066150044923624</v>
      </c>
      <c r="G557" s="48">
        <f>IF(OR($A557="",$B557="",$C557=""),"",C557*'MPTO_working_3-way'!$I556)</f>
        <v>3.2521035901271498</v>
      </c>
      <c r="H557" s="46">
        <f>IF(OR($A557="",$B557="",$C557=""),"",'MPTO_working_3-way'!E556)</f>
        <v>2.2785762582878766</v>
      </c>
      <c r="I557" s="47">
        <f>IF(OR($A557="",$B557="",$C557=""),"",'MPTO_working_3-way'!F556)</f>
        <v>3.9335686899160303</v>
      </c>
      <c r="J557" s="48">
        <f>IF(OR($A557="",$B557="",$C557=""),"",'MPTO_working_3-way'!G556)</f>
        <v>3.2583119975936223</v>
      </c>
      <c r="K557" s="46">
        <f>IF(OR($A557="",$B557="",$C557=""),"",'OddsRatio_working_3-way'!H556)</f>
        <v>2.2838491893984596</v>
      </c>
      <c r="L557" s="47">
        <f>IF(OR($A557="",$B557="",$C557=""),"",'OddsRatio_working_3-way'!I556)</f>
        <v>3.9197215436319799</v>
      </c>
      <c r="M557" s="48">
        <f>IF(OR($A557="",$B557="",$C557=""),"",'OddsRatio_working_3-way'!J556)</f>
        <v>3.2570897039424525</v>
      </c>
      <c r="N557" s="49">
        <f t="shared" si="148"/>
        <v>43.65306386465236</v>
      </c>
      <c r="O557" s="50">
        <f t="shared" si="149"/>
        <v>25.597608130057932</v>
      </c>
      <c r="P557" s="50">
        <f t="shared" si="150"/>
        <v>30.749328005289716</v>
      </c>
      <c r="Q557" t="s">
        <v>97</v>
      </c>
      <c r="R557" t="s">
        <v>102</v>
      </c>
      <c r="S557" s="40">
        <v>44164</v>
      </c>
      <c r="T557" s="4">
        <v>100</v>
      </c>
      <c r="U557" s="4">
        <f t="shared" si="138"/>
        <v>55.357142857142868</v>
      </c>
      <c r="V557" s="4">
        <f t="shared" si="139"/>
        <v>73.821989528795811</v>
      </c>
      <c r="W557" s="4">
        <f t="shared" si="140"/>
        <v>68.55345911949685</v>
      </c>
      <c r="X557" s="4">
        <f t="shared" si="141"/>
        <v>57.624551351707332</v>
      </c>
      <c r="Y557" s="4">
        <f t="shared" si="142"/>
        <v>76.089398023360275</v>
      </c>
      <c r="Z557" s="4">
        <f t="shared" si="143"/>
        <v>70.820867614061328</v>
      </c>
      <c r="AA557" s="4">
        <f t="shared" si="144"/>
        <v>-2.2674084945644637</v>
      </c>
      <c r="AB557" s="4">
        <f t="shared" si="145"/>
        <v>-2.2674084945644637</v>
      </c>
      <c r="AC557" s="4">
        <f t="shared" si="146"/>
        <v>-2.2674084945644779</v>
      </c>
      <c r="AF557">
        <v>1.56</v>
      </c>
      <c r="AG557">
        <v>2.57</v>
      </c>
    </row>
    <row r="558" spans="1:35" s="52" customFormat="1" ht="15" x14ac:dyDescent="0.25">
      <c r="A558">
        <v>3.15</v>
      </c>
      <c r="B558">
        <v>2.96</v>
      </c>
      <c r="C558">
        <v>2.68</v>
      </c>
      <c r="D558" s="45">
        <f t="shared" si="147"/>
        <v>2.8432483656364305E-2</v>
      </c>
      <c r="E558" s="46">
        <f>IF(OR($A558="",$B558="",$C558=""),"",A558*'MPTO_working_3-way'!$I557)</f>
        <v>3.2395623235175472</v>
      </c>
      <c r="F558" s="47">
        <f>IF(OR($A558="",$B558="",$C558=""),"",B558*'MPTO_working_3-way'!$I557)</f>
        <v>3.0441601516228385</v>
      </c>
      <c r="G558" s="48">
        <f>IF(OR($A558="",$B558="",$C558=""),"",C558*'MPTO_working_3-way'!$I557)</f>
        <v>2.7561990561990566</v>
      </c>
      <c r="H558" s="46">
        <f>IF(OR($A558="",$B558="",$C558=""),"",'MPTO_working_3-way'!E557)</f>
        <v>3.2469343275617728</v>
      </c>
      <c r="I558" s="47">
        <f>IF(OR($A558="",$B558="",$C558=""),"",'MPTO_working_3-way'!F557)</f>
        <v>3.0454347501088743</v>
      </c>
      <c r="J558" s="48">
        <f>IF(OR($A558="",$B558="",$C558=""),"",'MPTO_working_3-way'!G557)</f>
        <v>2.7498452030554428</v>
      </c>
      <c r="K558" s="46">
        <f>IF(OR($A558="",$B558="",$C558=""),"",'OddsRatio_working_3-way'!H557)</f>
        <v>3.2432392487570487</v>
      </c>
      <c r="L558" s="47">
        <f>IF(OR($A558="",$B558="",$C558=""),"",'OddsRatio_working_3-way'!I557)</f>
        <v>3.0449995011924726</v>
      </c>
      <c r="M558" s="48">
        <f>IF(OR($A558="",$B558="",$C558=""),"",'OddsRatio_working_3-way'!J557)</f>
        <v>2.7528567153078343</v>
      </c>
      <c r="N558" s="49">
        <f t="shared" si="148"/>
        <v>30.868367394586521</v>
      </c>
      <c r="O558" s="50">
        <f t="shared" si="149"/>
        <v>32.849782869239021</v>
      </c>
      <c r="P558" s="50">
        <f t="shared" si="150"/>
        <v>36.281849736174451</v>
      </c>
      <c r="Q558" t="s">
        <v>461</v>
      </c>
      <c r="R558" t="s">
        <v>195</v>
      </c>
      <c r="S558" s="40">
        <v>44164</v>
      </c>
      <c r="T558" s="4">
        <v>100</v>
      </c>
      <c r="U558" s="4">
        <f t="shared" si="138"/>
        <v>68.253968253968253</v>
      </c>
      <c r="V558" s="4">
        <f t="shared" si="139"/>
        <v>66.21621621621621</v>
      </c>
      <c r="W558" s="4">
        <f t="shared" si="140"/>
        <v>62.686567164179095</v>
      </c>
      <c r="X558" s="4">
        <f t="shared" si="141"/>
        <v>71.09721661960468</v>
      </c>
      <c r="Y558" s="4">
        <f t="shared" si="142"/>
        <v>69.059464581852637</v>
      </c>
      <c r="Z558" s="4">
        <f t="shared" si="143"/>
        <v>65.529815529815522</v>
      </c>
      <c r="AA558" s="4">
        <f t="shared" si="144"/>
        <v>-2.8432483656364269</v>
      </c>
      <c r="AB558" s="4">
        <f t="shared" si="145"/>
        <v>-2.8432483656364269</v>
      </c>
      <c r="AC558" s="4">
        <f t="shared" si="146"/>
        <v>-2.8432483656364269</v>
      </c>
      <c r="AD558" s="53"/>
      <c r="AE558" s="53"/>
      <c r="AF558">
        <v>2.2599999999999998</v>
      </c>
      <c r="AG558">
        <v>1.69</v>
      </c>
      <c r="AH558" s="53"/>
      <c r="AI558" s="53"/>
    </row>
    <row r="559" spans="1:35" ht="15" x14ac:dyDescent="0.25">
      <c r="A559">
        <v>2.84</v>
      </c>
      <c r="B559">
        <v>2.89</v>
      </c>
      <c r="C559">
        <v>3.04</v>
      </c>
      <c r="D559" s="45">
        <f t="shared" si="147"/>
        <v>2.7080805723065371E-2</v>
      </c>
      <c r="E559" s="46">
        <f>IF(OR($A559="",$B559="",$C559=""),"",A559*'MPTO_working_3-way'!$I558)</f>
        <v>2.9169094882535056</v>
      </c>
      <c r="F559" s="47">
        <f>IF(OR($A559="",$B559="",$C559=""),"",B559*'MPTO_working_3-way'!$I558)</f>
        <v>2.968263528539659</v>
      </c>
      <c r="G559" s="48">
        <f>IF(OR($A559="",$B559="",$C559=""),"",C559*'MPTO_working_3-way'!$I558)</f>
        <v>3.1223256493981189</v>
      </c>
      <c r="H559" s="46">
        <f>IF(OR($A559="",$B559="",$C559=""),"",'MPTO_working_3-way'!E558)</f>
        <v>2.9147232922696782</v>
      </c>
      <c r="I559" s="47">
        <f>IF(OR($A559="",$B559="",$C559=""),"",'MPTO_working_3-way'!F558)</f>
        <v>2.9674134148267535</v>
      </c>
      <c r="J559" s="48">
        <f>IF(OR($A559="",$B559="",$C559=""),"",'MPTO_working_3-way'!G558)</f>
        <v>3.1257772129774026</v>
      </c>
      <c r="K559" s="46">
        <f>IF(OR($A559="",$B559="",$C559=""),"",'OddsRatio_working_3-way'!H558)</f>
        <v>2.9158017707715107</v>
      </c>
      <c r="L559" s="47">
        <f>IF(OR($A559="",$B559="",$C559=""),"",'OddsRatio_working_3-way'!I558)</f>
        <v>2.9678616014989978</v>
      </c>
      <c r="M559" s="48">
        <f>IF(OR($A559="",$B559="",$C559=""),"",'OddsRatio_working_3-way'!J558)</f>
        <v>3.1240410936814582</v>
      </c>
      <c r="N559" s="49">
        <f t="shared" si="148"/>
        <v>34.282860130800572</v>
      </c>
      <c r="O559" s="50">
        <f t="shared" si="149"/>
        <v>33.689731062793641</v>
      </c>
      <c r="P559" s="50">
        <f t="shared" si="150"/>
        <v>32.027408806405795</v>
      </c>
      <c r="Q559" t="s">
        <v>193</v>
      </c>
      <c r="R559" t="s">
        <v>199</v>
      </c>
      <c r="S559" s="40">
        <v>44164</v>
      </c>
      <c r="T559" s="4">
        <v>100</v>
      </c>
      <c r="U559" s="4">
        <f t="shared" si="138"/>
        <v>64.788732394366207</v>
      </c>
      <c r="V559" s="4">
        <f t="shared" si="139"/>
        <v>65.397923875432525</v>
      </c>
      <c r="W559" s="4">
        <f t="shared" si="140"/>
        <v>67.10526315789474</v>
      </c>
      <c r="X559" s="4">
        <f t="shared" si="141"/>
        <v>67.496812966672735</v>
      </c>
      <c r="Y559" s="4">
        <f t="shared" si="142"/>
        <v>68.106004447739068</v>
      </c>
      <c r="Z559" s="4">
        <f t="shared" si="143"/>
        <v>69.813343730201268</v>
      </c>
      <c r="AA559" s="4">
        <f t="shared" si="144"/>
        <v>-2.7080805723065282</v>
      </c>
      <c r="AB559" s="4">
        <f t="shared" si="145"/>
        <v>-2.7080805723065424</v>
      </c>
      <c r="AC559" s="4">
        <f t="shared" si="146"/>
        <v>-2.7080805723065282</v>
      </c>
      <c r="AF559">
        <v>2.19</v>
      </c>
      <c r="AG559">
        <v>1.74</v>
      </c>
    </row>
    <row r="560" spans="1:35" ht="15" x14ac:dyDescent="0.25">
      <c r="A560">
        <v>1.35</v>
      </c>
      <c r="B560">
        <v>5.53</v>
      </c>
      <c r="C560">
        <v>8.9499999999999993</v>
      </c>
      <c r="D560" s="45">
        <f t="shared" si="147"/>
        <v>3.330441071760637E-2</v>
      </c>
      <c r="E560" s="46">
        <f>IF(OR($A560="",$B560="",$C560=""),"",A560*'MPTO_working_3-way'!$I559)</f>
        <v>1.3949609544687687</v>
      </c>
      <c r="F560" s="47">
        <f>IF(OR($A560="",$B560="",$C560=""),"",B560*'MPTO_working_3-way'!$I559)</f>
        <v>5.7141733912683632</v>
      </c>
      <c r="G560" s="48">
        <f>IF(OR($A560="",$B560="",$C560=""),"",C560*'MPTO_working_3-way'!$I559)</f>
        <v>9.2480744759225768</v>
      </c>
      <c r="H560" s="46">
        <f>IF(OR($A560="",$B560="",$C560=""),"",'MPTO_working_3-way'!E559)</f>
        <v>1.3705402661682686</v>
      </c>
      <c r="I560" s="47">
        <f>IF(OR($A560="",$B560="",$C560=""),"",'MPTO_working_3-way'!F559)</f>
        <v>5.8916980003512407</v>
      </c>
      <c r="J560" s="48">
        <f>IF(OR($A560="",$B560="",$C560=""),"",'MPTO_working_3-way'!G559)</f>
        <v>9.9373575476947966</v>
      </c>
      <c r="K560" s="46">
        <f>IF(OR($A560="",$B560="",$C560=""),"",'OddsRatio_working_3-way'!H559)</f>
        <v>1.3777544413704073</v>
      </c>
      <c r="L560" s="47">
        <f>IF(OR($A560="",$B560="",$C560=""),"",'OddsRatio_working_3-way'!I559)</f>
        <v>5.8892217697369853</v>
      </c>
      <c r="M560" s="48">
        <f>IF(OR($A560="",$B560="",$C560=""),"",'OddsRatio_working_3-way'!J559)</f>
        <v>9.5804223111278244</v>
      </c>
      <c r="N560" s="49">
        <f t="shared" si="148"/>
        <v>71.686594294735769</v>
      </c>
      <c r="O560" s="50">
        <f t="shared" si="149"/>
        <v>17.500343996002403</v>
      </c>
      <c r="P560" s="50">
        <f t="shared" si="150"/>
        <v>10.813061709261822</v>
      </c>
      <c r="Q560" t="s">
        <v>350</v>
      </c>
      <c r="R560" t="s">
        <v>334</v>
      </c>
      <c r="S560" s="40">
        <v>44164</v>
      </c>
      <c r="T560" s="4">
        <v>100</v>
      </c>
      <c r="U560" s="4">
        <f t="shared" ref="U560:U594" si="151">(1/A560)*((T560*A560)-T560)</f>
        <v>25.925925925925924</v>
      </c>
      <c r="V560" s="4">
        <f t="shared" ref="V560:V594" si="152">(1/B560)*((T560*B560)-T560)</f>
        <v>81.91681735985533</v>
      </c>
      <c r="W560" s="4">
        <f t="shared" ref="W560:W594" si="153">(1/C560)*((T560*C560)-T560)</f>
        <v>88.826815642458087</v>
      </c>
      <c r="X560" s="4">
        <f t="shared" ref="X560:X594" si="154">((1/B560)+(1/C560))*T560</f>
        <v>29.256366997686566</v>
      </c>
      <c r="Y560" s="4">
        <f t="shared" ref="Y560:Y594" si="155">((1/A560)+(1/C560))*T560</f>
        <v>85.247258431615975</v>
      </c>
      <c r="Z560" s="4">
        <f t="shared" ref="Z560:Z594" si="156">((1/A560)+(1/B560))*T560</f>
        <v>92.157256714218732</v>
      </c>
      <c r="AA560" s="4">
        <f t="shared" ref="AA560:AA594" si="157">U560-X560</f>
        <v>-3.3304410717606423</v>
      </c>
      <c r="AB560" s="4">
        <f t="shared" ref="AB560:AB594" si="158">V560-Y560</f>
        <v>-3.3304410717606459</v>
      </c>
      <c r="AC560" s="4">
        <f t="shared" ref="AC560:AC594" si="159">W560-Z560</f>
        <v>-3.3304410717606459</v>
      </c>
      <c r="AF560">
        <v>1.5</v>
      </c>
      <c r="AG560">
        <v>2.7</v>
      </c>
    </row>
    <row r="561" spans="1:35" ht="15" x14ac:dyDescent="0.25">
      <c r="A561">
        <v>1.75</v>
      </c>
      <c r="B561">
        <v>4.21</v>
      </c>
      <c r="C561">
        <v>4.54</v>
      </c>
      <c r="D561" s="45">
        <f t="shared" si="147"/>
        <v>2.9222579820589623E-2</v>
      </c>
      <c r="E561" s="46">
        <f>IF(OR($A561="",$B561="",$C561=""),"",A561*'MPTO_working_3-way'!$I560)</f>
        <v>1.8011395146860318</v>
      </c>
      <c r="F561" s="47">
        <f>IF(OR($A561="",$B561="",$C561=""),"",B561*'MPTO_working_3-way'!$I560)</f>
        <v>4.3330270610446826</v>
      </c>
      <c r="G561" s="48">
        <f>IF(OR($A561="",$B561="",$C561=""),"",C561*'MPTO_working_3-way'!$I560)</f>
        <v>4.6726705123854773</v>
      </c>
      <c r="H561" s="46">
        <f>IF(OR($A561="",$B561="",$C561=""),"",'MPTO_working_3-way'!E560)</f>
        <v>1.7803487232258894</v>
      </c>
      <c r="I561" s="47">
        <f>IF(OR($A561="",$B561="",$C561=""),"",'MPTO_working_3-way'!F560)</f>
        <v>4.3900308650752153</v>
      </c>
      <c r="J561" s="48">
        <f>IF(OR($A561="",$B561="",$C561=""),"",'MPTO_working_3-way'!G560)</f>
        <v>4.7500644968887649</v>
      </c>
      <c r="K561" s="46">
        <f>IF(OR($A561="",$B561="",$C561=""),"",'OddsRatio_working_3-way'!H560)</f>
        <v>1.7878290944030268</v>
      </c>
      <c r="L561" s="47">
        <f>IF(OR($A561="",$B561="",$C561=""),"",'OddsRatio_working_3-way'!I560)</f>
        <v>4.3719085240449553</v>
      </c>
      <c r="M561" s="48">
        <f>IF(OR($A561="",$B561="",$C561=""),"",'OddsRatio_working_3-way'!J560)</f>
        <v>4.7185533255822865</v>
      </c>
      <c r="N561" s="49">
        <f t="shared" si="148"/>
        <v>55.520407600091794</v>
      </c>
      <c r="O561" s="50">
        <f t="shared" si="149"/>
        <v>23.078554228066654</v>
      </c>
      <c r="P561" s="50">
        <f t="shared" si="150"/>
        <v>21.401038171841545</v>
      </c>
      <c r="Q561" t="s">
        <v>332</v>
      </c>
      <c r="R561" t="s">
        <v>359</v>
      </c>
      <c r="S561" s="40">
        <v>44164</v>
      </c>
      <c r="T561" s="4">
        <v>100</v>
      </c>
      <c r="U561" s="4">
        <f t="shared" si="151"/>
        <v>42.857142857142854</v>
      </c>
      <c r="V561" s="4">
        <f t="shared" si="152"/>
        <v>76.24703087885986</v>
      </c>
      <c r="W561" s="4">
        <f t="shared" si="153"/>
        <v>77.973568281938327</v>
      </c>
      <c r="X561" s="4">
        <f t="shared" si="154"/>
        <v>45.77940083920182</v>
      </c>
      <c r="Y561" s="4">
        <f t="shared" si="155"/>
        <v>79.169288860918812</v>
      </c>
      <c r="Z561" s="4">
        <f t="shared" si="156"/>
        <v>80.895826263997279</v>
      </c>
      <c r="AA561" s="4">
        <f t="shared" si="157"/>
        <v>-2.9222579820589658</v>
      </c>
      <c r="AB561" s="4">
        <f t="shared" si="158"/>
        <v>-2.9222579820589516</v>
      </c>
      <c r="AC561" s="4">
        <f t="shared" si="159"/>
        <v>-2.9222579820589516</v>
      </c>
      <c r="AF561">
        <v>1.56</v>
      </c>
      <c r="AG561">
        <v>2.5299999999999998</v>
      </c>
    </row>
    <row r="562" spans="1:35" ht="15" x14ac:dyDescent="0.25">
      <c r="A562">
        <v>2.0099999999999998</v>
      </c>
      <c r="B562">
        <v>3.58</v>
      </c>
      <c r="C562">
        <v>3.97</v>
      </c>
      <c r="D562" s="45">
        <f t="shared" si="147"/>
        <v>2.8731215515235942E-2</v>
      </c>
      <c r="E562" s="46">
        <f>IF(OR($A562="",$B562="",$C562=""),"",A562*'MPTO_working_3-way'!$I561)</f>
        <v>2.0677497431856242</v>
      </c>
      <c r="F562" s="47">
        <f>IF(OR($A562="",$B562="",$C562=""),"",B562*'MPTO_working_3-way'!$I561)</f>
        <v>3.6828577515445446</v>
      </c>
      <c r="G562" s="48">
        <f>IF(OR($A562="",$B562="",$C562=""),"",C562*'MPTO_working_3-way'!$I561)</f>
        <v>4.0840629255954868</v>
      </c>
      <c r="H562" s="46">
        <f>IF(OR($A562="",$B562="",$C562=""),"",'MPTO_working_3-way'!E561)</f>
        <v>2.0494517711517792</v>
      </c>
      <c r="I562" s="47">
        <f>IF(OR($A562="",$B562="",$C562=""),"",'MPTO_working_3-way'!F561)</f>
        <v>3.7071013705750153</v>
      </c>
      <c r="J562" s="48">
        <f>IF(OR($A562="",$B562="",$C562=""),"",'MPTO_working_3-way'!G561)</f>
        <v>4.1269091088749814</v>
      </c>
      <c r="K562" s="46">
        <f>IF(OR($A562="",$B562="",$C562=""),"",'OddsRatio_working_3-way'!H561)</f>
        <v>2.0567085721350167</v>
      </c>
      <c r="L562" s="47">
        <f>IF(OR($A562="",$B562="",$C562=""),"",'OddsRatio_working_3-way'!I561)</f>
        <v>3.6993149664439064</v>
      </c>
      <c r="M562" s="48">
        <f>IF(OR($A562="",$B562="",$C562=""),"",'OddsRatio_working_3-way'!J561)</f>
        <v>4.1073509497435658</v>
      </c>
      <c r="N562" s="49">
        <f t="shared" si="148"/>
        <v>48.361751865551014</v>
      </c>
      <c r="O562" s="50">
        <f t="shared" si="149"/>
        <v>27.152827164736742</v>
      </c>
      <c r="P562" s="50">
        <f t="shared" si="150"/>
        <v>24.485420969712226</v>
      </c>
      <c r="Q562" t="s">
        <v>347</v>
      </c>
      <c r="R562" t="s">
        <v>330</v>
      </c>
      <c r="S562" s="40">
        <v>44164</v>
      </c>
      <c r="T562" s="4">
        <v>100</v>
      </c>
      <c r="U562" s="4">
        <f t="shared" si="151"/>
        <v>50.248756218905463</v>
      </c>
      <c r="V562" s="4">
        <f t="shared" si="152"/>
        <v>72.067039106145245</v>
      </c>
      <c r="W562" s="4">
        <f t="shared" si="153"/>
        <v>74.811083123425689</v>
      </c>
      <c r="X562" s="4">
        <f t="shared" si="154"/>
        <v>53.121877770429052</v>
      </c>
      <c r="Y562" s="4">
        <f t="shared" si="155"/>
        <v>74.940160657668841</v>
      </c>
      <c r="Z562" s="4">
        <f t="shared" si="156"/>
        <v>77.684204674949271</v>
      </c>
      <c r="AA562" s="4">
        <f t="shared" si="157"/>
        <v>-2.8731215515235888</v>
      </c>
      <c r="AB562" s="4">
        <f t="shared" si="158"/>
        <v>-2.8731215515235959</v>
      </c>
      <c r="AC562" s="4">
        <f t="shared" si="159"/>
        <v>-2.8731215515235817</v>
      </c>
      <c r="AF562">
        <v>2.08</v>
      </c>
      <c r="AG562">
        <v>1.83</v>
      </c>
    </row>
    <row r="563" spans="1:35" ht="15" x14ac:dyDescent="0.25">
      <c r="A563">
        <v>4.4400000000000004</v>
      </c>
      <c r="B563">
        <v>4.5599999999999996</v>
      </c>
      <c r="C563">
        <v>1.7</v>
      </c>
      <c r="D563" s="45">
        <f t="shared" si="147"/>
        <v>3.2758764956907438E-2</v>
      </c>
      <c r="E563" s="46">
        <f>IF(OR($A563="",$B563="",$C563=""),"",A563*'MPTO_working_3-way'!$I562)</f>
        <v>4.5854489164086694</v>
      </c>
      <c r="F563" s="47">
        <f>IF(OR($A563="",$B563="",$C563=""),"",B563*'MPTO_working_3-way'!$I562)</f>
        <v>4.7093799682034971</v>
      </c>
      <c r="G563" s="48">
        <f>IF(OR($A563="",$B563="",$C563=""),"",C563*'MPTO_working_3-way'!$I562)</f>
        <v>1.7556899004267426</v>
      </c>
      <c r="H563" s="46">
        <f>IF(OR($A563="",$B563="",$C563=""),"",'MPTO_working_3-way'!E562)</f>
        <v>4.6662328365979047</v>
      </c>
      <c r="I563" s="47">
        <f>IF(OR($A563="",$B563="",$C563=""),"",'MPTO_working_3-way'!F562)</f>
        <v>4.7989559630571552</v>
      </c>
      <c r="J563" s="48">
        <f>IF(OR($A563="",$B563="",$C563=""),"",'MPTO_working_3-way'!G562)</f>
        <v>1.7321545039495614</v>
      </c>
      <c r="K563" s="46">
        <f>IF(OR($A563="",$B563="",$C563=""),"",'OddsRatio_working_3-way'!H562)</f>
        <v>4.6385934809385008</v>
      </c>
      <c r="L563" s="47">
        <f>IF(OR($A563="",$B563="",$C563=""),"",'OddsRatio_working_3-way'!I562)</f>
        <v>4.7655211605061227</v>
      </c>
      <c r="M563" s="48">
        <f>IF(OR($A563="",$B563="",$C563=""),"",'OddsRatio_working_3-way'!J562)</f>
        <v>1.7404114641444626</v>
      </c>
      <c r="N563" s="49">
        <f t="shared" si="148"/>
        <v>21.808115589764363</v>
      </c>
      <c r="O563" s="50">
        <f t="shared" si="149"/>
        <v>21.234217811086356</v>
      </c>
      <c r="P563" s="50">
        <f t="shared" si="150"/>
        <v>56.957666599149285</v>
      </c>
      <c r="Q563" t="s">
        <v>343</v>
      </c>
      <c r="R563" t="s">
        <v>378</v>
      </c>
      <c r="S563" s="40">
        <v>44164</v>
      </c>
      <c r="T563" s="4">
        <v>100</v>
      </c>
      <c r="U563" s="4">
        <f t="shared" si="151"/>
        <v>77.477477477477478</v>
      </c>
      <c r="V563" s="4">
        <f t="shared" si="152"/>
        <v>78.070175438596479</v>
      </c>
      <c r="W563" s="4">
        <f t="shared" si="153"/>
        <v>41.176470588235297</v>
      </c>
      <c r="X563" s="4">
        <f t="shared" si="154"/>
        <v>80.753353973168217</v>
      </c>
      <c r="Y563" s="4">
        <f t="shared" si="155"/>
        <v>81.346051934287232</v>
      </c>
      <c r="Z563" s="4">
        <f t="shared" si="156"/>
        <v>44.452347083926028</v>
      </c>
      <c r="AA563" s="4">
        <f t="shared" si="157"/>
        <v>-3.2758764956907385</v>
      </c>
      <c r="AB563" s="4">
        <f t="shared" si="158"/>
        <v>-3.2758764956907527</v>
      </c>
      <c r="AC563" s="4">
        <f t="shared" si="159"/>
        <v>-3.2758764956907314</v>
      </c>
      <c r="AF563">
        <v>1.54</v>
      </c>
      <c r="AG563">
        <v>2.59</v>
      </c>
    </row>
    <row r="564" spans="1:35" ht="15" x14ac:dyDescent="0.25">
      <c r="A564">
        <v>1.27</v>
      </c>
      <c r="B564">
        <v>6.36</v>
      </c>
      <c r="C564">
        <v>10.91</v>
      </c>
      <c r="D564" s="45">
        <f t="shared" si="147"/>
        <v>3.6293307619964077E-2</v>
      </c>
      <c r="E564" s="46">
        <f>IF(OR($A564="",$B564="",$C564=""),"",A564*'MPTO_working_3-way'!$I563)</f>
        <v>1.3160925006773545</v>
      </c>
      <c r="F564" s="47">
        <f>IF(OR($A564="",$B564="",$C564=""),"",B564*'MPTO_working_3-way'!$I563)</f>
        <v>6.5908254364629721</v>
      </c>
      <c r="G564" s="48">
        <f>IF(OR($A564="",$B564="",$C564=""),"",C564*'MPTO_working_3-way'!$I563)</f>
        <v>11.305959986133809</v>
      </c>
      <c r="H564" s="46">
        <f>IF(OR($A564="",$B564="",$C564=""),"",'MPTO_working_3-way'!E563)</f>
        <v>1.2898169630814991</v>
      </c>
      <c r="I564" s="47">
        <f>IF(OR($A564="",$B564="",$C564=""),"",'MPTO_working_3-way'!F563)</f>
        <v>6.8901398457269449</v>
      </c>
      <c r="J564" s="48">
        <f>IF(OR($A564="",$B564="",$C564=""),"",'MPTO_working_3-way'!G563)</f>
        <v>12.568931285892992</v>
      </c>
      <c r="K564" s="46">
        <f>IF(OR($A564="",$B564="",$C564=""),"",'OddsRatio_working_3-way'!H563)</f>
        <v>1.2970379055496162</v>
      </c>
      <c r="L564" s="47">
        <f>IF(OR($A564="",$B564="",$C564=""),"",'OddsRatio_working_3-way'!I563)</f>
        <v>6.8967524953553445</v>
      </c>
      <c r="M564" s="48">
        <f>IF(OR($A564="",$B564="",$C564=""),"",'OddsRatio_working_3-way'!J563)</f>
        <v>11.902391274061841</v>
      </c>
      <c r="N564" s="49">
        <f t="shared" si="148"/>
        <v>75.982501190860745</v>
      </c>
      <c r="O564" s="50">
        <f t="shared" si="149"/>
        <v>15.172606369873137</v>
      </c>
      <c r="P564" s="50">
        <f t="shared" si="150"/>
        <v>8.8448924392661006</v>
      </c>
      <c r="Q564" t="s">
        <v>348</v>
      </c>
      <c r="R564" t="s">
        <v>345</v>
      </c>
      <c r="S564" s="40">
        <v>44164</v>
      </c>
      <c r="T564" s="4">
        <v>100</v>
      </c>
      <c r="U564" s="4">
        <f t="shared" si="151"/>
        <v>21.259842519685037</v>
      </c>
      <c r="V564" s="4">
        <f t="shared" si="152"/>
        <v>84.276729559748418</v>
      </c>
      <c r="W564" s="4">
        <f t="shared" si="153"/>
        <v>90.834097158570117</v>
      </c>
      <c r="X564" s="4">
        <f t="shared" si="154"/>
        <v>24.889173281681455</v>
      </c>
      <c r="Y564" s="4">
        <f t="shared" si="155"/>
        <v>87.906060321744832</v>
      </c>
      <c r="Z564" s="4">
        <f t="shared" si="156"/>
        <v>94.463427920566517</v>
      </c>
      <c r="AA564" s="4">
        <f t="shared" si="157"/>
        <v>-3.6293307619964175</v>
      </c>
      <c r="AB564" s="4">
        <f t="shared" si="158"/>
        <v>-3.6293307619964139</v>
      </c>
      <c r="AC564" s="4">
        <f t="shared" si="159"/>
        <v>-3.6293307619963997</v>
      </c>
      <c r="AF564">
        <v>1.42</v>
      </c>
      <c r="AG564">
        <v>2.95</v>
      </c>
    </row>
    <row r="565" spans="1:35" ht="15" x14ac:dyDescent="0.25">
      <c r="A565">
        <v>3.16</v>
      </c>
      <c r="B565">
        <v>3.17</v>
      </c>
      <c r="C565">
        <v>2.4900000000000002</v>
      </c>
      <c r="D565" s="45">
        <f t="shared" si="147"/>
        <v>3.3519535154554081E-2</v>
      </c>
      <c r="E565" s="46">
        <f>IF(OR($A565="",$B565="",$C565=""),"",A565*'MPTO_working_3-way'!$I564)</f>
        <v>3.2659217310883912</v>
      </c>
      <c r="F565" s="47">
        <f>IF(OR($A565="",$B565="",$C565=""),"",B565*'MPTO_working_3-way'!$I564)</f>
        <v>3.2762569264399364</v>
      </c>
      <c r="G565" s="48">
        <f>IF(OR($A565="",$B565="",$C565=""),"",C565*'MPTO_working_3-way'!$I564)</f>
        <v>2.5734636425348398</v>
      </c>
      <c r="H565" s="46">
        <f>IF(OR($A565="",$B565="",$C565=""),"",'MPTO_working_3-way'!E564)</f>
        <v>3.2756543255359825</v>
      </c>
      <c r="I565" s="47">
        <f>IF(OR($A565="",$B565="",$C565=""),"",'MPTO_working_3-way'!F564)</f>
        <v>3.2864009548367417</v>
      </c>
      <c r="J565" s="48">
        <f>IF(OR($A565="",$B565="",$C565=""),"",'MPTO_working_3-way'!G564)</f>
        <v>2.5612572875629698</v>
      </c>
      <c r="K565" s="46">
        <f>IF(OR($A565="",$B565="",$C565=""),"",'OddsRatio_working_3-way'!H564)</f>
        <v>3.2712726027606998</v>
      </c>
      <c r="L565" s="47">
        <f>IF(OR($A565="",$B565="",$C565=""),"",'OddsRatio_working_3-way'!I564)</f>
        <v>3.2817877536994073</v>
      </c>
      <c r="M565" s="48">
        <f>IF(OR($A565="",$B565="",$C565=""),"",'OddsRatio_working_3-way'!J564)</f>
        <v>2.5667574898673351</v>
      </c>
      <c r="N565" s="49">
        <f t="shared" si="148"/>
        <v>30.619227352602323</v>
      </c>
      <c r="O565" s="50">
        <f t="shared" si="149"/>
        <v>30.522636730038915</v>
      </c>
      <c r="P565" s="50">
        <f t="shared" si="150"/>
        <v>38.858135917358773</v>
      </c>
      <c r="Q565" t="s">
        <v>171</v>
      </c>
      <c r="R565" t="s">
        <v>144</v>
      </c>
      <c r="S565" s="40">
        <v>44164</v>
      </c>
      <c r="T565" s="4">
        <v>100</v>
      </c>
      <c r="U565" s="4">
        <f t="shared" si="151"/>
        <v>68.35443037974683</v>
      </c>
      <c r="V565" s="4">
        <f t="shared" si="152"/>
        <v>68.454258675078862</v>
      </c>
      <c r="W565" s="4">
        <f t="shared" si="153"/>
        <v>59.839357429718881</v>
      </c>
      <c r="X565" s="4">
        <f t="shared" si="154"/>
        <v>71.706383895202251</v>
      </c>
      <c r="Y565" s="4">
        <f t="shared" si="155"/>
        <v>71.806212190534282</v>
      </c>
      <c r="Z565" s="4">
        <f t="shared" si="156"/>
        <v>63.191310945174294</v>
      </c>
      <c r="AA565" s="4">
        <f t="shared" si="157"/>
        <v>-3.3519535154554205</v>
      </c>
      <c r="AB565" s="4">
        <f t="shared" si="158"/>
        <v>-3.3519535154554205</v>
      </c>
      <c r="AC565" s="4">
        <f t="shared" si="159"/>
        <v>-3.3519535154554134</v>
      </c>
      <c r="AF565">
        <v>2.41</v>
      </c>
      <c r="AG565">
        <v>1.6</v>
      </c>
    </row>
    <row r="566" spans="1:35" ht="15" x14ac:dyDescent="0.25">
      <c r="A566">
        <v>2.1800000000000002</v>
      </c>
      <c r="B566">
        <v>3.5</v>
      </c>
      <c r="C566">
        <v>3.52</v>
      </c>
      <c r="D566" s="45">
        <f t="shared" si="147"/>
        <v>2.8520791135470125E-2</v>
      </c>
      <c r="E566" s="46">
        <f>IF(OR($A566="",$B566="",$C566=""),"",A566*'MPTO_working_3-way'!$I565)</f>
        <v>2.2421753246753249</v>
      </c>
      <c r="F566" s="47">
        <f>IF(OR($A566="",$B566="",$C566=""),"",B566*'MPTO_working_3-way'!$I565)</f>
        <v>3.5998227689741453</v>
      </c>
      <c r="G566" s="48">
        <f>IF(OR($A566="",$B566="",$C566=""),"",C566*'MPTO_working_3-way'!$I565)</f>
        <v>3.6203931847968547</v>
      </c>
      <c r="H566" s="46">
        <f>IF(OR($A566="",$B566="",$C566=""),"",'MPTO_working_3-way'!E565)</f>
        <v>2.2261369287727253</v>
      </c>
      <c r="I566" s="47">
        <f>IF(OR($A566="",$B566="",$C566=""),"",'MPTO_working_3-way'!F565)</f>
        <v>3.6204683933353707</v>
      </c>
      <c r="J566" s="48">
        <f>IF(OR($A566="",$B566="",$C566=""),"",'MPTO_working_3-way'!G565)</f>
        <v>3.6418730790092213</v>
      </c>
      <c r="K566" s="46">
        <f>IF(OR($A566="",$B566="",$C566=""),"",'OddsRatio_working_3-way'!H565)</f>
        <v>2.2328120343865177</v>
      </c>
      <c r="L566" s="47">
        <f>IF(OR($A566="",$B566="",$C566=""),"",'OddsRatio_working_3-way'!I565)</f>
        <v>3.6118899033612659</v>
      </c>
      <c r="M566" s="48">
        <f>IF(OR($A566="",$B566="",$C566=""),"",'OddsRatio_working_3-way'!J565)</f>
        <v>3.6327850225881559</v>
      </c>
      <c r="N566" s="49">
        <f t="shared" si="148"/>
        <v>44.59954531632372</v>
      </c>
      <c r="O566" s="50">
        <f t="shared" si="149"/>
        <v>27.779145368453062</v>
      </c>
      <c r="P566" s="50">
        <f t="shared" si="150"/>
        <v>27.621309315223215</v>
      </c>
      <c r="Q566" t="s">
        <v>145</v>
      </c>
      <c r="R566" t="s">
        <v>486</v>
      </c>
      <c r="S566" s="40">
        <v>44164</v>
      </c>
      <c r="T566" s="4">
        <v>100</v>
      </c>
      <c r="U566" s="4">
        <f t="shared" si="151"/>
        <v>54.128440366972484</v>
      </c>
      <c r="V566" s="4">
        <f t="shared" si="152"/>
        <v>71.428571428571431</v>
      </c>
      <c r="W566" s="4">
        <f t="shared" si="153"/>
        <v>71.590909090909093</v>
      </c>
      <c r="X566" s="4">
        <f t="shared" si="154"/>
        <v>56.980519480519476</v>
      </c>
      <c r="Y566" s="4">
        <f t="shared" si="155"/>
        <v>74.280650542118437</v>
      </c>
      <c r="Z566" s="4">
        <f t="shared" si="156"/>
        <v>74.4429882044561</v>
      </c>
      <c r="AA566" s="4">
        <f t="shared" si="157"/>
        <v>-2.8520791135469921</v>
      </c>
      <c r="AB566" s="4">
        <f t="shared" si="158"/>
        <v>-2.8520791135470063</v>
      </c>
      <c r="AC566" s="4">
        <f t="shared" si="159"/>
        <v>-2.8520791135470063</v>
      </c>
      <c r="AF566">
        <v>2.06</v>
      </c>
      <c r="AG566">
        <v>1.84</v>
      </c>
    </row>
    <row r="567" spans="1:35" ht="15" x14ac:dyDescent="0.25">
      <c r="A567">
        <v>2.19</v>
      </c>
      <c r="B567">
        <v>3.2</v>
      </c>
      <c r="C567">
        <v>3.87</v>
      </c>
      <c r="D567" s="45">
        <f t="shared" si="147"/>
        <v>2.7518937382747577E-2</v>
      </c>
      <c r="E567" s="46">
        <f>IF(OR($A567="",$B567="",$C567=""),"",A567*'MPTO_working_3-way'!$I566)</f>
        <v>2.2502664728682173</v>
      </c>
      <c r="F567" s="47">
        <f>IF(OR($A567="",$B567="",$C567=""),"",B567*'MPTO_working_3-way'!$I566)</f>
        <v>3.2880605996247922</v>
      </c>
      <c r="G567" s="48">
        <f>IF(OR($A567="",$B567="",$C567=""),"",C567*'MPTO_working_3-way'!$I566)</f>
        <v>3.9764982876712334</v>
      </c>
      <c r="H567" s="46">
        <f>IF(OR($A567="",$B567="",$C567=""),"",'MPTO_working_3-way'!E566)</f>
        <v>2.2348964419268875</v>
      </c>
      <c r="I567" s="47">
        <f>IF(OR($A567="",$B567="",$C567=""),"",'MPTO_working_3-way'!F566)</f>
        <v>3.2967719035509551</v>
      </c>
      <c r="J567" s="48">
        <f>IF(OR($A567="",$B567="",$C567=""),"",'MPTO_working_3-way'!G566)</f>
        <v>4.0124393051269234</v>
      </c>
      <c r="K567" s="46">
        <f>IF(OR($A567="",$B567="",$C567=""),"",'OddsRatio_working_3-way'!H566)</f>
        <v>2.2414294293941692</v>
      </c>
      <c r="L567" s="47">
        <f>IF(OR($A567="",$B567="",$C567=""),"",'OddsRatio_working_3-way'!I566)</f>
        <v>3.2950796173673722</v>
      </c>
      <c r="M567" s="48">
        <f>IF(OR($A567="",$B567="",$C567=""),"",'OddsRatio_working_3-way'!J566)</f>
        <v>3.9940356826565266</v>
      </c>
      <c r="N567" s="49">
        <f t="shared" si="148"/>
        <v>44.439181406164209</v>
      </c>
      <c r="O567" s="50">
        <f t="shared" si="149"/>
        <v>30.413064774843633</v>
      </c>
      <c r="P567" s="50">
        <f t="shared" si="150"/>
        <v>25.147753818992147</v>
      </c>
      <c r="Q567" t="s">
        <v>106</v>
      </c>
      <c r="R567" t="s">
        <v>185</v>
      </c>
      <c r="S567" s="40">
        <v>44164</v>
      </c>
      <c r="T567" s="4">
        <v>100</v>
      </c>
      <c r="U567" s="4">
        <f t="shared" si="151"/>
        <v>54.337899543379002</v>
      </c>
      <c r="V567" s="4">
        <f t="shared" si="152"/>
        <v>68.75</v>
      </c>
      <c r="W567" s="4">
        <f t="shared" si="153"/>
        <v>74.160206718346245</v>
      </c>
      <c r="X567" s="4">
        <f t="shared" si="154"/>
        <v>57.089793281653748</v>
      </c>
      <c r="Y567" s="4">
        <f t="shared" si="155"/>
        <v>71.501893738274759</v>
      </c>
      <c r="Z567" s="4">
        <f t="shared" si="156"/>
        <v>76.912100456621005</v>
      </c>
      <c r="AA567" s="4">
        <f t="shared" si="157"/>
        <v>-2.7518937382747453</v>
      </c>
      <c r="AB567" s="4">
        <f t="shared" si="158"/>
        <v>-2.7518937382747595</v>
      </c>
      <c r="AC567" s="4">
        <f t="shared" si="159"/>
        <v>-2.7518937382747595</v>
      </c>
      <c r="AF567">
        <v>2.4300000000000002</v>
      </c>
      <c r="AG567">
        <v>1.59</v>
      </c>
    </row>
    <row r="568" spans="1:35" ht="15" x14ac:dyDescent="0.25">
      <c r="A568">
        <v>1.37</v>
      </c>
      <c r="B568">
        <v>5.0999999999999996</v>
      </c>
      <c r="C568">
        <v>9.5500000000000007</v>
      </c>
      <c r="D568" s="45">
        <f t="shared" si="147"/>
        <v>3.0717480556635701E-2</v>
      </c>
      <c r="E568" s="46">
        <f>IF(OR($A568="",$B568="",$C568=""),"",A568*'MPTO_working_3-way'!$I567)</f>
        <v>1.412082948362591</v>
      </c>
      <c r="F568" s="47">
        <f>IF(OR($A568="",$B568="",$C568=""),"",B568*'MPTO_working_3-way'!$I567)</f>
        <v>5.2566591508388418</v>
      </c>
      <c r="G568" s="48">
        <f>IF(OR($A568="",$B568="",$C568=""),"",C568*'MPTO_working_3-way'!$I567)</f>
        <v>9.8433519393158715</v>
      </c>
      <c r="H568" s="46">
        <f>IF(OR($A568="",$B568="",$C568=""),"",'MPTO_working_3-way'!E567)</f>
        <v>1.3894912968316115</v>
      </c>
      <c r="I568" s="47">
        <f>IF(OR($A568="",$B568="",$C568=""),"",'MPTO_working_3-way'!F567)</f>
        <v>5.3809939826643731</v>
      </c>
      <c r="J568" s="48">
        <f>IF(OR($A568="",$B568="",$C568=""),"",'MPTO_working_3-way'!G567)</f>
        <v>10.585048132470707</v>
      </c>
      <c r="K568" s="46">
        <f>IF(OR($A568="",$B568="",$C568=""),"",'OddsRatio_working_3-way'!H567)</f>
        <v>1.3963939234296203</v>
      </c>
      <c r="L568" s="47">
        <f>IF(OR($A568="",$B568="",$C568=""),"",'OddsRatio_working_3-way'!I567)</f>
        <v>5.392473205571469</v>
      </c>
      <c r="M568" s="48">
        <f>IF(OR($A568="",$B568="",$C568=""),"",'OddsRatio_working_3-way'!J567)</f>
        <v>10.159913636008799</v>
      </c>
      <c r="N568" s="49">
        <f t="shared" si="148"/>
        <v>70.817369557473228</v>
      </c>
      <c r="O568" s="50">
        <f t="shared" si="149"/>
        <v>19.023489469360459</v>
      </c>
      <c r="P568" s="50">
        <f t="shared" si="150"/>
        <v>10.159140973166316</v>
      </c>
      <c r="Q568" t="s">
        <v>175</v>
      </c>
      <c r="R568" t="s">
        <v>487</v>
      </c>
      <c r="S568" s="40">
        <v>44164</v>
      </c>
      <c r="T568" s="4">
        <v>100</v>
      </c>
      <c r="U568" s="4">
        <f t="shared" si="151"/>
        <v>27.007299270072991</v>
      </c>
      <c r="V568" s="4">
        <f t="shared" si="152"/>
        <v>80.392156862745097</v>
      </c>
      <c r="W568" s="4">
        <f t="shared" si="153"/>
        <v>89.528795811518322</v>
      </c>
      <c r="X568" s="4">
        <f t="shared" si="154"/>
        <v>30.079047325736578</v>
      </c>
      <c r="Y568" s="4">
        <f t="shared" si="155"/>
        <v>83.463904918408687</v>
      </c>
      <c r="Z568" s="4">
        <f t="shared" si="156"/>
        <v>92.600543867181912</v>
      </c>
      <c r="AA568" s="4">
        <f t="shared" si="157"/>
        <v>-3.071748055663587</v>
      </c>
      <c r="AB568" s="4">
        <f t="shared" si="158"/>
        <v>-3.0717480556635905</v>
      </c>
      <c r="AC568" s="4">
        <f t="shared" si="159"/>
        <v>-3.0717480556635905</v>
      </c>
      <c r="AF568">
        <v>1.78</v>
      </c>
      <c r="AG568">
        <v>2.12</v>
      </c>
    </row>
    <row r="569" spans="1:35" ht="15" x14ac:dyDescent="0.25">
      <c r="A569">
        <v>1.25</v>
      </c>
      <c r="B569">
        <v>6.62</v>
      </c>
      <c r="C569">
        <v>11.95</v>
      </c>
      <c r="D569" s="45">
        <f t="shared" si="147"/>
        <v>3.4739410180889774E-2</v>
      </c>
      <c r="E569" s="46">
        <f>IF(OR($A569="",$B569="",$C569=""),"",A569*'MPTO_working_3-way'!$I568)</f>
        <v>1.2934242627261123</v>
      </c>
      <c r="F569" s="47">
        <f>IF(OR($A569="",$B569="",$C569=""),"",B569*'MPTO_working_3-way'!$I568)</f>
        <v>6.8499748953974908</v>
      </c>
      <c r="G569" s="48">
        <f>IF(OR($A569="",$B569="",$C569=""),"",C569*'MPTO_working_3-way'!$I568)</f>
        <v>12.365135951661632</v>
      </c>
      <c r="H569" s="46">
        <f>IF(OR($A569="",$B569="",$C569=""),"",'MPTO_working_3-way'!E568)</f>
        <v>1.268359187530129</v>
      </c>
      <c r="I569" s="47">
        <f>IF(OR($A569="",$B569="",$C569=""),"",'MPTO_working_3-way'!F568)</f>
        <v>7.1696101118368203</v>
      </c>
      <c r="J569" s="48">
        <f>IF(OR($A569="",$B569="",$C569=""),"",'MPTO_working_3-way'!G568)</f>
        <v>13.869201369814988</v>
      </c>
      <c r="K569" s="46">
        <f>IF(OR($A569="",$B569="",$C569=""),"",'OddsRatio_working_3-way'!H568)</f>
        <v>1.2751593598323829</v>
      </c>
      <c r="L569" s="47">
        <f>IF(OR($A569="",$B569="",$C569=""),"",'OddsRatio_working_3-way'!I568)</f>
        <v>7.1855824090319693</v>
      </c>
      <c r="M569" s="48">
        <f>IF(OR($A569="",$B569="",$C569=""),"",'OddsRatio_working_3-way'!J568)</f>
        <v>13.05197996065837</v>
      </c>
      <c r="N569" s="49">
        <f t="shared" si="148"/>
        <v>77.31415196219757</v>
      </c>
      <c r="O569" s="50">
        <f t="shared" si="149"/>
        <v>14.598593648451203</v>
      </c>
      <c r="P569" s="50">
        <f t="shared" si="150"/>
        <v>8.0872543893512123</v>
      </c>
      <c r="Q569" t="s">
        <v>114</v>
      </c>
      <c r="R569" t="s">
        <v>111</v>
      </c>
      <c r="S569" s="40">
        <v>44164</v>
      </c>
      <c r="T569" s="4">
        <v>100</v>
      </c>
      <c r="U569" s="4">
        <f t="shared" si="151"/>
        <v>20</v>
      </c>
      <c r="V569" s="4">
        <f t="shared" si="152"/>
        <v>84.894259818731115</v>
      </c>
      <c r="W569" s="4">
        <f t="shared" si="153"/>
        <v>91.631799163179934</v>
      </c>
      <c r="X569" s="4">
        <f t="shared" si="154"/>
        <v>23.473941018088968</v>
      </c>
      <c r="Y569" s="4">
        <f t="shared" si="155"/>
        <v>88.368200836820094</v>
      </c>
      <c r="Z569" s="4">
        <f t="shared" si="156"/>
        <v>95.105740181268885</v>
      </c>
      <c r="AA569" s="4">
        <f t="shared" si="157"/>
        <v>-3.4739410180889685</v>
      </c>
      <c r="AB569" s="4">
        <f t="shared" si="158"/>
        <v>-3.4739410180889791</v>
      </c>
      <c r="AC569" s="4">
        <f t="shared" si="159"/>
        <v>-3.4739410180889507</v>
      </c>
      <c r="AF569">
        <v>1.45</v>
      </c>
      <c r="AG569">
        <v>2.85</v>
      </c>
    </row>
    <row r="570" spans="1:35" ht="15" x14ac:dyDescent="0.25">
      <c r="A570">
        <v>2.93</v>
      </c>
      <c r="B570">
        <v>3.01</v>
      </c>
      <c r="C570">
        <v>2.88</v>
      </c>
      <c r="D570" s="45">
        <f t="shared" si="147"/>
        <v>2.0745064171129535E-2</v>
      </c>
      <c r="E570" s="46">
        <f>IF(OR($A570="",$B570="",$C570=""),"",A570*'MPTO_working_3-way'!$I569)</f>
        <v>2.9907830380214095</v>
      </c>
      <c r="F570" s="47">
        <f>IF(OR($A570="",$B570="",$C570=""),"",B570*'MPTO_working_3-way'!$I569)</f>
        <v>3.0724426431550995</v>
      </c>
      <c r="G570" s="48">
        <f>IF(OR($A570="",$B570="",$C570=""),"",C570*'MPTO_working_3-way'!$I569)</f>
        <v>2.9397457848128528</v>
      </c>
      <c r="H570" s="46">
        <f>IF(OR($A570="",$B570="",$C570=""),"",'MPTO_working_3-way'!E569)</f>
        <v>2.9905924311497043</v>
      </c>
      <c r="I570" s="47">
        <f>IF(OR($A570="",$B570="",$C570=""),"",'MPTO_working_3-way'!F569)</f>
        <v>3.0739825314249254</v>
      </c>
      <c r="J570" s="48">
        <f>IF(OR($A570="",$B570="",$C570=""),"",'MPTO_working_3-way'!G569)</f>
        <v>2.9385214228661738</v>
      </c>
      <c r="K570" s="46">
        <f>IF(OR($A570="",$B570="",$C570=""),"",'OddsRatio_working_3-way'!H569)</f>
        <v>2.9906968232711262</v>
      </c>
      <c r="L570" s="47">
        <f>IF(OR($A570="",$B570="",$C570=""),"",'OddsRatio_working_3-way'!I569)</f>
        <v>3.0732127537694107</v>
      </c>
      <c r="M570" s="48">
        <f>IF(OR($A570="",$B570="",$C570=""),"",'OddsRatio_working_3-way'!J569)</f>
        <v>2.9391243667096982</v>
      </c>
      <c r="N570" s="49">
        <f t="shared" si="148"/>
        <v>33.436059630108197</v>
      </c>
      <c r="O570" s="50">
        <f t="shared" si="149"/>
        <v>32.547393593427586</v>
      </c>
      <c r="P570" s="50">
        <f t="shared" si="150"/>
        <v>34.016546776464246</v>
      </c>
      <c r="Q570" t="s">
        <v>112</v>
      </c>
      <c r="R570" t="s">
        <v>154</v>
      </c>
      <c r="S570" s="40">
        <v>44164</v>
      </c>
      <c r="T570" s="4">
        <v>100</v>
      </c>
      <c r="U570" s="4">
        <f t="shared" si="151"/>
        <v>65.870307167235495</v>
      </c>
      <c r="V570" s="4">
        <f t="shared" si="152"/>
        <v>66.777408637873762</v>
      </c>
      <c r="W570" s="4">
        <f t="shared" si="153"/>
        <v>65.277777777777771</v>
      </c>
      <c r="X570" s="4">
        <f t="shared" si="154"/>
        <v>67.944813584348481</v>
      </c>
      <c r="Y570" s="4">
        <f t="shared" si="155"/>
        <v>68.851915054986719</v>
      </c>
      <c r="Z570" s="4">
        <f t="shared" si="156"/>
        <v>67.352284194890743</v>
      </c>
      <c r="AA570" s="4">
        <f t="shared" si="157"/>
        <v>-2.0745064171129854</v>
      </c>
      <c r="AB570" s="4">
        <f t="shared" si="158"/>
        <v>-2.074506417112957</v>
      </c>
      <c r="AC570" s="4">
        <f t="shared" si="159"/>
        <v>-2.0745064171129712</v>
      </c>
      <c r="AF570">
        <v>3.05</v>
      </c>
      <c r="AG570">
        <v>1.41</v>
      </c>
    </row>
    <row r="571" spans="1:35" ht="15" x14ac:dyDescent="0.25">
      <c r="A571">
        <v>2.0099999999999998</v>
      </c>
      <c r="B571">
        <v>3.61</v>
      </c>
      <c r="C571">
        <v>4.03</v>
      </c>
      <c r="D571" s="45">
        <f t="shared" si="147"/>
        <v>2.2659705876630021E-2</v>
      </c>
      <c r="E571" s="46">
        <f>IF(OR($A571="",$B571="",$C571=""),"",A571*'MPTO_working_3-way'!$I570)</f>
        <v>2.0555460088120263</v>
      </c>
      <c r="F571" s="47">
        <f>IF(OR($A571="",$B571="",$C571=""),"",B571*'MPTO_working_3-way'!$I570)</f>
        <v>3.6918015382146341</v>
      </c>
      <c r="G571" s="48">
        <f>IF(OR($A571="",$B571="",$C571=""),"",C571*'MPTO_working_3-way'!$I570)</f>
        <v>4.1213186146828189</v>
      </c>
      <c r="H571" s="46">
        <f>IF(OR($A571="",$B571="",$C571=""),"",'MPTO_working_3-way'!E570)</f>
        <v>2.040986259385059</v>
      </c>
      <c r="I571" s="47">
        <f>IF(OR($A571="",$B571="",$C571=""),"",'MPTO_working_3-way'!F570)</f>
        <v>3.7111937867906906</v>
      </c>
      <c r="J571" s="48">
        <f>IF(OR($A571="",$B571="",$C571=""),"",'MPTO_working_3-way'!G570)</f>
        <v>4.1565226294737778</v>
      </c>
      <c r="K571" s="46">
        <f>IF(OR($A571="",$B571="",$C571=""),"",'OddsRatio_working_3-way'!H570)</f>
        <v>2.0467809667538717</v>
      </c>
      <c r="L571" s="47">
        <f>IF(OR($A571="",$B571="",$C571=""),"",'OddsRatio_working_3-way'!I570)</f>
        <v>3.7050478447798083</v>
      </c>
      <c r="M571" s="48">
        <f>IF(OR($A571="",$B571="",$C571=""),"",'OddsRatio_working_3-way'!J570)</f>
        <v>4.1403429002616168</v>
      </c>
      <c r="N571" s="49">
        <f t="shared" si="148"/>
        <v>48.648874591619375</v>
      </c>
      <c r="O571" s="50">
        <f t="shared" si="149"/>
        <v>27.087046517771451</v>
      </c>
      <c r="P571" s="50">
        <f t="shared" si="150"/>
        <v>24.264078890609166</v>
      </c>
      <c r="Q571" t="s">
        <v>56</v>
      </c>
      <c r="R571" t="s">
        <v>177</v>
      </c>
      <c r="S571" s="40">
        <v>44164</v>
      </c>
      <c r="T571" s="4">
        <v>100</v>
      </c>
      <c r="U571" s="4">
        <f t="shared" si="151"/>
        <v>50.248756218905463</v>
      </c>
      <c r="V571" s="4">
        <f t="shared" si="152"/>
        <v>72.29916897506925</v>
      </c>
      <c r="W571" s="4">
        <f t="shared" si="153"/>
        <v>75.186104218362274</v>
      </c>
      <c r="X571" s="4">
        <f t="shared" si="154"/>
        <v>52.514726806568468</v>
      </c>
      <c r="Y571" s="4">
        <f t="shared" si="155"/>
        <v>74.565139562732256</v>
      </c>
      <c r="Z571" s="4">
        <f t="shared" si="156"/>
        <v>77.45207480602528</v>
      </c>
      <c r="AA571" s="4">
        <f t="shared" si="157"/>
        <v>-2.2659705876630056</v>
      </c>
      <c r="AB571" s="4">
        <f t="shared" si="158"/>
        <v>-2.2659705876630056</v>
      </c>
      <c r="AC571" s="4">
        <f t="shared" si="159"/>
        <v>-2.2659705876630056</v>
      </c>
      <c r="AF571">
        <v>2.2999999999999998</v>
      </c>
      <c r="AG571">
        <v>1.68</v>
      </c>
    </row>
    <row r="572" spans="1:35" ht="15" x14ac:dyDescent="0.25">
      <c r="A572">
        <v>2.14</v>
      </c>
      <c r="B572">
        <v>3.69</v>
      </c>
      <c r="C572">
        <v>3.52</v>
      </c>
      <c r="D572" s="45">
        <f t="shared" si="147"/>
        <v>2.2383338744177639E-2</v>
      </c>
      <c r="E572" s="46">
        <f>IF(OR($A572="",$B572="",$C572=""),"",A572*'MPTO_working_3-way'!$I571)</f>
        <v>2.1879003449125403</v>
      </c>
      <c r="F572" s="47">
        <f>IF(OR($A572="",$B572="",$C572=""),"",B572*'MPTO_working_3-way'!$I571)</f>
        <v>3.7725945199660154</v>
      </c>
      <c r="G572" s="48">
        <f>IF(OR($A572="",$B572="",$C572=""),"",C572*'MPTO_working_3-way'!$I571)</f>
        <v>3.5987893523795051</v>
      </c>
      <c r="H572" s="46">
        <f>IF(OR($A572="",$B572="",$C572=""),"",'MPTO_working_3-way'!E571)</f>
        <v>2.1747233325732016</v>
      </c>
      <c r="I572" s="47">
        <f>IF(OR($A572="",$B572="",$C572=""),"",'MPTO_working_3-way'!F571)</f>
        <v>3.7944674046033007</v>
      </c>
      <c r="J572" s="48">
        <f>IF(OR($A572="",$B572="",$C572=""),"",'MPTO_working_3-way'!G571)</f>
        <v>3.6149395828752602</v>
      </c>
      <c r="K572" s="46">
        <f>IF(OR($A572="",$B572="",$C572=""),"",'OddsRatio_working_3-way'!H571)</f>
        <v>2.1801629252579926</v>
      </c>
      <c r="L572" s="47">
        <f>IF(OR($A572="",$B572="",$C572=""),"",'OddsRatio_working_3-way'!I571)</f>
        <v>3.7847704113543852</v>
      </c>
      <c r="M572" s="48">
        <f>IF(OR($A572="",$B572="",$C572=""),"",'OddsRatio_working_3-way'!J571)</f>
        <v>3.6087812032018785</v>
      </c>
      <c r="N572" s="49">
        <f t="shared" si="148"/>
        <v>45.705920853537521</v>
      </c>
      <c r="O572" s="50">
        <f t="shared" si="149"/>
        <v>26.506956809368642</v>
      </c>
      <c r="P572" s="50">
        <f t="shared" si="150"/>
        <v>27.787122337093834</v>
      </c>
      <c r="Q572" t="s">
        <v>176</v>
      </c>
      <c r="R572" t="s">
        <v>113</v>
      </c>
      <c r="S572" s="40">
        <v>44164</v>
      </c>
      <c r="T572" s="4">
        <v>100</v>
      </c>
      <c r="U572" s="4">
        <f t="shared" si="151"/>
        <v>53.271028037383175</v>
      </c>
      <c r="V572" s="4">
        <f t="shared" si="152"/>
        <v>72.899728997289984</v>
      </c>
      <c r="W572" s="4">
        <f t="shared" si="153"/>
        <v>71.590909090909093</v>
      </c>
      <c r="X572" s="4">
        <f t="shared" si="154"/>
        <v>55.509361911800937</v>
      </c>
      <c r="Y572" s="4">
        <f t="shared" si="155"/>
        <v>75.138062871707731</v>
      </c>
      <c r="Z572" s="4">
        <f t="shared" si="156"/>
        <v>73.829242965326841</v>
      </c>
      <c r="AA572" s="4">
        <f t="shared" si="157"/>
        <v>-2.2383338744177621</v>
      </c>
      <c r="AB572" s="4">
        <f t="shared" si="158"/>
        <v>-2.2383338744177479</v>
      </c>
      <c r="AC572" s="4">
        <f t="shared" si="159"/>
        <v>-2.2383338744177479</v>
      </c>
      <c r="AF572">
        <v>1.8</v>
      </c>
      <c r="AG572">
        <v>2.11</v>
      </c>
    </row>
    <row r="573" spans="1:35" s="52" customFormat="1" ht="15" x14ac:dyDescent="0.25">
      <c r="A573">
        <v>3.1</v>
      </c>
      <c r="B573">
        <v>2.81</v>
      </c>
      <c r="C573">
        <v>2.82</v>
      </c>
      <c r="D573" s="45">
        <f t="shared" si="147"/>
        <v>3.3062460360300916E-2</v>
      </c>
      <c r="E573" s="46">
        <f>IF(OR($A573="",$B573="",$C573=""),"",A573*'MPTO_working_3-way'!$I572)</f>
        <v>3.2024936271169331</v>
      </c>
      <c r="F573" s="47">
        <f>IF(OR($A573="",$B573="",$C573=""),"",B573*'MPTO_working_3-way'!$I572)</f>
        <v>2.9029055136124455</v>
      </c>
      <c r="G573" s="48">
        <f>IF(OR($A573="",$B573="",$C573=""),"",C573*'MPTO_working_3-way'!$I572)</f>
        <v>2.9132361382160483</v>
      </c>
      <c r="H573" s="46">
        <f>IF(OR($A573="",$B573="",$C573=""),"",'MPTO_working_3-way'!E572)</f>
        <v>3.2096564435667991</v>
      </c>
      <c r="I573" s="47">
        <f>IF(OR($A573="",$B573="",$C573=""),"",'MPTO_working_3-way'!F572)</f>
        <v>2.8998025483772212</v>
      </c>
      <c r="J573" s="48">
        <f>IF(OR($A573="",$B573="",$C573=""),"",'MPTO_working_3-way'!G572)</f>
        <v>2.910453136983715</v>
      </c>
      <c r="K573" s="46">
        <f>IF(OR($A573="",$B573="",$C573=""),"",'OddsRatio_working_3-way'!H572)</f>
        <v>3.2060106012106</v>
      </c>
      <c r="L573" s="47">
        <f>IF(OR($A573="",$B573="",$C573=""),"",'OddsRatio_working_3-way'!I572)</f>
        <v>2.9013710419958021</v>
      </c>
      <c r="M573" s="48">
        <f>IF(OR($A573="",$B573="",$C573=""),"",'OddsRatio_working_3-way'!J572)</f>
        <v>2.9118758543825201</v>
      </c>
      <c r="N573" s="49">
        <f t="shared" si="148"/>
        <v>31.225667134278012</v>
      </c>
      <c r="O573" s="50">
        <f t="shared" si="149"/>
        <v>34.448244881231972</v>
      </c>
      <c r="P573" s="50">
        <f t="shared" si="150"/>
        <v>34.326087984490016</v>
      </c>
      <c r="Q573" t="s">
        <v>156</v>
      </c>
      <c r="R573" t="s">
        <v>162</v>
      </c>
      <c r="S573" s="40">
        <v>44164</v>
      </c>
      <c r="T573" s="4">
        <v>100</v>
      </c>
      <c r="U573" s="4">
        <f t="shared" si="151"/>
        <v>67.741935483870961</v>
      </c>
      <c r="V573" s="4">
        <f t="shared" si="152"/>
        <v>64.412811387900362</v>
      </c>
      <c r="W573" s="4">
        <f t="shared" si="153"/>
        <v>64.539007092198588</v>
      </c>
      <c r="X573" s="4">
        <f t="shared" si="154"/>
        <v>71.048181519901064</v>
      </c>
      <c r="Y573" s="4">
        <f t="shared" si="155"/>
        <v>67.719057423930451</v>
      </c>
      <c r="Z573" s="4">
        <f t="shared" si="156"/>
        <v>67.845253128228677</v>
      </c>
      <c r="AA573" s="4">
        <f t="shared" si="157"/>
        <v>-3.3062460360301031</v>
      </c>
      <c r="AB573" s="4">
        <f t="shared" si="158"/>
        <v>-3.3062460360300889</v>
      </c>
      <c r="AC573" s="4">
        <f t="shared" si="159"/>
        <v>-3.3062460360300889</v>
      </c>
      <c r="AD573" s="53"/>
      <c r="AE573" s="53"/>
      <c r="AF573">
        <v>2.95</v>
      </c>
      <c r="AG573">
        <v>1.42</v>
      </c>
      <c r="AH573" s="53"/>
      <c r="AI573" s="53"/>
    </row>
    <row r="574" spans="1:35" ht="15" x14ac:dyDescent="0.25">
      <c r="A574">
        <v>1.56</v>
      </c>
      <c r="B574">
        <v>3.75</v>
      </c>
      <c r="C574">
        <v>7.74</v>
      </c>
      <c r="D574" s="45">
        <f t="shared" si="147"/>
        <v>3.6891274100576243E-2</v>
      </c>
      <c r="E574" s="46">
        <f>IF(OR($A574="",$B574="",$C574=""),"",A574*'MPTO_working_3-way'!$I573)</f>
        <v>1.6175503875968991</v>
      </c>
      <c r="F574" s="47">
        <f>IF(OR($A574="",$B574="",$C574=""),"",B574*'MPTO_working_3-way'!$I573)</f>
        <v>3.888342277877161</v>
      </c>
      <c r="G574" s="48">
        <f>IF(OR($A574="",$B574="",$C574=""),"",C574*'MPTO_working_3-way'!$I573)</f>
        <v>8.02553846153846</v>
      </c>
      <c r="H574" s="46">
        <f>IF(OR($A574="",$B574="",$C574=""),"",'MPTO_working_3-way'!E573)</f>
        <v>1.5905115181149492</v>
      </c>
      <c r="I574" s="47">
        <f>IF(OR($A574="",$B574="",$C574=""),"",'MPTO_working_3-way'!F573)</f>
        <v>3.9312877682850584</v>
      </c>
      <c r="J574" s="48">
        <f>IF(OR($A574="",$B574="",$C574=""),"",'MPTO_working_3-way'!G573)</f>
        <v>8.5541827250056635</v>
      </c>
      <c r="K574" s="46">
        <f>IF(OR($A574="",$B574="",$C574=""),"",'OddsRatio_working_3-way'!H573)</f>
        <v>1.6000305750469512</v>
      </c>
      <c r="L574" s="47">
        <f>IF(OR($A574="",$B574="",$C574=""),"",'OddsRatio_working_3-way'!I573)</f>
        <v>3.9465787167484208</v>
      </c>
      <c r="M574" s="48">
        <f>IF(OR($A574="",$B574="",$C574=""),"",'OddsRatio_working_3-way'!J573)</f>
        <v>8.22179656395795</v>
      </c>
      <c r="N574" s="49">
        <f t="shared" si="148"/>
        <v>61.82187631790822</v>
      </c>
      <c r="O574" s="50">
        <f t="shared" si="149"/>
        <v>25.717900548249823</v>
      </c>
      <c r="P574" s="50">
        <f t="shared" si="150"/>
        <v>12.46022313384197</v>
      </c>
      <c r="Q574" t="s">
        <v>115</v>
      </c>
      <c r="R574" t="s">
        <v>163</v>
      </c>
      <c r="S574" s="40">
        <v>44164</v>
      </c>
      <c r="T574" s="4">
        <v>100</v>
      </c>
      <c r="U574" s="4">
        <f t="shared" si="151"/>
        <v>35.897435897435898</v>
      </c>
      <c r="V574" s="4">
        <f t="shared" si="152"/>
        <v>73.333333333333329</v>
      </c>
      <c r="W574" s="4">
        <f t="shared" si="153"/>
        <v>87.080103359173123</v>
      </c>
      <c r="X574" s="4">
        <f t="shared" si="154"/>
        <v>39.586563307493542</v>
      </c>
      <c r="Y574" s="4">
        <f t="shared" si="155"/>
        <v>77.022460743390965</v>
      </c>
      <c r="Z574" s="4">
        <f t="shared" si="156"/>
        <v>90.769230769230759</v>
      </c>
      <c r="AA574" s="4">
        <f t="shared" si="157"/>
        <v>-3.6891274100576439</v>
      </c>
      <c r="AB574" s="4">
        <f t="shared" si="158"/>
        <v>-3.6891274100576368</v>
      </c>
      <c r="AC574" s="4">
        <f t="shared" si="159"/>
        <v>-3.6891274100576368</v>
      </c>
      <c r="AF574">
        <v>2.31</v>
      </c>
      <c r="AG574">
        <v>1.65</v>
      </c>
    </row>
    <row r="575" spans="1:35" ht="15" x14ac:dyDescent="0.25">
      <c r="A575">
        <v>1.76</v>
      </c>
      <c r="B575">
        <v>3.56</v>
      </c>
      <c r="C575">
        <v>5.38</v>
      </c>
      <c r="D575" s="45">
        <f t="shared" si="147"/>
        <v>3.4954300534268068E-2</v>
      </c>
      <c r="E575" s="46">
        <f>IF(OR($A575="",$B575="",$C575=""),"",A575*'MPTO_working_3-way'!$I574)</f>
        <v>1.8215195689403119</v>
      </c>
      <c r="F575" s="47">
        <f>IF(OR($A575="",$B575="",$C575=""),"",B575*'MPTO_working_3-way'!$I574)</f>
        <v>3.6844373099019943</v>
      </c>
      <c r="G575" s="48">
        <f>IF(OR($A575="",$B575="",$C575=""),"",C575*'MPTO_working_3-way'!$I574)</f>
        <v>5.5680541368743617</v>
      </c>
      <c r="H575" s="46">
        <f>IF(OR($A575="",$B575="",$C575=""),"",'MPTO_working_3-way'!E574)</f>
        <v>1.7968470860620647</v>
      </c>
      <c r="I575" s="47">
        <f>IF(OR($A575="",$B575="",$C575=""),"",'MPTO_working_3-way'!F574)</f>
        <v>3.7140557000466581</v>
      </c>
      <c r="J575" s="48">
        <f>IF(OR($A575="",$B575="",$C575=""),"",'MPTO_working_3-way'!G574)</f>
        <v>5.7397975585701611</v>
      </c>
      <c r="K575" s="46">
        <f>IF(OR($A575="",$B575="",$C575=""),"",'OddsRatio_working_3-way'!H574)</f>
        <v>1.8060509768236181</v>
      </c>
      <c r="L575" s="47">
        <f>IF(OR($A575="",$B575="",$C575=""),"",'OddsRatio_working_3-way'!I574)</f>
        <v>3.715119079826926</v>
      </c>
      <c r="M575" s="48">
        <f>IF(OR($A575="",$B575="",$C575=""),"",'OddsRatio_working_3-way'!J574)</f>
        <v>5.6453990506413794</v>
      </c>
      <c r="N575" s="49">
        <f t="shared" si="148"/>
        <v>54.899218051319679</v>
      </c>
      <c r="O575" s="50">
        <f t="shared" si="149"/>
        <v>27.141186452337816</v>
      </c>
      <c r="P575" s="50">
        <f t="shared" si="150"/>
        <v>17.959595496342498</v>
      </c>
      <c r="Q575" t="s">
        <v>152</v>
      </c>
      <c r="R575" t="s">
        <v>394</v>
      </c>
      <c r="S575" s="40">
        <v>44164</v>
      </c>
      <c r="T575" s="4">
        <v>100</v>
      </c>
      <c r="U575" s="4">
        <f t="shared" si="151"/>
        <v>43.181818181818187</v>
      </c>
      <c r="V575" s="4">
        <f t="shared" si="152"/>
        <v>71.910112359550567</v>
      </c>
      <c r="W575" s="4">
        <f t="shared" si="153"/>
        <v>81.412639405204473</v>
      </c>
      <c r="X575" s="4">
        <f t="shared" si="154"/>
        <v>46.677248235244981</v>
      </c>
      <c r="Y575" s="4">
        <f t="shared" si="155"/>
        <v>75.405542412977368</v>
      </c>
      <c r="Z575" s="4">
        <f t="shared" si="156"/>
        <v>84.90806945863126</v>
      </c>
      <c r="AA575" s="4">
        <f t="shared" si="157"/>
        <v>-3.4954300534267944</v>
      </c>
      <c r="AB575" s="4">
        <f t="shared" si="158"/>
        <v>-3.4954300534268015</v>
      </c>
      <c r="AC575" s="4">
        <f t="shared" si="159"/>
        <v>-3.4954300534267873</v>
      </c>
      <c r="AF575">
        <v>2.58</v>
      </c>
      <c r="AG575">
        <v>1.53</v>
      </c>
    </row>
    <row r="576" spans="1:35" ht="15" x14ac:dyDescent="0.25">
      <c r="A576">
        <v>3.48</v>
      </c>
      <c r="B576">
        <v>2.92</v>
      </c>
      <c r="C576">
        <v>2.48</v>
      </c>
      <c r="D576" s="45">
        <f t="shared" si="147"/>
        <v>3.3047881715351002E-2</v>
      </c>
      <c r="E576" s="46">
        <f>IF(OR($A576="",$B576="",$C576=""),"",A576*'MPTO_working_3-way'!$I575)</f>
        <v>3.5950066283694215</v>
      </c>
      <c r="F576" s="47">
        <f>IF(OR($A576="",$B576="",$C576=""),"",B576*'MPTO_working_3-way'!$I575)</f>
        <v>3.0164998146088249</v>
      </c>
      <c r="G576" s="48">
        <f>IF(OR($A576="",$B576="",$C576=""),"",C576*'MPTO_working_3-way'!$I575)</f>
        <v>2.5619587466540703</v>
      </c>
      <c r="H576" s="46">
        <f>IF(OR($A576="",$B576="",$C576=""),"",'MPTO_working_3-way'!E575)</f>
        <v>3.6187258184580795</v>
      </c>
      <c r="I576" s="47">
        <f>IF(OR($A576="",$B576="",$C576=""),"",'MPTO_working_3-way'!F575)</f>
        <v>3.0170481972329566</v>
      </c>
      <c r="J576" s="48">
        <f>IF(OR($A576="",$B576="",$C576=""),"",'MPTO_working_3-way'!G575)</f>
        <v>2.5496555237075662</v>
      </c>
      <c r="K576" s="46">
        <f>IF(OR($A576="",$B576="",$C576=""),"",'OddsRatio_working_3-way'!H575)</f>
        <v>3.6062772164825159</v>
      </c>
      <c r="L576" s="47">
        <f>IF(OR($A576="",$B576="",$C576=""),"",'OddsRatio_working_3-way'!I575)</f>
        <v>3.0177630063090448</v>
      </c>
      <c r="M576" s="48">
        <f>IF(OR($A576="",$B576="",$C576=""),"",'OddsRatio_working_3-way'!J575)</f>
        <v>2.5553589840298883</v>
      </c>
      <c r="N576" s="49">
        <f t="shared" si="148"/>
        <v>27.816360395796195</v>
      </c>
      <c r="O576" s="50">
        <f t="shared" si="149"/>
        <v>33.151004855263963</v>
      </c>
      <c r="P576" s="50">
        <f t="shared" si="150"/>
        <v>39.032634748939834</v>
      </c>
      <c r="Q576" t="s">
        <v>122</v>
      </c>
      <c r="R576" t="s">
        <v>151</v>
      </c>
      <c r="S576" s="40">
        <v>44164</v>
      </c>
      <c r="T576" s="4">
        <v>100</v>
      </c>
      <c r="U576" s="4">
        <f t="shared" si="151"/>
        <v>71.264367816091948</v>
      </c>
      <c r="V576" s="4">
        <f t="shared" si="152"/>
        <v>65.753424657534239</v>
      </c>
      <c r="W576" s="4">
        <f t="shared" si="153"/>
        <v>59.677419354838712</v>
      </c>
      <c r="X576" s="4">
        <f t="shared" si="154"/>
        <v>74.569155987627042</v>
      </c>
      <c r="Y576" s="4">
        <f t="shared" si="155"/>
        <v>69.058212829069348</v>
      </c>
      <c r="Z576" s="4">
        <f t="shared" si="156"/>
        <v>62.982207526373799</v>
      </c>
      <c r="AA576" s="4">
        <f t="shared" si="157"/>
        <v>-3.304788171535094</v>
      </c>
      <c r="AB576" s="4">
        <f t="shared" si="158"/>
        <v>-3.3047881715351082</v>
      </c>
      <c r="AC576" s="4">
        <f t="shared" si="159"/>
        <v>-3.3047881715350869</v>
      </c>
      <c r="AF576">
        <v>2.84</v>
      </c>
      <c r="AG576">
        <v>1.45</v>
      </c>
    </row>
    <row r="577" spans="1:33" ht="15" x14ac:dyDescent="0.25">
      <c r="A577">
        <v>2.74</v>
      </c>
      <c r="B577">
        <v>2.93</v>
      </c>
      <c r="C577">
        <v>3.06</v>
      </c>
      <c r="D577" s="45">
        <f t="shared" si="147"/>
        <v>3.3057817598195038E-2</v>
      </c>
      <c r="E577" s="46">
        <f>IF(OR($A577="",$B577="",$C577=""),"",A577*'MPTO_working_3-way'!$I576)</f>
        <v>2.8305784202190547</v>
      </c>
      <c r="F577" s="47">
        <f>IF(OR($A577="",$B577="",$C577=""),"",B577*'MPTO_working_3-way'!$I576)</f>
        <v>3.0268594055627118</v>
      </c>
      <c r="G577" s="48">
        <f>IF(OR($A577="",$B577="",$C577=""),"",C577*'MPTO_working_3-way'!$I576)</f>
        <v>3.1611569218504769</v>
      </c>
      <c r="H577" s="46">
        <f>IF(OR($A577="",$B577="",$C577=""),"",'MPTO_working_3-way'!E576)</f>
        <v>2.8253038532211945</v>
      </c>
      <c r="I577" s="47">
        <f>IF(OR($A577="",$B577="",$C577=""),"",'MPTO_working_3-way'!F576)</f>
        <v>3.0277555337287252</v>
      </c>
      <c r="J577" s="48">
        <f>IF(OR($A577="",$B577="",$C577=""),"",'MPTO_working_3-way'!G576)</f>
        <v>3.1667805922975498</v>
      </c>
      <c r="K577" s="46">
        <f>IF(OR($A577="",$B577="",$C577=""),"",'OddsRatio_working_3-way'!H576)</f>
        <v>2.8278288980066995</v>
      </c>
      <c r="L577" s="47">
        <f>IF(OR($A577="",$B577="",$C577=""),"",'OddsRatio_working_3-way'!I576)</f>
        <v>3.0274194098580058</v>
      </c>
      <c r="M577" s="48">
        <f>IF(OR($A577="",$B577="",$C577=""),"",'OddsRatio_working_3-way'!J576)</f>
        <v>3.1639813390194256</v>
      </c>
      <c r="N577" s="49">
        <f t="shared" si="148"/>
        <v>35.32846830375437</v>
      </c>
      <c r="O577" s="50">
        <f t="shared" si="149"/>
        <v>33.037543737981906</v>
      </c>
      <c r="P577" s="50">
        <f t="shared" si="150"/>
        <v>31.63398795826372</v>
      </c>
      <c r="Q577" t="s">
        <v>119</v>
      </c>
      <c r="R577" t="s">
        <v>157</v>
      </c>
      <c r="S577" s="40">
        <v>44164</v>
      </c>
      <c r="T577" s="4">
        <v>100</v>
      </c>
      <c r="U577" s="4">
        <f t="shared" si="151"/>
        <v>63.503649635036496</v>
      </c>
      <c r="V577" s="4">
        <f t="shared" si="152"/>
        <v>65.870307167235495</v>
      </c>
      <c r="W577" s="4">
        <f t="shared" si="153"/>
        <v>67.320261437908499</v>
      </c>
      <c r="X577" s="4">
        <f t="shared" si="154"/>
        <v>66.809431394856006</v>
      </c>
      <c r="Y577" s="4">
        <f t="shared" si="155"/>
        <v>69.176088927055005</v>
      </c>
      <c r="Z577" s="4">
        <f t="shared" si="156"/>
        <v>70.626043197728009</v>
      </c>
      <c r="AA577" s="4">
        <f t="shared" si="157"/>
        <v>-3.3057817598195101</v>
      </c>
      <c r="AB577" s="4">
        <f t="shared" si="158"/>
        <v>-3.3057817598195101</v>
      </c>
      <c r="AC577" s="4">
        <f t="shared" si="159"/>
        <v>-3.3057817598195101</v>
      </c>
      <c r="AF577">
        <v>2.84</v>
      </c>
      <c r="AG577">
        <v>1.45</v>
      </c>
    </row>
    <row r="578" spans="1:33" ht="15" x14ac:dyDescent="0.25">
      <c r="A578">
        <v>2.13</v>
      </c>
      <c r="B578">
        <v>3.53</v>
      </c>
      <c r="C578">
        <v>3.5</v>
      </c>
      <c r="D578" s="45">
        <f t="shared" si="147"/>
        <v>3.848397276957316E-2</v>
      </c>
      <c r="E578" s="46">
        <f>IF(OR($A578="",$B578="",$C578=""),"",A578*'MPTO_working_3-way'!$I577)</f>
        <v>2.2119708619991907</v>
      </c>
      <c r="F578" s="47">
        <f>IF(OR($A578="",$B578="",$C578=""),"",B578*'MPTO_working_3-way'!$I577)</f>
        <v>3.6658484238765929</v>
      </c>
      <c r="G578" s="48">
        <f>IF(OR($A578="",$B578="",$C578=""),"",C578*'MPTO_working_3-way'!$I577)</f>
        <v>3.6346939046935063</v>
      </c>
      <c r="H578" s="46">
        <f>IF(OR($A578="",$B578="",$C578=""),"",'MPTO_working_3-way'!E577)</f>
        <v>2.1898341989750985</v>
      </c>
      <c r="I578" s="47">
        <f>IF(OR($A578="",$B578="",$C578=""),"",'MPTO_working_3-way'!F577)</f>
        <v>3.6974300132304561</v>
      </c>
      <c r="J578" s="48">
        <f>IF(OR($A578="",$B578="",$C578=""),"",'MPTO_working_3-way'!G577)</f>
        <v>3.6645299492432919</v>
      </c>
      <c r="K578" s="46">
        <f>IF(OR($A578="",$B578="",$C578=""),"",'OddsRatio_working_3-way'!H577)</f>
        <v>2.1988769589727153</v>
      </c>
      <c r="L578" s="47">
        <f>IF(OR($A578="",$B578="",$C578=""),"",'OddsRatio_working_3-way'!I577)</f>
        <v>3.684211244425637</v>
      </c>
      <c r="M578" s="48">
        <f>IF(OR($A578="",$B578="",$C578=""),"",'OddsRatio_working_3-way'!J577)</f>
        <v>3.6523826525945022</v>
      </c>
      <c r="N578" s="49">
        <f t="shared" si="148"/>
        <v>45.20855211881927</v>
      </c>
      <c r="O578" s="50">
        <f t="shared" si="149"/>
        <v>27.278814734584998</v>
      </c>
      <c r="P578" s="50">
        <f t="shared" si="150"/>
        <v>27.512633146595721</v>
      </c>
      <c r="Q578" t="s">
        <v>352</v>
      </c>
      <c r="R578" t="s">
        <v>127</v>
      </c>
      <c r="S578" s="40">
        <v>44164</v>
      </c>
      <c r="T578" s="4">
        <v>100</v>
      </c>
      <c r="U578" s="4">
        <f t="shared" si="151"/>
        <v>53.051643192488264</v>
      </c>
      <c r="V578" s="4">
        <f t="shared" si="152"/>
        <v>71.671388101982998</v>
      </c>
      <c r="W578" s="4">
        <f t="shared" si="153"/>
        <v>71.428571428571431</v>
      </c>
      <c r="X578" s="4">
        <f t="shared" si="154"/>
        <v>56.900040469445571</v>
      </c>
      <c r="Y578" s="4">
        <f t="shared" si="155"/>
        <v>75.519785378940313</v>
      </c>
      <c r="Z578" s="4">
        <f t="shared" si="156"/>
        <v>75.276968705528731</v>
      </c>
      <c r="AA578" s="4">
        <f t="shared" si="157"/>
        <v>-3.8483972769573072</v>
      </c>
      <c r="AB578" s="4">
        <f t="shared" si="158"/>
        <v>-3.8483972769573143</v>
      </c>
      <c r="AC578" s="4">
        <f t="shared" si="159"/>
        <v>-3.8483972769573001</v>
      </c>
      <c r="AF578">
        <v>1.86</v>
      </c>
      <c r="AG578">
        <v>1.99</v>
      </c>
    </row>
    <row r="579" spans="1:33" ht="15" x14ac:dyDescent="0.25">
      <c r="A579">
        <v>1.68</v>
      </c>
      <c r="B579">
        <v>3.69</v>
      </c>
      <c r="C579">
        <v>5.69</v>
      </c>
      <c r="D579" s="45">
        <f t="shared" si="147"/>
        <v>4.1987729694018094E-2</v>
      </c>
      <c r="E579" s="46">
        <f>IF(OR($A579="",$B579="",$C579=""),"",A579*'MPTO_working_3-way'!$I578)</f>
        <v>1.7505393858859504</v>
      </c>
      <c r="F579" s="47">
        <f>IF(OR($A579="",$B579="",$C579=""),"",B579*'MPTO_working_3-way'!$I578)</f>
        <v>3.8449347225709265</v>
      </c>
      <c r="G579" s="48">
        <f>IF(OR($A579="",$B579="",$C579=""),"",C579*'MPTO_working_3-way'!$I578)</f>
        <v>5.9289101819589636</v>
      </c>
      <c r="H579" s="46">
        <f>IF(OR($A579="",$B579="",$C579=""),"",'MPTO_working_3-way'!E578)</f>
        <v>1.7204532382915263</v>
      </c>
      <c r="I579" s="47">
        <f>IF(OR($A579="",$B579="",$C579=""),"",'MPTO_working_3-way'!F578)</f>
        <v>3.8909476305595847</v>
      </c>
      <c r="J579" s="48">
        <f>IF(OR($A579="",$B579="",$C579=""),"",'MPTO_working_3-way'!G578)</f>
        <v>6.1823414394070602</v>
      </c>
      <c r="K579" s="46">
        <f>IF(OR($A579="",$B579="",$C579=""),"",'OddsRatio_working_3-way'!H578)</f>
        <v>1.7312163023632468</v>
      </c>
      <c r="L579" s="47">
        <f>IF(OR($A579="",$B579="",$C579=""),"",'OddsRatio_working_3-way'!I578)</f>
        <v>3.8926056667016642</v>
      </c>
      <c r="M579" s="48">
        <f>IF(OR($A579="",$B579="",$C579=""),"",'OddsRatio_working_3-way'!J578)</f>
        <v>6.0432418501229783</v>
      </c>
      <c r="N579" s="49">
        <f t="shared" si="148"/>
        <v>57.125249969391504</v>
      </c>
      <c r="O579" s="50">
        <f t="shared" si="149"/>
        <v>26.008243888503447</v>
      </c>
      <c r="P579" s="50">
        <f t="shared" si="150"/>
        <v>16.866506142105045</v>
      </c>
      <c r="Q579" t="s">
        <v>128</v>
      </c>
      <c r="R579" t="s">
        <v>169</v>
      </c>
      <c r="S579" s="40">
        <v>44164</v>
      </c>
      <c r="T579" s="4">
        <v>100</v>
      </c>
      <c r="U579" s="4">
        <f t="shared" si="151"/>
        <v>40.476190476190474</v>
      </c>
      <c r="V579" s="4">
        <f t="shared" si="152"/>
        <v>72.899728997289984</v>
      </c>
      <c r="W579" s="4">
        <f t="shared" si="153"/>
        <v>82.425307557117748</v>
      </c>
      <c r="X579" s="4">
        <f t="shared" si="154"/>
        <v>44.674963445592276</v>
      </c>
      <c r="Y579" s="4">
        <f t="shared" si="155"/>
        <v>77.098501966691771</v>
      </c>
      <c r="Z579" s="4">
        <f t="shared" si="156"/>
        <v>86.624080526519549</v>
      </c>
      <c r="AA579" s="4">
        <f t="shared" si="157"/>
        <v>-4.1987729694018014</v>
      </c>
      <c r="AB579" s="4">
        <f t="shared" si="158"/>
        <v>-4.1987729694017872</v>
      </c>
      <c r="AC579" s="4">
        <f t="shared" si="159"/>
        <v>-4.1987729694018014</v>
      </c>
      <c r="AF579">
        <v>2.0499999999999998</v>
      </c>
      <c r="AG579">
        <v>1.81</v>
      </c>
    </row>
    <row r="580" spans="1:33" ht="15" x14ac:dyDescent="0.25">
      <c r="A580">
        <v>1.82</v>
      </c>
      <c r="B580">
        <v>3.51</v>
      </c>
      <c r="C580">
        <v>4.84</v>
      </c>
      <c r="D580" s="45">
        <f t="shared" si="147"/>
        <v>4.0962404598768209E-2</v>
      </c>
      <c r="E580" s="46">
        <f>IF(OR($A580="",$B580="",$C580=""),"",A580*'MPTO_working_3-way'!$I579)</f>
        <v>1.8945515763697582</v>
      </c>
      <c r="F580" s="47">
        <f>IF(OR($A580="",$B580="",$C580=""),"",B580*'MPTO_working_3-way'!$I579)</f>
        <v>3.6537780401416762</v>
      </c>
      <c r="G580" s="48">
        <f>IF(OR($A580="",$B580="",$C580=""),"",C580*'MPTO_working_3-way'!$I579)</f>
        <v>5.0382580382580384</v>
      </c>
      <c r="H580" s="46">
        <f>IF(OR($A580="",$B580="",$C580=""),"",'MPTO_working_3-way'!E579)</f>
        <v>1.8663805370475777</v>
      </c>
      <c r="I580" s="47">
        <f>IF(OR($A580="",$B580="",$C580=""),"",'MPTO_working_3-way'!F579)</f>
        <v>3.6866882714263269</v>
      </c>
      <c r="J580" s="48">
        <f>IF(OR($A580="",$B580="",$C580=""),"",'MPTO_working_3-way'!G579)</f>
        <v>5.1824901073231953</v>
      </c>
      <c r="K580" s="46">
        <f>IF(OR($A580="",$B580="",$C580=""),"",'OddsRatio_working_3-way'!H579)</f>
        <v>1.8769805080913864</v>
      </c>
      <c r="L580" s="47">
        <f>IF(OR($A580="",$B580="",$C580=""),"",'OddsRatio_working_3-way'!I579)</f>
        <v>3.6844159454992425</v>
      </c>
      <c r="M580" s="48">
        <f>IF(OR($A580="",$B580="",$C580=""),"",'OddsRatio_working_3-way'!J579)</f>
        <v>5.1068355500864921</v>
      </c>
      <c r="N580" s="49">
        <f t="shared" si="148"/>
        <v>52.782938848049113</v>
      </c>
      <c r="O580" s="50">
        <f t="shared" si="149"/>
        <v>27.368931254543988</v>
      </c>
      <c r="P580" s="50">
        <f t="shared" si="150"/>
        <v>19.848129897406899</v>
      </c>
      <c r="Q580" t="s">
        <v>167</v>
      </c>
      <c r="R580" t="s">
        <v>64</v>
      </c>
      <c r="S580" s="40">
        <v>44164</v>
      </c>
      <c r="T580" s="4">
        <v>100</v>
      </c>
      <c r="U580" s="4">
        <f t="shared" si="151"/>
        <v>45.054945054945051</v>
      </c>
      <c r="V580" s="4">
        <f t="shared" si="152"/>
        <v>71.509971509971507</v>
      </c>
      <c r="W580" s="4">
        <f t="shared" si="153"/>
        <v>79.338842975206617</v>
      </c>
      <c r="X580" s="4">
        <f t="shared" si="154"/>
        <v>49.151185514821883</v>
      </c>
      <c r="Y580" s="4">
        <f t="shared" si="155"/>
        <v>75.606211969848331</v>
      </c>
      <c r="Z580" s="4">
        <f t="shared" si="156"/>
        <v>83.435083435083442</v>
      </c>
      <c r="AA580" s="4">
        <f t="shared" si="157"/>
        <v>-4.0962404598768316</v>
      </c>
      <c r="AB580" s="4">
        <f t="shared" si="158"/>
        <v>-4.0962404598768245</v>
      </c>
      <c r="AC580" s="4">
        <f t="shared" si="159"/>
        <v>-4.0962404598768245</v>
      </c>
      <c r="AF580">
        <v>1.96</v>
      </c>
      <c r="AG580">
        <v>1.89</v>
      </c>
    </row>
    <row r="581" spans="1:33" ht="15" x14ac:dyDescent="0.25">
      <c r="A581">
        <v>1.83</v>
      </c>
      <c r="B581">
        <v>3.8</v>
      </c>
      <c r="C581">
        <v>4.29</v>
      </c>
      <c r="D581" s="45">
        <f t="shared" si="147"/>
        <v>4.2706215268768943E-2</v>
      </c>
      <c r="E581" s="46">
        <f>IF(OR($A581="",$B581="",$C581=""),"",A581*'MPTO_working_3-way'!$I580)</f>
        <v>1.9081523739418473</v>
      </c>
      <c r="F581" s="47">
        <f>IF(OR($A581="",$B581="",$C581=""),"",B581*'MPTO_working_3-way'!$I580)</f>
        <v>3.9622836180213219</v>
      </c>
      <c r="G581" s="48">
        <f>IF(OR($A581="",$B581="",$C581=""),"",C581*'MPTO_working_3-way'!$I580)</f>
        <v>4.4732096635030185</v>
      </c>
      <c r="H581" s="46">
        <f>IF(OR($A581="",$B581="",$C581=""),"",'MPTO_working_3-way'!E580)</f>
        <v>1.8789480844374236</v>
      </c>
      <c r="I581" s="47">
        <f>IF(OR($A581="",$B581="",$C581=""),"",'MPTO_working_3-way'!F580)</f>
        <v>4.0173147931193274</v>
      </c>
      <c r="J581" s="48">
        <f>IF(OR($A581="",$B581="",$C581=""),"",'MPTO_working_3-way'!G580)</f>
        <v>4.5690301593427787</v>
      </c>
      <c r="K581" s="46">
        <f>IF(OR($A581="",$B581="",$C581=""),"",'OddsRatio_working_3-way'!H580)</f>
        <v>1.8897168244668037</v>
      </c>
      <c r="L581" s="47">
        <f>IF(OR($A581="",$B581="",$C581=""),"",'OddsRatio_working_3-way'!I580)</f>
        <v>4.0014543475988544</v>
      </c>
      <c r="M581" s="48">
        <f>IF(OR($A581="",$B581="",$C581=""),"",'OddsRatio_working_3-way'!J580)</f>
        <v>4.5267088584286546</v>
      </c>
      <c r="N581" s="49">
        <f t="shared" si="148"/>
        <v>52.406716237980888</v>
      </c>
      <c r="O581" s="50">
        <f t="shared" si="149"/>
        <v>25.237971240922381</v>
      </c>
      <c r="P581" s="50">
        <f t="shared" si="150"/>
        <v>22.355312521096749</v>
      </c>
      <c r="Q581" t="s">
        <v>65</v>
      </c>
      <c r="R581" t="s">
        <v>166</v>
      </c>
      <c r="S581" s="40">
        <v>44164</v>
      </c>
      <c r="T581" s="4">
        <v>100</v>
      </c>
      <c r="U581" s="4">
        <f t="shared" si="151"/>
        <v>45.355191256830594</v>
      </c>
      <c r="V581" s="4">
        <f t="shared" si="152"/>
        <v>73.68421052631578</v>
      </c>
      <c r="W581" s="4">
        <f t="shared" si="153"/>
        <v>76.689976689976689</v>
      </c>
      <c r="X581" s="4">
        <f t="shared" si="154"/>
        <v>49.625812783707516</v>
      </c>
      <c r="Y581" s="4">
        <f t="shared" si="155"/>
        <v>77.954832053192703</v>
      </c>
      <c r="Z581" s="4">
        <f t="shared" si="156"/>
        <v>80.960598216853597</v>
      </c>
      <c r="AA581" s="4">
        <f t="shared" si="157"/>
        <v>-4.2706215268769228</v>
      </c>
      <c r="AB581" s="4">
        <f t="shared" si="158"/>
        <v>-4.2706215268769228</v>
      </c>
      <c r="AC581" s="4">
        <f t="shared" si="159"/>
        <v>-4.2706215268769085</v>
      </c>
      <c r="AF581">
        <v>1.55</v>
      </c>
      <c r="AG581">
        <v>2.52</v>
      </c>
    </row>
    <row r="582" spans="1:33" ht="15" x14ac:dyDescent="0.25">
      <c r="A582">
        <v>1.63</v>
      </c>
      <c r="B582">
        <v>4.3099999999999996</v>
      </c>
      <c r="C582">
        <v>5.28</v>
      </c>
      <c r="D582" s="45">
        <f t="shared" si="147"/>
        <v>3.4909433394195721E-2</v>
      </c>
      <c r="E582" s="46">
        <f>IF(OR($A582="",$B582="",$C582=""),"",A582*'MPTO_working_3-way'!$I581)</f>
        <v>1.6869023764325388</v>
      </c>
      <c r="F582" s="47">
        <f>IF(OR($A582="",$B582="",$C582=""),"",B582*'MPTO_working_3-way'!$I581)</f>
        <v>4.4604596579289835</v>
      </c>
      <c r="G582" s="48">
        <f>IF(OR($A582="",$B582="",$C582=""),"",C582*'MPTO_working_3-way'!$I581)</f>
        <v>5.4643218083213538</v>
      </c>
      <c r="H582" s="46">
        <f>IF(OR($A582="",$B582="",$C582=""),"",'MPTO_working_3-way'!E581)</f>
        <v>1.6615147118608355</v>
      </c>
      <c r="I582" s="47">
        <f>IF(OR($A582="",$B582="",$C582=""),"",'MPTO_working_3-way'!F581)</f>
        <v>4.537573940996606</v>
      </c>
      <c r="J582" s="48">
        <f>IF(OR($A582="",$B582="",$C582=""),"",'MPTO_working_3-way'!G581)</f>
        <v>5.6256428901615827</v>
      </c>
      <c r="K582" s="46">
        <f>IF(OR($A582="",$B582="",$C582=""),"",'OddsRatio_working_3-way'!H581)</f>
        <v>1.6701878962742052</v>
      </c>
      <c r="L582" s="47">
        <f>IF(OR($A582="",$B582="",$C582=""),"",'OddsRatio_working_3-way'!I581)</f>
        <v>4.5211459312184408</v>
      </c>
      <c r="M582" s="48">
        <f>IF(OR($A582="",$B582="",$C582=""),"",'OddsRatio_working_3-way'!J581)</f>
        <v>5.5530225334184076</v>
      </c>
      <c r="N582" s="49">
        <f t="shared" si="148"/>
        <v>59.280253200828369</v>
      </c>
      <c r="O582" s="50">
        <f t="shared" si="149"/>
        <v>22.419214087552263</v>
      </c>
      <c r="P582" s="50">
        <f t="shared" si="150"/>
        <v>18.300532711619361</v>
      </c>
      <c r="Q582" t="s">
        <v>238</v>
      </c>
      <c r="R582" t="s">
        <v>234</v>
      </c>
      <c r="S582" s="40">
        <v>44165</v>
      </c>
      <c r="T582" s="4">
        <v>100</v>
      </c>
      <c r="U582" s="4">
        <f t="shared" si="151"/>
        <v>38.650306748466257</v>
      </c>
      <c r="V582" s="4">
        <f t="shared" si="152"/>
        <v>76.798143851508115</v>
      </c>
      <c r="W582" s="4">
        <f t="shared" si="153"/>
        <v>81.060606060606062</v>
      </c>
      <c r="X582" s="4">
        <f t="shared" si="154"/>
        <v>42.141250087885815</v>
      </c>
      <c r="Y582" s="4">
        <f t="shared" si="155"/>
        <v>80.289087190927688</v>
      </c>
      <c r="Z582" s="4">
        <f t="shared" si="156"/>
        <v>84.551549400025621</v>
      </c>
      <c r="AA582" s="4">
        <f t="shared" si="157"/>
        <v>-3.4909433394195588</v>
      </c>
      <c r="AB582" s="4">
        <f t="shared" si="158"/>
        <v>-3.490943339419573</v>
      </c>
      <c r="AC582" s="4">
        <f t="shared" si="159"/>
        <v>-3.4909433394195588</v>
      </c>
      <c r="AF582">
        <v>1.5</v>
      </c>
      <c r="AG582">
        <v>2.65</v>
      </c>
    </row>
    <row r="583" spans="1:33" ht="15" x14ac:dyDescent="0.25">
      <c r="A583">
        <v>2.2599999999999998</v>
      </c>
      <c r="B583">
        <v>3.45</v>
      </c>
      <c r="C583">
        <v>3.31</v>
      </c>
      <c r="D583" s="45">
        <f t="shared" si="147"/>
        <v>3.4447752195340353E-2</v>
      </c>
      <c r="E583" s="46">
        <f>IF(OR($A583="",$B583="",$C583=""),"",A583*'MPTO_working_3-way'!$I582)</f>
        <v>2.3378519199614689</v>
      </c>
      <c r="F583" s="47">
        <f>IF(OR($A583="",$B583="",$C583=""),"",B583*'MPTO_working_3-way'!$I582)</f>
        <v>3.5688447450739242</v>
      </c>
      <c r="G583" s="48">
        <f>IF(OR($A583="",$B583="",$C583=""),"",C583*'MPTO_working_3-way'!$I582)</f>
        <v>3.4240220597665765</v>
      </c>
      <c r="H583" s="46">
        <f>IF(OR($A583="",$B583="",$C583=""),"",'MPTO_working_3-way'!E582)</f>
        <v>2.3202109592990237</v>
      </c>
      <c r="I583" s="47">
        <f>IF(OR($A583="",$B583="",$C583=""),"",'MPTO_working_3-way'!F582)</f>
        <v>3.5923090164280507</v>
      </c>
      <c r="J583" s="48">
        <f>IF(OR($A583="",$B583="",$C583=""),"",'MPTO_working_3-way'!G582)</f>
        <v>3.4407747410560048</v>
      </c>
      <c r="K583" s="46">
        <f>IF(OR($A583="",$B583="",$C583=""),"",'OddsRatio_working_3-way'!H582)</f>
        <v>2.3277124446203121</v>
      </c>
      <c r="L583" s="47">
        <f>IF(OR($A583="",$B583="",$C583=""),"",'OddsRatio_working_3-way'!I582)</f>
        <v>3.5816630867617176</v>
      </c>
      <c r="M583" s="48">
        <f>IF(OR($A583="",$B583="",$C583=""),"",'OddsRatio_working_3-way'!J582)</f>
        <v>3.4341394818039062</v>
      </c>
      <c r="N583" s="49">
        <f t="shared" si="148"/>
        <v>42.774308820059112</v>
      </c>
      <c r="O583" s="50">
        <f t="shared" si="149"/>
        <v>28.020271864734376</v>
      </c>
      <c r="P583" s="50">
        <f t="shared" si="150"/>
        <v>29.205419315206527</v>
      </c>
      <c r="Q583" t="s">
        <v>389</v>
      </c>
      <c r="R583" t="s">
        <v>356</v>
      </c>
      <c r="S583" s="40">
        <v>44165</v>
      </c>
      <c r="T583" s="4">
        <v>100</v>
      </c>
      <c r="U583" s="4">
        <f t="shared" si="151"/>
        <v>55.752212389380524</v>
      </c>
      <c r="V583" s="4">
        <f t="shared" si="152"/>
        <v>71.014492753623188</v>
      </c>
      <c r="W583" s="4">
        <f t="shared" si="153"/>
        <v>69.78851963746223</v>
      </c>
      <c r="X583" s="4">
        <f t="shared" si="154"/>
        <v>59.196987608914576</v>
      </c>
      <c r="Y583" s="4">
        <f t="shared" si="155"/>
        <v>74.459267973157225</v>
      </c>
      <c r="Z583" s="4">
        <f t="shared" si="156"/>
        <v>73.233294856996281</v>
      </c>
      <c r="AA583" s="4">
        <f t="shared" si="157"/>
        <v>-3.4447752195340513</v>
      </c>
      <c r="AB583" s="4">
        <f t="shared" si="158"/>
        <v>-3.4447752195340371</v>
      </c>
      <c r="AC583" s="4">
        <f t="shared" si="159"/>
        <v>-3.4447752195340513</v>
      </c>
      <c r="AF583">
        <v>1.83</v>
      </c>
      <c r="AG583">
        <v>2.0499999999999998</v>
      </c>
    </row>
    <row r="584" spans="1:33" ht="15" x14ac:dyDescent="0.25">
      <c r="A584">
        <v>1.54</v>
      </c>
      <c r="B584">
        <v>4.53</v>
      </c>
      <c r="C584">
        <v>6.44</v>
      </c>
      <c r="D584" s="45">
        <f t="shared" si="147"/>
        <v>2.5380704332619075E-2</v>
      </c>
      <c r="E584" s="46">
        <f>IF(OR($A584="",$B584="",$C584=""),"",A584*'MPTO_working_3-way'!$I583)</f>
        <v>1.5790862846722333</v>
      </c>
      <c r="F584" s="47">
        <f>IF(OR($A584="",$B584="",$C584=""),"",B584*'MPTO_working_3-way'!$I583)</f>
        <v>4.6449745906267648</v>
      </c>
      <c r="G584" s="48">
        <f>IF(OR($A584="",$B584="",$C584=""),"",C584*'MPTO_working_3-way'!$I583)</f>
        <v>6.603451735902067</v>
      </c>
      <c r="H584" s="46">
        <f>IF(OR($A584="",$B584="",$C584=""),"",'MPTO_working_3-way'!E583)</f>
        <v>1.5603291565315258</v>
      </c>
      <c r="I584" s="47">
        <f>IF(OR($A584="",$B584="",$C584=""),"",'MPTO_working_3-way'!F583)</f>
        <v>4.7105304361781659</v>
      </c>
      <c r="J584" s="48">
        <f>IF(OR($A584="",$B584="",$C584=""),"",'MPTO_working_3-way'!G583)</f>
        <v>6.811095106165614</v>
      </c>
      <c r="K584" s="46">
        <f>IF(OR($A584="",$B584="",$C584=""),"",'OddsRatio_working_3-way'!H583)</f>
        <v>1.5665909871282848</v>
      </c>
      <c r="L584" s="47">
        <f>IF(OR($A584="",$B584="",$C584=""),"",'OddsRatio_working_3-way'!I583)</f>
        <v>4.7038262677089726</v>
      </c>
      <c r="M584" s="48">
        <f>IF(OR($A584="",$B584="",$C584=""),"",'OddsRatio_working_3-way'!J583)</f>
        <v>6.7078795740330905</v>
      </c>
      <c r="N584" s="49">
        <f t="shared" si="148"/>
        <v>63.327761738337642</v>
      </c>
      <c r="O584" s="50">
        <f t="shared" si="149"/>
        <v>21.528643063364232</v>
      </c>
      <c r="P584" s="50">
        <f t="shared" si="150"/>
        <v>15.143595198298133</v>
      </c>
      <c r="Q584" t="s">
        <v>39</v>
      </c>
      <c r="R584" t="s">
        <v>41</v>
      </c>
      <c r="S584" s="40">
        <v>44165</v>
      </c>
      <c r="T584" s="4">
        <v>100</v>
      </c>
      <c r="U584" s="4">
        <f t="shared" si="151"/>
        <v>35.064935064935064</v>
      </c>
      <c r="V584" s="4">
        <f t="shared" si="152"/>
        <v>77.924944812362028</v>
      </c>
      <c r="W584" s="4">
        <f t="shared" si="153"/>
        <v>84.472049689440993</v>
      </c>
      <c r="X584" s="4">
        <f t="shared" si="154"/>
        <v>37.603005498196971</v>
      </c>
      <c r="Y584" s="4">
        <f t="shared" si="155"/>
        <v>80.463015245623936</v>
      </c>
      <c r="Z584" s="4">
        <f t="shared" si="156"/>
        <v>87.010120122702901</v>
      </c>
      <c r="AA584" s="4">
        <f t="shared" si="157"/>
        <v>-2.5380704332619075</v>
      </c>
      <c r="AB584" s="4">
        <f t="shared" si="158"/>
        <v>-2.5380704332619075</v>
      </c>
      <c r="AC584" s="4">
        <f t="shared" si="159"/>
        <v>-2.5380704332619075</v>
      </c>
      <c r="AF584">
        <v>1.72</v>
      </c>
      <c r="AG584">
        <v>2.23</v>
      </c>
    </row>
    <row r="585" spans="1:33" ht="15" x14ac:dyDescent="0.25">
      <c r="A585">
        <v>2.36</v>
      </c>
      <c r="B585">
        <v>3.64</v>
      </c>
      <c r="C585">
        <v>3.09</v>
      </c>
      <c r="D585" s="45">
        <f t="shared" si="147"/>
        <v>2.2078683753852468E-2</v>
      </c>
      <c r="E585" s="46">
        <f>IF(OR($A585="",$B585="",$C585=""),"",A585*'MPTO_working_3-way'!$I584)</f>
        <v>2.4121056936590919</v>
      </c>
      <c r="F585" s="47">
        <f>IF(OR($A585="",$B585="",$C585=""),"",B585*'MPTO_working_3-way'!$I584)</f>
        <v>3.7203664088640229</v>
      </c>
      <c r="G585" s="48">
        <f>IF(OR($A585="",$B585="",$C585=""),"",C585*'MPTO_working_3-way'!$I584)</f>
        <v>3.1582231327994039</v>
      </c>
      <c r="H585" s="46">
        <f>IF(OR($A585="",$B585="",$C585=""),"",'MPTO_working_3-way'!E584)</f>
        <v>2.4017143303852349</v>
      </c>
      <c r="I585" s="47">
        <f>IF(OR($A585="",$B585="",$C585=""),"",'MPTO_working_3-way'!F584)</f>
        <v>3.740195356414989</v>
      </c>
      <c r="J585" s="48">
        <f>IF(OR($A585="",$B585="",$C585=""),"",'MPTO_working_3-way'!G584)</f>
        <v>3.1619050220733373</v>
      </c>
      <c r="K585" s="46">
        <f>IF(OR($A585="",$B585="",$C585=""),"",'OddsRatio_working_3-way'!H584)</f>
        <v>2.406346191034836</v>
      </c>
      <c r="L585" s="47">
        <f>IF(OR($A585="",$B585="",$C585=""),"",'OddsRatio_working_3-way'!I584)</f>
        <v>3.7299661355382128</v>
      </c>
      <c r="M585" s="48">
        <f>IF(OR($A585="",$B585="",$C585=""),"",'OddsRatio_working_3-way'!J584)</f>
        <v>3.1612231906344186</v>
      </c>
      <c r="N585" s="49">
        <f t="shared" si="148"/>
        <v>41.457553150709167</v>
      </c>
      <c r="O585" s="50">
        <f t="shared" si="149"/>
        <v>26.879072921888358</v>
      </c>
      <c r="P585" s="50">
        <f t="shared" si="150"/>
        <v>31.663373927402471</v>
      </c>
      <c r="Q585" t="s">
        <v>72</v>
      </c>
      <c r="R585" t="s">
        <v>136</v>
      </c>
      <c r="S585" s="40">
        <v>44165</v>
      </c>
      <c r="T585" s="4">
        <v>100</v>
      </c>
      <c r="U585" s="4">
        <f t="shared" si="151"/>
        <v>57.627118644067799</v>
      </c>
      <c r="V585" s="4">
        <f t="shared" si="152"/>
        <v>72.527472527472526</v>
      </c>
      <c r="W585" s="4">
        <f t="shared" si="153"/>
        <v>67.637540453074436</v>
      </c>
      <c r="X585" s="4">
        <f t="shared" si="154"/>
        <v>59.834987019453045</v>
      </c>
      <c r="Y585" s="4">
        <f t="shared" si="155"/>
        <v>74.735340902857786</v>
      </c>
      <c r="Z585" s="4">
        <f t="shared" si="156"/>
        <v>69.845408828459682</v>
      </c>
      <c r="AA585" s="4">
        <f t="shared" si="157"/>
        <v>-2.2078683753852459</v>
      </c>
      <c r="AB585" s="4">
        <f t="shared" si="158"/>
        <v>-2.2078683753852602</v>
      </c>
      <c r="AC585" s="4">
        <f t="shared" si="159"/>
        <v>-2.2078683753852459</v>
      </c>
      <c r="AF585">
        <v>1.73</v>
      </c>
      <c r="AG585">
        <v>2.2200000000000002</v>
      </c>
    </row>
    <row r="586" spans="1:33" ht="15" x14ac:dyDescent="0.25">
      <c r="A586">
        <v>2.36</v>
      </c>
      <c r="B586">
        <v>2.79</v>
      </c>
      <c r="C586">
        <v>3.6</v>
      </c>
      <c r="D586" s="45">
        <f t="shared" si="147"/>
        <v>5.9929530405200104E-2</v>
      </c>
      <c r="E586" s="46">
        <f>IF(OR($A586="",$B586="",$C586=""),"",A586*'MPTO_working_3-way'!$I585)</f>
        <v>2.5014336917562723</v>
      </c>
      <c r="F586" s="47">
        <f>IF(OR($A586="",$B586="",$C586=""),"",B586*'MPTO_working_3-way'!$I585)</f>
        <v>2.9572033898305081</v>
      </c>
      <c r="G586" s="48">
        <f>IF(OR($A586="",$B586="",$C586=""),"",C586*'MPTO_working_3-way'!$I585)</f>
        <v>3.8157463094587203</v>
      </c>
      <c r="H586" s="46">
        <f>IF(OR($A586="",$B586="",$C586=""),"",'MPTO_working_3-way'!E585)</f>
        <v>2.4767660556210349</v>
      </c>
      <c r="I586" s="47">
        <f>IF(OR($A586="",$B586="",$C586=""),"",'MPTO_working_3-way'!F585)</f>
        <v>2.9546773566278755</v>
      </c>
      <c r="J586" s="48">
        <f>IF(OR($A586="",$B586="",$C586=""),"",'MPTO_working_3-way'!G585)</f>
        <v>3.8789568769146174</v>
      </c>
      <c r="K586" s="46">
        <f>IF(OR($A586="",$B586="",$C586=""),"",'OddsRatio_working_3-way'!H585)</f>
        <v>2.4880898975114962</v>
      </c>
      <c r="L586" s="47">
        <f>IF(OR($A586="",$B586="",$C586=""),"",'OddsRatio_working_3-way'!I585)</f>
        <v>2.95858890922469</v>
      </c>
      <c r="M586" s="48">
        <f>IF(OR($A586="",$B586="",$C586=""),"",'OddsRatio_working_3-way'!J585)</f>
        <v>3.8448777452425662</v>
      </c>
      <c r="N586" s="49">
        <f t="shared" si="148"/>
        <v>39.977074079381005</v>
      </c>
      <c r="O586" s="50">
        <f t="shared" si="149"/>
        <v>33.815732913024796</v>
      </c>
      <c r="P586" s="50">
        <f t="shared" si="150"/>
        <v>26.207193007594213</v>
      </c>
      <c r="Q586" t="s">
        <v>396</v>
      </c>
      <c r="R586" t="s">
        <v>339</v>
      </c>
      <c r="S586" s="40">
        <v>44165</v>
      </c>
      <c r="T586" s="4">
        <v>100</v>
      </c>
      <c r="U586" s="4">
        <f t="shared" si="151"/>
        <v>57.627118644067799</v>
      </c>
      <c r="V586" s="4">
        <f t="shared" si="152"/>
        <v>64.157706093189958</v>
      </c>
      <c r="W586" s="4">
        <f t="shared" si="153"/>
        <v>72.222222222222229</v>
      </c>
      <c r="X586" s="4">
        <f t="shared" si="154"/>
        <v>63.620071684587806</v>
      </c>
      <c r="Y586" s="4">
        <f t="shared" si="155"/>
        <v>70.150659133709993</v>
      </c>
      <c r="Z586" s="4">
        <f t="shared" si="156"/>
        <v>78.215175262742235</v>
      </c>
      <c r="AA586" s="4">
        <f t="shared" si="157"/>
        <v>-5.9929530405200069</v>
      </c>
      <c r="AB586" s="4">
        <f t="shared" si="158"/>
        <v>-5.9929530405200353</v>
      </c>
      <c r="AC586" s="4">
        <f t="shared" si="159"/>
        <v>-5.9929530405200069</v>
      </c>
      <c r="AF586">
        <v>2.41</v>
      </c>
      <c r="AG586">
        <v>1.55</v>
      </c>
    </row>
    <row r="587" spans="1:33" ht="15" x14ac:dyDescent="0.25">
      <c r="A587">
        <v>2.64</v>
      </c>
      <c r="B587">
        <v>3.54</v>
      </c>
      <c r="C587">
        <v>2.77</v>
      </c>
      <c r="D587" s="45">
        <f t="shared" si="147"/>
        <v>2.2284584819003195E-2</v>
      </c>
      <c r="E587" s="46">
        <f>IF(OR($A587="",$B587="",$C587=""),"",A587*'MPTO_working_3-way'!$I586)</f>
        <v>2.6988313039221685</v>
      </c>
      <c r="F587" s="47">
        <f>IF(OR($A587="",$B587="",$C587=""),"",B587*'MPTO_working_3-way'!$I586)</f>
        <v>3.6188874302592713</v>
      </c>
      <c r="G587" s="48">
        <f>IF(OR($A587="",$B587="",$C587=""),"",C587*'MPTO_working_3-way'!$I586)</f>
        <v>2.8317282999486388</v>
      </c>
      <c r="H587" s="46">
        <f>IF(OR($A587="",$B587="",$C587=""),"",'MPTO_working_3-way'!E586)</f>
        <v>2.6928071179873645</v>
      </c>
      <c r="I587" s="47">
        <f>IF(OR($A587="",$B587="",$C587=""),"",'MPTO_working_3-way'!F586)</f>
        <v>3.6356010754294923</v>
      </c>
      <c r="J587" s="48">
        <f>IF(OR($A587="",$B587="",$C587=""),"",'MPTO_working_3-way'!G586)</f>
        <v>2.8281931857611196</v>
      </c>
      <c r="K587" s="46">
        <f>IF(OR($A587="",$B587="",$C587=""),"",'OddsRatio_working_3-way'!H586)</f>
        <v>2.6958777448837186</v>
      </c>
      <c r="L587" s="47">
        <f>IF(OR($A587="",$B587="",$C587=""),"",'OddsRatio_working_3-way'!I586)</f>
        <v>3.6265423609784424</v>
      </c>
      <c r="M587" s="48">
        <f>IF(OR($A587="",$B587="",$C587=""),"",'OddsRatio_working_3-way'!J586)</f>
        <v>2.8303070783196231</v>
      </c>
      <c r="N587" s="49">
        <f t="shared" si="148"/>
        <v>37.053075475548098</v>
      </c>
      <c r="O587" s="50">
        <f t="shared" si="149"/>
        <v>27.632802049561295</v>
      </c>
      <c r="P587" s="50">
        <f t="shared" si="150"/>
        <v>35.31412247489061</v>
      </c>
      <c r="Q587" t="s">
        <v>104</v>
      </c>
      <c r="R587" t="s">
        <v>99</v>
      </c>
      <c r="S587" s="40">
        <v>44165</v>
      </c>
      <c r="T587" s="4">
        <v>100</v>
      </c>
      <c r="U587" s="4">
        <f t="shared" si="151"/>
        <v>62.121212121212118</v>
      </c>
      <c r="V587" s="4">
        <f t="shared" si="152"/>
        <v>71.751412429378533</v>
      </c>
      <c r="W587" s="4">
        <f t="shared" si="153"/>
        <v>63.898916967509031</v>
      </c>
      <c r="X587" s="4">
        <f t="shared" si="154"/>
        <v>64.349670603112457</v>
      </c>
      <c r="Y587" s="4">
        <f t="shared" si="155"/>
        <v>73.979870911278852</v>
      </c>
      <c r="Z587" s="4">
        <f t="shared" si="156"/>
        <v>66.127375449409342</v>
      </c>
      <c r="AA587" s="4">
        <f t="shared" si="157"/>
        <v>-2.2284584819003399</v>
      </c>
      <c r="AB587" s="4">
        <f t="shared" si="158"/>
        <v>-2.2284584819003186</v>
      </c>
      <c r="AC587" s="4">
        <f t="shared" si="159"/>
        <v>-2.2284584819003115</v>
      </c>
      <c r="AF587">
        <v>1.72</v>
      </c>
      <c r="AG587">
        <v>2.23</v>
      </c>
    </row>
    <row r="588" spans="1:33" ht="15" x14ac:dyDescent="0.25">
      <c r="A588">
        <v>2.73</v>
      </c>
      <c r="B588">
        <v>3.36</v>
      </c>
      <c r="C588">
        <v>2.79</v>
      </c>
      <c r="D588" s="45">
        <f t="shared" si="147"/>
        <v>2.2342352987514191E-2</v>
      </c>
      <c r="E588" s="46">
        <f>IF(OR($A588="",$B588="",$C588=""),"",A588*'MPTO_working_3-way'!$I587)</f>
        <v>2.7909946236559136</v>
      </c>
      <c r="F588" s="47">
        <f>IF(OR($A588="",$B588="",$C588=""),"",B588*'MPTO_working_3-way'!$I587)</f>
        <v>3.4350703060380474</v>
      </c>
      <c r="G588" s="48">
        <f>IF(OR($A588="",$B588="",$C588=""),"",C588*'MPTO_working_3-way'!$I587)</f>
        <v>2.8523351648351647</v>
      </c>
      <c r="H588" s="46">
        <f>IF(OR($A588="",$B588="",$C588=""),"",'MPTO_working_3-way'!E587)</f>
        <v>2.7866570323147135</v>
      </c>
      <c r="I588" s="47">
        <f>IF(OR($A588="",$B588="",$C588=""),"",'MPTO_working_3-way'!F587)</f>
        <v>3.4462366807682732</v>
      </c>
      <c r="J588" s="48">
        <f>IF(OR($A588="",$B588="",$C588=""),"",'MPTO_working_3-way'!G587)</f>
        <v>2.849201821735512</v>
      </c>
      <c r="K588" s="46">
        <f>IF(OR($A588="",$B588="",$C588=""),"",'OddsRatio_working_3-way'!H587)</f>
        <v>2.7888828744422369</v>
      </c>
      <c r="L588" s="47">
        <f>IF(OR($A588="",$B588="",$C588=""),"",'OddsRatio_working_3-way'!I587)</f>
        <v>3.4403257709154218</v>
      </c>
      <c r="M588" s="48">
        <f>IF(OR($A588="",$B588="",$C588=""),"",'OddsRatio_working_3-way'!J587)</f>
        <v>2.8509250550587302</v>
      </c>
      <c r="N588" s="49">
        <f t="shared" si="148"/>
        <v>35.829520828316888</v>
      </c>
      <c r="O588" s="50">
        <f t="shared" si="149"/>
        <v>29.111485673007468</v>
      </c>
      <c r="P588" s="50">
        <f t="shared" si="150"/>
        <v>35.058993498675655</v>
      </c>
      <c r="Q588" t="s">
        <v>96</v>
      </c>
      <c r="R588" t="s">
        <v>103</v>
      </c>
      <c r="S588" s="40">
        <v>44165</v>
      </c>
      <c r="T588" s="4">
        <v>100</v>
      </c>
      <c r="U588" s="4">
        <f t="shared" si="151"/>
        <v>63.369963369963365</v>
      </c>
      <c r="V588" s="4">
        <f t="shared" si="152"/>
        <v>70.238095238095241</v>
      </c>
      <c r="W588" s="4">
        <f t="shared" si="153"/>
        <v>64.157706093189958</v>
      </c>
      <c r="X588" s="4">
        <f t="shared" si="154"/>
        <v>65.604198668714801</v>
      </c>
      <c r="Y588" s="4">
        <f t="shared" si="155"/>
        <v>72.47233053684667</v>
      </c>
      <c r="Z588" s="4">
        <f t="shared" si="156"/>
        <v>66.391941391941387</v>
      </c>
      <c r="AA588" s="4">
        <f t="shared" si="157"/>
        <v>-2.234235298751436</v>
      </c>
      <c r="AB588" s="4">
        <f t="shared" si="158"/>
        <v>-2.2342352987514289</v>
      </c>
      <c r="AC588" s="4">
        <f t="shared" si="159"/>
        <v>-2.2342352987514289</v>
      </c>
      <c r="AF588">
        <v>1.98</v>
      </c>
      <c r="AG588">
        <v>1.93</v>
      </c>
    </row>
    <row r="589" spans="1:33" ht="15" x14ac:dyDescent="0.25">
      <c r="A589">
        <v>3.4</v>
      </c>
      <c r="B589">
        <v>3.16</v>
      </c>
      <c r="C589">
        <v>2.37</v>
      </c>
      <c r="D589" s="45">
        <f t="shared" si="147"/>
        <v>3.2514271531397299E-2</v>
      </c>
      <c r="E589" s="46">
        <f>IF(OR($A589="",$B589="",$C589=""),"",A589*'MPTO_working_3-way'!$I588)</f>
        <v>3.5105485232067508</v>
      </c>
      <c r="F589" s="47">
        <f>IF(OR($A589="",$B589="",$C589=""),"",B589*'MPTO_working_3-way'!$I588)</f>
        <v>3.2627450980392156</v>
      </c>
      <c r="G589" s="48">
        <f>IF(OR($A589="",$B589="",$C589=""),"",C589*'MPTO_working_3-way'!$I588)</f>
        <v>2.4470588235294115</v>
      </c>
      <c r="H589" s="46">
        <f>IF(OR($A589="",$B589="",$C589=""),"",'MPTO_working_3-way'!E588)</f>
        <v>3.5300817757009342</v>
      </c>
      <c r="I589" s="47">
        <f>IF(OR($A589="",$B589="",$C589=""),"",'MPTO_working_3-way'!F588)</f>
        <v>3.2720628045479154</v>
      </c>
      <c r="J589" s="48">
        <f>IF(OR($A589="",$B589="",$C589=""),"",'MPTO_working_3-way'!G588)</f>
        <v>2.4324813845844231</v>
      </c>
      <c r="K589" s="46">
        <f>IF(OR($A589="",$B589="",$C589=""),"",'OddsRatio_working_3-way'!H588)</f>
        <v>3.5206769234936903</v>
      </c>
      <c r="L589" s="47">
        <f>IF(OR($A589="",$B589="",$C589=""),"",'OddsRatio_working_3-way'!I588)</f>
        <v>3.2686092311443211</v>
      </c>
      <c r="M589" s="48">
        <f>IF(OR($A589="",$B589="",$C589=""),"",'OddsRatio_working_3-way'!J588)</f>
        <v>2.4388864104943151</v>
      </c>
      <c r="N589" s="49">
        <f t="shared" si="148"/>
        <v>28.485576923076927</v>
      </c>
      <c r="O589" s="50">
        <f t="shared" si="149"/>
        <v>30.649038461538463</v>
      </c>
      <c r="P589" s="50">
        <f t="shared" si="150"/>
        <v>40.86538461538462</v>
      </c>
      <c r="Q589" t="s">
        <v>203</v>
      </c>
      <c r="R589" t="s">
        <v>140</v>
      </c>
      <c r="S589" s="40">
        <v>44165</v>
      </c>
      <c r="T589" s="4">
        <v>100</v>
      </c>
      <c r="U589" s="4">
        <f t="shared" si="151"/>
        <v>70.588235294117652</v>
      </c>
      <c r="V589" s="4">
        <f t="shared" si="152"/>
        <v>68.35443037974683</v>
      </c>
      <c r="W589" s="4">
        <f t="shared" si="153"/>
        <v>57.805907172995774</v>
      </c>
      <c r="X589" s="4">
        <f t="shared" si="154"/>
        <v>73.839662447257368</v>
      </c>
      <c r="Y589" s="4">
        <f t="shared" si="155"/>
        <v>71.605857532886574</v>
      </c>
      <c r="Z589" s="4">
        <f t="shared" si="156"/>
        <v>61.057334326135518</v>
      </c>
      <c r="AA589" s="4">
        <f t="shared" si="157"/>
        <v>-3.2514271531397156</v>
      </c>
      <c r="AB589" s="4">
        <f t="shared" si="158"/>
        <v>-3.2514271531397441</v>
      </c>
      <c r="AC589" s="4">
        <f t="shared" si="159"/>
        <v>-3.2514271531397441</v>
      </c>
      <c r="AF589">
        <v>2.13</v>
      </c>
      <c r="AG589">
        <v>1.76</v>
      </c>
    </row>
    <row r="590" spans="1:33" ht="15" x14ac:dyDescent="0.25">
      <c r="A590">
        <v>9.42</v>
      </c>
      <c r="B590">
        <v>4.99</v>
      </c>
      <c r="C590">
        <v>1.37</v>
      </c>
      <c r="D590" s="45">
        <f t="shared" si="147"/>
        <v>3.6484921429015715E-2</v>
      </c>
      <c r="E590" s="46">
        <f>IF(OR($A590="",$B590="",$C590=""),"",A590*'MPTO_working_3-way'!$I589)</f>
        <v>9.7636879598613273</v>
      </c>
      <c r="F590" s="47">
        <f>IF(OR($A590="",$B590="",$C590=""),"",B590*'MPTO_working_3-way'!$I589)</f>
        <v>5.1720597579307883</v>
      </c>
      <c r="G590" s="48">
        <f>IF(OR($A590="",$B590="",$C590=""),"",C590*'MPTO_working_3-way'!$I589)</f>
        <v>1.4199843423577516</v>
      </c>
      <c r="H590" s="46">
        <f>IF(OR($A590="",$B590="",$C590=""),"",'MPTO_working_3-way'!E589)</f>
        <v>10.638810340416443</v>
      </c>
      <c r="I590" s="47">
        <f>IF(OR($A590="",$B590="",$C590=""),"",'MPTO_working_3-way'!F589)</f>
        <v>5.3123908649700606</v>
      </c>
      <c r="J590" s="48">
        <f>IF(OR($A590="",$B590="",$C590=""),"",'MPTO_working_3-way'!G589)</f>
        <v>1.3932129442610657</v>
      </c>
      <c r="K590" s="46">
        <f>IF(OR($A590="",$B590="",$C590=""),"",'OddsRatio_working_3-way'!H589)</f>
        <v>10.132729616262315</v>
      </c>
      <c r="L590" s="47">
        <f>IF(OR($A590="",$B590="",$C590=""),"",'OddsRatio_working_3-way'!I589)</f>
        <v>5.3277424191076781</v>
      </c>
      <c r="M590" s="48">
        <f>IF(OR($A590="",$B590="",$C590=""),"",'OddsRatio_working_3-way'!J589)</f>
        <v>1.4013194724485816</v>
      </c>
      <c r="N590" s="49">
        <f t="shared" si="148"/>
        <v>10.242031536761678</v>
      </c>
      <c r="O590" s="50">
        <f t="shared" si="149"/>
        <v>19.334656728716432</v>
      </c>
      <c r="P590" s="50">
        <f t="shared" si="150"/>
        <v>70.423311734521889</v>
      </c>
      <c r="Q590" t="s">
        <v>107</v>
      </c>
      <c r="R590" t="s">
        <v>149</v>
      </c>
      <c r="S590" s="40">
        <v>44165</v>
      </c>
      <c r="T590" s="4">
        <v>100</v>
      </c>
      <c r="U590" s="4">
        <f t="shared" si="151"/>
        <v>89.384288747346076</v>
      </c>
      <c r="V590" s="4">
        <f t="shared" si="152"/>
        <v>79.959919839679344</v>
      </c>
      <c r="W590" s="4">
        <f t="shared" si="153"/>
        <v>27.007299270072991</v>
      </c>
      <c r="X590" s="4">
        <f t="shared" si="154"/>
        <v>93.032780890247651</v>
      </c>
      <c r="Y590" s="4">
        <f t="shared" si="155"/>
        <v>83.608411982580932</v>
      </c>
      <c r="Z590" s="4">
        <f t="shared" si="156"/>
        <v>30.655791412974565</v>
      </c>
      <c r="AA590" s="4">
        <f t="shared" si="157"/>
        <v>-3.6484921429015742</v>
      </c>
      <c r="AB590" s="4">
        <f t="shared" si="158"/>
        <v>-3.6484921429015884</v>
      </c>
      <c r="AC590" s="4">
        <f t="shared" si="159"/>
        <v>-3.6484921429015742</v>
      </c>
      <c r="AF590">
        <v>1.67</v>
      </c>
      <c r="AG590">
        <v>2.2799999999999998</v>
      </c>
    </row>
    <row r="591" spans="1:33" ht="15" x14ac:dyDescent="0.25">
      <c r="A591">
        <v>1.79</v>
      </c>
      <c r="B591">
        <v>3.81</v>
      </c>
      <c r="C591">
        <v>4.91</v>
      </c>
      <c r="D591" s="45">
        <f t="shared" si="147"/>
        <v>2.4792397258185384E-2</v>
      </c>
      <c r="E591" s="46">
        <f>IF(OR($A591="",$B591="",$C591=""),"",A591*'MPTO_working_3-way'!$I590)</f>
        <v>1.8343783910921518</v>
      </c>
      <c r="F591" s="47">
        <f>IF(OR($A591="",$B591="",$C591=""),"",B591*'MPTO_working_3-way'!$I590)</f>
        <v>3.9044590335536862</v>
      </c>
      <c r="G591" s="48">
        <f>IF(OR($A591="",$B591="",$C591=""),"",C591*'MPTO_working_3-way'!$I590)</f>
        <v>5.0317306705376907</v>
      </c>
      <c r="H591" s="46">
        <f>IF(OR($A591="",$B591="",$C591=""),"",'MPTO_working_3-way'!E590)</f>
        <v>1.8168766880765586</v>
      </c>
      <c r="I591" s="47">
        <f>IF(OR($A591="",$B591="",$C591=""),"",'MPTO_working_3-way'!F590)</f>
        <v>3.9338629645892462</v>
      </c>
      <c r="J591" s="48">
        <f>IF(OR($A591="",$B591="",$C591=""),"",'MPTO_working_3-way'!G590)</f>
        <v>5.1176586739892462</v>
      </c>
      <c r="K591" s="46">
        <f>IF(OR($A591="",$B591="",$C591=""),"",'OddsRatio_working_3-way'!H590)</f>
        <v>1.8233845755760356</v>
      </c>
      <c r="L591" s="47">
        <f>IF(OR($A591="",$B591="",$C591=""),"",'OddsRatio_working_3-way'!I590)</f>
        <v>3.9287476675552666</v>
      </c>
      <c r="M591" s="48">
        <f>IF(OR($A591="",$B591="",$C591=""),"",'OddsRatio_working_3-way'!J590)</f>
        <v>5.0752325196231638</v>
      </c>
      <c r="N591" s="49">
        <f t="shared" si="148"/>
        <v>54.514379631599354</v>
      </c>
      <c r="O591" s="50">
        <f t="shared" si="149"/>
        <v>25.611742661565053</v>
      </c>
      <c r="P591" s="50">
        <f t="shared" si="150"/>
        <v>19.873877706835607</v>
      </c>
      <c r="Q591" t="s">
        <v>110</v>
      </c>
      <c r="R591" t="s">
        <v>150</v>
      </c>
      <c r="S591" s="40">
        <v>44165</v>
      </c>
      <c r="T591" s="4">
        <v>100</v>
      </c>
      <c r="U591" s="4">
        <f t="shared" si="151"/>
        <v>44.134078212290497</v>
      </c>
      <c r="V591" s="4">
        <f t="shared" si="152"/>
        <v>73.753280839895012</v>
      </c>
      <c r="W591" s="4">
        <f t="shared" si="153"/>
        <v>79.633401221995925</v>
      </c>
      <c r="X591" s="4">
        <f t="shared" si="154"/>
        <v>46.613317938109056</v>
      </c>
      <c r="Y591" s="4">
        <f t="shared" si="155"/>
        <v>76.232520565713571</v>
      </c>
      <c r="Z591" s="4">
        <f t="shared" si="156"/>
        <v>82.112640947814469</v>
      </c>
      <c r="AA591" s="4">
        <f t="shared" si="157"/>
        <v>-2.4792397258185588</v>
      </c>
      <c r="AB591" s="4">
        <f t="shared" si="158"/>
        <v>-2.4792397258185588</v>
      </c>
      <c r="AC591" s="4">
        <f t="shared" si="159"/>
        <v>-2.4792397258185446</v>
      </c>
      <c r="AF591">
        <v>1.92</v>
      </c>
      <c r="AG591">
        <v>1.98</v>
      </c>
    </row>
    <row r="592" spans="1:33" ht="15" x14ac:dyDescent="0.25">
      <c r="A592">
        <v>2.73</v>
      </c>
      <c r="B592">
        <v>2.77</v>
      </c>
      <c r="C592">
        <v>3.26</v>
      </c>
      <c r="D592" s="45">
        <f t="shared" si="147"/>
        <v>3.4059662882944819E-2</v>
      </c>
      <c r="E592" s="46">
        <f>IF(OR($A592="",$B592="",$C592=""),"",A592*'MPTO_working_3-way'!$I591)</f>
        <v>2.8229828796704393</v>
      </c>
      <c r="F592" s="47">
        <f>IF(OR($A592="",$B592="",$C592=""),"",B592*'MPTO_working_3-way'!$I591)</f>
        <v>2.8643452661857571</v>
      </c>
      <c r="G592" s="48">
        <f>IF(OR($A592="",$B592="",$C592=""),"",C592*'MPTO_working_3-way'!$I591)</f>
        <v>3.3710345009984</v>
      </c>
      <c r="H592" s="46">
        <f>IF(OR($A592="",$B592="",$C592=""),"",'MPTO_working_3-way'!E591)</f>
        <v>2.8173208691222023</v>
      </c>
      <c r="I592" s="47">
        <f>IF(OR($A592="",$B592="",$C592=""),"",'MPTO_working_3-way'!F591)</f>
        <v>2.8599406196797141</v>
      </c>
      <c r="J592" s="48">
        <f>IF(OR($A592="",$B592="",$C592=""),"",'MPTO_working_3-way'!G591)</f>
        <v>3.385294841139459</v>
      </c>
      <c r="K592" s="46">
        <f>IF(OR($A592="",$B592="",$C592=""),"",'OddsRatio_working_3-way'!H591)</f>
        <v>2.820210076046183</v>
      </c>
      <c r="L592" s="47">
        <f>IF(OR($A592="",$B592="",$C592=""),"",'OddsRatio_working_3-way'!I591)</f>
        <v>2.8622958581512967</v>
      </c>
      <c r="M592" s="48">
        <f>IF(OR($A592="",$B592="",$C592=""),"",'OddsRatio_working_3-way'!J591)</f>
        <v>3.3778466889389449</v>
      </c>
      <c r="N592" s="49">
        <f t="shared" si="148"/>
        <v>35.423523366062426</v>
      </c>
      <c r="O592" s="50">
        <f t="shared" si="149"/>
        <v>34.911992342725782</v>
      </c>
      <c r="P592" s="50">
        <f t="shared" si="150"/>
        <v>29.664484291211785</v>
      </c>
      <c r="Q592" t="s">
        <v>118</v>
      </c>
      <c r="R592" t="s">
        <v>161</v>
      </c>
      <c r="S592" s="40">
        <v>44165</v>
      </c>
      <c r="T592" s="4">
        <v>100</v>
      </c>
      <c r="U592" s="4">
        <f t="shared" si="151"/>
        <v>63.369963369963365</v>
      </c>
      <c r="V592" s="4">
        <f t="shared" si="152"/>
        <v>63.898916967509031</v>
      </c>
      <c r="W592" s="4">
        <f t="shared" si="153"/>
        <v>69.325153374233125</v>
      </c>
      <c r="X592" s="4">
        <f t="shared" si="154"/>
        <v>66.775929658257851</v>
      </c>
      <c r="Y592" s="4">
        <f t="shared" si="155"/>
        <v>67.304883255803503</v>
      </c>
      <c r="Z592" s="4">
        <f t="shared" si="156"/>
        <v>72.731119662527604</v>
      </c>
      <c r="AA592" s="4">
        <f t="shared" si="157"/>
        <v>-3.4059662882944863</v>
      </c>
      <c r="AB592" s="4">
        <f t="shared" si="158"/>
        <v>-3.4059662882944721</v>
      </c>
      <c r="AC592" s="4">
        <f t="shared" si="159"/>
        <v>-3.4059662882944792</v>
      </c>
      <c r="AF592">
        <v>2.7</v>
      </c>
      <c r="AG592">
        <v>1.5</v>
      </c>
    </row>
    <row r="593" spans="1:33" ht="15" x14ac:dyDescent="0.25">
      <c r="A593">
        <v>3.1</v>
      </c>
      <c r="B593">
        <v>3.52</v>
      </c>
      <c r="C593">
        <v>2.3199999999999998</v>
      </c>
      <c r="D593" s="45">
        <f t="shared" si="147"/>
        <v>3.7706037010820204E-2</v>
      </c>
      <c r="E593" s="46">
        <f>IF(OR($A593="",$B593="",$C593=""),"",A593*'MPTO_working_3-way'!$I592)</f>
        <v>3.2168887147335425</v>
      </c>
      <c r="F593" s="47">
        <f>IF(OR($A593="",$B593="",$C593=""),"",B593*'MPTO_working_3-way'!$I592)</f>
        <v>3.6527252502780869</v>
      </c>
      <c r="G593" s="48">
        <f>IF(OR($A593="",$B593="",$C593=""),"",C593*'MPTO_working_3-way'!$I592)</f>
        <v>2.4074780058651029</v>
      </c>
      <c r="H593" s="46">
        <f>IF(OR($A593="",$B593="",$C593=""),"",'MPTO_working_3-way'!E592)</f>
        <v>3.2256819386493065</v>
      </c>
      <c r="I593" s="47">
        <f>IF(OR($A593="",$B593="",$C593=""),"",'MPTO_working_3-way'!F592)</f>
        <v>3.6829396977126723</v>
      </c>
      <c r="J593" s="48">
        <f>IF(OR($A593="",$B593="",$C593=""),"",'MPTO_working_3-way'!G592)</f>
        <v>2.3896815248144829</v>
      </c>
      <c r="K593" s="46">
        <f>IF(OR($A593="",$B593="",$C593=""),"",'OddsRatio_working_3-way'!H592)</f>
        <v>3.2232077885064165</v>
      </c>
      <c r="L593" s="47">
        <f>IF(OR($A593="",$B593="",$C593=""),"",'OddsRatio_working_3-way'!I592)</f>
        <v>3.6678493462077002</v>
      </c>
      <c r="M593" s="48">
        <f>IF(OR($A593="",$B593="",$C593=""),"",'OddsRatio_working_3-way'!J592)</f>
        <v>2.3974448956326047</v>
      </c>
      <c r="N593" s="49">
        <f t="shared" si="148"/>
        <v>31.085937024179302</v>
      </c>
      <c r="O593" s="50">
        <f t="shared" si="149"/>
        <v>27.376819538339724</v>
      </c>
      <c r="P593" s="50">
        <f t="shared" si="150"/>
        <v>41.537243437480967</v>
      </c>
      <c r="Q593" t="s">
        <v>165</v>
      </c>
      <c r="R593" t="s">
        <v>336</v>
      </c>
      <c r="S593" s="40">
        <v>44165</v>
      </c>
      <c r="T593" s="4">
        <v>100</v>
      </c>
      <c r="U593" s="4">
        <f t="shared" si="151"/>
        <v>67.741935483870961</v>
      </c>
      <c r="V593" s="4">
        <f t="shared" si="152"/>
        <v>71.590909090909093</v>
      </c>
      <c r="W593" s="4">
        <f t="shared" si="153"/>
        <v>56.896551724137922</v>
      </c>
      <c r="X593" s="4">
        <f t="shared" si="154"/>
        <v>71.512539184952985</v>
      </c>
      <c r="Y593" s="4">
        <f t="shared" si="155"/>
        <v>75.361512791991103</v>
      </c>
      <c r="Z593" s="4">
        <f t="shared" si="156"/>
        <v>60.667155425219946</v>
      </c>
      <c r="AA593" s="4">
        <f t="shared" si="157"/>
        <v>-3.7706037010820239</v>
      </c>
      <c r="AB593" s="4">
        <f t="shared" si="158"/>
        <v>-3.7706037010820097</v>
      </c>
      <c r="AC593" s="4">
        <f t="shared" si="159"/>
        <v>-3.7706037010820239</v>
      </c>
      <c r="AF593">
        <v>1.87</v>
      </c>
      <c r="AG593">
        <v>1.98</v>
      </c>
    </row>
    <row r="594" spans="1:33" ht="15" x14ac:dyDescent="0.25">
      <c r="A594">
        <v>1.83</v>
      </c>
      <c r="B594">
        <v>3.78</v>
      </c>
      <c r="C594">
        <v>4.3099999999999996</v>
      </c>
      <c r="D594" s="45">
        <f t="shared" si="147"/>
        <v>4.3016913466877416E-2</v>
      </c>
      <c r="E594" s="46">
        <f>IF(OR($A594="",$B594="",$C594=""),"",A594*'MPTO_working_3-way'!$I593)</f>
        <v>1.9087209516443857</v>
      </c>
      <c r="F594" s="47">
        <f>IF(OR($A594="",$B594="",$C594=""),"",B594*'MPTO_working_3-way'!$I593)</f>
        <v>3.9426039329047966</v>
      </c>
      <c r="G594" s="48">
        <f>IF(OR($A594="",$B594="",$C594=""),"",C594*'MPTO_working_3-way'!$I593)</f>
        <v>4.4954028970422408</v>
      </c>
      <c r="H594" s="46">
        <f>IF(OR($A594="",$B594="",$C594=""),"",'MPTO_working_3-way'!E593)</f>
        <v>1.8793137899956243</v>
      </c>
      <c r="I594" s="47">
        <f>IF(OR($A594="",$B594="",$C594=""),"",'MPTO_working_3-way'!F593)</f>
        <v>3.9966221605464392</v>
      </c>
      <c r="J594" s="48">
        <f>IF(OR($A594="",$B594="",$C594=""),"",'MPTO_working_3-way'!G593)</f>
        <v>4.593907947397633</v>
      </c>
      <c r="K594" s="46">
        <f>IF(OR($A594="",$B594="",$C594=""),"",'OddsRatio_working_3-way'!H593)</f>
        <v>1.8901624800641752</v>
      </c>
      <c r="L594" s="47">
        <f>IF(OR($A594="",$B594="",$C594=""),"",'OddsRatio_working_3-way'!I593)</f>
        <v>3.981508065757116</v>
      </c>
      <c r="M594" s="48">
        <f>IF(OR($A594="",$B594="",$C594=""),"",'OddsRatio_working_3-way'!J593)</f>
        <v>4.5499250710992998</v>
      </c>
      <c r="N594" s="49">
        <f t="shared" si="148"/>
        <v>52.391105108291924</v>
      </c>
      <c r="O594" s="50">
        <f t="shared" si="149"/>
        <v>25.363947711157202</v>
      </c>
      <c r="P594" s="50">
        <f t="shared" si="150"/>
        <v>22.244947180550867</v>
      </c>
      <c r="Q594" t="s">
        <v>124</v>
      </c>
      <c r="R594" t="s">
        <v>130</v>
      </c>
      <c r="S594" s="40">
        <v>44165</v>
      </c>
      <c r="T594" s="4">
        <v>100</v>
      </c>
      <c r="U594" s="4">
        <f t="shared" si="151"/>
        <v>45.355191256830594</v>
      </c>
      <c r="V594" s="4">
        <f t="shared" si="152"/>
        <v>73.544973544973558</v>
      </c>
      <c r="W594" s="4">
        <f t="shared" si="153"/>
        <v>76.798143851508115</v>
      </c>
      <c r="X594" s="4">
        <f t="shared" si="154"/>
        <v>49.656882603518341</v>
      </c>
      <c r="Y594" s="4">
        <f t="shared" si="155"/>
        <v>77.846664891661277</v>
      </c>
      <c r="Z594" s="4">
        <f t="shared" si="156"/>
        <v>81.099835198195862</v>
      </c>
      <c r="AA594" s="4">
        <f t="shared" si="157"/>
        <v>-4.3016913466877469</v>
      </c>
      <c r="AB594" s="4">
        <f t="shared" si="158"/>
        <v>-4.3016913466877185</v>
      </c>
      <c r="AC594" s="4">
        <f t="shared" si="159"/>
        <v>-4.3016913466877469</v>
      </c>
      <c r="AF594">
        <v>1.66</v>
      </c>
      <c r="AG594">
        <v>2.1</v>
      </c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6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6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6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abSelected="1" zoomScale="80" zoomScaleNormal="80" workbookViewId="0">
      <selection activeCell="H11" sqref="H11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496</v>
      </c>
      <c r="B1" t="s">
        <v>497</v>
      </c>
      <c r="C1" t="s">
        <v>498</v>
      </c>
      <c r="D1" t="s">
        <v>499</v>
      </c>
      <c r="E1" t="s">
        <v>500</v>
      </c>
      <c r="F1" t="s">
        <v>501</v>
      </c>
      <c r="G1" t="s">
        <v>502</v>
      </c>
      <c r="H1" t="s">
        <v>503</v>
      </c>
    </row>
    <row r="2" spans="1:8" x14ac:dyDescent="0.25">
      <c r="A2">
        <v>1.1000000000000001</v>
      </c>
      <c r="B2">
        <v>1.5</v>
      </c>
      <c r="C2">
        <f>A2-1</f>
        <v>0.10000000000000009</v>
      </c>
      <c r="D2">
        <f>B2-1</f>
        <v>0.5</v>
      </c>
      <c r="E2">
        <f>C2/D2</f>
        <v>0.20000000000000018</v>
      </c>
      <c r="F2" s="97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>A3-1</f>
        <v>5.0000000000000044E-2</v>
      </c>
      <c r="D3">
        <f>B3-1</f>
        <v>0.75</v>
      </c>
      <c r="E3">
        <f>C3/D3</f>
        <v>6.6666666666666721E-2</v>
      </c>
      <c r="F3" s="97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>A4-1</f>
        <v>-5.0000000000000044E-2</v>
      </c>
      <c r="D4">
        <f>B4-1</f>
        <v>0.60000000000000009</v>
      </c>
      <c r="E4">
        <f>C4/D4</f>
        <v>-8.3333333333333398E-2</v>
      </c>
      <c r="F4" s="97">
        <f>C4/D4</f>
        <v>-8.3333333333333398E-2</v>
      </c>
      <c r="G4">
        <v>100</v>
      </c>
      <c r="H4">
        <f>E4*G4</f>
        <v>-8.3333333333333393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2020-12-02T14:51:54Z</dcterms:modified>
</cp:coreProperties>
</file>