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17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161" i="2" l="1"/>
  <c r="R161" i="2"/>
  <c r="S161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 s="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945" i="11" l="1"/>
  <c r="H894" i="11"/>
  <c r="H840" i="11"/>
  <c r="H836" i="11"/>
  <c r="F295" i="11"/>
  <c r="H253" i="11"/>
  <c r="F228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E171" i="11"/>
  <c r="F168" i="11"/>
  <c r="H165" i="11"/>
  <c r="F164" i="11"/>
  <c r="E163" i="11"/>
  <c r="F160" i="11"/>
  <c r="E159" i="11"/>
  <c r="H157" i="11"/>
  <c r="F154" i="11"/>
  <c r="H974" i="11"/>
  <c r="E972" i="11"/>
  <c r="H966" i="11"/>
  <c r="F961" i="11"/>
  <c r="F953" i="11"/>
  <c r="H950" i="11"/>
  <c r="E794" i="11"/>
  <c r="H778" i="11"/>
  <c r="H770" i="1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66" i="9"/>
  <c r="D98" i="9"/>
  <c r="D130" i="9"/>
  <c r="D162" i="9"/>
  <c r="D194" i="9"/>
  <c r="D226" i="9"/>
  <c r="D258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C624" i="9" l="1"/>
  <c r="I280" i="11"/>
  <c r="J312" i="11"/>
  <c r="I87" i="11"/>
  <c r="J58" i="11"/>
  <c r="I225" i="11"/>
  <c r="J380" i="11"/>
  <c r="I42" i="11"/>
  <c r="J770" i="11"/>
  <c r="I157" i="11"/>
  <c r="I173" i="11"/>
  <c r="J189" i="11"/>
  <c r="J197" i="11"/>
  <c r="J205" i="11"/>
  <c r="I37" i="1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C13" i="9"/>
  <c r="G13" i="9" s="1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Q160" i="2" s="1"/>
  <c r="D157" i="5"/>
  <c r="E157" i="5" s="1"/>
  <c r="H158" i="2" s="1"/>
  <c r="Q158" i="2" s="1"/>
  <c r="D155" i="5"/>
  <c r="E155" i="5" s="1"/>
  <c r="H156" i="2" s="1"/>
  <c r="Q156" i="2" s="1"/>
  <c r="D153" i="5"/>
  <c r="E153" i="5" s="1"/>
  <c r="H154" i="2" s="1"/>
  <c r="Q154" i="2" s="1"/>
  <c r="D151" i="5"/>
  <c r="E151" i="5" s="1"/>
  <c r="H152" i="2" s="1"/>
  <c r="Q152" i="2" s="1"/>
  <c r="D149" i="5"/>
  <c r="E149" i="5" s="1"/>
  <c r="H150" i="2" s="1"/>
  <c r="Q150" i="2" s="1"/>
  <c r="D147" i="5"/>
  <c r="E147" i="5" s="1"/>
  <c r="H148" i="2" s="1"/>
  <c r="Q148" i="2" s="1"/>
  <c r="D145" i="5"/>
  <c r="E145" i="5" s="1"/>
  <c r="H146" i="2" s="1"/>
  <c r="Q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E158" i="5" s="1"/>
  <c r="H159" i="2" s="1"/>
  <c r="Q159" i="2" s="1"/>
  <c r="D156" i="5"/>
  <c r="E156" i="5" s="1"/>
  <c r="H157" i="2" s="1"/>
  <c r="Q157" i="2" s="1"/>
  <c r="D154" i="5"/>
  <c r="E154" i="5" s="1"/>
  <c r="H155" i="2" s="1"/>
  <c r="Q155" i="2" s="1"/>
  <c r="D152" i="5"/>
  <c r="E152" i="5" s="1"/>
  <c r="H153" i="2" s="1"/>
  <c r="Q153" i="2" s="1"/>
  <c r="D150" i="5"/>
  <c r="D148" i="5"/>
  <c r="E148" i="5" s="1"/>
  <c r="H149" i="2" s="1"/>
  <c r="Q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I154" i="5"/>
  <c r="E150" i="5"/>
  <c r="H151" i="2" s="1"/>
  <c r="Q151" i="2" s="1"/>
  <c r="I150" i="5"/>
  <c r="E146" i="5"/>
  <c r="H147" i="2" s="1"/>
  <c r="Q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G13" i="5" s="1"/>
  <c r="J14" i="2" s="1"/>
  <c r="D12" i="5"/>
  <c r="G12" i="5" s="1"/>
  <c r="J13" i="2" s="1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I155" i="5"/>
  <c r="F154" i="5"/>
  <c r="I155" i="2" s="1"/>
  <c r="I151" i="5"/>
  <c r="F150" i="5"/>
  <c r="I151" i="2" s="1"/>
  <c r="F148" i="5"/>
  <c r="I149" i="2" s="1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7" i="5"/>
  <c r="J158" i="2" s="1"/>
  <c r="G155" i="5"/>
  <c r="J156" i="2" s="1"/>
  <c r="G154" i="5"/>
  <c r="J155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D14" i="5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K505" i="4"/>
  <c r="K503" i="4"/>
  <c r="Q503" i="4" s="1"/>
  <c r="K499" i="4"/>
  <c r="K497" i="4"/>
  <c r="K495" i="4"/>
  <c r="K493" i="4"/>
  <c r="K491" i="4"/>
  <c r="K489" i="4"/>
  <c r="K487" i="4"/>
  <c r="Q487" i="4" s="1"/>
  <c r="K485" i="4"/>
  <c r="K483" i="4"/>
  <c r="K481" i="4"/>
  <c r="K479" i="4"/>
  <c r="Q479" i="4" s="1"/>
  <c r="K477" i="4"/>
  <c r="K475" i="4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P967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7" i="4"/>
  <c r="T947" i="4" s="1"/>
  <c r="N945" i="4"/>
  <c r="P945" i="4"/>
  <c r="N943" i="4"/>
  <c r="P943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R524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T177" i="4" s="1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P21" i="4"/>
  <c r="N21" i="4"/>
  <c r="L20" i="4"/>
  <c r="I512" i="11" l="1"/>
  <c r="Q509" i="4"/>
  <c r="T951" i="4"/>
  <c r="Q465" i="4"/>
  <c r="Q469" i="4"/>
  <c r="Q473" i="4"/>
  <c r="Q477" i="4"/>
  <c r="Q481" i="4"/>
  <c r="Q485" i="4"/>
  <c r="Q489" i="4"/>
  <c r="Q493" i="4"/>
  <c r="Q497" i="4"/>
  <c r="Q507" i="4"/>
  <c r="Q955" i="4"/>
  <c r="I99" i="5"/>
  <c r="E87" i="5"/>
  <c r="H88" i="2" s="1"/>
  <c r="Q88" i="2" s="1"/>
  <c r="I15" i="5"/>
  <c r="F152" i="5"/>
  <c r="I153" i="2" s="1"/>
  <c r="G158" i="5"/>
  <c r="J159" i="2" s="1"/>
  <c r="I158" i="5"/>
  <c r="G156" i="5"/>
  <c r="J157" i="2" s="1"/>
  <c r="F156" i="5"/>
  <c r="I157" i="2" s="1"/>
  <c r="I156" i="5"/>
  <c r="E157" i="2" s="1"/>
  <c r="G153" i="5"/>
  <c r="J154" i="2" s="1"/>
  <c r="I152" i="5"/>
  <c r="I148" i="5"/>
  <c r="I147" i="5"/>
  <c r="D14" i="8"/>
  <c r="E14" i="8"/>
  <c r="K13" i="11"/>
  <c r="M13" i="11" s="1"/>
  <c r="H14" i="8" s="1"/>
  <c r="L13" i="11"/>
  <c r="N13" i="11" s="1"/>
  <c r="I14" i="8" s="1"/>
  <c r="E13" i="9"/>
  <c r="G14" i="8" s="1"/>
  <c r="D13" i="9"/>
  <c r="F14" i="8" s="1"/>
  <c r="T965" i="4"/>
  <c r="I83" i="5"/>
  <c r="I107" i="5"/>
  <c r="E31" i="5"/>
  <c r="H32" i="2" s="1"/>
  <c r="Q32" i="2" s="1"/>
  <c r="E95" i="5"/>
  <c r="H96" i="2" s="1"/>
  <c r="Q96" i="2" s="1"/>
  <c r="T23" i="4"/>
  <c r="T123" i="4"/>
  <c r="T127" i="4"/>
  <c r="T131" i="4"/>
  <c r="T135" i="4"/>
  <c r="T139" i="4"/>
  <c r="T143" i="4"/>
  <c r="T147" i="4"/>
  <c r="T173" i="4"/>
  <c r="T181" i="4"/>
  <c r="T189" i="4"/>
  <c r="T510" i="4"/>
  <c r="T542" i="4"/>
  <c r="T923" i="4"/>
  <c r="T927" i="4"/>
  <c r="P941" i="4"/>
  <c r="N963" i="4"/>
  <c r="T963" i="4" s="1"/>
  <c r="N967" i="4"/>
  <c r="T524" i="4"/>
  <c r="T540" i="4"/>
  <c r="P987" i="4"/>
  <c r="P999" i="4"/>
  <c r="Q118" i="4"/>
  <c r="P122" i="4"/>
  <c r="Q134" i="4"/>
  <c r="P138" i="4"/>
  <c r="Q100" i="4"/>
  <c r="I20" i="5"/>
  <c r="Q11" i="4"/>
  <c r="Q13" i="4"/>
  <c r="T66" i="4"/>
  <c r="J1000" i="1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G76" i="2" s="1"/>
  <c r="S76" i="2" s="1"/>
  <c r="I67" i="5"/>
  <c r="E63" i="5"/>
  <c r="H64" i="2" s="1"/>
  <c r="Q64" i="2" s="1"/>
  <c r="E55" i="5"/>
  <c r="H56" i="2" s="1"/>
  <c r="Q56" i="2" s="1"/>
  <c r="I51" i="5"/>
  <c r="G52" i="2" s="1"/>
  <c r="S52" i="2" s="1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S96" i="2" s="1"/>
  <c r="I103" i="5"/>
  <c r="G104" i="2" s="1"/>
  <c r="S104" i="2" s="1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G22" i="2" s="1"/>
  <c r="S22" i="2" s="1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G42" i="2" s="1"/>
  <c r="S42" i="2" s="1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G78" i="2" s="1"/>
  <c r="S78" i="2" s="1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G94" i="2" s="1"/>
  <c r="S94" i="2" s="1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Q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S150" i="2" s="1"/>
  <c r="I153" i="5"/>
  <c r="I157" i="5"/>
  <c r="G158" i="2" s="1"/>
  <c r="S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E60" i="2"/>
  <c r="G60" i="2"/>
  <c r="S60" i="2" s="1"/>
  <c r="F60" i="2"/>
  <c r="R60" i="2" s="1"/>
  <c r="F76" i="2"/>
  <c r="R76" i="2" s="1"/>
  <c r="E80" i="2"/>
  <c r="E84" i="2"/>
  <c r="G84" i="2"/>
  <c r="S84" i="2" s="1"/>
  <c r="F84" i="2"/>
  <c r="R84" i="2" s="1"/>
  <c r="G92" i="2"/>
  <c r="S92" i="2" s="1"/>
  <c r="E100" i="2"/>
  <c r="G100" i="2"/>
  <c r="S100" i="2" s="1"/>
  <c r="F100" i="2"/>
  <c r="R100" i="2" s="1"/>
  <c r="G102" i="2"/>
  <c r="S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R149" i="2" s="1"/>
  <c r="E149" i="2"/>
  <c r="G149" i="2"/>
  <c r="S149" i="2" s="1"/>
  <c r="F153" i="2"/>
  <c r="R153" i="2" s="1"/>
  <c r="E153" i="2"/>
  <c r="G153" i="2"/>
  <c r="S153" i="2" s="1"/>
  <c r="F157" i="2"/>
  <c r="R157" i="2" s="1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30" i="2"/>
  <c r="G46" i="2"/>
  <c r="S46" i="2" s="1"/>
  <c r="G62" i="2"/>
  <c r="S62" i="2" s="1"/>
  <c r="E70" i="2"/>
  <c r="E90" i="2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S146" i="2" s="1"/>
  <c r="F146" i="2"/>
  <c r="R146" i="2" s="1"/>
  <c r="E148" i="2"/>
  <c r="G148" i="2"/>
  <c r="S148" i="2" s="1"/>
  <c r="F148" i="2"/>
  <c r="R148" i="2" s="1"/>
  <c r="E150" i="2"/>
  <c r="E152" i="2"/>
  <c r="G152" i="2"/>
  <c r="S152" i="2" s="1"/>
  <c r="F152" i="2"/>
  <c r="R152" i="2" s="1"/>
  <c r="E154" i="2"/>
  <c r="G154" i="2"/>
  <c r="S154" i="2" s="1"/>
  <c r="F154" i="2"/>
  <c r="R154" i="2" s="1"/>
  <c r="E156" i="2"/>
  <c r="G156" i="2"/>
  <c r="S156" i="2" s="1"/>
  <c r="F156" i="2"/>
  <c r="R156" i="2" s="1"/>
  <c r="E158" i="2"/>
  <c r="F158" i="2"/>
  <c r="R158" i="2" s="1"/>
  <c r="E160" i="2"/>
  <c r="G160" i="2"/>
  <c r="S160" i="2" s="1"/>
  <c r="F160" i="2"/>
  <c r="R160" i="2" s="1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R147" i="2" s="1"/>
  <c r="E147" i="2"/>
  <c r="G147" i="2"/>
  <c r="S147" i="2" s="1"/>
  <c r="F151" i="2"/>
  <c r="R151" i="2" s="1"/>
  <c r="E151" i="2"/>
  <c r="G151" i="2"/>
  <c r="S151" i="2" s="1"/>
  <c r="F155" i="2"/>
  <c r="R155" i="2" s="1"/>
  <c r="E155" i="2"/>
  <c r="G155" i="2"/>
  <c r="S155" i="2" s="1"/>
  <c r="F159" i="2"/>
  <c r="R159" i="2" s="1"/>
  <c r="E159" i="2"/>
  <c r="G159" i="2"/>
  <c r="S159" i="2" s="1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Q115" i="2" s="1"/>
  <c r="E115" i="5"/>
  <c r="H116" i="2" s="1"/>
  <c r="Q116" i="2" s="1"/>
  <c r="E116" i="5"/>
  <c r="H117" i="2" s="1"/>
  <c r="Q117" i="2" s="1"/>
  <c r="E117" i="5"/>
  <c r="H118" i="2" s="1"/>
  <c r="Q118" i="2" s="1"/>
  <c r="E118" i="5"/>
  <c r="H119" i="2" s="1"/>
  <c r="Q119" i="2" s="1"/>
  <c r="E119" i="5"/>
  <c r="H120" i="2" s="1"/>
  <c r="Q120" i="2" s="1"/>
  <c r="E120" i="5"/>
  <c r="H121" i="2" s="1"/>
  <c r="Q121" i="2" s="1"/>
  <c r="E121" i="5"/>
  <c r="H122" i="2" s="1"/>
  <c r="Q122" i="2" s="1"/>
  <c r="E122" i="5"/>
  <c r="H123" i="2" s="1"/>
  <c r="Q123" i="2" s="1"/>
  <c r="E123" i="5"/>
  <c r="H124" i="2" s="1"/>
  <c r="Q124" i="2" s="1"/>
  <c r="E124" i="5"/>
  <c r="H125" i="2" s="1"/>
  <c r="Q125" i="2" s="1"/>
  <c r="E125" i="5"/>
  <c r="H126" i="2" s="1"/>
  <c r="Q126" i="2" s="1"/>
  <c r="E126" i="5"/>
  <c r="H127" i="2" s="1"/>
  <c r="Q127" i="2" s="1"/>
  <c r="E127" i="5"/>
  <c r="H128" i="2" s="1"/>
  <c r="Q128" i="2" s="1"/>
  <c r="E128" i="5"/>
  <c r="H129" i="2" s="1"/>
  <c r="Q129" i="2" s="1"/>
  <c r="E129" i="5"/>
  <c r="H130" i="2" s="1"/>
  <c r="Q130" i="2" s="1"/>
  <c r="E130" i="5"/>
  <c r="H131" i="2" s="1"/>
  <c r="Q131" i="2" s="1"/>
  <c r="E131" i="5"/>
  <c r="H132" i="2" s="1"/>
  <c r="Q132" i="2" s="1"/>
  <c r="E132" i="5"/>
  <c r="H133" i="2" s="1"/>
  <c r="Q133" i="2" s="1"/>
  <c r="E133" i="5"/>
  <c r="H134" i="2" s="1"/>
  <c r="Q134" i="2" s="1"/>
  <c r="E134" i="5"/>
  <c r="H135" i="2" s="1"/>
  <c r="Q135" i="2" s="1"/>
  <c r="E135" i="5"/>
  <c r="H136" i="2" s="1"/>
  <c r="Q136" i="2" s="1"/>
  <c r="E136" i="5"/>
  <c r="H137" i="2" s="1"/>
  <c r="Q137" i="2" s="1"/>
  <c r="E137" i="5"/>
  <c r="H138" i="2" s="1"/>
  <c r="Q138" i="2" s="1"/>
  <c r="E138" i="5"/>
  <c r="H139" i="2" s="1"/>
  <c r="Q139" i="2" s="1"/>
  <c r="E139" i="5"/>
  <c r="H140" i="2" s="1"/>
  <c r="Q140" i="2" s="1"/>
  <c r="E140" i="5"/>
  <c r="H141" i="2" s="1"/>
  <c r="Q141" i="2" s="1"/>
  <c r="E141" i="5"/>
  <c r="H142" i="2" s="1"/>
  <c r="Q142" i="2" s="1"/>
  <c r="E142" i="5"/>
  <c r="H143" i="2" s="1"/>
  <c r="Q143" i="2" s="1"/>
  <c r="E143" i="5"/>
  <c r="H144" i="2" s="1"/>
  <c r="Q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V21" i="4" s="1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N645" i="4"/>
  <c r="R645" i="4" s="1"/>
  <c r="N649" i="4"/>
  <c r="R649" i="4" s="1"/>
  <c r="N653" i="4"/>
  <c r="R653" i="4" s="1"/>
  <c r="N657" i="4"/>
  <c r="N661" i="4"/>
  <c r="R661" i="4" s="1"/>
  <c r="N665" i="4"/>
  <c r="R665" i="4" s="1"/>
  <c r="N669" i="4"/>
  <c r="R669" i="4" s="1"/>
  <c r="N673" i="4"/>
  <c r="N677" i="4"/>
  <c r="R677" i="4" s="1"/>
  <c r="N681" i="4"/>
  <c r="R681" i="4" s="1"/>
  <c r="N685" i="4"/>
  <c r="R685" i="4" s="1"/>
  <c r="N689" i="4"/>
  <c r="N693" i="4"/>
  <c r="R693" i="4" s="1"/>
  <c r="N697" i="4"/>
  <c r="R697" i="4" s="1"/>
  <c r="N701" i="4"/>
  <c r="R701" i="4" s="1"/>
  <c r="N705" i="4"/>
  <c r="N709" i="4"/>
  <c r="R709" i="4" s="1"/>
  <c r="N713" i="4"/>
  <c r="R713" i="4" s="1"/>
  <c r="N717" i="4"/>
  <c r="R717" i="4" s="1"/>
  <c r="N721" i="4"/>
  <c r="N725" i="4"/>
  <c r="R725" i="4" s="1"/>
  <c r="N729" i="4"/>
  <c r="R729" i="4" s="1"/>
  <c r="N733" i="4"/>
  <c r="R733" i="4" s="1"/>
  <c r="N737" i="4"/>
  <c r="N741" i="4"/>
  <c r="R741" i="4" s="1"/>
  <c r="N745" i="4"/>
  <c r="R745" i="4" s="1"/>
  <c r="N749" i="4"/>
  <c r="R749" i="4" s="1"/>
  <c r="N753" i="4"/>
  <c r="N757" i="4"/>
  <c r="R757" i="4" s="1"/>
  <c r="N761" i="4"/>
  <c r="R761" i="4" s="1"/>
  <c r="N765" i="4"/>
  <c r="R765" i="4" s="1"/>
  <c r="N769" i="4"/>
  <c r="N773" i="4"/>
  <c r="R773" i="4" s="1"/>
  <c r="N777" i="4"/>
  <c r="R777" i="4" s="1"/>
  <c r="N781" i="4"/>
  <c r="R781" i="4" s="1"/>
  <c r="N785" i="4"/>
  <c r="N789" i="4"/>
  <c r="R789" i="4" s="1"/>
  <c r="N793" i="4"/>
  <c r="R793" i="4" s="1"/>
  <c r="N797" i="4"/>
  <c r="R797" i="4" s="1"/>
  <c r="N801" i="4"/>
  <c r="N805" i="4"/>
  <c r="R805" i="4" s="1"/>
  <c r="N809" i="4"/>
  <c r="R809" i="4" s="1"/>
  <c r="N813" i="4"/>
  <c r="R813" i="4" s="1"/>
  <c r="N817" i="4"/>
  <c r="N821" i="4"/>
  <c r="R821" i="4" s="1"/>
  <c r="N825" i="4"/>
  <c r="R825" i="4" s="1"/>
  <c r="N829" i="4"/>
  <c r="R829" i="4" s="1"/>
  <c r="N833" i="4"/>
  <c r="N837" i="4"/>
  <c r="R837" i="4" s="1"/>
  <c r="N841" i="4"/>
  <c r="R841" i="4" s="1"/>
  <c r="N845" i="4"/>
  <c r="R845" i="4" s="1"/>
  <c r="N849" i="4"/>
  <c r="N853" i="4"/>
  <c r="R853" i="4" s="1"/>
  <c r="N857" i="4"/>
  <c r="R857" i="4" s="1"/>
  <c r="N861" i="4"/>
  <c r="R861" i="4" s="1"/>
  <c r="N865" i="4"/>
  <c r="N869" i="4"/>
  <c r="R869" i="4" s="1"/>
  <c r="N873" i="4"/>
  <c r="R873" i="4" s="1"/>
  <c r="N877" i="4"/>
  <c r="R877" i="4" s="1"/>
  <c r="N881" i="4"/>
  <c r="N885" i="4"/>
  <c r="R885" i="4" s="1"/>
  <c r="N889" i="4"/>
  <c r="R889" i="4" s="1"/>
  <c r="N893" i="4"/>
  <c r="R893" i="4" s="1"/>
  <c r="N897" i="4"/>
  <c r="N901" i="4"/>
  <c r="R901" i="4" s="1"/>
  <c r="N905" i="4"/>
  <c r="R905" i="4" s="1"/>
  <c r="N909" i="4"/>
  <c r="R909" i="4" s="1"/>
  <c r="N913" i="4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T445" i="4"/>
  <c r="S446" i="4"/>
  <c r="T449" i="4"/>
  <c r="S450" i="4"/>
  <c r="T453" i="4"/>
  <c r="S454" i="4"/>
  <c r="S458" i="4"/>
  <c r="U458" i="4" s="1"/>
  <c r="S462" i="4"/>
  <c r="S466" i="4"/>
  <c r="S470" i="4"/>
  <c r="S474" i="4"/>
  <c r="U474" i="4" s="1"/>
  <c r="S478" i="4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R398" i="4"/>
  <c r="R406" i="4"/>
  <c r="R414" i="4"/>
  <c r="R422" i="4"/>
  <c r="R430" i="4"/>
  <c r="R438" i="4"/>
  <c r="R446" i="4"/>
  <c r="R454" i="4"/>
  <c r="V454" i="4" s="1"/>
  <c r="R462" i="4"/>
  <c r="R470" i="4"/>
  <c r="R478" i="4"/>
  <c r="U478" i="4" s="1"/>
  <c r="R486" i="4"/>
  <c r="R494" i="4"/>
  <c r="U494" i="4" s="1"/>
  <c r="R502" i="4"/>
  <c r="R510" i="4"/>
  <c r="S522" i="4"/>
  <c r="S530" i="4"/>
  <c r="U530" i="4" s="1"/>
  <c r="S538" i="4"/>
  <c r="S546" i="4"/>
  <c r="S554" i="4"/>
  <c r="U554" i="4" s="1"/>
  <c r="S925" i="4"/>
  <c r="S929" i="4"/>
  <c r="S933" i="4"/>
  <c r="U933" i="4" s="1"/>
  <c r="S937" i="4"/>
  <c r="S941" i="4"/>
  <c r="S945" i="4"/>
  <c r="S949" i="4"/>
  <c r="S953" i="4"/>
  <c r="U953" i="4" s="1"/>
  <c r="S957" i="4"/>
  <c r="U957" i="4" s="1"/>
  <c r="S965" i="4"/>
  <c r="V965" i="4" s="1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Q154" i="4"/>
  <c r="N154" i="4"/>
  <c r="R154" i="4" s="1"/>
  <c r="P154" i="4"/>
  <c r="U245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5" i="4"/>
  <c r="Q647" i="4"/>
  <c r="T697" i="4"/>
  <c r="T761" i="4"/>
  <c r="T825" i="4"/>
  <c r="T889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7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U442" i="4" l="1"/>
  <c r="G157" i="2"/>
  <c r="S157" i="2" s="1"/>
  <c r="F150" i="2"/>
  <c r="R150" i="2" s="1"/>
  <c r="U193" i="4"/>
  <c r="T921" i="4"/>
  <c r="T857" i="4"/>
  <c r="T793" i="4"/>
  <c r="T729" i="4"/>
  <c r="T665" i="4"/>
  <c r="E82" i="2"/>
  <c r="E66" i="2"/>
  <c r="E58" i="2"/>
  <c r="E96" i="2"/>
  <c r="V949" i="4"/>
  <c r="U949" i="4"/>
  <c r="V430" i="4"/>
  <c r="U414" i="4"/>
  <c r="R913" i="4"/>
  <c r="T913" i="4"/>
  <c r="R897" i="4"/>
  <c r="T897" i="4"/>
  <c r="R881" i="4"/>
  <c r="T881" i="4"/>
  <c r="R865" i="4"/>
  <c r="T865" i="4"/>
  <c r="R849" i="4"/>
  <c r="T849" i="4"/>
  <c r="R833" i="4"/>
  <c r="T833" i="4"/>
  <c r="R817" i="4"/>
  <c r="T817" i="4"/>
  <c r="R801" i="4"/>
  <c r="T801" i="4"/>
  <c r="R785" i="4"/>
  <c r="T785" i="4"/>
  <c r="R769" i="4"/>
  <c r="T769" i="4"/>
  <c r="R753" i="4"/>
  <c r="T753" i="4"/>
  <c r="R737" i="4"/>
  <c r="T737" i="4"/>
  <c r="R721" i="4"/>
  <c r="T721" i="4"/>
  <c r="R705" i="4"/>
  <c r="T705" i="4"/>
  <c r="R689" i="4"/>
  <c r="T689" i="4"/>
  <c r="R673" i="4"/>
  <c r="T673" i="4"/>
  <c r="R657" i="4"/>
  <c r="T657" i="4"/>
  <c r="R641" i="4"/>
  <c r="T641" i="4"/>
  <c r="V237" i="4"/>
  <c r="U237" i="4"/>
  <c r="U135" i="4"/>
  <c r="U157" i="4"/>
  <c r="U225" i="4"/>
  <c r="E102" i="2"/>
  <c r="F102" i="2"/>
  <c r="R102" i="2" s="1"/>
  <c r="G86" i="2"/>
  <c r="S86" i="2" s="1"/>
  <c r="F86" i="2"/>
  <c r="R86" i="2" s="1"/>
  <c r="G70" i="2"/>
  <c r="S70" i="2" s="1"/>
  <c r="F70" i="2"/>
  <c r="R70" i="2" s="1"/>
  <c r="G30" i="2"/>
  <c r="S30" i="2" s="1"/>
  <c r="F30" i="2"/>
  <c r="R30" i="2" s="1"/>
  <c r="G88" i="2"/>
  <c r="S88" i="2" s="1"/>
  <c r="E88" i="2"/>
  <c r="G72" i="2"/>
  <c r="S72" i="2" s="1"/>
  <c r="F72" i="2"/>
  <c r="R72" i="2" s="1"/>
  <c r="G56" i="2"/>
  <c r="S56" i="2" s="1"/>
  <c r="F56" i="2"/>
  <c r="R56" i="2" s="1"/>
  <c r="S961" i="4"/>
  <c r="U961" i="4" s="1"/>
  <c r="F21" i="2"/>
  <c r="R21" i="2" s="1"/>
  <c r="G21" i="2"/>
  <c r="S21" i="2" s="1"/>
  <c r="T967" i="4"/>
  <c r="R967" i="4"/>
  <c r="U967" i="4" s="1"/>
  <c r="S921" i="4"/>
  <c r="S913" i="4"/>
  <c r="S905" i="4"/>
  <c r="S897" i="4"/>
  <c r="S889" i="4"/>
  <c r="S881" i="4"/>
  <c r="S873" i="4"/>
  <c r="S865" i="4"/>
  <c r="S857" i="4"/>
  <c r="S849" i="4"/>
  <c r="S841" i="4"/>
  <c r="S833" i="4"/>
  <c r="S825" i="4"/>
  <c r="S817" i="4"/>
  <c r="S809" i="4"/>
  <c r="S801" i="4"/>
  <c r="S793" i="4"/>
  <c r="S785" i="4"/>
  <c r="S777" i="4"/>
  <c r="S769" i="4"/>
  <c r="S761" i="4"/>
  <c r="S753" i="4"/>
  <c r="S745" i="4"/>
  <c r="S737" i="4"/>
  <c r="S729" i="4"/>
  <c r="S721" i="4"/>
  <c r="S713" i="4"/>
  <c r="S705" i="4"/>
  <c r="S697" i="4"/>
  <c r="S689" i="4"/>
  <c r="S681" i="4"/>
  <c r="S673" i="4"/>
  <c r="S665" i="4"/>
  <c r="S657" i="4"/>
  <c r="S649" i="4"/>
  <c r="S641" i="4"/>
  <c r="S633" i="4"/>
  <c r="S625" i="4"/>
  <c r="U625" i="4" s="1"/>
  <c r="S617" i="4"/>
  <c r="S609" i="4"/>
  <c r="U609" i="4" s="1"/>
  <c r="S601" i="4"/>
  <c r="S593" i="4"/>
  <c r="U593" i="4" s="1"/>
  <c r="S585" i="4"/>
  <c r="S577" i="4"/>
  <c r="U577" i="4" s="1"/>
  <c r="S569" i="4"/>
  <c r="S561" i="4"/>
  <c r="U561" i="4" s="1"/>
  <c r="V357" i="4"/>
  <c r="V349" i="4"/>
  <c r="V341" i="4"/>
  <c r="V333" i="4"/>
  <c r="V325" i="4"/>
  <c r="T905" i="4"/>
  <c r="T873" i="4"/>
  <c r="T841" i="4"/>
  <c r="T809" i="4"/>
  <c r="T777" i="4"/>
  <c r="T745" i="4"/>
  <c r="T713" i="4"/>
  <c r="T681" i="4"/>
  <c r="T649" i="4"/>
  <c r="S346" i="4"/>
  <c r="S94" i="4"/>
  <c r="E21" i="2"/>
  <c r="E104" i="2"/>
  <c r="E86" i="2"/>
  <c r="G38" i="2"/>
  <c r="S38" i="2" s="1"/>
  <c r="E76" i="2"/>
  <c r="F52" i="2"/>
  <c r="R52" i="2" s="1"/>
  <c r="V317" i="4"/>
  <c r="V309" i="4"/>
  <c r="V301" i="4"/>
  <c r="V293" i="4"/>
  <c r="V285" i="4"/>
  <c r="V277" i="4"/>
  <c r="V269" i="4"/>
  <c r="V261" i="4"/>
  <c r="V253" i="4"/>
  <c r="U54" i="4"/>
  <c r="U46" i="4"/>
  <c r="U31" i="4"/>
  <c r="U23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82" i="4"/>
  <c r="V538" i="4"/>
  <c r="U390" i="4"/>
  <c r="V478" i="4"/>
  <c r="W478" i="4" s="1"/>
  <c r="X478" i="4" s="1"/>
  <c r="Y478" i="4" s="1"/>
  <c r="U426" i="4"/>
  <c r="U410" i="4"/>
  <c r="U394" i="4"/>
  <c r="V233" i="4"/>
  <c r="V217" i="4"/>
  <c r="V201" i="4"/>
  <c r="V185" i="4"/>
  <c r="V139" i="4"/>
  <c r="V62" i="4"/>
  <c r="V544" i="4"/>
  <c r="W544" i="4" s="1"/>
  <c r="X544" i="4" s="1"/>
  <c r="Y544" i="4" s="1"/>
  <c r="S931" i="4"/>
  <c r="V365" i="4"/>
  <c r="S955" i="4"/>
  <c r="U119" i="4"/>
  <c r="V462" i="4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U90" i="4" s="1"/>
  <c r="I995" i="11"/>
  <c r="V953" i="4"/>
  <c r="W953" i="4" s="1"/>
  <c r="U486" i="4"/>
  <c r="U217" i="4"/>
  <c r="T573" i="4"/>
  <c r="U937" i="4"/>
  <c r="U454" i="4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W490" i="4" s="1"/>
  <c r="X490" i="4" s="1"/>
  <c r="Y490" i="4" s="1"/>
  <c r="V442" i="4"/>
  <c r="W442" i="4" s="1"/>
  <c r="X442" i="4" s="1"/>
  <c r="Y442" i="4" s="1"/>
  <c r="U213" i="4"/>
  <c r="T208" i="4"/>
  <c r="S556" i="4"/>
  <c r="V556" i="4" s="1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W554" i="4" s="1"/>
  <c r="X554" i="4" s="1"/>
  <c r="Y554" i="4" s="1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W520" i="4" s="1"/>
  <c r="X520" i="4" s="1"/>
  <c r="Y520" i="4" s="1"/>
  <c r="V123" i="4"/>
  <c r="U538" i="4"/>
  <c r="U470" i="4"/>
  <c r="V438" i="4"/>
  <c r="V390" i="4"/>
  <c r="V369" i="4"/>
  <c r="W369" i="4" s="1"/>
  <c r="X369" i="4" s="1"/>
  <c r="Y369" i="4" s="1"/>
  <c r="S232" i="4"/>
  <c r="U232" i="4" s="1"/>
  <c r="S216" i="4"/>
  <c r="U216" i="4" s="1"/>
  <c r="S226" i="4"/>
  <c r="U226" i="4" s="1"/>
  <c r="S210" i="4"/>
  <c r="U210" i="4" s="1"/>
  <c r="T971" i="4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R939" i="4"/>
  <c r="V939" i="4" s="1"/>
  <c r="U233" i="4"/>
  <c r="T621" i="4"/>
  <c r="T589" i="4"/>
  <c r="T557" i="4"/>
  <c r="U139" i="4"/>
  <c r="V510" i="4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W165" i="4" s="1"/>
  <c r="X165" i="4" s="1"/>
  <c r="Y165" i="4" s="1"/>
  <c r="V536" i="4"/>
  <c r="W536" i="4" s="1"/>
  <c r="X536" i="4" s="1"/>
  <c r="Y536" i="4" s="1"/>
  <c r="U205" i="4"/>
  <c r="S514" i="4"/>
  <c r="V373" i="4"/>
  <c r="U173" i="4"/>
  <c r="U209" i="4"/>
  <c r="U201" i="4"/>
  <c r="U185" i="4"/>
  <c r="W185" i="4" s="1"/>
  <c r="X185" i="4" s="1"/>
  <c r="Y185" i="4" s="1"/>
  <c r="AK185" i="4" s="1"/>
  <c r="V969" i="4"/>
  <c r="V929" i="4"/>
  <c r="W929" i="4" s="1"/>
  <c r="X929" i="4" s="1"/>
  <c r="Y929" i="4" s="1"/>
  <c r="V945" i="4"/>
  <c r="U229" i="4"/>
  <c r="U502" i="4"/>
  <c r="U498" i="4"/>
  <c r="U482" i="4"/>
  <c r="W482" i="4" s="1"/>
  <c r="X482" i="4" s="1"/>
  <c r="Y482" i="4" s="1"/>
  <c r="AI482" i="4" s="1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U725" i="4" s="1"/>
  <c r="S717" i="4"/>
  <c r="U717" i="4" s="1"/>
  <c r="S709" i="4"/>
  <c r="U709" i="4" s="1"/>
  <c r="S701" i="4"/>
  <c r="U701" i="4" s="1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S597" i="4"/>
  <c r="S589" i="4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W147" i="4" s="1"/>
  <c r="X147" i="4" s="1"/>
  <c r="Y147" i="4" s="1"/>
  <c r="V131" i="4"/>
  <c r="V115" i="4"/>
  <c r="V181" i="4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U398" i="4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U37" i="4"/>
  <c r="U33" i="4"/>
  <c r="U29" i="4"/>
  <c r="U25" i="4"/>
  <c r="W25" i="4" s="1"/>
  <c r="U21" i="4"/>
  <c r="W21" i="4" s="1"/>
  <c r="V394" i="4"/>
  <c r="W394" i="4" s="1"/>
  <c r="X394" i="4" s="1"/>
  <c r="Y394" i="4" s="1"/>
  <c r="V221" i="4"/>
  <c r="W221" i="4" s="1"/>
  <c r="X221" i="4" s="1"/>
  <c r="Y221" i="4" s="1"/>
  <c r="V213" i="4"/>
  <c r="V205" i="4"/>
  <c r="V197" i="4"/>
  <c r="V189" i="4"/>
  <c r="W189" i="4" s="1"/>
  <c r="X189" i="4" s="1"/>
  <c r="Y189" i="4" s="1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S144" i="2" s="1"/>
  <c r="F144" i="2"/>
  <c r="R144" i="2" s="1"/>
  <c r="E142" i="2"/>
  <c r="G142" i="2"/>
  <c r="S142" i="2" s="1"/>
  <c r="F142" i="2"/>
  <c r="R142" i="2" s="1"/>
  <c r="E140" i="2"/>
  <c r="G140" i="2"/>
  <c r="S140" i="2" s="1"/>
  <c r="F140" i="2"/>
  <c r="R140" i="2" s="1"/>
  <c r="E138" i="2"/>
  <c r="G138" i="2"/>
  <c r="S138" i="2" s="1"/>
  <c r="F138" i="2"/>
  <c r="R138" i="2" s="1"/>
  <c r="E136" i="2"/>
  <c r="G136" i="2"/>
  <c r="S136" i="2" s="1"/>
  <c r="F136" i="2"/>
  <c r="R136" i="2" s="1"/>
  <c r="E134" i="2"/>
  <c r="G134" i="2"/>
  <c r="S134" i="2" s="1"/>
  <c r="F134" i="2"/>
  <c r="R134" i="2" s="1"/>
  <c r="E132" i="2"/>
  <c r="G132" i="2"/>
  <c r="S132" i="2" s="1"/>
  <c r="F132" i="2"/>
  <c r="R132" i="2" s="1"/>
  <c r="E130" i="2"/>
  <c r="G130" i="2"/>
  <c r="S130" i="2" s="1"/>
  <c r="F130" i="2"/>
  <c r="R130" i="2" s="1"/>
  <c r="E128" i="2"/>
  <c r="G128" i="2"/>
  <c r="S128" i="2" s="1"/>
  <c r="F128" i="2"/>
  <c r="R128" i="2" s="1"/>
  <c r="E126" i="2"/>
  <c r="G126" i="2"/>
  <c r="S126" i="2" s="1"/>
  <c r="F126" i="2"/>
  <c r="R126" i="2" s="1"/>
  <c r="E124" i="2"/>
  <c r="G124" i="2"/>
  <c r="S124" i="2" s="1"/>
  <c r="F124" i="2"/>
  <c r="R124" i="2" s="1"/>
  <c r="E122" i="2"/>
  <c r="G122" i="2"/>
  <c r="S122" i="2" s="1"/>
  <c r="F122" i="2"/>
  <c r="R122" i="2" s="1"/>
  <c r="E120" i="2"/>
  <c r="G120" i="2"/>
  <c r="S120" i="2" s="1"/>
  <c r="F120" i="2"/>
  <c r="R120" i="2" s="1"/>
  <c r="E118" i="2"/>
  <c r="G118" i="2"/>
  <c r="S118" i="2" s="1"/>
  <c r="F118" i="2"/>
  <c r="R118" i="2" s="1"/>
  <c r="E116" i="2"/>
  <c r="G116" i="2"/>
  <c r="S116" i="2" s="1"/>
  <c r="F116" i="2"/>
  <c r="R116" i="2" s="1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R145" i="2" s="1"/>
  <c r="E145" i="2"/>
  <c r="G145" i="2"/>
  <c r="S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R143" i="2" s="1"/>
  <c r="E143" i="2"/>
  <c r="G143" i="2"/>
  <c r="S143" i="2" s="1"/>
  <c r="F141" i="2"/>
  <c r="R141" i="2" s="1"/>
  <c r="E141" i="2"/>
  <c r="G141" i="2"/>
  <c r="S141" i="2" s="1"/>
  <c r="F139" i="2"/>
  <c r="R139" i="2" s="1"/>
  <c r="E139" i="2"/>
  <c r="G139" i="2"/>
  <c r="S139" i="2" s="1"/>
  <c r="F137" i="2"/>
  <c r="R137" i="2" s="1"/>
  <c r="E137" i="2"/>
  <c r="G137" i="2"/>
  <c r="S137" i="2" s="1"/>
  <c r="F135" i="2"/>
  <c r="R135" i="2" s="1"/>
  <c r="E135" i="2"/>
  <c r="G135" i="2"/>
  <c r="S135" i="2" s="1"/>
  <c r="F133" i="2"/>
  <c r="R133" i="2" s="1"/>
  <c r="E133" i="2"/>
  <c r="G133" i="2"/>
  <c r="S133" i="2" s="1"/>
  <c r="F131" i="2"/>
  <c r="R131" i="2" s="1"/>
  <c r="E131" i="2"/>
  <c r="G131" i="2"/>
  <c r="S131" i="2" s="1"/>
  <c r="F129" i="2"/>
  <c r="R129" i="2" s="1"/>
  <c r="E129" i="2"/>
  <c r="G129" i="2"/>
  <c r="S129" i="2" s="1"/>
  <c r="F127" i="2"/>
  <c r="R127" i="2" s="1"/>
  <c r="E127" i="2"/>
  <c r="G127" i="2"/>
  <c r="S127" i="2" s="1"/>
  <c r="F125" i="2"/>
  <c r="R125" i="2" s="1"/>
  <c r="E125" i="2"/>
  <c r="G125" i="2"/>
  <c r="S125" i="2" s="1"/>
  <c r="F123" i="2"/>
  <c r="R123" i="2" s="1"/>
  <c r="E123" i="2"/>
  <c r="G123" i="2"/>
  <c r="S123" i="2" s="1"/>
  <c r="F121" i="2"/>
  <c r="R121" i="2" s="1"/>
  <c r="E121" i="2"/>
  <c r="G121" i="2"/>
  <c r="S121" i="2" s="1"/>
  <c r="F119" i="2"/>
  <c r="R119" i="2" s="1"/>
  <c r="E119" i="2"/>
  <c r="G119" i="2"/>
  <c r="S119" i="2" s="1"/>
  <c r="F117" i="2"/>
  <c r="R117" i="2" s="1"/>
  <c r="E117" i="2"/>
  <c r="G117" i="2"/>
  <c r="S117" i="2" s="1"/>
  <c r="F115" i="2"/>
  <c r="R115" i="2" s="1"/>
  <c r="E115" i="2"/>
  <c r="G115" i="2"/>
  <c r="S115" i="2" s="1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W454" i="4"/>
  <c r="X454" i="4" s="1"/>
  <c r="Y454" i="4" s="1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23" i="4"/>
  <c r="X123" i="4" s="1"/>
  <c r="Y123" i="4" s="1"/>
  <c r="W109" i="4"/>
  <c r="X109" i="4" s="1"/>
  <c r="Y109" i="4" s="1"/>
  <c r="W969" i="4"/>
  <c r="X969" i="4" s="1"/>
  <c r="Y969" i="4" s="1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U354" i="4"/>
  <c r="U346" i="4"/>
  <c r="U218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T316" i="4"/>
  <c r="V316" i="4" s="1"/>
  <c r="W316" i="4" s="1"/>
  <c r="T312" i="4"/>
  <c r="T308" i="4"/>
  <c r="V308" i="4" s="1"/>
  <c r="W308" i="4" s="1"/>
  <c r="T304" i="4"/>
  <c r="T300" i="4"/>
  <c r="V300" i="4" s="1"/>
  <c r="W300" i="4" s="1"/>
  <c r="T296" i="4"/>
  <c r="T292" i="4"/>
  <c r="V292" i="4" s="1"/>
  <c r="W292" i="4" s="1"/>
  <c r="T288" i="4"/>
  <c r="T284" i="4"/>
  <c r="V284" i="4" s="1"/>
  <c r="W284" i="4" s="1"/>
  <c r="T280" i="4"/>
  <c r="T276" i="4"/>
  <c r="V276" i="4" s="1"/>
  <c r="W276" i="4" s="1"/>
  <c r="T272" i="4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25" i="4"/>
  <c r="X925" i="4" s="1"/>
  <c r="Y925" i="4" s="1"/>
  <c r="W530" i="4"/>
  <c r="X530" i="4" s="1"/>
  <c r="Y530" i="4" s="1"/>
  <c r="W458" i="4"/>
  <c r="X458" i="4" s="1"/>
  <c r="Y458" i="4" s="1"/>
  <c r="W434" i="4"/>
  <c r="X434" i="4" s="1"/>
  <c r="Y434" i="4" s="1"/>
  <c r="W390" i="4"/>
  <c r="X390" i="4" s="1"/>
  <c r="Y390" i="4" s="1"/>
  <c r="W377" i="4"/>
  <c r="X377" i="4" s="1"/>
  <c r="Y377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V200" i="4" s="1"/>
  <c r="W200" i="4" s="1"/>
  <c r="T192" i="4"/>
  <c r="T184" i="4"/>
  <c r="V184" i="4" s="1"/>
  <c r="W184" i="4" s="1"/>
  <c r="T176" i="4"/>
  <c r="T168" i="4"/>
  <c r="V168" i="4" s="1"/>
  <c r="W168" i="4" s="1"/>
  <c r="T160" i="4"/>
  <c r="T144" i="4"/>
  <c r="T136" i="4"/>
  <c r="T128" i="4"/>
  <c r="V128" i="4" s="1"/>
  <c r="W128" i="4" s="1"/>
  <c r="T120" i="4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917" i="4"/>
  <c r="V853" i="4"/>
  <c r="U733" i="4"/>
  <c r="V661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921" i="4"/>
  <c r="V905" i="4"/>
  <c r="U905" i="4"/>
  <c r="V897" i="4"/>
  <c r="V889" i="4"/>
  <c r="U889" i="4"/>
  <c r="V873" i="4"/>
  <c r="U873" i="4"/>
  <c r="V865" i="4"/>
  <c r="V857" i="4"/>
  <c r="U857" i="4"/>
  <c r="V841" i="4"/>
  <c r="U841" i="4"/>
  <c r="V833" i="4"/>
  <c r="V825" i="4"/>
  <c r="U825" i="4"/>
  <c r="V809" i="4"/>
  <c r="U809" i="4"/>
  <c r="V801" i="4"/>
  <c r="U793" i="4"/>
  <c r="V777" i="4"/>
  <c r="U777" i="4"/>
  <c r="V769" i="4"/>
  <c r="V761" i="4"/>
  <c r="U761" i="4"/>
  <c r="V745" i="4"/>
  <c r="U745" i="4"/>
  <c r="V737" i="4"/>
  <c r="V729" i="4"/>
  <c r="U729" i="4"/>
  <c r="V713" i="4"/>
  <c r="U713" i="4"/>
  <c r="V705" i="4"/>
  <c r="V697" i="4"/>
  <c r="U697" i="4"/>
  <c r="V681" i="4"/>
  <c r="U681" i="4"/>
  <c r="V673" i="4"/>
  <c r="U665" i="4"/>
  <c r="V649" i="4"/>
  <c r="U649" i="4"/>
  <c r="V641" i="4"/>
  <c r="V633" i="4"/>
  <c r="U633" i="4"/>
  <c r="V617" i="4"/>
  <c r="U617" i="4"/>
  <c r="V609" i="4"/>
  <c r="V601" i="4"/>
  <c r="U601" i="4"/>
  <c r="V585" i="4"/>
  <c r="U585" i="4"/>
  <c r="V577" i="4"/>
  <c r="V569" i="4"/>
  <c r="U569" i="4"/>
  <c r="U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U997" i="4"/>
  <c r="V989" i="4"/>
  <c r="U989" i="4"/>
  <c r="U981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U349" i="4"/>
  <c r="V345" i="4"/>
  <c r="W345" i="4" s="1"/>
  <c r="U341" i="4"/>
  <c r="V337" i="4"/>
  <c r="U333" i="4"/>
  <c r="V329" i="4"/>
  <c r="W329" i="4" s="1"/>
  <c r="U325" i="4"/>
  <c r="V321" i="4"/>
  <c r="U317" i="4"/>
  <c r="V313" i="4"/>
  <c r="W313" i="4" s="1"/>
  <c r="U309" i="4"/>
  <c r="V305" i="4"/>
  <c r="U301" i="4"/>
  <c r="V297" i="4"/>
  <c r="W297" i="4" s="1"/>
  <c r="U293" i="4"/>
  <c r="V289" i="4"/>
  <c r="U285" i="4"/>
  <c r="V281" i="4"/>
  <c r="W281" i="4" s="1"/>
  <c r="U277" i="4"/>
  <c r="V273" i="4"/>
  <c r="U269" i="4"/>
  <c r="V265" i="4"/>
  <c r="W265" i="4" s="1"/>
  <c r="U261" i="4"/>
  <c r="V257" i="4"/>
  <c r="U253" i="4"/>
  <c r="V249" i="4"/>
  <c r="W249" i="4" s="1"/>
  <c r="U58" i="4"/>
  <c r="V54" i="4"/>
  <c r="U50" i="4"/>
  <c r="V46" i="4"/>
  <c r="W46" i="4" s="1"/>
  <c r="V35" i="4"/>
  <c r="W35" i="4" s="1"/>
  <c r="V31" i="4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821" i="4"/>
  <c r="U757" i="4"/>
  <c r="U693" i="4"/>
  <c r="U669" i="4"/>
  <c r="V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144" i="4" l="1"/>
  <c r="W144" i="4" s="1"/>
  <c r="W422" i="4"/>
  <c r="W233" i="4"/>
  <c r="X233" i="4" s="1"/>
  <c r="W538" i="4"/>
  <c r="X538" i="4" s="1"/>
  <c r="Y538" i="4" s="1"/>
  <c r="V561" i="4"/>
  <c r="W561" i="4" s="1"/>
  <c r="X561" i="4" s="1"/>
  <c r="V593" i="4"/>
  <c r="V625" i="4"/>
  <c r="W625" i="4" s="1"/>
  <c r="X625" i="4" s="1"/>
  <c r="V657" i="4"/>
  <c r="V689" i="4"/>
  <c r="V721" i="4"/>
  <c r="V753" i="4"/>
  <c r="V785" i="4"/>
  <c r="V817" i="4"/>
  <c r="V849" i="4"/>
  <c r="V881" i="4"/>
  <c r="V913" i="4"/>
  <c r="V629" i="4"/>
  <c r="W629" i="4" s="1"/>
  <c r="V885" i="4"/>
  <c r="V28" i="4"/>
  <c r="W28" i="4" s="1"/>
  <c r="V120" i="4"/>
  <c r="W120" i="4" s="1"/>
  <c r="V136" i="4"/>
  <c r="W136" i="4" s="1"/>
  <c r="V160" i="4"/>
  <c r="W160" i="4" s="1"/>
  <c r="V176" i="4"/>
  <c r="W176" i="4" s="1"/>
  <c r="V192" i="4"/>
  <c r="W192" i="4" s="1"/>
  <c r="V30" i="4"/>
  <c r="W30" i="4" s="1"/>
  <c r="X30" i="4" s="1"/>
  <c r="Y30" i="4" s="1"/>
  <c r="W365" i="4"/>
  <c r="W197" i="4"/>
  <c r="X197" i="4" s="1"/>
  <c r="W213" i="4"/>
  <c r="X213" i="4" s="1"/>
  <c r="Y213" i="4" s="1"/>
  <c r="W33" i="4"/>
  <c r="X33" i="4" s="1"/>
  <c r="Y33" i="4" s="1"/>
  <c r="W161" i="4"/>
  <c r="X161" i="4" s="1"/>
  <c r="Y161" i="4" s="1"/>
  <c r="AK161" i="4" s="1"/>
  <c r="W414" i="4"/>
  <c r="X414" i="4" s="1"/>
  <c r="W119" i="4"/>
  <c r="W181" i="4"/>
  <c r="X181" i="4" s="1"/>
  <c r="W131" i="4"/>
  <c r="X131" i="4" s="1"/>
  <c r="Y131" i="4" s="1"/>
  <c r="W157" i="4"/>
  <c r="X157" i="4" s="1"/>
  <c r="V589" i="4"/>
  <c r="V605" i="4"/>
  <c r="V961" i="4"/>
  <c r="W961" i="4" s="1"/>
  <c r="X961" i="4" s="1"/>
  <c r="Y961" i="4" s="1"/>
  <c r="W945" i="4"/>
  <c r="X945" i="4" s="1"/>
  <c r="W201" i="4"/>
  <c r="X201" i="4" s="1"/>
  <c r="Y201" i="4" s="1"/>
  <c r="AG201" i="4" s="1"/>
  <c r="W510" i="4"/>
  <c r="X510" i="4" s="1"/>
  <c r="AU510" i="4" s="1"/>
  <c r="U605" i="4"/>
  <c r="W31" i="4"/>
  <c r="X31" i="4" s="1"/>
  <c r="Y31" i="4" s="1"/>
  <c r="W54" i="4"/>
  <c r="W257" i="4"/>
  <c r="X257" i="4" s="1"/>
  <c r="Y257" i="4" s="1"/>
  <c r="W273" i="4"/>
  <c r="W289" i="4"/>
  <c r="X289" i="4" s="1"/>
  <c r="Y289" i="4" s="1"/>
  <c r="W305" i="4"/>
  <c r="W321" i="4"/>
  <c r="X321" i="4" s="1"/>
  <c r="Y321" i="4" s="1"/>
  <c r="W337" i="4"/>
  <c r="W353" i="4"/>
  <c r="X353" i="4" s="1"/>
  <c r="Y353" i="4" s="1"/>
  <c r="V216" i="4"/>
  <c r="W216" i="4" s="1"/>
  <c r="V90" i="4"/>
  <c r="W90" i="4" s="1"/>
  <c r="X90" i="4" s="1"/>
  <c r="V94" i="4"/>
  <c r="V210" i="4"/>
  <c r="W210" i="4" s="1"/>
  <c r="X210" i="4" s="1"/>
  <c r="W398" i="4"/>
  <c r="X398" i="4" s="1"/>
  <c r="Y398" i="4" s="1"/>
  <c r="W502" i="4"/>
  <c r="X502" i="4" s="1"/>
  <c r="W139" i="4"/>
  <c r="X139" i="4" s="1"/>
  <c r="Y139" i="4" s="1"/>
  <c r="U529" i="4"/>
  <c r="V529" i="4"/>
  <c r="U350" i="4"/>
  <c r="V350" i="4"/>
  <c r="V573" i="4"/>
  <c r="U573" i="4"/>
  <c r="V637" i="4"/>
  <c r="U637" i="4"/>
  <c r="V547" i="4"/>
  <c r="V998" i="4"/>
  <c r="W998" i="4" s="1"/>
  <c r="U387" i="4"/>
  <c r="W387" i="4" s="1"/>
  <c r="X387" i="4" s="1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T437" i="4"/>
  <c r="V437" i="4" s="1"/>
  <c r="W437" i="4" s="1"/>
  <c r="T433" i="4"/>
  <c r="V433" i="4" s="1"/>
  <c r="W433" i="4" s="1"/>
  <c r="T429" i="4"/>
  <c r="T405" i="4"/>
  <c r="V405" i="4" s="1"/>
  <c r="W405" i="4" s="1"/>
  <c r="T401" i="4"/>
  <c r="T397" i="4"/>
  <c r="V397" i="4" s="1"/>
  <c r="W397" i="4" s="1"/>
  <c r="V977" i="4"/>
  <c r="W977" i="4" s="1"/>
  <c r="V993" i="4"/>
  <c r="W993" i="4" s="1"/>
  <c r="X993" i="4" s="1"/>
  <c r="U589" i="4"/>
  <c r="V374" i="4"/>
  <c r="V946" i="4"/>
  <c r="V982" i="4"/>
  <c r="W982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V204" i="4"/>
  <c r="W204" i="4" s="1"/>
  <c r="X204" i="4" s="1"/>
  <c r="Y204" i="4" s="1"/>
  <c r="V256" i="4"/>
  <c r="W256" i="4" s="1"/>
  <c r="V272" i="4"/>
  <c r="W272" i="4" s="1"/>
  <c r="V288" i="4"/>
  <c r="W288" i="4" s="1"/>
  <c r="X288" i="4" s="1"/>
  <c r="V304" i="4"/>
  <c r="W304" i="4" s="1"/>
  <c r="V320" i="4"/>
  <c r="W320" i="4" s="1"/>
  <c r="V218" i="4"/>
  <c r="W218" i="4" s="1"/>
  <c r="X218" i="4" s="1"/>
  <c r="V342" i="4"/>
  <c r="W373" i="4"/>
  <c r="X373" i="4" s="1"/>
  <c r="Y373" i="4" s="1"/>
  <c r="W205" i="4"/>
  <c r="X205" i="4" s="1"/>
  <c r="Y205" i="4" s="1"/>
  <c r="W418" i="4"/>
  <c r="X418" i="4" s="1"/>
  <c r="W546" i="4"/>
  <c r="X546" i="4" s="1"/>
  <c r="Y546" i="4" s="1"/>
  <c r="W446" i="4"/>
  <c r="X446" i="4" s="1"/>
  <c r="V208" i="4"/>
  <c r="W208" i="4" s="1"/>
  <c r="X208" i="4" s="1"/>
  <c r="Y208" i="4" s="1"/>
  <c r="V51" i="4"/>
  <c r="W51" i="4" s="1"/>
  <c r="X51" i="4" s="1"/>
  <c r="Y51" i="4" s="1"/>
  <c r="V38" i="4"/>
  <c r="W38" i="4" s="1"/>
  <c r="W29" i="4"/>
  <c r="X29" i="4" s="1"/>
  <c r="Y29" i="4" s="1"/>
  <c r="Y506" i="4"/>
  <c r="X506" i="4"/>
  <c r="V985" i="4"/>
  <c r="W985" i="4" s="1"/>
  <c r="X985" i="4" s="1"/>
  <c r="V1001" i="4"/>
  <c r="V523" i="4"/>
  <c r="W523" i="4" s="1"/>
  <c r="V934" i="4"/>
  <c r="W934" i="4" s="1"/>
  <c r="V962" i="4"/>
  <c r="W962" i="4" s="1"/>
  <c r="V974" i="4"/>
  <c r="W974" i="4" s="1"/>
  <c r="V990" i="4"/>
  <c r="W990" i="4" s="1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W869" i="4" s="1"/>
  <c r="X869" i="4" s="1"/>
  <c r="V901" i="4"/>
  <c r="W901" i="4" s="1"/>
  <c r="X901" i="4" s="1"/>
  <c r="V80" i="4"/>
  <c r="W80" i="4" s="1"/>
  <c r="X80" i="4" s="1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W78" i="4" s="1"/>
  <c r="X78" i="4" s="1"/>
  <c r="V228" i="4"/>
  <c r="W228" i="4" s="1"/>
  <c r="X228" i="4" s="1"/>
  <c r="V248" i="4"/>
  <c r="W248" i="4" s="1"/>
  <c r="X248" i="4" s="1"/>
  <c r="V264" i="4"/>
  <c r="W264" i="4" s="1"/>
  <c r="X264" i="4" s="1"/>
  <c r="V280" i="4"/>
  <c r="W280" i="4" s="1"/>
  <c r="X280" i="4" s="1"/>
  <c r="V296" i="4"/>
  <c r="W296" i="4" s="1"/>
  <c r="V312" i="4"/>
  <c r="W312" i="4" s="1"/>
  <c r="X312" i="4" s="1"/>
  <c r="V328" i="4"/>
  <c r="W328" i="4" s="1"/>
  <c r="X328" i="4" s="1"/>
  <c r="V366" i="4"/>
  <c r="W366" i="4" s="1"/>
  <c r="V515" i="4"/>
  <c r="W515" i="4" s="1"/>
  <c r="V539" i="4"/>
  <c r="W539" i="4" s="1"/>
  <c r="V926" i="4"/>
  <c r="W926" i="4" s="1"/>
  <c r="V942" i="4"/>
  <c r="W942" i="4" s="1"/>
  <c r="V954" i="4"/>
  <c r="W954" i="4" s="1"/>
  <c r="V970" i="4"/>
  <c r="W970" i="4" s="1"/>
  <c r="V545" i="4"/>
  <c r="W545" i="4" s="1"/>
  <c r="V978" i="4"/>
  <c r="W978" i="4" s="1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V741" i="4"/>
  <c r="W741" i="4" s="1"/>
  <c r="X741" i="4" s="1"/>
  <c r="V757" i="4"/>
  <c r="W757" i="4" s="1"/>
  <c r="X757" i="4" s="1"/>
  <c r="V773" i="4"/>
  <c r="W773" i="4" s="1"/>
  <c r="X773" i="4" s="1"/>
  <c r="V789" i="4"/>
  <c r="W789" i="4" s="1"/>
  <c r="X789" i="4" s="1"/>
  <c r="V805" i="4"/>
  <c r="W805" i="4" s="1"/>
  <c r="X805" i="4" s="1"/>
  <c r="V821" i="4"/>
  <c r="W821" i="4" s="1"/>
  <c r="X821" i="4" s="1"/>
  <c r="V837" i="4"/>
  <c r="W837" i="4" s="1"/>
  <c r="X837" i="4" s="1"/>
  <c r="W386" i="4"/>
  <c r="X386" i="4" s="1"/>
  <c r="W37" i="4"/>
  <c r="X37" i="4" s="1"/>
  <c r="Y37" i="4" s="1"/>
  <c r="W1001" i="4"/>
  <c r="X1001" i="4" s="1"/>
  <c r="V72" i="4"/>
  <c r="W72" i="4" s="1"/>
  <c r="X72" i="4" s="1"/>
  <c r="Y72" i="4" s="1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621" i="4" s="1"/>
  <c r="X621" i="4" s="1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510" i="4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U391" i="4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33" i="4"/>
  <c r="X633" i="4" s="1"/>
  <c r="W649" i="4"/>
  <c r="Y649" i="4" s="1"/>
  <c r="W681" i="4"/>
  <c r="W697" i="4"/>
  <c r="X697" i="4" s="1"/>
  <c r="W713" i="4"/>
  <c r="Y713" i="4" s="1"/>
  <c r="W729" i="4"/>
  <c r="X729" i="4" s="1"/>
  <c r="W745" i="4"/>
  <c r="Y745" i="4" s="1"/>
  <c r="W761" i="4"/>
  <c r="W777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09" i="4"/>
  <c r="X809" i="4" s="1"/>
  <c r="Y809" i="4" s="1"/>
  <c r="W825" i="4"/>
  <c r="X825" i="4" s="1"/>
  <c r="Y825" i="4" s="1"/>
  <c r="W841" i="4"/>
  <c r="X841" i="4" s="1"/>
  <c r="Y841" i="4" s="1"/>
  <c r="W857" i="4"/>
  <c r="X857" i="4" s="1"/>
  <c r="Y857" i="4" s="1"/>
  <c r="W873" i="4"/>
  <c r="X873" i="4" s="1"/>
  <c r="Y873" i="4" s="1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61" i="4"/>
  <c r="AH185" i="4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905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F554" i="4"/>
  <c r="AK554" i="4"/>
  <c r="AJ554" i="4"/>
  <c r="AF544" i="4"/>
  <c r="AK544" i="4"/>
  <c r="AJ544" i="4"/>
  <c r="W733" i="4"/>
  <c r="X733" i="4" s="1"/>
  <c r="W853" i="4"/>
  <c r="X853" i="4" s="1"/>
  <c r="W885" i="4"/>
  <c r="W917" i="4"/>
  <c r="W74" i="4"/>
  <c r="X74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61" i="4"/>
  <c r="AF961" i="4"/>
  <c r="AK961" i="4"/>
  <c r="AJ39" i="4"/>
  <c r="AF39" i="4"/>
  <c r="AG39" i="4"/>
  <c r="AF149" i="4"/>
  <c r="AK149" i="4"/>
  <c r="AJ149" i="4"/>
  <c r="AF546" i="4"/>
  <c r="AJ546" i="4"/>
  <c r="AF933" i="4"/>
  <c r="AK933" i="4"/>
  <c r="AJ933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X509" i="4"/>
  <c r="W346" i="4"/>
  <c r="X346" i="4" s="1"/>
  <c r="W226" i="4"/>
  <c r="X226" i="4" s="1"/>
  <c r="W82" i="4"/>
  <c r="X82" i="4" s="1"/>
  <c r="U6" i="4"/>
  <c r="V6" i="4"/>
  <c r="U16" i="4"/>
  <c r="V16" i="4"/>
  <c r="W997" i="4"/>
  <c r="X997" i="4" s="1"/>
  <c r="AI478" i="4"/>
  <c r="AI494" i="4"/>
  <c r="W15" i="4"/>
  <c r="W94" i="4"/>
  <c r="X94" i="4" s="1"/>
  <c r="W342" i="4"/>
  <c r="X342" i="4" s="1"/>
  <c r="V122" i="4"/>
  <c r="W122" i="4" s="1"/>
  <c r="V138" i="4"/>
  <c r="W138" i="4" s="1"/>
  <c r="V344" i="4"/>
  <c r="W344" i="4" s="1"/>
  <c r="X344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G143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557" i="4"/>
  <c r="X557" i="4" s="1"/>
  <c r="W589" i="4"/>
  <c r="X589" i="4" s="1"/>
  <c r="W709" i="4"/>
  <c r="X7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24" i="4"/>
  <c r="Y224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88" i="4"/>
  <c r="Y188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413" i="4"/>
  <c r="W413" i="4" s="1"/>
  <c r="V421" i="4"/>
  <c r="W421" i="4" s="1"/>
  <c r="V429" i="4"/>
  <c r="W429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124" i="4"/>
  <c r="X256" i="4"/>
  <c r="X272" i="4"/>
  <c r="X296" i="4"/>
  <c r="X304" i="4"/>
  <c r="X320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61" i="4"/>
  <c r="AH969" i="4"/>
  <c r="AI123" i="4"/>
  <c r="AI131" i="4"/>
  <c r="AI139" i="4"/>
  <c r="AI147" i="4"/>
  <c r="W981" i="4"/>
  <c r="X981" i="4" s="1"/>
  <c r="AI165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W534" i="4"/>
  <c r="X534" i="4" s="1"/>
  <c r="W550" i="4"/>
  <c r="W524" i="4"/>
  <c r="X524" i="4" s="1"/>
  <c r="W540" i="4"/>
  <c r="X540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151" i="4"/>
  <c r="Y151" i="4" s="1"/>
  <c r="AJ151" i="4" s="1"/>
  <c r="X725" i="4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D546" i="4"/>
  <c r="AA546" i="4"/>
  <c r="AC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9" i="4"/>
  <c r="AK189" i="4"/>
  <c r="AH201" i="4"/>
  <c r="AK201" i="4"/>
  <c r="AH213" i="4"/>
  <c r="AK213" i="4"/>
  <c r="AH225" i="4"/>
  <c r="AK225" i="4"/>
  <c r="AJ438" i="4"/>
  <c r="AJ454" i="4"/>
  <c r="AF454" i="4"/>
  <c r="AJ462" i="4"/>
  <c r="AF462" i="4"/>
  <c r="AJ482" i="4"/>
  <c r="AF482" i="4"/>
  <c r="AH135" i="4"/>
  <c r="AK135" i="4"/>
  <c r="AH143" i="4"/>
  <c r="AK143" i="4"/>
  <c r="AI69" i="4"/>
  <c r="AJ69" i="4"/>
  <c r="AF69" i="4"/>
  <c r="AH205" i="4"/>
  <c r="AK361" i="4"/>
  <c r="AJ361" i="4"/>
  <c r="AF361" i="4"/>
  <c r="AH394" i="4"/>
  <c r="AK394" i="4"/>
  <c r="AH402" i="4"/>
  <c r="AK402" i="4"/>
  <c r="AK486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74" i="4"/>
  <c r="W547" i="4"/>
  <c r="W946" i="4"/>
  <c r="W529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9" i="4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86" i="4"/>
  <c r="AM486" i="4" s="1"/>
  <c r="AC486" i="4"/>
  <c r="AE486" i="4"/>
  <c r="AS486" i="4"/>
  <c r="Z486" i="4"/>
  <c r="AB486" i="4"/>
  <c r="AD486" i="4"/>
  <c r="AT486" i="4"/>
  <c r="X23" i="4"/>
  <c r="Y23" i="4" s="1"/>
  <c r="X46" i="4"/>
  <c r="Y46" i="4" s="1"/>
  <c r="X54" i="4"/>
  <c r="Y54" i="4" s="1"/>
  <c r="X249" i="4"/>
  <c r="Y249" i="4" s="1"/>
  <c r="X265" i="4"/>
  <c r="Y265" i="4" s="1"/>
  <c r="X273" i="4"/>
  <c r="Y273" i="4" s="1"/>
  <c r="X281" i="4"/>
  <c r="Y281" i="4" s="1"/>
  <c r="X297" i="4"/>
  <c r="Y297" i="4" s="1"/>
  <c r="X305" i="4"/>
  <c r="Y305" i="4" s="1"/>
  <c r="X313" i="4"/>
  <c r="Y313" i="4" s="1"/>
  <c r="X329" i="4"/>
  <c r="Y329" i="4" s="1"/>
  <c r="X337" i="4"/>
  <c r="Y337" i="4" s="1"/>
  <c r="X345" i="4"/>
  <c r="Y345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C105" i="4"/>
  <c r="AA105" i="4"/>
  <c r="AE105" i="4"/>
  <c r="AA161" i="4"/>
  <c r="AC161" i="4"/>
  <c r="AE161" i="4"/>
  <c r="AQ161" i="4" s="1"/>
  <c r="AS161" i="4"/>
  <c r="AW161" i="4"/>
  <c r="Z161" i="4"/>
  <c r="AB161" i="4"/>
  <c r="AD161" i="4"/>
  <c r="AT161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Z193" i="4"/>
  <c r="AB193" i="4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A131" i="4"/>
  <c r="AM131" i="4" s="1"/>
  <c r="AS131" i="4" s="1"/>
  <c r="AC131" i="4"/>
  <c r="AE131" i="4"/>
  <c r="AQ131" i="4" s="1"/>
  <c r="AW131" i="4" s="1"/>
  <c r="Z131" i="4"/>
  <c r="AB131" i="4"/>
  <c r="AD131" i="4"/>
  <c r="AC139" i="4"/>
  <c r="AB139" i="4"/>
  <c r="AA147" i="4"/>
  <c r="AC147" i="4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E165" i="4"/>
  <c r="AQ165" i="4" s="1"/>
  <c r="AW165" i="4"/>
  <c r="Z165" i="4"/>
  <c r="AB165" i="4"/>
  <c r="AD165" i="4"/>
  <c r="AT165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243" i="4"/>
  <c r="Y243" i="4" s="1"/>
  <c r="Y524" i="4"/>
  <c r="Y577" i="4"/>
  <c r="X585" i="4"/>
  <c r="Y609" i="4"/>
  <c r="Y633" i="4"/>
  <c r="X649" i="4"/>
  <c r="X681" i="4"/>
  <c r="Y681" i="4"/>
  <c r="Y697" i="4"/>
  <c r="X713" i="4"/>
  <c r="Y729" i="4"/>
  <c r="X745" i="4"/>
  <c r="X761" i="4"/>
  <c r="Y761" i="4" s="1"/>
  <c r="X777" i="4"/>
  <c r="Y777" i="4" s="1"/>
  <c r="X889" i="4"/>
  <c r="Y889" i="4" s="1"/>
  <c r="X905" i="4"/>
  <c r="Y905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629" i="4"/>
  <c r="Y629" i="4" s="1"/>
  <c r="X701" i="4"/>
  <c r="X765" i="4"/>
  <c r="X829" i="4"/>
  <c r="X885" i="4"/>
  <c r="X917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478" i="4"/>
  <c r="AF478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54" i="4"/>
  <c r="AK454" i="4"/>
  <c r="AG454" i="4"/>
  <c r="AH462" i="4"/>
  <c r="AK462" i="4"/>
  <c r="AG462" i="4"/>
  <c r="AH482" i="4"/>
  <c r="AK482" i="4"/>
  <c r="AG482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I361" i="4"/>
  <c r="AG361" i="4"/>
  <c r="AH361" i="4"/>
  <c r="AJ394" i="4"/>
  <c r="AF394" i="4"/>
  <c r="AI394" i="4"/>
  <c r="AJ402" i="4"/>
  <c r="AF402" i="4"/>
  <c r="AI402" i="4"/>
  <c r="AJ486" i="4"/>
  <c r="AF486" i="4"/>
  <c r="AI486" i="4"/>
  <c r="W50" i="4"/>
  <c r="W253" i="4"/>
  <c r="W269" i="4"/>
  <c r="W285" i="4"/>
  <c r="W301" i="4"/>
  <c r="W317" i="4"/>
  <c r="W333" i="4"/>
  <c r="W349" i="4"/>
  <c r="D15" i="10"/>
  <c r="D79" i="10"/>
  <c r="D143" i="10"/>
  <c r="D207" i="10"/>
  <c r="D18" i="10"/>
  <c r="D82" i="10"/>
  <c r="D93" i="10"/>
  <c r="D221" i="10"/>
  <c r="D96" i="10"/>
  <c r="D164" i="10"/>
  <c r="D228" i="10"/>
  <c r="D288" i="10"/>
  <c r="D352" i="10"/>
  <c r="D416" i="10"/>
  <c r="D480" i="10"/>
  <c r="D99" i="10"/>
  <c r="D227" i="10"/>
  <c r="D102" i="10"/>
  <c r="D8" i="10"/>
  <c r="D184" i="10"/>
  <c r="D308" i="10"/>
  <c r="D436" i="10"/>
  <c r="D532" i="10"/>
  <c r="D596" i="10"/>
  <c r="D660" i="10"/>
  <c r="D724" i="10"/>
  <c r="D281" i="10"/>
  <c r="D39" i="10"/>
  <c r="D103" i="10"/>
  <c r="D167" i="10"/>
  <c r="D231" i="10"/>
  <c r="D42" i="10"/>
  <c r="D77" i="10"/>
  <c r="D205" i="10"/>
  <c r="D80" i="10"/>
  <c r="D156" i="10"/>
  <c r="D220" i="10"/>
  <c r="D280" i="10"/>
  <c r="D344" i="10"/>
  <c r="D408" i="10"/>
  <c r="D472" i="10"/>
  <c r="D83" i="10"/>
  <c r="D211" i="10"/>
  <c r="D86" i="10"/>
  <c r="D229" i="10"/>
  <c r="D168" i="10"/>
  <c r="D292" i="10"/>
  <c r="D420" i="10"/>
  <c r="D524" i="10"/>
  <c r="D588" i="10"/>
  <c r="D652" i="10"/>
  <c r="D716" i="10"/>
  <c r="D273" i="10"/>
  <c r="D337" i="10"/>
  <c r="D31" i="10"/>
  <c r="D159" i="10"/>
  <c r="D34" i="10"/>
  <c r="D125" i="10"/>
  <c r="D116" i="10"/>
  <c r="D244" i="10"/>
  <c r="D368" i="10"/>
  <c r="D496" i="10"/>
  <c r="D6" i="10"/>
  <c r="D72" i="10"/>
  <c r="D340" i="10"/>
  <c r="D548" i="10"/>
  <c r="D676" i="10"/>
  <c r="D3" i="10"/>
  <c r="D119" i="10"/>
  <c r="D247" i="10"/>
  <c r="D45" i="10"/>
  <c r="D48" i="10"/>
  <c r="D204" i="10"/>
  <c r="D328" i="10"/>
  <c r="D456" i="10"/>
  <c r="D179" i="10"/>
  <c r="D165" i="10"/>
  <c r="D257" i="10"/>
  <c r="D508" i="10"/>
  <c r="D636" i="10"/>
  <c r="D764" i="10"/>
  <c r="D385" i="10"/>
  <c r="D449" i="10"/>
  <c r="D513" i="10"/>
  <c r="D577" i="10"/>
  <c r="D641" i="10"/>
  <c r="D705" i="10"/>
  <c r="D769" i="10"/>
  <c r="D47" i="10"/>
  <c r="D111" i="10"/>
  <c r="D239" i="10"/>
  <c r="D29" i="10"/>
  <c r="D32" i="10"/>
  <c r="D196" i="10"/>
  <c r="D320" i="10"/>
  <c r="D448" i="10"/>
  <c r="D163" i="10"/>
  <c r="D133" i="10"/>
  <c r="D248" i="10"/>
  <c r="D500" i="10"/>
  <c r="D628" i="10"/>
  <c r="D756" i="10"/>
  <c r="D71" i="10"/>
  <c r="D199" i="10"/>
  <c r="D74" i="10"/>
  <c r="D16" i="10"/>
  <c r="D188" i="10"/>
  <c r="D312" i="10"/>
  <c r="D440" i="10"/>
  <c r="D147" i="10"/>
  <c r="D101" i="10"/>
  <c r="D232" i="10"/>
  <c r="D484" i="10"/>
  <c r="D620" i="10"/>
  <c r="D748" i="10"/>
  <c r="D369" i="10"/>
  <c r="D223" i="10"/>
  <c r="D253" i="10"/>
  <c r="D304" i="10"/>
  <c r="D131" i="10"/>
  <c r="D216" i="10"/>
  <c r="D612" i="10"/>
  <c r="D55" i="10"/>
  <c r="D58" i="10"/>
  <c r="D140" i="10"/>
  <c r="D392" i="10"/>
  <c r="D54" i="10"/>
  <c r="D388" i="10"/>
  <c r="D700" i="10"/>
  <c r="D417" i="10"/>
  <c r="D545" i="10"/>
  <c r="D673" i="10"/>
  <c r="D799" i="10"/>
  <c r="D863" i="10"/>
  <c r="D927" i="10"/>
  <c r="D991" i="10"/>
  <c r="D822" i="10"/>
  <c r="D886" i="10"/>
  <c r="D950" i="10"/>
  <c r="D17" i="10"/>
  <c r="D145" i="10"/>
  <c r="D20" i="10"/>
  <c r="D126" i="10"/>
  <c r="D230" i="10"/>
  <c r="D354" i="10"/>
  <c r="D251" i="10"/>
  <c r="D56" i="10"/>
  <c r="D332" i="10"/>
  <c r="D544" i="10"/>
  <c r="D672" i="10"/>
  <c r="D293" i="10"/>
  <c r="D421" i="10"/>
  <c r="D549" i="10"/>
  <c r="D677" i="10"/>
  <c r="D803" i="10"/>
  <c r="D931" i="10"/>
  <c r="D297" i="10"/>
  <c r="D361" i="10"/>
  <c r="D425" i="10"/>
  <c r="D489" i="10"/>
  <c r="D553" i="10"/>
  <c r="D617" i="10"/>
  <c r="D681" i="10"/>
  <c r="D745" i="10"/>
  <c r="D807" i="10"/>
  <c r="D871" i="10"/>
  <c r="D935" i="10"/>
  <c r="D999" i="10"/>
  <c r="D830" i="10"/>
  <c r="D894" i="10"/>
  <c r="D958" i="10"/>
  <c r="D33" i="10"/>
  <c r="D161" i="10"/>
  <c r="D36" i="10"/>
  <c r="D134" i="10"/>
  <c r="D246" i="10"/>
  <c r="D27" i="10"/>
  <c r="D30" i="10"/>
  <c r="D112" i="10"/>
  <c r="D364" i="10"/>
  <c r="D560" i="10"/>
  <c r="D688" i="10"/>
  <c r="D309" i="10"/>
  <c r="D437" i="10"/>
  <c r="D565" i="10"/>
  <c r="D693" i="10"/>
  <c r="D819" i="10"/>
  <c r="D947" i="10"/>
  <c r="D842" i="10"/>
  <c r="D970" i="10"/>
  <c r="D185" i="10"/>
  <c r="D146" i="10"/>
  <c r="D378" i="10"/>
  <c r="D506" i="10"/>
  <c r="D634" i="10"/>
  <c r="D762" i="10"/>
  <c r="D383" i="10"/>
  <c r="D511" i="10"/>
  <c r="D639" i="10"/>
  <c r="D767" i="10"/>
  <c r="D893" i="10"/>
  <c r="D788" i="10"/>
  <c r="D916" i="10"/>
  <c r="D186" i="10"/>
  <c r="D310" i="10"/>
  <c r="D438" i="10"/>
  <c r="D566" i="10"/>
  <c r="D694" i="10"/>
  <c r="D315" i="10"/>
  <c r="D443" i="10"/>
  <c r="D571" i="10"/>
  <c r="D699" i="10"/>
  <c r="D825" i="10"/>
  <c r="D953" i="10"/>
  <c r="D848" i="10"/>
  <c r="D976" i="10"/>
  <c r="D171" i="10"/>
  <c r="D175" i="10"/>
  <c r="D50" i="10"/>
  <c r="D157" i="10"/>
  <c r="D132" i="10"/>
  <c r="D260" i="10"/>
  <c r="D384" i="10"/>
  <c r="D35" i="10"/>
  <c r="D38" i="10"/>
  <c r="D120" i="10"/>
  <c r="D372" i="10"/>
  <c r="D564" i="10"/>
  <c r="D692" i="10"/>
  <c r="D7" i="10"/>
  <c r="D135" i="10"/>
  <c r="D10" i="10"/>
  <c r="D141" i="10"/>
  <c r="D124" i="10"/>
  <c r="D252" i="10"/>
  <c r="D376" i="10"/>
  <c r="D19" i="10"/>
  <c r="D22" i="10"/>
  <c r="D104" i="10"/>
  <c r="D356" i="10"/>
  <c r="D556" i="10"/>
  <c r="D684" i="10"/>
  <c r="D305" i="10"/>
  <c r="D95" i="10"/>
  <c r="D98" i="10"/>
  <c r="D180" i="10"/>
  <c r="D432" i="10"/>
  <c r="D69" i="10"/>
  <c r="D468" i="10"/>
  <c r="D740" i="10"/>
  <c r="D183" i="10"/>
  <c r="D173" i="10"/>
  <c r="D264" i="10"/>
  <c r="D51" i="10"/>
  <c r="D136" i="10"/>
  <c r="D572" i="10"/>
  <c r="D321" i="10"/>
  <c r="D481" i="10"/>
  <c r="D609" i="10"/>
  <c r="D737" i="10"/>
  <c r="D831" i="10"/>
  <c r="D895" i="10"/>
  <c r="D959" i="10"/>
  <c r="D790" i="10"/>
  <c r="D854" i="10"/>
  <c r="D918" i="10"/>
  <c r="D982" i="10"/>
  <c r="D81" i="10"/>
  <c r="D209" i="10"/>
  <c r="D84" i="10"/>
  <c r="D166" i="10"/>
  <c r="D290" i="10"/>
  <c r="D123" i="10"/>
  <c r="D53" i="10"/>
  <c r="D208" i="10"/>
  <c r="D460" i="10"/>
  <c r="D608" i="10"/>
  <c r="D736" i="10"/>
  <c r="D357" i="10"/>
  <c r="D485" i="10"/>
  <c r="D613" i="10"/>
  <c r="D741" i="10"/>
  <c r="D867" i="10"/>
  <c r="D995" i="10"/>
  <c r="D329" i="10"/>
  <c r="D393" i="10"/>
  <c r="D457" i="10"/>
  <c r="D521" i="10"/>
  <c r="D585" i="10"/>
  <c r="D649" i="10"/>
  <c r="D713" i="10"/>
  <c r="D775" i="10"/>
  <c r="D839" i="10"/>
  <c r="D903" i="10"/>
  <c r="D967" i="10"/>
  <c r="D798" i="10"/>
  <c r="D862" i="10"/>
  <c r="D926" i="10"/>
  <c r="D990" i="10"/>
  <c r="D97" i="10"/>
  <c r="D225" i="10"/>
  <c r="D100" i="10"/>
  <c r="D182" i="10"/>
  <c r="D306" i="10"/>
  <c r="D155" i="10"/>
  <c r="D117" i="10"/>
  <c r="D240" i="10"/>
  <c r="D492" i="10"/>
  <c r="D624" i="10"/>
  <c r="D752" i="10"/>
  <c r="D373" i="10"/>
  <c r="D501" i="10"/>
  <c r="D629" i="10"/>
  <c r="D757" i="10"/>
  <c r="D883" i="10"/>
  <c r="D778" i="10"/>
  <c r="D906" i="10"/>
  <c r="D57" i="10"/>
  <c r="D60" i="10"/>
  <c r="D266" i="10"/>
  <c r="D442" i="10"/>
  <c r="D570" i="10"/>
  <c r="D698" i="10"/>
  <c r="D319" i="10"/>
  <c r="D447" i="10"/>
  <c r="D575" i="10"/>
  <c r="D703" i="10"/>
  <c r="D829" i="10"/>
  <c r="D957" i="10"/>
  <c r="D852" i="10"/>
  <c r="D980" i="10"/>
  <c r="D250" i="10"/>
  <c r="D374" i="10"/>
  <c r="D502" i="10"/>
  <c r="D630" i="10"/>
  <c r="D758" i="10"/>
  <c r="D379" i="10"/>
  <c r="D507" i="10"/>
  <c r="D635" i="10"/>
  <c r="D763" i="10"/>
  <c r="D889" i="10"/>
  <c r="D784" i="10"/>
  <c r="D912" i="10"/>
  <c r="D43" i="10"/>
  <c r="D46" i="10"/>
  <c r="D128" i="10"/>
  <c r="D380" i="10"/>
  <c r="D568" i="10"/>
  <c r="D696" i="10"/>
  <c r="D317" i="10"/>
  <c r="D445" i="10"/>
  <c r="D573" i="10"/>
  <c r="D701" i="10"/>
  <c r="D5" i="10"/>
  <c r="D255" i="10"/>
  <c r="D64" i="10"/>
  <c r="D336" i="10"/>
  <c r="D195" i="10"/>
  <c r="D276" i="10"/>
  <c r="D644" i="10"/>
  <c r="D87" i="10"/>
  <c r="D90" i="10"/>
  <c r="D172" i="10"/>
  <c r="D424" i="10"/>
  <c r="D37" i="10"/>
  <c r="D452" i="10"/>
  <c r="D732" i="10"/>
  <c r="D433" i="10"/>
  <c r="D561" i="10"/>
  <c r="D689" i="10"/>
  <c r="D149" i="10"/>
  <c r="D256" i="10"/>
  <c r="D504" i="10"/>
  <c r="D632" i="10"/>
  <c r="D760" i="10"/>
  <c r="D381" i="10"/>
  <c r="D509" i="10"/>
  <c r="D637" i="10"/>
  <c r="D765" i="10"/>
  <c r="D127" i="10"/>
  <c r="D61" i="10"/>
  <c r="D212" i="10"/>
  <c r="D464" i="10"/>
  <c r="D197" i="10"/>
  <c r="D516" i="10"/>
  <c r="D265" i="10"/>
  <c r="D215" i="10"/>
  <c r="D237" i="10"/>
  <c r="D296" i="10"/>
  <c r="D115" i="10"/>
  <c r="D200" i="10"/>
  <c r="D604" i="10"/>
  <c r="D353" i="10"/>
  <c r="D497" i="10"/>
  <c r="D625" i="10"/>
  <c r="D753" i="10"/>
  <c r="D879" i="10"/>
  <c r="D774" i="10"/>
  <c r="D902" i="10"/>
  <c r="D49" i="10"/>
  <c r="D52" i="10"/>
  <c r="D262" i="10"/>
  <c r="D62" i="10"/>
  <c r="D396" i="10"/>
  <c r="D704" i="10"/>
  <c r="D453" i="10"/>
  <c r="D709" i="10"/>
  <c r="D963" i="10"/>
  <c r="D377" i="10"/>
  <c r="D505" i="10"/>
  <c r="D633" i="10"/>
  <c r="D761" i="10"/>
  <c r="D887" i="10"/>
  <c r="D782" i="10"/>
  <c r="D910" i="10"/>
  <c r="D65" i="10"/>
  <c r="D68" i="10"/>
  <c r="D274" i="10"/>
  <c r="D94" i="10"/>
  <c r="D428" i="10"/>
  <c r="D720" i="10"/>
  <c r="D469" i="10"/>
  <c r="D725" i="10"/>
  <c r="D979" i="10"/>
  <c r="D2" i="10"/>
  <c r="D206" i="10"/>
  <c r="D538" i="10"/>
  <c r="D287" i="10"/>
  <c r="D543" i="10"/>
  <c r="D797" i="10"/>
  <c r="D820" i="10"/>
  <c r="D218" i="10"/>
  <c r="D470" i="10"/>
  <c r="D726" i="10"/>
  <c r="D475" i="10"/>
  <c r="D731" i="10"/>
  <c r="D985" i="10"/>
  <c r="D235" i="10"/>
  <c r="D316" i="10"/>
  <c r="D664" i="10"/>
  <c r="D413" i="10"/>
  <c r="D669" i="10"/>
  <c r="D859" i="10"/>
  <c r="D987" i="10"/>
  <c r="D882" i="10"/>
  <c r="D9" i="10"/>
  <c r="D76" i="10"/>
  <c r="D282" i="10"/>
  <c r="D450" i="10"/>
  <c r="D578" i="10"/>
  <c r="D706" i="10"/>
  <c r="D327" i="10"/>
  <c r="D455" i="10"/>
  <c r="D583" i="10"/>
  <c r="D711" i="10"/>
  <c r="D837" i="10"/>
  <c r="D997" i="10"/>
  <c r="D162" i="10"/>
  <c r="D414" i="10"/>
  <c r="D670" i="10"/>
  <c r="D419" i="10"/>
  <c r="D675" i="10"/>
  <c r="D929" i="10"/>
  <c r="D952" i="10"/>
  <c r="D908" i="10"/>
  <c r="D302" i="10"/>
  <c r="D558" i="10"/>
  <c r="D307" i="10"/>
  <c r="D890" i="10"/>
  <c r="D25" i="10"/>
  <c r="D28" i="10"/>
  <c r="D238" i="10"/>
  <c r="D426" i="10"/>
  <c r="D554" i="10"/>
  <c r="D682" i="10"/>
  <c r="D303" i="10"/>
  <c r="D431" i="10"/>
  <c r="D559" i="10"/>
  <c r="D687" i="10"/>
  <c r="D813" i="10"/>
  <c r="D941" i="10"/>
  <c r="D836" i="10"/>
  <c r="D964" i="10"/>
  <c r="D234" i="10"/>
  <c r="D358" i="10"/>
  <c r="D486" i="10"/>
  <c r="D614" i="10"/>
  <c r="D742" i="10"/>
  <c r="D363" i="10"/>
  <c r="D491" i="10"/>
  <c r="D619" i="10"/>
  <c r="D747" i="10"/>
  <c r="D873" i="10"/>
  <c r="D1001" i="10"/>
  <c r="D896" i="10"/>
  <c r="D11" i="10"/>
  <c r="D14" i="10"/>
  <c r="D88" i="10"/>
  <c r="D348" i="10"/>
  <c r="D552" i="10"/>
  <c r="D680" i="10"/>
  <c r="D301" i="10"/>
  <c r="D429" i="10"/>
  <c r="D557" i="10"/>
  <c r="D685" i="10"/>
  <c r="D811" i="10"/>
  <c r="D939" i="10"/>
  <c r="D834" i="10"/>
  <c r="D962" i="10"/>
  <c r="D169" i="10"/>
  <c r="D138" i="10"/>
  <c r="D370" i="10"/>
  <c r="D498" i="10"/>
  <c r="D626" i="10"/>
  <c r="D754" i="10"/>
  <c r="D375" i="10"/>
  <c r="D503" i="10"/>
  <c r="D631" i="10"/>
  <c r="D759" i="10"/>
  <c r="D885" i="10"/>
  <c r="D860" i="10"/>
  <c r="D258" i="10"/>
  <c r="D510" i="10"/>
  <c r="D766" i="10"/>
  <c r="D515" i="10"/>
  <c r="D768" i="10"/>
  <c r="D792" i="10"/>
  <c r="D981" i="10"/>
  <c r="D270" i="10"/>
  <c r="D654" i="10"/>
  <c r="D531" i="10"/>
  <c r="D785" i="10"/>
  <c r="D808" i="10"/>
  <c r="D590" i="10"/>
  <c r="D499" i="10"/>
  <c r="D755" i="10"/>
  <c r="D776" i="10"/>
  <c r="D191" i="10"/>
  <c r="D189" i="10"/>
  <c r="D67" i="10"/>
  <c r="D580" i="10"/>
  <c r="D26" i="10"/>
  <c r="D360" i="10"/>
  <c r="D324" i="10"/>
  <c r="D465" i="10"/>
  <c r="D721" i="10"/>
  <c r="D975" i="10"/>
  <c r="D998" i="10"/>
  <c r="D198" i="10"/>
  <c r="D268" i="10"/>
  <c r="D517" i="10"/>
  <c r="D899" i="10"/>
  <c r="D473" i="10"/>
  <c r="D729" i="10"/>
  <c r="D983" i="10"/>
  <c r="D4" i="10"/>
  <c r="D245" i="10"/>
  <c r="D656" i="10"/>
  <c r="D787" i="10"/>
  <c r="D938" i="10"/>
  <c r="D602" i="10"/>
  <c r="D607" i="10"/>
  <c r="D884" i="10"/>
  <c r="D534" i="10"/>
  <c r="D539" i="10"/>
  <c r="D816" i="10"/>
  <c r="D192" i="10"/>
  <c r="D728" i="10"/>
  <c r="D733" i="10"/>
  <c r="D786" i="10"/>
  <c r="D201" i="10"/>
  <c r="D418" i="10"/>
  <c r="D610" i="10"/>
  <c r="D359" i="10"/>
  <c r="D615" i="10"/>
  <c r="D933" i="10"/>
  <c r="D350" i="10"/>
  <c r="D355" i="10"/>
  <c r="D865" i="10"/>
  <c r="D844" i="10"/>
  <c r="D494" i="10"/>
  <c r="D858" i="10"/>
  <c r="D89" i="10"/>
  <c r="D298" i="10"/>
  <c r="D586" i="10"/>
  <c r="D463" i="10"/>
  <c r="D719" i="10"/>
  <c r="D909" i="10"/>
  <c r="D996" i="10"/>
  <c r="D390" i="10"/>
  <c r="D646" i="10"/>
  <c r="D395" i="10"/>
  <c r="D651" i="10"/>
  <c r="D905" i="10"/>
  <c r="D928" i="10"/>
  <c r="D78" i="10"/>
  <c r="D284" i="10"/>
  <c r="D648" i="10"/>
  <c r="D397" i="10"/>
  <c r="D653" i="10"/>
  <c r="D843" i="10"/>
  <c r="D930" i="10"/>
  <c r="D106" i="10"/>
  <c r="D466" i="10"/>
  <c r="D722" i="10"/>
  <c r="D471" i="10"/>
  <c r="D727" i="10"/>
  <c r="D796" i="10"/>
  <c r="D446" i="10"/>
  <c r="D451" i="10"/>
  <c r="D961" i="10"/>
  <c r="D940" i="10"/>
  <c r="D275" i="10"/>
  <c r="D849" i="10"/>
  <c r="D462" i="10"/>
  <c r="D691" i="10"/>
  <c r="D968" i="10"/>
  <c r="D148" i="10"/>
  <c r="D70" i="10"/>
  <c r="D708" i="10"/>
  <c r="D109" i="10"/>
  <c r="D488" i="10"/>
  <c r="D540" i="10"/>
  <c r="D401" i="10"/>
  <c r="D657" i="10"/>
  <c r="D815" i="10"/>
  <c r="D838" i="10"/>
  <c r="D177" i="10"/>
  <c r="D59" i="10"/>
  <c r="D576" i="10"/>
  <c r="D581" i="10"/>
  <c r="D313" i="10"/>
  <c r="D569" i="10"/>
  <c r="D823" i="10"/>
  <c r="D846" i="10"/>
  <c r="D193" i="10"/>
  <c r="D91" i="10"/>
  <c r="D592" i="10"/>
  <c r="D597" i="10"/>
  <c r="D874" i="10"/>
  <c r="D410" i="10"/>
  <c r="D415" i="10"/>
  <c r="D925" i="10"/>
  <c r="D342" i="10"/>
  <c r="D347" i="10"/>
  <c r="D857" i="10"/>
  <c r="D24" i="10"/>
  <c r="D285" i="10"/>
  <c r="D795" i="10"/>
  <c r="D818" i="10"/>
  <c r="D137" i="10"/>
  <c r="D386" i="10"/>
  <c r="D642" i="10"/>
  <c r="D391" i="10"/>
  <c r="D647" i="10"/>
  <c r="D901" i="10"/>
  <c r="D286" i="10"/>
  <c r="D291" i="10"/>
  <c r="D801" i="10"/>
  <c r="D780" i="10"/>
  <c r="D430" i="10"/>
  <c r="D826" i="10"/>
  <c r="D153" i="10"/>
  <c r="D362" i="10"/>
  <c r="D618" i="10"/>
  <c r="D367" i="10"/>
  <c r="D623" i="10"/>
  <c r="D877" i="10"/>
  <c r="D900" i="10"/>
  <c r="D294" i="10"/>
  <c r="D550" i="10"/>
  <c r="D299" i="10"/>
  <c r="D555" i="10"/>
  <c r="D809" i="10"/>
  <c r="D832" i="10"/>
  <c r="D139" i="10"/>
  <c r="D224" i="10"/>
  <c r="D616" i="10"/>
  <c r="D365" i="10"/>
  <c r="D621" i="10"/>
  <c r="D875" i="10"/>
  <c r="D898" i="10"/>
  <c r="D44" i="10"/>
  <c r="D434" i="10"/>
  <c r="D690" i="10"/>
  <c r="D439" i="10"/>
  <c r="D695" i="10"/>
  <c r="D965" i="10"/>
  <c r="D382" i="10"/>
  <c r="D387" i="10"/>
  <c r="D897" i="10"/>
  <c r="D876" i="10"/>
  <c r="D403" i="10"/>
  <c r="D913" i="10"/>
  <c r="D339" i="10"/>
  <c r="D881" i="10"/>
  <c r="D66" i="10"/>
  <c r="D152" i="10"/>
  <c r="D108" i="10"/>
  <c r="D668" i="10"/>
  <c r="D847" i="10"/>
  <c r="D241" i="10"/>
  <c r="D259" i="10"/>
  <c r="D345" i="10"/>
  <c r="D855" i="10"/>
  <c r="D214" i="10"/>
  <c r="D533" i="10"/>
  <c r="D114" i="10"/>
  <c r="D861" i="10"/>
  <c r="D283" i="10"/>
  <c r="D107" i="10"/>
  <c r="D477" i="10"/>
  <c r="D914" i="10"/>
  <c r="D546" i="10"/>
  <c r="D487" i="10"/>
  <c r="D956" i="10"/>
  <c r="D611" i="10"/>
  <c r="D242" i="10"/>
  <c r="D922" i="10"/>
  <c r="D458" i="10"/>
  <c r="D591" i="10"/>
  <c r="D868" i="10"/>
  <c r="D518" i="10"/>
  <c r="D523" i="10"/>
  <c r="D800" i="10"/>
  <c r="D160" i="10"/>
  <c r="D269" i="10"/>
  <c r="D779" i="10"/>
  <c r="D105" i="10"/>
  <c r="D594" i="10"/>
  <c r="D599" i="10"/>
  <c r="D194" i="10"/>
  <c r="D707" i="10"/>
  <c r="D334" i="10"/>
  <c r="D872" i="10"/>
  <c r="D945" i="10"/>
  <c r="D400" i="10"/>
  <c r="D151" i="10"/>
  <c r="D40" i="10"/>
  <c r="D529" i="10"/>
  <c r="D911" i="10"/>
  <c r="D934" i="10"/>
  <c r="D110" i="10"/>
  <c r="D181" i="10"/>
  <c r="D640" i="10"/>
  <c r="D645" i="10"/>
  <c r="D409" i="10"/>
  <c r="D665" i="10"/>
  <c r="D919" i="10"/>
  <c r="D942" i="10"/>
  <c r="D118" i="10"/>
  <c r="D219" i="10"/>
  <c r="D277" i="10"/>
  <c r="D661" i="10"/>
  <c r="D121" i="10"/>
  <c r="D474" i="10"/>
  <c r="D479" i="10"/>
  <c r="D989" i="10"/>
  <c r="D406" i="10"/>
  <c r="D411" i="10"/>
  <c r="D921" i="10"/>
  <c r="D21" i="10"/>
  <c r="D349" i="10"/>
  <c r="D827" i="10"/>
  <c r="D850" i="10"/>
  <c r="D73" i="10"/>
  <c r="D346" i="10"/>
  <c r="D674" i="10"/>
  <c r="D423" i="10"/>
  <c r="D679" i="10"/>
  <c r="D869" i="10"/>
  <c r="D226" i="10"/>
  <c r="D734" i="10"/>
  <c r="D739" i="10"/>
  <c r="D949" i="10"/>
  <c r="D366" i="10"/>
  <c r="D371" i="10"/>
  <c r="D217" i="10"/>
  <c r="D394" i="10"/>
  <c r="D650" i="10"/>
  <c r="D335" i="10"/>
  <c r="D527" i="10"/>
  <c r="D845" i="10"/>
  <c r="D804" i="10"/>
  <c r="D202" i="10"/>
  <c r="D454" i="10"/>
  <c r="D710" i="10"/>
  <c r="D459" i="10"/>
  <c r="D777" i="10"/>
  <c r="D969" i="10"/>
  <c r="D992" i="10"/>
  <c r="D213" i="10"/>
  <c r="D584" i="10"/>
  <c r="D333" i="10"/>
  <c r="D589" i="10"/>
  <c r="D907" i="10"/>
  <c r="D866" i="10"/>
  <c r="D233" i="10"/>
  <c r="D402" i="10"/>
  <c r="D658" i="10"/>
  <c r="D407" i="10"/>
  <c r="D663" i="10"/>
  <c r="D917" i="10"/>
  <c r="D318" i="10"/>
  <c r="D323" i="10"/>
  <c r="D833" i="10"/>
  <c r="D812" i="10"/>
  <c r="D526" i="10"/>
  <c r="D723" i="10"/>
  <c r="D1000" i="10"/>
  <c r="D563" i="10"/>
  <c r="D840" i="10"/>
  <c r="D13" i="10"/>
  <c r="D5" i="3"/>
  <c r="D2" i="3"/>
  <c r="D943" i="10"/>
  <c r="D966" i="10"/>
  <c r="D142" i="10"/>
  <c r="D144" i="10"/>
  <c r="D325" i="10"/>
  <c r="D835" i="10"/>
  <c r="D441" i="10"/>
  <c r="D697" i="10"/>
  <c r="D951" i="10"/>
  <c r="D974" i="10"/>
  <c r="D150" i="10"/>
  <c r="D176" i="10"/>
  <c r="D341" i="10"/>
  <c r="D851" i="10"/>
  <c r="D249" i="10"/>
  <c r="D666" i="10"/>
  <c r="D671" i="10"/>
  <c r="D948" i="10"/>
  <c r="D598" i="10"/>
  <c r="D603" i="10"/>
  <c r="D880" i="10"/>
  <c r="D536" i="10"/>
  <c r="D541" i="10"/>
  <c r="D923" i="10"/>
  <c r="D946" i="10"/>
  <c r="D158" i="10"/>
  <c r="D514" i="10"/>
  <c r="D263" i="10"/>
  <c r="D519" i="10"/>
  <c r="D773" i="10"/>
  <c r="D892" i="10"/>
  <c r="D542" i="10"/>
  <c r="D547" i="10"/>
  <c r="D824" i="10"/>
  <c r="D178" i="10"/>
  <c r="D686" i="10"/>
  <c r="D954" i="10"/>
  <c r="D130" i="10"/>
  <c r="D490" i="10"/>
  <c r="D746" i="10"/>
  <c r="D495" i="10"/>
  <c r="D751" i="10"/>
  <c r="D772" i="10"/>
  <c r="D170" i="10"/>
  <c r="D422" i="10"/>
  <c r="D678" i="10"/>
  <c r="D427" i="10"/>
  <c r="D683" i="10"/>
  <c r="D937" i="10"/>
  <c r="D960" i="10"/>
  <c r="D85" i="10"/>
  <c r="D476" i="10"/>
  <c r="D744" i="10"/>
  <c r="D493" i="10"/>
  <c r="D749" i="10"/>
  <c r="D770" i="10"/>
  <c r="D41" i="10"/>
  <c r="D254" i="10"/>
  <c r="D562" i="10"/>
  <c r="D311" i="10"/>
  <c r="D567" i="10"/>
  <c r="D821" i="10"/>
  <c r="D988" i="10"/>
  <c r="D638" i="10"/>
  <c r="D643" i="10"/>
  <c r="D920" i="10"/>
  <c r="D659" i="10"/>
  <c r="D627" i="10"/>
  <c r="D272" i="10"/>
  <c r="D243" i="10"/>
  <c r="D870" i="10"/>
  <c r="D771" i="10"/>
  <c r="D878" i="10"/>
  <c r="D915" i="10"/>
  <c r="D278" i="10"/>
  <c r="D444" i="10"/>
  <c r="D222" i="10"/>
  <c r="D805" i="10"/>
  <c r="D888" i="10"/>
  <c r="D92" i="10"/>
  <c r="D781" i="10"/>
  <c r="D267" i="10"/>
  <c r="D75" i="10"/>
  <c r="D525" i="10"/>
  <c r="D314" i="10"/>
  <c r="D853" i="10"/>
  <c r="D984" i="10"/>
  <c r="D435" i="10"/>
  <c r="D404" i="10"/>
  <c r="D289" i="10"/>
  <c r="D806" i="10"/>
  <c r="D322" i="10"/>
  <c r="D389" i="10"/>
  <c r="D537" i="10"/>
  <c r="D814" i="10"/>
  <c r="D338" i="10"/>
  <c r="D405" i="10"/>
  <c r="D330" i="10"/>
  <c r="D735" i="10"/>
  <c r="D662" i="10"/>
  <c r="D944" i="10"/>
  <c r="D605" i="10"/>
  <c r="D978" i="10"/>
  <c r="D482" i="10"/>
  <c r="D551" i="10"/>
  <c r="D828" i="10"/>
  <c r="D483" i="10"/>
  <c r="D972" i="10"/>
  <c r="D986" i="10"/>
  <c r="D522" i="10"/>
  <c r="D399" i="10"/>
  <c r="D973" i="10"/>
  <c r="D326" i="10"/>
  <c r="D331" i="10"/>
  <c r="D841" i="10"/>
  <c r="D203" i="10"/>
  <c r="D712" i="10"/>
  <c r="D717" i="10"/>
  <c r="D994" i="10"/>
  <c r="D530" i="10"/>
  <c r="D535" i="10"/>
  <c r="D924" i="10"/>
  <c r="D579" i="10"/>
  <c r="D210" i="10"/>
  <c r="D977" i="10"/>
  <c r="D817" i="10"/>
  <c r="D4" i="3"/>
  <c r="D6" i="3"/>
  <c r="D398" i="10"/>
  <c r="D936" i="10"/>
  <c r="D904" i="10"/>
  <c r="D23" i="10"/>
  <c r="D593" i="10"/>
  <c r="D187" i="10"/>
  <c r="D601" i="10"/>
  <c r="D300" i="10"/>
  <c r="D351" i="10"/>
  <c r="D793" i="10"/>
  <c r="D891" i="10"/>
  <c r="D738" i="10"/>
  <c r="D606" i="10"/>
  <c r="D750" i="10"/>
  <c r="D271" i="10"/>
  <c r="D261" i="10"/>
  <c r="D715" i="10"/>
  <c r="D520" i="10"/>
  <c r="D802" i="10"/>
  <c r="D343" i="10"/>
  <c r="D702" i="10"/>
  <c r="D595" i="10"/>
  <c r="D63" i="10"/>
  <c r="D236" i="10"/>
  <c r="D783" i="10"/>
  <c r="D113" i="10"/>
  <c r="D512" i="10"/>
  <c r="D794" i="10"/>
  <c r="D791" i="10"/>
  <c r="D129" i="10"/>
  <c r="D528" i="10"/>
  <c r="D810" i="10"/>
  <c r="D730" i="10"/>
  <c r="D154" i="10"/>
  <c r="D667" i="10"/>
  <c r="D600" i="10"/>
  <c r="D955" i="10"/>
  <c r="D122" i="10"/>
  <c r="D295" i="10"/>
  <c r="D743" i="10"/>
  <c r="D478" i="10"/>
  <c r="D993" i="10"/>
  <c r="D622" i="10"/>
  <c r="D174" i="10"/>
  <c r="D714" i="10"/>
  <c r="D655" i="10"/>
  <c r="D932" i="10"/>
  <c r="D582" i="10"/>
  <c r="D587" i="10"/>
  <c r="D864" i="10"/>
  <c r="D412" i="10"/>
  <c r="D461" i="10"/>
  <c r="D971" i="10"/>
  <c r="D190" i="10"/>
  <c r="D279" i="10"/>
  <c r="D789" i="10"/>
  <c r="D574" i="10"/>
  <c r="D856" i="10"/>
  <c r="D467" i="10"/>
  <c r="D718" i="10"/>
  <c r="D12" i="10"/>
  <c r="D3" i="3"/>
  <c r="D7" i="3"/>
  <c r="P4" i="2" l="1"/>
  <c r="J3" i="3" s="1"/>
  <c r="N4" i="2"/>
  <c r="H3" i="3" s="1"/>
  <c r="O4" i="2"/>
  <c r="I3" i="3" s="1"/>
  <c r="K3" i="3"/>
  <c r="K13" i="8"/>
  <c r="J13" i="8"/>
  <c r="J719" i="8"/>
  <c r="K719" i="8"/>
  <c r="K468" i="8"/>
  <c r="J468" i="8"/>
  <c r="K857" i="8"/>
  <c r="J857" i="8"/>
  <c r="K575" i="8"/>
  <c r="J575" i="8"/>
  <c r="J790" i="8"/>
  <c r="K790" i="8"/>
  <c r="J280" i="8"/>
  <c r="K280" i="8"/>
  <c r="J191" i="8"/>
  <c r="K191" i="8"/>
  <c r="K972" i="8"/>
  <c r="J972" i="8"/>
  <c r="K462" i="8"/>
  <c r="J462" i="8"/>
  <c r="J413" i="8"/>
  <c r="K413" i="8"/>
  <c r="K865" i="8"/>
  <c r="J865" i="8"/>
  <c r="K588" i="8"/>
  <c r="J588" i="8"/>
  <c r="K583" i="8"/>
  <c r="J583" i="8"/>
  <c r="J933" i="8"/>
  <c r="K933" i="8"/>
  <c r="J656" i="8"/>
  <c r="K656" i="8"/>
  <c r="J715" i="8"/>
  <c r="K715" i="8"/>
  <c r="K175" i="8"/>
  <c r="J175" i="8"/>
  <c r="J623" i="8"/>
  <c r="K623" i="8"/>
  <c r="K994" i="8"/>
  <c r="J994" i="8"/>
  <c r="J479" i="8"/>
  <c r="K479" i="8"/>
  <c r="K744" i="8"/>
  <c r="J744" i="8"/>
  <c r="K296" i="8"/>
  <c r="J296" i="8"/>
  <c r="K123" i="8"/>
  <c r="J123" i="8"/>
  <c r="J956" i="8"/>
  <c r="K956" i="8"/>
  <c r="J601" i="8"/>
  <c r="K601" i="8"/>
  <c r="K668" i="8"/>
  <c r="J668" i="8"/>
  <c r="J155" i="8"/>
  <c r="K155" i="8"/>
  <c r="J731" i="8"/>
  <c r="K731" i="8"/>
  <c r="J811" i="8"/>
  <c r="K811" i="8"/>
  <c r="K529" i="8"/>
  <c r="J529" i="8"/>
  <c r="K130" i="8"/>
  <c r="J130" i="8"/>
  <c r="J792" i="8"/>
  <c r="K792" i="8"/>
  <c r="J795" i="8"/>
  <c r="K795" i="8"/>
  <c r="K513" i="8"/>
  <c r="J513" i="8"/>
  <c r="K114" i="8"/>
  <c r="J114" i="8"/>
  <c r="J784" i="8"/>
  <c r="K784" i="8"/>
  <c r="J237" i="8"/>
  <c r="K237" i="8"/>
  <c r="K64" i="8"/>
  <c r="J64" i="8"/>
  <c r="K596" i="8"/>
  <c r="J596" i="8"/>
  <c r="K703" i="8"/>
  <c r="J703" i="8"/>
  <c r="J344" i="8"/>
  <c r="K344" i="8"/>
  <c r="K803" i="8"/>
  <c r="J803" i="8"/>
  <c r="J521" i="8"/>
  <c r="K521" i="8"/>
  <c r="K716" i="8"/>
  <c r="J716" i="8"/>
  <c r="J262" i="8"/>
  <c r="K262" i="8"/>
  <c r="J272" i="8"/>
  <c r="K272" i="8"/>
  <c r="J751" i="8"/>
  <c r="K751" i="8"/>
  <c r="K607" i="8"/>
  <c r="J607" i="8"/>
  <c r="K739" i="8"/>
  <c r="J739" i="8"/>
  <c r="J892" i="8"/>
  <c r="K892" i="8"/>
  <c r="K794" i="8"/>
  <c r="J794" i="8"/>
  <c r="J352" i="8"/>
  <c r="K352" i="8"/>
  <c r="K301" i="8"/>
  <c r="J301" i="8"/>
  <c r="J602" i="8"/>
  <c r="K602" i="8"/>
  <c r="K188" i="8"/>
  <c r="J188" i="8"/>
  <c r="J594" i="8"/>
  <c r="K594" i="8"/>
  <c r="J24" i="8"/>
  <c r="K24" i="8"/>
  <c r="J905" i="8"/>
  <c r="K905" i="8"/>
  <c r="K937" i="8"/>
  <c r="J937" i="8"/>
  <c r="J399" i="8"/>
  <c r="K399" i="8"/>
  <c r="P7" i="2"/>
  <c r="N7" i="2"/>
  <c r="F6" i="3" s="1"/>
  <c r="O7" i="2"/>
  <c r="K6" i="3"/>
  <c r="K4" i="3"/>
  <c r="N5" i="2"/>
  <c r="H4" i="3" s="1"/>
  <c r="O5" i="2"/>
  <c r="I4" i="3" s="1"/>
  <c r="P5" i="2"/>
  <c r="J4" i="3" s="1"/>
  <c r="J818" i="8"/>
  <c r="K818" i="8"/>
  <c r="K978" i="8"/>
  <c r="J978" i="8"/>
  <c r="J211" i="8"/>
  <c r="K211" i="8"/>
  <c r="K580" i="8"/>
  <c r="J580" i="8"/>
  <c r="J925" i="8"/>
  <c r="K925" i="8"/>
  <c r="J536" i="8"/>
  <c r="K536" i="8"/>
  <c r="J531" i="8"/>
  <c r="K531" i="8"/>
  <c r="K995" i="8"/>
  <c r="J995" i="8"/>
  <c r="K718" i="8"/>
  <c r="J718" i="8"/>
  <c r="K713" i="8"/>
  <c r="J713" i="8"/>
  <c r="J204" i="8"/>
  <c r="K204" i="8"/>
  <c r="K842" i="8"/>
  <c r="J842" i="8"/>
  <c r="K332" i="8"/>
  <c r="J332" i="8"/>
  <c r="J327" i="8"/>
  <c r="K327" i="8"/>
  <c r="J974" i="8"/>
  <c r="K974" i="8"/>
  <c r="J400" i="8"/>
  <c r="K400" i="8"/>
  <c r="K523" i="8"/>
  <c r="J523" i="8"/>
  <c r="J987" i="8"/>
  <c r="K987" i="8"/>
  <c r="J973" i="8"/>
  <c r="K973" i="8"/>
  <c r="K484" i="8"/>
  <c r="J484" i="8"/>
  <c r="J829" i="8"/>
  <c r="K829" i="8"/>
  <c r="K552" i="8"/>
  <c r="J552" i="8"/>
  <c r="K483" i="8"/>
  <c r="J483" i="8"/>
  <c r="J979" i="8"/>
  <c r="K979" i="8"/>
  <c r="J606" i="8"/>
  <c r="K606" i="8"/>
  <c r="K945" i="8"/>
  <c r="J945" i="8"/>
  <c r="K663" i="8"/>
  <c r="J663" i="8"/>
  <c r="J736" i="8"/>
  <c r="K736" i="8"/>
  <c r="K331" i="8"/>
  <c r="J331" i="8"/>
  <c r="J406" i="8"/>
  <c r="K406" i="8"/>
  <c r="K339" i="8"/>
  <c r="J339" i="8"/>
  <c r="J815" i="8"/>
  <c r="K815" i="8"/>
  <c r="J538" i="8"/>
  <c r="K538" i="8"/>
  <c r="J390" i="8"/>
  <c r="K390" i="8"/>
  <c r="K323" i="8"/>
  <c r="J323" i="8"/>
  <c r="J807" i="8"/>
  <c r="K807" i="8"/>
  <c r="J290" i="8"/>
  <c r="K290" i="8"/>
  <c r="K405" i="8"/>
  <c r="J405" i="8"/>
  <c r="J436" i="8"/>
  <c r="K436" i="8"/>
  <c r="K985" i="8"/>
  <c r="J985" i="8"/>
  <c r="J854" i="8"/>
  <c r="K854" i="8"/>
  <c r="J315" i="8"/>
  <c r="K315" i="8"/>
  <c r="K526" i="8"/>
  <c r="J526" i="8"/>
  <c r="J76" i="8"/>
  <c r="K76" i="8"/>
  <c r="K268" i="8"/>
  <c r="J268" i="8"/>
  <c r="J782" i="8"/>
  <c r="K782" i="8"/>
  <c r="K93" i="8"/>
  <c r="J93" i="8"/>
  <c r="K889" i="8"/>
  <c r="J889" i="8"/>
  <c r="K806" i="8"/>
  <c r="J806" i="8"/>
  <c r="K223" i="8"/>
  <c r="J223" i="8"/>
  <c r="K445" i="8"/>
  <c r="J445" i="8"/>
  <c r="J279" i="8"/>
  <c r="K279" i="8"/>
  <c r="J916" i="8"/>
  <c r="K916" i="8"/>
  <c r="J879" i="8"/>
  <c r="K879" i="8"/>
  <c r="J772" i="8"/>
  <c r="K772" i="8"/>
  <c r="J871" i="8"/>
  <c r="K871" i="8"/>
  <c r="J244" i="8"/>
  <c r="K244" i="8"/>
  <c r="K273" i="8"/>
  <c r="J273" i="8"/>
  <c r="J628" i="8"/>
  <c r="K628" i="8"/>
  <c r="K660" i="8"/>
  <c r="J660" i="8"/>
  <c r="K921" i="8"/>
  <c r="J921" i="8"/>
  <c r="K644" i="8"/>
  <c r="J644" i="8"/>
  <c r="K639" i="8"/>
  <c r="J639" i="8"/>
  <c r="J989" i="8"/>
  <c r="K989" i="8"/>
  <c r="J822" i="8"/>
  <c r="K822" i="8"/>
  <c r="J568" i="8"/>
  <c r="K568" i="8"/>
  <c r="J312" i="8"/>
  <c r="K312" i="8"/>
  <c r="K563" i="8"/>
  <c r="J563" i="8"/>
  <c r="J255" i="8"/>
  <c r="K255" i="8"/>
  <c r="J42" i="8"/>
  <c r="K42" i="8"/>
  <c r="K771" i="8"/>
  <c r="J771" i="8"/>
  <c r="K750" i="8"/>
  <c r="J750" i="8"/>
  <c r="K494" i="8"/>
  <c r="J494" i="8"/>
  <c r="K745" i="8"/>
  <c r="J745" i="8"/>
  <c r="J477" i="8"/>
  <c r="K477" i="8"/>
  <c r="J86" i="8"/>
  <c r="K86" i="8"/>
  <c r="K961" i="8"/>
  <c r="J961" i="8"/>
  <c r="K938" i="8"/>
  <c r="J938" i="8"/>
  <c r="K684" i="8"/>
  <c r="J684" i="8"/>
  <c r="K428" i="8"/>
  <c r="J428" i="8"/>
  <c r="K679" i="8"/>
  <c r="J679" i="8"/>
  <c r="J423" i="8"/>
  <c r="K423" i="8"/>
  <c r="J171" i="8"/>
  <c r="K171" i="8"/>
  <c r="J773" i="8"/>
  <c r="K773" i="8"/>
  <c r="J752" i="8"/>
  <c r="K752" i="8"/>
  <c r="J496" i="8"/>
  <c r="K496" i="8"/>
  <c r="J747" i="8"/>
  <c r="K747" i="8"/>
  <c r="K491" i="8"/>
  <c r="J491" i="8"/>
  <c r="K131" i="8"/>
  <c r="J131" i="8"/>
  <c r="J955" i="8"/>
  <c r="K955" i="8"/>
  <c r="J687" i="8"/>
  <c r="K687" i="8"/>
  <c r="K179" i="8"/>
  <c r="J179" i="8"/>
  <c r="K825" i="8"/>
  <c r="J825" i="8"/>
  <c r="K548" i="8"/>
  <c r="J548" i="8"/>
  <c r="J543" i="8"/>
  <c r="K543" i="8"/>
  <c r="J893" i="8"/>
  <c r="K893" i="8"/>
  <c r="K774" i="8"/>
  <c r="J774" i="8"/>
  <c r="K520" i="8"/>
  <c r="J520" i="8"/>
  <c r="K264" i="8"/>
  <c r="J264" i="8"/>
  <c r="K515" i="8"/>
  <c r="J515" i="8"/>
  <c r="K159" i="8"/>
  <c r="J159" i="8"/>
  <c r="J947" i="8"/>
  <c r="K947" i="8"/>
  <c r="J924" i="8"/>
  <c r="K924" i="8"/>
  <c r="J542" i="8"/>
  <c r="K542" i="8"/>
  <c r="K537" i="8"/>
  <c r="J537" i="8"/>
  <c r="K881" i="8"/>
  <c r="J881" i="8"/>
  <c r="K604" i="8"/>
  <c r="J604" i="8"/>
  <c r="K599" i="8"/>
  <c r="J599" i="8"/>
  <c r="J949" i="8"/>
  <c r="K949" i="8"/>
  <c r="J672" i="8"/>
  <c r="K672" i="8"/>
  <c r="J667" i="8"/>
  <c r="K667" i="8"/>
  <c r="K250" i="8"/>
  <c r="J250" i="8"/>
  <c r="J852" i="8"/>
  <c r="K852" i="8"/>
  <c r="J342" i="8"/>
  <c r="K342" i="8"/>
  <c r="K177" i="8"/>
  <c r="J177" i="8"/>
  <c r="K151" i="8"/>
  <c r="J151" i="8"/>
  <c r="J975" i="8"/>
  <c r="K975" i="8"/>
  <c r="J952" i="8"/>
  <c r="K952" i="8"/>
  <c r="J698" i="8"/>
  <c r="K698" i="8"/>
  <c r="J442" i="8"/>
  <c r="K442" i="8"/>
  <c r="J836" i="8"/>
  <c r="K836" i="8"/>
  <c r="J326" i="8"/>
  <c r="K326" i="8"/>
  <c r="K145" i="8"/>
  <c r="J145" i="8"/>
  <c r="K143" i="8"/>
  <c r="J143" i="8"/>
  <c r="J967" i="8"/>
  <c r="K967" i="8"/>
  <c r="J944" i="8"/>
  <c r="K944" i="8"/>
  <c r="P3" i="2"/>
  <c r="N3" i="2"/>
  <c r="O3" i="2"/>
  <c r="N6" i="2"/>
  <c r="K5" i="3"/>
  <c r="H5" i="3"/>
  <c r="P6" i="2"/>
  <c r="J5" i="3" s="1"/>
  <c r="O6" i="2"/>
  <c r="I5" i="3"/>
  <c r="J14" i="8"/>
  <c r="K14" i="8"/>
  <c r="J841" i="8"/>
  <c r="K841" i="8"/>
  <c r="J564" i="8"/>
  <c r="K564" i="8"/>
  <c r="K1001" i="8"/>
  <c r="J1001" i="8"/>
  <c r="K724" i="8"/>
  <c r="J724" i="8"/>
  <c r="J527" i="8"/>
  <c r="K527" i="8"/>
  <c r="J813" i="8"/>
  <c r="K813" i="8"/>
  <c r="K834" i="8"/>
  <c r="J834" i="8"/>
  <c r="K324" i="8"/>
  <c r="J324" i="8"/>
  <c r="J319" i="8"/>
  <c r="K319" i="8"/>
  <c r="J918" i="8"/>
  <c r="K918" i="8"/>
  <c r="J664" i="8"/>
  <c r="K664" i="8"/>
  <c r="J408" i="8"/>
  <c r="K408" i="8"/>
  <c r="J659" i="8"/>
  <c r="K659" i="8"/>
  <c r="J403" i="8"/>
  <c r="K403" i="8"/>
  <c r="J234" i="8"/>
  <c r="K234" i="8"/>
  <c r="K867" i="8"/>
  <c r="J867" i="8"/>
  <c r="K908" i="8"/>
  <c r="J908" i="8"/>
  <c r="K590" i="8"/>
  <c r="J590" i="8"/>
  <c r="K334" i="8"/>
  <c r="J334" i="8"/>
  <c r="K585" i="8"/>
  <c r="J585" i="8"/>
  <c r="J214" i="8"/>
  <c r="K214" i="8"/>
  <c r="K993" i="8"/>
  <c r="J993" i="8"/>
  <c r="K970" i="8"/>
  <c r="J970" i="8"/>
  <c r="K778" i="8"/>
  <c r="J778" i="8"/>
  <c r="K460" i="8"/>
  <c r="J460" i="8"/>
  <c r="K711" i="8"/>
  <c r="J711" i="8"/>
  <c r="J455" i="8"/>
  <c r="K455" i="8"/>
  <c r="J203" i="8"/>
  <c r="K203" i="8"/>
  <c r="J805" i="8"/>
  <c r="K805" i="8"/>
  <c r="J846" i="8"/>
  <c r="K846" i="8"/>
  <c r="J528" i="8"/>
  <c r="K528" i="8"/>
  <c r="J336" i="8"/>
  <c r="K336" i="8"/>
  <c r="J651" i="8"/>
  <c r="K651" i="8"/>
  <c r="K395" i="8"/>
  <c r="J395" i="8"/>
  <c r="K218" i="8"/>
  <c r="J218" i="8"/>
  <c r="J372" i="8"/>
  <c r="K372" i="8"/>
  <c r="K367" i="8"/>
  <c r="J367" i="8"/>
  <c r="J950" i="8"/>
  <c r="K950" i="8"/>
  <c r="K740" i="8"/>
  <c r="J740" i="8"/>
  <c r="K735" i="8"/>
  <c r="J735" i="8"/>
  <c r="J227" i="8"/>
  <c r="K227" i="8"/>
  <c r="J870" i="8"/>
  <c r="K870" i="8"/>
  <c r="K680" i="8"/>
  <c r="J680" i="8"/>
  <c r="K424" i="8"/>
  <c r="J424" i="8"/>
  <c r="K675" i="8"/>
  <c r="J675" i="8"/>
  <c r="K347" i="8"/>
  <c r="J347" i="8"/>
  <c r="K74" i="8"/>
  <c r="J74" i="8"/>
  <c r="J851" i="8"/>
  <c r="K851" i="8"/>
  <c r="J828" i="8"/>
  <c r="K828" i="8"/>
  <c r="J350" i="8"/>
  <c r="K350" i="8"/>
  <c r="K22" i="8"/>
  <c r="J22" i="8"/>
  <c r="K922" i="8"/>
  <c r="J922" i="8"/>
  <c r="K412" i="8"/>
  <c r="J412" i="8"/>
  <c r="J407" i="8"/>
  <c r="K407" i="8"/>
  <c r="J990" i="8"/>
  <c r="K990" i="8"/>
  <c r="J480" i="8"/>
  <c r="K480" i="8"/>
  <c r="K475" i="8"/>
  <c r="J475" i="8"/>
  <c r="K122" i="8"/>
  <c r="J122" i="8"/>
  <c r="J662" i="8"/>
  <c r="K662" i="8"/>
  <c r="J278" i="8"/>
  <c r="K278" i="8"/>
  <c r="K220" i="8"/>
  <c r="J220" i="8"/>
  <c r="K119" i="8"/>
  <c r="J119" i="8"/>
  <c r="J943" i="8"/>
  <c r="K943" i="8"/>
  <c r="J920" i="8"/>
  <c r="K920" i="8"/>
  <c r="J666" i="8"/>
  <c r="K666" i="8"/>
  <c r="J410" i="8"/>
  <c r="K410" i="8"/>
  <c r="J646" i="8"/>
  <c r="K646" i="8"/>
  <c r="J641" i="8"/>
  <c r="K641" i="8"/>
  <c r="K182" i="8"/>
  <c r="J182" i="8"/>
  <c r="K111" i="8"/>
  <c r="J111" i="8"/>
  <c r="J935" i="8"/>
  <c r="K935" i="8"/>
  <c r="J912" i="8"/>
  <c r="K912" i="8"/>
  <c r="J530" i="8"/>
  <c r="K530" i="8"/>
  <c r="J41" i="8"/>
  <c r="K41" i="8"/>
  <c r="J152" i="8"/>
  <c r="K152" i="8"/>
  <c r="K401" i="8"/>
  <c r="J401" i="8"/>
  <c r="J946" i="8"/>
  <c r="K946" i="8"/>
  <c r="K873" i="8"/>
  <c r="J873" i="8"/>
  <c r="J335" i="8"/>
  <c r="K335" i="8"/>
  <c r="K708" i="8"/>
  <c r="J708" i="8"/>
  <c r="J195" i="8"/>
  <c r="K195" i="8"/>
  <c r="J600" i="8"/>
  <c r="K600" i="8"/>
  <c r="K595" i="8"/>
  <c r="J595" i="8"/>
  <c r="J106" i="8"/>
  <c r="K106" i="8"/>
  <c r="K780" i="8"/>
  <c r="J780" i="8"/>
  <c r="K270" i="8"/>
  <c r="J270" i="8"/>
  <c r="J161" i="8"/>
  <c r="K161" i="8"/>
  <c r="K801" i="8"/>
  <c r="J801" i="8"/>
  <c r="K524" i="8"/>
  <c r="J524" i="8"/>
  <c r="J519" i="8"/>
  <c r="K519" i="8"/>
  <c r="J869" i="8"/>
  <c r="K869" i="8"/>
  <c r="J592" i="8"/>
  <c r="K592" i="8"/>
  <c r="K459" i="8"/>
  <c r="J459" i="8"/>
  <c r="J923" i="8"/>
  <c r="K923" i="8"/>
  <c r="K243" i="8"/>
  <c r="J243" i="8"/>
  <c r="K612" i="8"/>
  <c r="J612" i="8"/>
  <c r="J957" i="8"/>
  <c r="K957" i="8"/>
  <c r="K488" i="8"/>
  <c r="J488" i="8"/>
  <c r="K547" i="8"/>
  <c r="J547" i="8"/>
  <c r="J915" i="8"/>
  <c r="K915" i="8"/>
  <c r="J478" i="8"/>
  <c r="K478" i="8"/>
  <c r="K108" i="8"/>
  <c r="J108" i="8"/>
  <c r="K284" i="8"/>
  <c r="J284" i="8"/>
  <c r="J862" i="8"/>
  <c r="K862" i="8"/>
  <c r="K115" i="8"/>
  <c r="J115" i="8"/>
  <c r="J534" i="8"/>
  <c r="K534" i="8"/>
  <c r="K215" i="8"/>
  <c r="J215" i="8"/>
  <c r="J856" i="8"/>
  <c r="K856" i="8"/>
  <c r="J346" i="8"/>
  <c r="K346" i="8"/>
  <c r="J260" i="8"/>
  <c r="K260" i="8"/>
  <c r="K242" i="8"/>
  <c r="J242" i="8"/>
  <c r="J848" i="8"/>
  <c r="K848" i="8"/>
  <c r="J669" i="8"/>
  <c r="K669" i="8"/>
  <c r="J109" i="8"/>
  <c r="K109" i="8"/>
  <c r="J153" i="8"/>
  <c r="K153" i="8"/>
  <c r="K67" i="8"/>
  <c r="J67" i="8"/>
  <c r="J882" i="8"/>
  <c r="K882" i="8"/>
  <c r="J340" i="8"/>
  <c r="K340" i="8"/>
  <c r="K914" i="8"/>
  <c r="J914" i="8"/>
  <c r="K404" i="8"/>
  <c r="J404" i="8"/>
  <c r="J877" i="8"/>
  <c r="K877" i="8"/>
  <c r="K898" i="8"/>
  <c r="J898" i="8"/>
  <c r="K388" i="8"/>
  <c r="J388" i="8"/>
  <c r="J383" i="8"/>
  <c r="K383" i="8"/>
  <c r="J966" i="8"/>
  <c r="K966" i="8"/>
  <c r="J696" i="8"/>
  <c r="K696" i="8"/>
  <c r="J440" i="8"/>
  <c r="K440" i="8"/>
  <c r="J691" i="8"/>
  <c r="K691" i="8"/>
  <c r="J435" i="8"/>
  <c r="K435" i="8"/>
  <c r="J45" i="8"/>
  <c r="K45" i="8"/>
  <c r="K899" i="8"/>
  <c r="J899" i="8"/>
  <c r="K876" i="8"/>
  <c r="J876" i="8"/>
  <c r="K622" i="8"/>
  <c r="J622" i="8"/>
  <c r="K366" i="8"/>
  <c r="J366" i="8"/>
  <c r="K617" i="8"/>
  <c r="J617" i="8"/>
  <c r="J225" i="8"/>
  <c r="K225" i="8"/>
  <c r="J140" i="8"/>
  <c r="K140" i="8"/>
  <c r="K833" i="8"/>
  <c r="J833" i="8"/>
  <c r="K810" i="8"/>
  <c r="J810" i="8"/>
  <c r="K556" i="8"/>
  <c r="J556" i="8"/>
  <c r="K300" i="8"/>
  <c r="J300" i="8"/>
  <c r="J551" i="8"/>
  <c r="K551" i="8"/>
  <c r="J295" i="8"/>
  <c r="K295" i="8"/>
  <c r="J901" i="8"/>
  <c r="K901" i="8"/>
  <c r="J878" i="8"/>
  <c r="K878" i="8"/>
  <c r="J624" i="8"/>
  <c r="K624" i="8"/>
  <c r="J368" i="8"/>
  <c r="K368" i="8"/>
  <c r="J619" i="8"/>
  <c r="K619" i="8"/>
  <c r="K363" i="8"/>
  <c r="J363" i="8"/>
  <c r="K154" i="8"/>
  <c r="J154" i="8"/>
  <c r="J827" i="8"/>
  <c r="K827" i="8"/>
  <c r="K431" i="8"/>
  <c r="J431" i="8"/>
  <c r="J781" i="8"/>
  <c r="K781" i="8"/>
  <c r="K802" i="8"/>
  <c r="J802" i="8"/>
  <c r="K292" i="8"/>
  <c r="J292" i="8"/>
  <c r="J287" i="8"/>
  <c r="K287" i="8"/>
  <c r="J902" i="8"/>
  <c r="K902" i="8"/>
  <c r="K648" i="8"/>
  <c r="J648" i="8"/>
  <c r="K392" i="8"/>
  <c r="J392" i="8"/>
  <c r="K643" i="8"/>
  <c r="J643" i="8"/>
  <c r="K387" i="8"/>
  <c r="J387" i="8"/>
  <c r="K138" i="8"/>
  <c r="J138" i="8"/>
  <c r="J819" i="8"/>
  <c r="K819" i="8"/>
  <c r="J796" i="8"/>
  <c r="K796" i="8"/>
  <c r="J286" i="8"/>
  <c r="K286" i="8"/>
  <c r="K25" i="8"/>
  <c r="J25" i="8"/>
  <c r="K858" i="8"/>
  <c r="J858" i="8"/>
  <c r="K348" i="8"/>
  <c r="J348" i="8"/>
  <c r="J343" i="8"/>
  <c r="K343" i="8"/>
  <c r="J926" i="8"/>
  <c r="K926" i="8"/>
  <c r="J416" i="8"/>
  <c r="K416" i="8"/>
  <c r="K411" i="8"/>
  <c r="J411" i="8"/>
  <c r="J875" i="8"/>
  <c r="K875" i="8"/>
  <c r="J598" i="8"/>
  <c r="K598" i="8"/>
  <c r="J593" i="8"/>
  <c r="K593" i="8"/>
  <c r="K92" i="8"/>
  <c r="J92" i="8"/>
  <c r="K194" i="8"/>
  <c r="J194" i="8"/>
  <c r="J847" i="8"/>
  <c r="K847" i="8"/>
  <c r="J824" i="8"/>
  <c r="K824" i="8"/>
  <c r="J570" i="8"/>
  <c r="K570" i="8"/>
  <c r="J314" i="8"/>
  <c r="K314" i="8"/>
  <c r="J582" i="8"/>
  <c r="K582" i="8"/>
  <c r="J577" i="8"/>
  <c r="K577" i="8"/>
  <c r="K60" i="8"/>
  <c r="J60" i="8"/>
  <c r="K178" i="8"/>
  <c r="J178" i="8"/>
  <c r="J839" i="8"/>
  <c r="K839" i="8"/>
  <c r="J816" i="8"/>
  <c r="K816" i="8"/>
  <c r="J658" i="8"/>
  <c r="K658" i="8"/>
  <c r="J402" i="8"/>
  <c r="K402" i="8"/>
  <c r="K541" i="8"/>
  <c r="J541" i="8"/>
  <c r="J489" i="8"/>
  <c r="K489" i="8"/>
  <c r="J110" i="8"/>
  <c r="K110" i="8"/>
  <c r="J709" i="8"/>
  <c r="K709" i="8"/>
  <c r="J71" i="8"/>
  <c r="K71" i="8"/>
  <c r="K149" i="8"/>
  <c r="J149" i="8"/>
  <c r="J969" i="8"/>
  <c r="K969" i="8"/>
  <c r="J692" i="8"/>
  <c r="K692" i="8"/>
  <c r="K463" i="8"/>
  <c r="J463" i="8"/>
  <c r="K850" i="8"/>
  <c r="J850" i="8"/>
  <c r="K276" i="8"/>
  <c r="J276" i="8"/>
  <c r="J941" i="8"/>
  <c r="K941" i="8"/>
  <c r="K962" i="8"/>
  <c r="J962" i="8"/>
  <c r="K452" i="8"/>
  <c r="J452" i="8"/>
  <c r="J447" i="8"/>
  <c r="K447" i="8"/>
  <c r="J797" i="8"/>
  <c r="K797" i="8"/>
  <c r="J728" i="8"/>
  <c r="K728" i="8"/>
  <c r="J472" i="8"/>
  <c r="K472" i="8"/>
  <c r="J723" i="8"/>
  <c r="K723" i="8"/>
  <c r="J467" i="8"/>
  <c r="K467" i="8"/>
  <c r="J107" i="8"/>
  <c r="K107" i="8"/>
  <c r="K931" i="8"/>
  <c r="J931" i="8"/>
  <c r="K844" i="8"/>
  <c r="J844" i="8"/>
  <c r="K654" i="8"/>
  <c r="J654" i="8"/>
  <c r="K398" i="8"/>
  <c r="J398" i="8"/>
  <c r="K649" i="8"/>
  <c r="J649" i="8"/>
  <c r="J285" i="8"/>
  <c r="K285" i="8"/>
  <c r="J79" i="8"/>
  <c r="K79" i="8"/>
  <c r="K929" i="8"/>
  <c r="J929" i="8"/>
  <c r="K906" i="8"/>
  <c r="J906" i="8"/>
  <c r="K652" i="8"/>
  <c r="J652" i="8"/>
  <c r="K396" i="8"/>
  <c r="J396" i="8"/>
  <c r="K647" i="8"/>
  <c r="J647" i="8"/>
  <c r="J391" i="8"/>
  <c r="K391" i="8"/>
  <c r="J997" i="8"/>
  <c r="K997" i="8"/>
  <c r="J910" i="8"/>
  <c r="K910" i="8"/>
  <c r="J720" i="8"/>
  <c r="K720" i="8"/>
  <c r="J464" i="8"/>
  <c r="K464" i="8"/>
  <c r="J587" i="8"/>
  <c r="K587" i="8"/>
  <c r="K299" i="8"/>
  <c r="J299" i="8"/>
  <c r="K90" i="8"/>
  <c r="J90" i="8"/>
  <c r="J859" i="8"/>
  <c r="K859" i="8"/>
  <c r="K495" i="8"/>
  <c r="J495" i="8"/>
  <c r="J845" i="8"/>
  <c r="K845" i="8"/>
  <c r="K866" i="8"/>
  <c r="J866" i="8"/>
  <c r="K356" i="8"/>
  <c r="J356" i="8"/>
  <c r="J351" i="8"/>
  <c r="K351" i="8"/>
  <c r="J934" i="8"/>
  <c r="K934" i="8"/>
  <c r="K616" i="8"/>
  <c r="J616" i="8"/>
  <c r="K360" i="8"/>
  <c r="J360" i="8"/>
  <c r="J611" i="8"/>
  <c r="K611" i="8"/>
  <c r="K419" i="8"/>
  <c r="J419" i="8"/>
  <c r="K202" i="8"/>
  <c r="J202" i="8"/>
  <c r="J787" i="8"/>
  <c r="K787" i="8"/>
  <c r="J734" i="8"/>
  <c r="K734" i="8"/>
  <c r="J729" i="8"/>
  <c r="K729" i="8"/>
  <c r="K193" i="8"/>
  <c r="J193" i="8"/>
  <c r="K817" i="8"/>
  <c r="J817" i="8"/>
  <c r="K540" i="8"/>
  <c r="J540" i="8"/>
  <c r="J535" i="8"/>
  <c r="K535" i="8"/>
  <c r="J885" i="8"/>
  <c r="K885" i="8"/>
  <c r="J608" i="8"/>
  <c r="K608" i="8"/>
  <c r="J603" i="8"/>
  <c r="K603" i="8"/>
  <c r="J939" i="8"/>
  <c r="K939" i="8"/>
  <c r="J788" i="8"/>
  <c r="K788" i="8"/>
  <c r="J657" i="8"/>
  <c r="K657" i="8"/>
  <c r="K246" i="8"/>
  <c r="J246" i="8"/>
  <c r="K5" i="8"/>
  <c r="J5" i="8"/>
  <c r="J984" i="8"/>
  <c r="K984" i="8"/>
  <c r="J730" i="8"/>
  <c r="K730" i="8"/>
  <c r="J474" i="8"/>
  <c r="K474" i="8"/>
  <c r="J900" i="8"/>
  <c r="K900" i="8"/>
  <c r="J518" i="8"/>
  <c r="K518" i="8"/>
  <c r="K269" i="8"/>
  <c r="J269" i="8"/>
  <c r="K199" i="8"/>
  <c r="J199" i="8"/>
  <c r="J999" i="8"/>
  <c r="K999" i="8"/>
  <c r="J976" i="8"/>
  <c r="K976" i="8"/>
  <c r="J722" i="8"/>
  <c r="K722" i="8"/>
  <c r="J466" i="8"/>
  <c r="K466" i="8"/>
  <c r="K325" i="8"/>
  <c r="J325" i="8"/>
  <c r="J361" i="8"/>
  <c r="K361" i="8"/>
  <c r="J27" i="8"/>
  <c r="K27" i="8"/>
  <c r="J581" i="8"/>
  <c r="K581" i="8"/>
  <c r="J68" i="8"/>
  <c r="K68" i="8"/>
  <c r="K190" i="8"/>
  <c r="J190" i="8"/>
  <c r="K192" i="8"/>
  <c r="J192" i="8"/>
  <c r="J777" i="8"/>
  <c r="K777" i="8"/>
  <c r="J756" i="8"/>
  <c r="K756" i="8"/>
  <c r="J500" i="8"/>
  <c r="K500" i="8"/>
  <c r="J591" i="8"/>
  <c r="K591" i="8"/>
  <c r="K809" i="8"/>
  <c r="J809" i="8"/>
  <c r="K786" i="8"/>
  <c r="J786" i="8"/>
  <c r="K532" i="8"/>
  <c r="J532" i="8"/>
  <c r="K655" i="8"/>
  <c r="J655" i="8"/>
  <c r="J271" i="8"/>
  <c r="K271" i="8"/>
  <c r="J982" i="8"/>
  <c r="K982" i="8"/>
  <c r="K793" i="8"/>
  <c r="J793" i="8"/>
  <c r="K769" i="8"/>
  <c r="J769" i="8"/>
  <c r="K516" i="8"/>
  <c r="J516" i="8"/>
  <c r="K767" i="8"/>
  <c r="J767" i="8"/>
  <c r="J511" i="8"/>
  <c r="K511" i="8"/>
  <c r="J259" i="8"/>
  <c r="K259" i="8"/>
  <c r="J861" i="8"/>
  <c r="K861" i="8"/>
  <c r="J886" i="8"/>
  <c r="K886" i="8"/>
  <c r="J760" i="8"/>
  <c r="K760" i="8"/>
  <c r="J632" i="8"/>
  <c r="K632" i="8"/>
  <c r="J504" i="8"/>
  <c r="K504" i="8"/>
  <c r="J376" i="8"/>
  <c r="K376" i="8"/>
  <c r="J755" i="8"/>
  <c r="K755" i="8"/>
  <c r="K627" i="8"/>
  <c r="J627" i="8"/>
  <c r="J499" i="8"/>
  <c r="K499" i="8"/>
  <c r="J371" i="8"/>
  <c r="K371" i="8"/>
  <c r="J139" i="8"/>
  <c r="K139" i="8"/>
  <c r="J170" i="8"/>
  <c r="K170" i="8"/>
  <c r="K963" i="8"/>
  <c r="J963" i="8"/>
  <c r="K835" i="8"/>
  <c r="J835" i="8"/>
  <c r="K940" i="8"/>
  <c r="J940" i="8"/>
  <c r="K812" i="8"/>
  <c r="J812" i="8"/>
  <c r="K686" i="8"/>
  <c r="J686" i="8"/>
  <c r="K558" i="8"/>
  <c r="J558" i="8"/>
  <c r="K430" i="8"/>
  <c r="J430" i="8"/>
  <c r="K302" i="8"/>
  <c r="J302" i="8"/>
  <c r="K681" i="8"/>
  <c r="J681" i="8"/>
  <c r="J553" i="8"/>
  <c r="K553" i="8"/>
  <c r="J349" i="8"/>
  <c r="K349" i="8"/>
  <c r="J89" i="8"/>
  <c r="K89" i="8"/>
  <c r="J15" i="8"/>
  <c r="K15" i="8"/>
  <c r="J12" i="8"/>
  <c r="K12" i="8"/>
  <c r="K897" i="8"/>
  <c r="J897" i="8"/>
  <c r="K1002" i="8"/>
  <c r="J1002" i="8"/>
  <c r="K874" i="8"/>
  <c r="J874" i="8"/>
  <c r="K748" i="8"/>
  <c r="J748" i="8"/>
  <c r="K620" i="8"/>
  <c r="J620" i="8"/>
  <c r="K492" i="8"/>
  <c r="J492" i="8"/>
  <c r="K364" i="8"/>
  <c r="J364" i="8"/>
  <c r="K743" i="8"/>
  <c r="J743" i="8"/>
  <c r="K615" i="8"/>
  <c r="J615" i="8"/>
  <c r="J487" i="8"/>
  <c r="K487" i="8"/>
  <c r="J359" i="8"/>
  <c r="K359" i="8"/>
  <c r="J235" i="8"/>
  <c r="K235" i="8"/>
  <c r="J965" i="8"/>
  <c r="K965" i="8"/>
  <c r="J837" i="8"/>
  <c r="K837" i="8"/>
  <c r="J942" i="8"/>
  <c r="K942" i="8"/>
  <c r="J814" i="8"/>
  <c r="K814" i="8"/>
  <c r="J688" i="8"/>
  <c r="K688" i="8"/>
  <c r="J560" i="8"/>
  <c r="K560" i="8"/>
  <c r="J432" i="8"/>
  <c r="K432" i="8"/>
  <c r="J304" i="8"/>
  <c r="K304" i="8"/>
  <c r="J683" i="8"/>
  <c r="K683" i="8"/>
  <c r="K555" i="8"/>
  <c r="J555" i="8"/>
  <c r="K427" i="8"/>
  <c r="J427" i="8"/>
  <c r="K239" i="8"/>
  <c r="J239" i="8"/>
  <c r="K29" i="8"/>
  <c r="J29" i="8"/>
  <c r="K26" i="8"/>
  <c r="J26" i="8"/>
  <c r="J891" i="8"/>
  <c r="K891" i="8"/>
  <c r="J308" i="8"/>
  <c r="K308" i="8"/>
  <c r="K559" i="8"/>
  <c r="J559" i="8"/>
  <c r="K303" i="8"/>
  <c r="J303" i="8"/>
  <c r="J909" i="8"/>
  <c r="K909" i="8"/>
  <c r="K953" i="8"/>
  <c r="J953" i="8"/>
  <c r="K930" i="8"/>
  <c r="J930" i="8"/>
  <c r="K676" i="8"/>
  <c r="J676" i="8"/>
  <c r="K420" i="8"/>
  <c r="J420" i="8"/>
  <c r="K671" i="8"/>
  <c r="J671" i="8"/>
  <c r="J415" i="8"/>
  <c r="K415" i="8"/>
  <c r="J163" i="8"/>
  <c r="K163" i="8"/>
  <c r="J998" i="8"/>
  <c r="K998" i="8"/>
  <c r="K838" i="8"/>
  <c r="J838" i="8"/>
  <c r="K712" i="8"/>
  <c r="J712" i="8"/>
  <c r="K584" i="8"/>
  <c r="J584" i="8"/>
  <c r="K456" i="8"/>
  <c r="J456" i="8"/>
  <c r="K328" i="8"/>
  <c r="J328" i="8"/>
  <c r="K707" i="8"/>
  <c r="J707" i="8"/>
  <c r="J579" i="8"/>
  <c r="K579" i="8"/>
  <c r="K451" i="8"/>
  <c r="J451" i="8"/>
  <c r="K283" i="8"/>
  <c r="J283" i="8"/>
  <c r="K77" i="8"/>
  <c r="J77" i="8"/>
  <c r="K10" i="8"/>
  <c r="J10" i="8"/>
  <c r="J883" i="8"/>
  <c r="K883" i="8"/>
  <c r="J988" i="8"/>
  <c r="K988" i="8"/>
  <c r="J860" i="8"/>
  <c r="K860" i="8"/>
  <c r="J670" i="8"/>
  <c r="K670" i="8"/>
  <c r="J414" i="8"/>
  <c r="K414" i="8"/>
  <c r="J665" i="8"/>
  <c r="K665" i="8"/>
  <c r="K317" i="8"/>
  <c r="J317" i="8"/>
  <c r="K236" i="8"/>
  <c r="J236" i="8"/>
  <c r="K986" i="8"/>
  <c r="J986" i="8"/>
  <c r="K732" i="8"/>
  <c r="J732" i="8"/>
  <c r="K476" i="8"/>
  <c r="J476" i="8"/>
  <c r="K727" i="8"/>
  <c r="J727" i="8"/>
  <c r="J471" i="8"/>
  <c r="K471" i="8"/>
  <c r="J219" i="8"/>
  <c r="K219" i="8"/>
  <c r="J821" i="8"/>
  <c r="K821" i="8"/>
  <c r="J798" i="8"/>
  <c r="K798" i="8"/>
  <c r="J544" i="8"/>
  <c r="K544" i="8"/>
  <c r="J288" i="8"/>
  <c r="K288" i="8"/>
  <c r="K539" i="8"/>
  <c r="J539" i="8"/>
  <c r="K207" i="8"/>
  <c r="J207" i="8"/>
  <c r="J3" i="8"/>
  <c r="K3" i="8"/>
  <c r="J980" i="8"/>
  <c r="K980" i="8"/>
  <c r="J726" i="8"/>
  <c r="K726" i="8"/>
  <c r="J470" i="8"/>
  <c r="K470" i="8"/>
  <c r="J721" i="8"/>
  <c r="K721" i="8"/>
  <c r="K429" i="8"/>
  <c r="J429" i="8"/>
  <c r="K95" i="8"/>
  <c r="J95" i="8"/>
  <c r="K275" i="8"/>
  <c r="J275" i="8"/>
  <c r="K69" i="8"/>
  <c r="J69" i="8"/>
  <c r="K66" i="8"/>
  <c r="J66" i="8"/>
  <c r="J911" i="8"/>
  <c r="K911" i="8"/>
  <c r="J783" i="8"/>
  <c r="K783" i="8"/>
  <c r="J888" i="8"/>
  <c r="K888" i="8"/>
  <c r="J762" i="8"/>
  <c r="K762" i="8"/>
  <c r="J634" i="8"/>
  <c r="K634" i="8"/>
  <c r="J506" i="8"/>
  <c r="K506" i="8"/>
  <c r="J378" i="8"/>
  <c r="K378" i="8"/>
  <c r="J964" i="8"/>
  <c r="K964" i="8"/>
  <c r="J710" i="8"/>
  <c r="K710" i="8"/>
  <c r="J454" i="8"/>
  <c r="K454" i="8"/>
  <c r="J705" i="8"/>
  <c r="K705" i="8"/>
  <c r="K397" i="8"/>
  <c r="J397" i="8"/>
  <c r="K63" i="8"/>
  <c r="J63" i="8"/>
  <c r="K263" i="8"/>
  <c r="J263" i="8"/>
  <c r="K53" i="8"/>
  <c r="J53" i="8"/>
  <c r="K50" i="8"/>
  <c r="J50" i="8"/>
  <c r="J903" i="8"/>
  <c r="K903" i="8"/>
  <c r="J775" i="8"/>
  <c r="K775" i="8"/>
  <c r="J880" i="8"/>
  <c r="K880" i="8"/>
  <c r="J754" i="8"/>
  <c r="K754" i="8"/>
  <c r="J626" i="8"/>
  <c r="K626" i="8"/>
  <c r="J498" i="8"/>
  <c r="K498" i="8"/>
  <c r="J354" i="8"/>
  <c r="K354" i="8"/>
  <c r="J605" i="8"/>
  <c r="K605" i="8"/>
  <c r="J201" i="8"/>
  <c r="K201" i="8"/>
  <c r="J116" i="8"/>
  <c r="K116" i="8"/>
  <c r="J297" i="8"/>
  <c r="K297" i="8"/>
  <c r="J238" i="8"/>
  <c r="K238" i="8"/>
  <c r="J216" i="8"/>
  <c r="K216" i="8"/>
  <c r="J266" i="8"/>
  <c r="K266" i="8"/>
  <c r="K517" i="8"/>
  <c r="J517" i="8"/>
  <c r="J198" i="8"/>
  <c r="K198" i="8"/>
  <c r="J465" i="8"/>
  <c r="K465" i="8"/>
  <c r="K213" i="8"/>
  <c r="J213" i="8"/>
  <c r="K62" i="8"/>
  <c r="J62" i="8"/>
  <c r="K128" i="8"/>
  <c r="J128" i="8"/>
  <c r="J766" i="8"/>
  <c r="K766" i="8"/>
  <c r="J638" i="8"/>
  <c r="K638" i="8"/>
  <c r="J510" i="8"/>
  <c r="K510" i="8"/>
  <c r="J382" i="8"/>
  <c r="K382" i="8"/>
  <c r="J761" i="8"/>
  <c r="K761" i="8"/>
  <c r="J633" i="8"/>
  <c r="K633" i="8"/>
  <c r="K505" i="8"/>
  <c r="J505" i="8"/>
  <c r="K257" i="8"/>
  <c r="J257" i="8"/>
  <c r="K150" i="8"/>
  <c r="J150" i="8"/>
  <c r="J690" i="8"/>
  <c r="K690" i="8"/>
  <c r="J562" i="8"/>
  <c r="K562" i="8"/>
  <c r="J434" i="8"/>
  <c r="K434" i="8"/>
  <c r="J733" i="8"/>
  <c r="K733" i="8"/>
  <c r="K453" i="8"/>
  <c r="J453" i="8"/>
  <c r="J38" i="8"/>
  <c r="K38" i="8"/>
  <c r="J425" i="8"/>
  <c r="K425" i="8"/>
  <c r="J173" i="8"/>
  <c r="K173" i="8"/>
  <c r="J91" i="8"/>
  <c r="K91" i="8"/>
  <c r="J88" i="8"/>
  <c r="K88" i="8"/>
  <c r="J645" i="8"/>
  <c r="K645" i="8"/>
  <c r="K277" i="8"/>
  <c r="J277" i="8"/>
  <c r="J196" i="8"/>
  <c r="K196" i="8"/>
  <c r="K337" i="8"/>
  <c r="J337" i="8"/>
  <c r="K65" i="8"/>
  <c r="J65" i="8"/>
  <c r="K256" i="8"/>
  <c r="J256" i="8"/>
  <c r="K6" i="8"/>
  <c r="J6" i="8"/>
  <c r="J702" i="8"/>
  <c r="K702" i="8"/>
  <c r="J574" i="8"/>
  <c r="K574" i="8"/>
  <c r="J446" i="8"/>
  <c r="K446" i="8"/>
  <c r="J318" i="8"/>
  <c r="K318" i="8"/>
  <c r="J697" i="8"/>
  <c r="K697" i="8"/>
  <c r="J569" i="8"/>
  <c r="K569" i="8"/>
  <c r="K381" i="8"/>
  <c r="J381" i="8"/>
  <c r="K129" i="8"/>
  <c r="J129" i="8"/>
  <c r="K47" i="8"/>
  <c r="J47" i="8"/>
  <c r="K44" i="8"/>
  <c r="J44" i="8"/>
  <c r="K913" i="8"/>
  <c r="J913" i="8"/>
  <c r="K785" i="8"/>
  <c r="J785" i="8"/>
  <c r="K890" i="8"/>
  <c r="J890" i="8"/>
  <c r="K764" i="8"/>
  <c r="J764" i="8"/>
  <c r="K636" i="8"/>
  <c r="J636" i="8"/>
  <c r="K508" i="8"/>
  <c r="J508" i="8"/>
  <c r="K380" i="8"/>
  <c r="J380" i="8"/>
  <c r="K759" i="8"/>
  <c r="J759" i="8"/>
  <c r="K631" i="8"/>
  <c r="J631" i="8"/>
  <c r="J503" i="8"/>
  <c r="K503" i="8"/>
  <c r="J375" i="8"/>
  <c r="K375" i="8"/>
  <c r="J251" i="8"/>
  <c r="K251" i="8"/>
  <c r="J981" i="8"/>
  <c r="K981" i="8"/>
  <c r="J853" i="8"/>
  <c r="K853" i="8"/>
  <c r="J958" i="8"/>
  <c r="K958" i="8"/>
  <c r="J830" i="8"/>
  <c r="K830" i="8"/>
  <c r="J704" i="8"/>
  <c r="K704" i="8"/>
  <c r="J576" i="8"/>
  <c r="K576" i="8"/>
  <c r="J448" i="8"/>
  <c r="K448" i="8"/>
  <c r="J320" i="8"/>
  <c r="K320" i="8"/>
  <c r="J699" i="8"/>
  <c r="K699" i="8"/>
  <c r="J571" i="8"/>
  <c r="K571" i="8"/>
  <c r="K443" i="8"/>
  <c r="J443" i="8"/>
  <c r="K267" i="8"/>
  <c r="J267" i="8"/>
  <c r="K61" i="8"/>
  <c r="J61" i="8"/>
  <c r="K58" i="8"/>
  <c r="J58" i="8"/>
  <c r="J907" i="8"/>
  <c r="K907" i="8"/>
  <c r="J779" i="8"/>
  <c r="K779" i="8"/>
  <c r="J884" i="8"/>
  <c r="K884" i="8"/>
  <c r="J758" i="8"/>
  <c r="K758" i="8"/>
  <c r="J630" i="8"/>
  <c r="K630" i="8"/>
  <c r="J502" i="8"/>
  <c r="K502" i="8"/>
  <c r="J374" i="8"/>
  <c r="K374" i="8"/>
  <c r="J753" i="8"/>
  <c r="K753" i="8"/>
  <c r="J625" i="8"/>
  <c r="K625" i="8"/>
  <c r="K493" i="8"/>
  <c r="J493" i="8"/>
  <c r="K241" i="8"/>
  <c r="J241" i="8"/>
  <c r="K118" i="8"/>
  <c r="J118" i="8"/>
  <c r="K156" i="8"/>
  <c r="J156" i="8"/>
  <c r="K307" i="8"/>
  <c r="J307" i="8"/>
  <c r="K183" i="8"/>
  <c r="J183" i="8"/>
  <c r="K101" i="8"/>
  <c r="J101" i="8"/>
  <c r="K226" i="8"/>
  <c r="J226" i="8"/>
  <c r="K98" i="8"/>
  <c r="J98" i="8"/>
  <c r="J991" i="8"/>
  <c r="K991" i="8"/>
  <c r="J927" i="8"/>
  <c r="K927" i="8"/>
  <c r="J863" i="8"/>
  <c r="K863" i="8"/>
  <c r="J799" i="8"/>
  <c r="K799" i="8"/>
  <c r="J968" i="8"/>
  <c r="K968" i="8"/>
  <c r="J904" i="8"/>
  <c r="K904" i="8"/>
  <c r="J840" i="8"/>
  <c r="K840" i="8"/>
  <c r="J776" i="8"/>
  <c r="K776" i="8"/>
  <c r="J714" i="8"/>
  <c r="K714" i="8"/>
  <c r="J650" i="8"/>
  <c r="K650" i="8"/>
  <c r="J586" i="8"/>
  <c r="K586" i="8"/>
  <c r="J522" i="8"/>
  <c r="K522" i="8"/>
  <c r="J458" i="8"/>
  <c r="K458" i="8"/>
  <c r="J394" i="8"/>
  <c r="K394" i="8"/>
  <c r="J330" i="8"/>
  <c r="K330" i="8"/>
  <c r="J996" i="8"/>
  <c r="K996" i="8"/>
  <c r="J868" i="8"/>
  <c r="K868" i="8"/>
  <c r="J742" i="8"/>
  <c r="K742" i="8"/>
  <c r="J614" i="8"/>
  <c r="K614" i="8"/>
  <c r="J486" i="8"/>
  <c r="K486" i="8"/>
  <c r="J358" i="8"/>
  <c r="K358" i="8"/>
  <c r="J737" i="8"/>
  <c r="K737" i="8"/>
  <c r="J609" i="8"/>
  <c r="K609" i="8"/>
  <c r="K461" i="8"/>
  <c r="J461" i="8"/>
  <c r="K209" i="8"/>
  <c r="J209" i="8"/>
  <c r="K54" i="8"/>
  <c r="J54" i="8"/>
  <c r="K124" i="8"/>
  <c r="J124" i="8"/>
  <c r="K291" i="8"/>
  <c r="J291" i="8"/>
  <c r="K167" i="8"/>
  <c r="J167" i="8"/>
  <c r="K85" i="8"/>
  <c r="J85" i="8"/>
  <c r="K210" i="8"/>
  <c r="J210" i="8"/>
  <c r="K82" i="8"/>
  <c r="J82" i="8"/>
  <c r="J983" i="8"/>
  <c r="K983" i="8"/>
  <c r="J919" i="8"/>
  <c r="K919" i="8"/>
  <c r="J855" i="8"/>
  <c r="K855" i="8"/>
  <c r="J791" i="8"/>
  <c r="K791" i="8"/>
  <c r="J960" i="8"/>
  <c r="K960" i="8"/>
  <c r="J896" i="8"/>
  <c r="K896" i="8"/>
  <c r="J832" i="8"/>
  <c r="K832" i="8"/>
  <c r="J738" i="8"/>
  <c r="K738" i="8"/>
  <c r="J610" i="8"/>
  <c r="K610" i="8"/>
  <c r="J482" i="8"/>
  <c r="K482" i="8"/>
  <c r="J322" i="8"/>
  <c r="K322" i="8"/>
  <c r="J573" i="8"/>
  <c r="K573" i="8"/>
  <c r="J137" i="8"/>
  <c r="K137" i="8"/>
  <c r="J52" i="8"/>
  <c r="K52" i="8"/>
  <c r="J265" i="8"/>
  <c r="K265" i="8"/>
  <c r="J174" i="8"/>
  <c r="K174" i="8"/>
  <c r="J184" i="8"/>
  <c r="K184" i="8"/>
  <c r="J741" i="8"/>
  <c r="K741" i="8"/>
  <c r="K469" i="8"/>
  <c r="J469" i="8"/>
  <c r="J70" i="8"/>
  <c r="K70" i="8"/>
  <c r="K433" i="8"/>
  <c r="J433" i="8"/>
  <c r="K181" i="8"/>
  <c r="J181" i="8"/>
  <c r="K99" i="8"/>
  <c r="J99" i="8"/>
  <c r="K96" i="8"/>
  <c r="J96" i="8"/>
  <c r="J306" i="8"/>
  <c r="K306" i="8"/>
  <c r="J685" i="8"/>
  <c r="K685" i="8"/>
  <c r="K557" i="8"/>
  <c r="J557" i="8"/>
  <c r="K357" i="8"/>
  <c r="J357" i="8"/>
  <c r="J105" i="8"/>
  <c r="K105" i="8"/>
  <c r="J23" i="8"/>
  <c r="K23" i="8"/>
  <c r="J20" i="8"/>
  <c r="K20" i="8"/>
  <c r="J377" i="8"/>
  <c r="K377" i="8"/>
  <c r="J253" i="8"/>
  <c r="K253" i="8"/>
  <c r="J125" i="8"/>
  <c r="K125" i="8"/>
  <c r="J142" i="8"/>
  <c r="K142" i="8"/>
  <c r="J11" i="8"/>
  <c r="K11" i="8"/>
  <c r="J136" i="8"/>
  <c r="K136" i="8"/>
  <c r="J8" i="8"/>
  <c r="K8" i="8"/>
  <c r="J693" i="8"/>
  <c r="K693" i="8"/>
  <c r="J565" i="8"/>
  <c r="K565" i="8"/>
  <c r="K373" i="8"/>
  <c r="J373" i="8"/>
  <c r="J121" i="8"/>
  <c r="K121" i="8"/>
  <c r="J39" i="8"/>
  <c r="K39" i="8"/>
  <c r="J36" i="8"/>
  <c r="K36" i="8"/>
  <c r="K385" i="8"/>
  <c r="J385" i="8"/>
  <c r="K261" i="8"/>
  <c r="J261" i="8"/>
  <c r="K133" i="8"/>
  <c r="J133" i="8"/>
  <c r="K158" i="8"/>
  <c r="J158" i="8"/>
  <c r="K51" i="8"/>
  <c r="J51" i="8"/>
  <c r="K176" i="8"/>
  <c r="J176" i="8"/>
  <c r="K172" i="8"/>
  <c r="J172" i="8"/>
  <c r="K977" i="8"/>
  <c r="J977" i="8"/>
  <c r="K849" i="8"/>
  <c r="J849" i="8"/>
  <c r="K954" i="8"/>
  <c r="J954" i="8"/>
  <c r="K826" i="8"/>
  <c r="J826" i="8"/>
  <c r="K700" i="8"/>
  <c r="J700" i="8"/>
  <c r="K572" i="8"/>
  <c r="J572" i="8"/>
  <c r="K444" i="8"/>
  <c r="J444" i="8"/>
  <c r="K316" i="8"/>
  <c r="J316" i="8"/>
  <c r="K695" i="8"/>
  <c r="J695" i="8"/>
  <c r="K567" i="8"/>
  <c r="J567" i="8"/>
  <c r="J439" i="8"/>
  <c r="K439" i="8"/>
  <c r="J311" i="8"/>
  <c r="K311" i="8"/>
  <c r="J187" i="8"/>
  <c r="K187" i="8"/>
  <c r="J917" i="8"/>
  <c r="K917" i="8"/>
  <c r="J789" i="8"/>
  <c r="K789" i="8"/>
  <c r="J894" i="8"/>
  <c r="K894" i="8"/>
  <c r="J768" i="8"/>
  <c r="K768" i="8"/>
  <c r="J640" i="8"/>
  <c r="K640" i="8"/>
  <c r="J512" i="8"/>
  <c r="K512" i="8"/>
  <c r="J384" i="8"/>
  <c r="K384" i="8"/>
  <c r="J763" i="8"/>
  <c r="K763" i="8"/>
  <c r="J635" i="8"/>
  <c r="K635" i="8"/>
  <c r="K507" i="8"/>
  <c r="J507" i="8"/>
  <c r="K379" i="8"/>
  <c r="J379" i="8"/>
  <c r="J147" i="8"/>
  <c r="K147" i="8"/>
  <c r="K186" i="8"/>
  <c r="J186" i="8"/>
  <c r="J971" i="8"/>
  <c r="K971" i="8"/>
  <c r="J843" i="8"/>
  <c r="K843" i="8"/>
  <c r="J948" i="8"/>
  <c r="K948" i="8"/>
  <c r="J820" i="8"/>
  <c r="K820" i="8"/>
  <c r="J694" i="8"/>
  <c r="K694" i="8"/>
  <c r="J566" i="8"/>
  <c r="K566" i="8"/>
  <c r="J438" i="8"/>
  <c r="K438" i="8"/>
  <c r="J310" i="8"/>
  <c r="K310" i="8"/>
  <c r="J689" i="8"/>
  <c r="K689" i="8"/>
  <c r="K561" i="8"/>
  <c r="J561" i="8"/>
  <c r="K365" i="8"/>
  <c r="J365" i="8"/>
  <c r="K113" i="8"/>
  <c r="J113" i="8"/>
  <c r="K31" i="8"/>
  <c r="J31" i="8"/>
  <c r="K28" i="8"/>
  <c r="J28" i="8"/>
  <c r="K247" i="8"/>
  <c r="J247" i="8"/>
  <c r="K135" i="8"/>
  <c r="J135" i="8"/>
  <c r="K37" i="8"/>
  <c r="J37" i="8"/>
  <c r="K162" i="8"/>
  <c r="J162" i="8"/>
  <c r="K34" i="8"/>
  <c r="J34" i="8"/>
  <c r="J959" i="8"/>
  <c r="K959" i="8"/>
  <c r="J895" i="8"/>
  <c r="K895" i="8"/>
  <c r="J831" i="8"/>
  <c r="K831" i="8"/>
  <c r="J1000" i="8"/>
  <c r="K1000" i="8"/>
  <c r="J936" i="8"/>
  <c r="K936" i="8"/>
  <c r="J872" i="8"/>
  <c r="K872" i="8"/>
  <c r="J808" i="8"/>
  <c r="K808" i="8"/>
  <c r="J746" i="8"/>
  <c r="K746" i="8"/>
  <c r="J682" i="8"/>
  <c r="K682" i="8"/>
  <c r="J618" i="8"/>
  <c r="K618" i="8"/>
  <c r="J554" i="8"/>
  <c r="K554" i="8"/>
  <c r="J490" i="8"/>
  <c r="K490" i="8"/>
  <c r="J426" i="8"/>
  <c r="K426" i="8"/>
  <c r="J362" i="8"/>
  <c r="K362" i="8"/>
  <c r="J298" i="8"/>
  <c r="K298" i="8"/>
  <c r="J932" i="8"/>
  <c r="K932" i="8"/>
  <c r="J804" i="8"/>
  <c r="K804" i="8"/>
  <c r="J678" i="8"/>
  <c r="K678" i="8"/>
  <c r="J550" i="8"/>
  <c r="K550" i="8"/>
  <c r="J422" i="8"/>
  <c r="K422" i="8"/>
  <c r="J294" i="8"/>
  <c r="K294" i="8"/>
  <c r="J673" i="8"/>
  <c r="K673" i="8"/>
  <c r="K545" i="8"/>
  <c r="J545" i="8"/>
  <c r="K333" i="8"/>
  <c r="J333" i="8"/>
  <c r="K57" i="8"/>
  <c r="J57" i="8"/>
  <c r="K252" i="8"/>
  <c r="J252" i="8"/>
  <c r="K355" i="8"/>
  <c r="J355" i="8"/>
  <c r="K231" i="8"/>
  <c r="J231" i="8"/>
  <c r="K127" i="8"/>
  <c r="J127" i="8"/>
  <c r="K21" i="8"/>
  <c r="J21" i="8"/>
  <c r="K146" i="8"/>
  <c r="J146" i="8"/>
  <c r="K18" i="8"/>
  <c r="J18" i="8"/>
  <c r="J951" i="8"/>
  <c r="K951" i="8"/>
  <c r="J887" i="8"/>
  <c r="K887" i="8"/>
  <c r="J823" i="8"/>
  <c r="K823" i="8"/>
  <c r="J992" i="8"/>
  <c r="K992" i="8"/>
  <c r="J928" i="8"/>
  <c r="K928" i="8"/>
  <c r="J864" i="8"/>
  <c r="K864" i="8"/>
  <c r="J800" i="8"/>
  <c r="K800" i="8"/>
  <c r="J674" i="8"/>
  <c r="K674" i="8"/>
  <c r="J546" i="8"/>
  <c r="K546" i="8"/>
  <c r="J418" i="8"/>
  <c r="K418" i="8"/>
  <c r="J701" i="8"/>
  <c r="K701" i="8"/>
  <c r="K389" i="8"/>
  <c r="J389" i="8"/>
  <c r="J55" i="8"/>
  <c r="K55" i="8"/>
  <c r="J393" i="8"/>
  <c r="K393" i="8"/>
  <c r="J141" i="8"/>
  <c r="K141" i="8"/>
  <c r="J59" i="8"/>
  <c r="K59" i="8"/>
  <c r="J56" i="8"/>
  <c r="K56" i="8"/>
  <c r="J613" i="8"/>
  <c r="K613" i="8"/>
  <c r="K217" i="8"/>
  <c r="J217" i="8"/>
  <c r="J132" i="8"/>
  <c r="K132" i="8"/>
  <c r="K305" i="8"/>
  <c r="J305" i="8"/>
  <c r="K254" i="8"/>
  <c r="J254" i="8"/>
  <c r="K224" i="8"/>
  <c r="J224" i="8"/>
  <c r="J370" i="8"/>
  <c r="K370" i="8"/>
  <c r="J749" i="8"/>
  <c r="K749" i="8"/>
  <c r="J621" i="8"/>
  <c r="K621" i="8"/>
  <c r="K485" i="8"/>
  <c r="J485" i="8"/>
  <c r="K233" i="8"/>
  <c r="J233" i="8"/>
  <c r="J102" i="8"/>
  <c r="K102" i="8"/>
  <c r="J148" i="8"/>
  <c r="K148" i="8"/>
  <c r="J441" i="8"/>
  <c r="K441" i="8"/>
  <c r="J313" i="8"/>
  <c r="K313" i="8"/>
  <c r="J189" i="8"/>
  <c r="K189" i="8"/>
  <c r="J17" i="8"/>
  <c r="K17" i="8"/>
  <c r="J75" i="8"/>
  <c r="K75" i="8"/>
  <c r="J200" i="8"/>
  <c r="K200" i="8"/>
  <c r="J72" i="8"/>
  <c r="K72" i="8"/>
  <c r="J757" i="8"/>
  <c r="K757" i="8"/>
  <c r="J629" i="8"/>
  <c r="K629" i="8"/>
  <c r="K501" i="8"/>
  <c r="J501" i="8"/>
  <c r="K249" i="8"/>
  <c r="J249" i="8"/>
  <c r="J134" i="8"/>
  <c r="K134" i="8"/>
  <c r="J164" i="8"/>
  <c r="K164" i="8"/>
  <c r="K449" i="8"/>
  <c r="J449" i="8"/>
  <c r="K321" i="8"/>
  <c r="J321" i="8"/>
  <c r="K197" i="8"/>
  <c r="J197" i="8"/>
  <c r="K33" i="8"/>
  <c r="J33" i="8"/>
  <c r="K30" i="8"/>
  <c r="J30" i="8"/>
  <c r="K240" i="8"/>
  <c r="J240" i="8"/>
  <c r="K112" i="8"/>
  <c r="J112" i="8"/>
  <c r="K48" i="8"/>
  <c r="J48" i="8"/>
  <c r="J770" i="8"/>
  <c r="K770" i="8"/>
  <c r="J706" i="8"/>
  <c r="K706" i="8"/>
  <c r="J642" i="8"/>
  <c r="K642" i="8"/>
  <c r="J578" i="8"/>
  <c r="K578" i="8"/>
  <c r="J514" i="8"/>
  <c r="K514" i="8"/>
  <c r="J450" i="8"/>
  <c r="K450" i="8"/>
  <c r="J386" i="8"/>
  <c r="K386" i="8"/>
  <c r="J765" i="8"/>
  <c r="K765" i="8"/>
  <c r="J637" i="8"/>
  <c r="K637" i="8"/>
  <c r="K509" i="8"/>
  <c r="J509" i="8"/>
  <c r="K258" i="8"/>
  <c r="J258" i="8"/>
  <c r="J166" i="8"/>
  <c r="K166" i="8"/>
  <c r="J180" i="8"/>
  <c r="K180" i="8"/>
  <c r="J457" i="8"/>
  <c r="K457" i="8"/>
  <c r="J329" i="8"/>
  <c r="K329" i="8"/>
  <c r="J205" i="8"/>
  <c r="K205" i="8"/>
  <c r="J49" i="8"/>
  <c r="K49" i="8"/>
  <c r="J46" i="8"/>
  <c r="K46" i="8"/>
  <c r="J248" i="8"/>
  <c r="K248" i="8"/>
  <c r="J120" i="8"/>
  <c r="K120" i="8"/>
  <c r="J4" i="8"/>
  <c r="K4" i="8"/>
  <c r="J677" i="8"/>
  <c r="K677" i="8"/>
  <c r="K549" i="8"/>
  <c r="J549" i="8"/>
  <c r="K341" i="8"/>
  <c r="J341" i="8"/>
  <c r="J73" i="8"/>
  <c r="K73" i="8"/>
  <c r="J7" i="8"/>
  <c r="K7" i="8"/>
  <c r="J497" i="8"/>
  <c r="K497" i="8"/>
  <c r="K369" i="8"/>
  <c r="J369" i="8"/>
  <c r="K245" i="8"/>
  <c r="J245" i="8"/>
  <c r="K117" i="8"/>
  <c r="J117" i="8"/>
  <c r="K126" i="8"/>
  <c r="J126" i="8"/>
  <c r="K35" i="8"/>
  <c r="J35" i="8"/>
  <c r="K160" i="8"/>
  <c r="J160" i="8"/>
  <c r="K32" i="8"/>
  <c r="J32" i="8"/>
  <c r="J338" i="8"/>
  <c r="K338" i="8"/>
  <c r="J274" i="8"/>
  <c r="K274" i="8"/>
  <c r="J717" i="8"/>
  <c r="K717" i="8"/>
  <c r="J653" i="8"/>
  <c r="K653" i="8"/>
  <c r="J589" i="8"/>
  <c r="K589" i="8"/>
  <c r="K525" i="8"/>
  <c r="J525" i="8"/>
  <c r="K421" i="8"/>
  <c r="J421" i="8"/>
  <c r="K293" i="8"/>
  <c r="J293" i="8"/>
  <c r="J169" i="8"/>
  <c r="K169" i="8"/>
  <c r="J230" i="8"/>
  <c r="K230" i="8"/>
  <c r="J87" i="8"/>
  <c r="K87" i="8"/>
  <c r="J212" i="8"/>
  <c r="K212" i="8"/>
  <c r="J84" i="8"/>
  <c r="K84" i="8"/>
  <c r="J473" i="8"/>
  <c r="K473" i="8"/>
  <c r="J409" i="8"/>
  <c r="K409" i="8"/>
  <c r="J345" i="8"/>
  <c r="K345" i="8"/>
  <c r="J281" i="8"/>
  <c r="K281" i="8"/>
  <c r="J221" i="8"/>
  <c r="K221" i="8"/>
  <c r="J157" i="8"/>
  <c r="K157" i="8"/>
  <c r="J81" i="8"/>
  <c r="K81" i="8"/>
  <c r="J206" i="8"/>
  <c r="K206" i="8"/>
  <c r="J78" i="8"/>
  <c r="K78" i="8"/>
  <c r="J43" i="8"/>
  <c r="K43" i="8"/>
  <c r="J232" i="8"/>
  <c r="K232" i="8"/>
  <c r="J168" i="8"/>
  <c r="K168" i="8"/>
  <c r="J104" i="8"/>
  <c r="K104" i="8"/>
  <c r="J40" i="8"/>
  <c r="K40" i="8"/>
  <c r="J282" i="8"/>
  <c r="K282" i="8"/>
  <c r="J725" i="8"/>
  <c r="K725" i="8"/>
  <c r="J661" i="8"/>
  <c r="K661" i="8"/>
  <c r="J597" i="8"/>
  <c r="K597" i="8"/>
  <c r="K533" i="8"/>
  <c r="J533" i="8"/>
  <c r="K437" i="8"/>
  <c r="J437" i="8"/>
  <c r="K309" i="8"/>
  <c r="J309" i="8"/>
  <c r="J185" i="8"/>
  <c r="K185" i="8"/>
  <c r="J9" i="8"/>
  <c r="K9" i="8"/>
  <c r="J103" i="8"/>
  <c r="K103" i="8"/>
  <c r="J228" i="8"/>
  <c r="K228" i="8"/>
  <c r="J100" i="8"/>
  <c r="K100" i="8"/>
  <c r="J481" i="8"/>
  <c r="K481" i="8"/>
  <c r="K417" i="8"/>
  <c r="J417" i="8"/>
  <c r="K353" i="8"/>
  <c r="J353" i="8"/>
  <c r="K289" i="8"/>
  <c r="J289" i="8"/>
  <c r="K229" i="8"/>
  <c r="J229" i="8"/>
  <c r="K165" i="8"/>
  <c r="J165" i="8"/>
  <c r="K97" i="8"/>
  <c r="J97" i="8"/>
  <c r="K222" i="8"/>
  <c r="J222" i="8"/>
  <c r="K94" i="8"/>
  <c r="J94" i="8"/>
  <c r="K83" i="8"/>
  <c r="J83" i="8"/>
  <c r="K19" i="8"/>
  <c r="J19" i="8"/>
  <c r="K208" i="8"/>
  <c r="J208" i="8"/>
  <c r="K144" i="8"/>
  <c r="J144" i="8"/>
  <c r="K80" i="8"/>
  <c r="J80" i="8"/>
  <c r="K16" i="8"/>
  <c r="J16" i="8"/>
  <c r="W637" i="4"/>
  <c r="X637" i="4" s="1"/>
  <c r="W573" i="4"/>
  <c r="X573" i="4" s="1"/>
  <c r="W350" i="4"/>
  <c r="X350" i="4" s="1"/>
  <c r="W605" i="4"/>
  <c r="X605" i="4" s="1"/>
  <c r="W450" i="4"/>
  <c r="X450" i="4" s="1"/>
  <c r="W498" i="4"/>
  <c r="X498" i="4" s="1"/>
  <c r="W937" i="4"/>
  <c r="X937" i="4" s="1"/>
  <c r="W217" i="4"/>
  <c r="X217" i="4" s="1"/>
  <c r="U641" i="4"/>
  <c r="W641" i="4" s="1"/>
  <c r="U657" i="4"/>
  <c r="W657" i="4" s="1"/>
  <c r="X657" i="4" s="1"/>
  <c r="U673" i="4"/>
  <c r="W673" i="4" s="1"/>
  <c r="U689" i="4"/>
  <c r="W689" i="4" s="1"/>
  <c r="U705" i="4"/>
  <c r="W705" i="4" s="1"/>
  <c r="U721" i="4"/>
  <c r="W721" i="4" s="1"/>
  <c r="U737" i="4"/>
  <c r="W737" i="4" s="1"/>
  <c r="U753" i="4"/>
  <c r="W753" i="4" s="1"/>
  <c r="U769" i="4"/>
  <c r="W769" i="4" s="1"/>
  <c r="X769" i="4" s="1"/>
  <c r="Y769" i="4" s="1"/>
  <c r="U785" i="4"/>
  <c r="W785" i="4" s="1"/>
  <c r="X785" i="4" s="1"/>
  <c r="Y785" i="4" s="1"/>
  <c r="U801" i="4"/>
  <c r="W801" i="4" s="1"/>
  <c r="X801" i="4" s="1"/>
  <c r="Y801" i="4" s="1"/>
  <c r="U817" i="4"/>
  <c r="W817" i="4" s="1"/>
  <c r="X817" i="4" s="1"/>
  <c r="U833" i="4"/>
  <c r="W833" i="4" s="1"/>
  <c r="X833" i="4" s="1"/>
  <c r="Y833" i="4" s="1"/>
  <c r="U849" i="4"/>
  <c r="W849" i="4" s="1"/>
  <c r="X849" i="4" s="1"/>
  <c r="Y849" i="4" s="1"/>
  <c r="U865" i="4"/>
  <c r="W865" i="4" s="1"/>
  <c r="X865" i="4" s="1"/>
  <c r="Y865" i="4" s="1"/>
  <c r="U881" i="4"/>
  <c r="W881" i="4" s="1"/>
  <c r="X881" i="4" s="1"/>
  <c r="U897" i="4"/>
  <c r="W897" i="4" s="1"/>
  <c r="X897" i="4" s="1"/>
  <c r="Y897" i="4" s="1"/>
  <c r="U913" i="4"/>
  <c r="W913" i="4" s="1"/>
  <c r="X913" i="4" s="1"/>
  <c r="Y913" i="4" s="1"/>
  <c r="W237" i="4"/>
  <c r="X237" i="4" s="1"/>
  <c r="Y237" i="4" s="1"/>
  <c r="W949" i="4"/>
  <c r="X949" i="4" s="1"/>
  <c r="V665" i="4"/>
  <c r="W665" i="4" s="1"/>
  <c r="V793" i="4"/>
  <c r="W793" i="4" s="1"/>
  <c r="X793" i="4" s="1"/>
  <c r="Y793" i="4" s="1"/>
  <c r="V921" i="4"/>
  <c r="W921" i="4" s="1"/>
  <c r="X921" i="4" s="1"/>
  <c r="Y921" i="4" s="1"/>
  <c r="AJ139" i="4"/>
  <c r="AD139" i="4"/>
  <c r="Z139" i="4"/>
  <c r="AE139" i="4"/>
  <c r="AA139" i="4"/>
  <c r="AH139" i="4"/>
  <c r="AN139" i="4" s="1"/>
  <c r="AT139" i="4" s="1"/>
  <c r="AK139" i="4"/>
  <c r="AG139" i="4"/>
  <c r="Y542" i="4"/>
  <c r="X542" i="4"/>
  <c r="X569" i="4"/>
  <c r="Y569" i="4"/>
  <c r="AJ506" i="4"/>
  <c r="AC506" i="4"/>
  <c r="Y446" i="4"/>
  <c r="AJ446" i="4"/>
  <c r="AC446" i="4"/>
  <c r="AU446" i="4"/>
  <c r="AB446" i="4"/>
  <c r="Y418" i="4"/>
  <c r="Y406" i="4"/>
  <c r="Z406" i="4"/>
  <c r="Y502" i="4"/>
  <c r="AI502" i="4"/>
  <c r="AW502" i="4"/>
  <c r="AT502" i="4"/>
  <c r="Y945" i="4"/>
  <c r="AF945" i="4"/>
  <c r="AJ945" i="4"/>
  <c r="Z945" i="4"/>
  <c r="AL945" i="4" s="1"/>
  <c r="AR945" i="4" s="1"/>
  <c r="AD945" i="4"/>
  <c r="AV945" i="4"/>
  <c r="AA945" i="4"/>
  <c r="Y181" i="4"/>
  <c r="AD181" i="4" s="1"/>
  <c r="AP181" i="4" s="1"/>
  <c r="AV181" i="4" s="1"/>
  <c r="Y414" i="4"/>
  <c r="AG414" i="4" s="1"/>
  <c r="AH414" i="4"/>
  <c r="Z414" i="4"/>
  <c r="Y197" i="4"/>
  <c r="AH197" i="4" s="1"/>
  <c r="AI197" i="4"/>
  <c r="AU197" i="4"/>
  <c r="AT197" i="4"/>
  <c r="Y233" i="4"/>
  <c r="AB233" i="4" s="1"/>
  <c r="AS233" i="4"/>
  <c r="AI414" i="4"/>
  <c r="AJ414" i="4"/>
  <c r="AK506" i="4"/>
  <c r="AG446" i="4"/>
  <c r="AH446" i="4"/>
  <c r="AJ181" i="4"/>
  <c r="AF197" i="4"/>
  <c r="AG945" i="4"/>
  <c r="AJ418" i="4"/>
  <c r="Y617" i="4"/>
  <c r="X601" i="4"/>
  <c r="Z601" i="4" s="1"/>
  <c r="AA502" i="4"/>
  <c r="AM494" i="4"/>
  <c r="AS494" i="4" s="1"/>
  <c r="AT406" i="4"/>
  <c r="AU406" i="4"/>
  <c r="Z197" i="4"/>
  <c r="AA197" i="4"/>
  <c r="AM165" i="4"/>
  <c r="AS165" i="4" s="1"/>
  <c r="AE945" i="4"/>
  <c r="AT945" i="4"/>
  <c r="AT414" i="4"/>
  <c r="AE414" i="4"/>
  <c r="AC233" i="4"/>
  <c r="AD446" i="4"/>
  <c r="AE446" i="4"/>
  <c r="AK414" i="4"/>
  <c r="AW418" i="4"/>
  <c r="X518" i="4"/>
  <c r="Y518" i="4"/>
  <c r="Z518" i="4" s="1"/>
  <c r="AG197" i="4"/>
  <c r="AN221" i="4"/>
  <c r="AN193" i="4"/>
  <c r="AQ193" i="4"/>
  <c r="AW193" i="4" s="1"/>
  <c r="AN161" i="4"/>
  <c r="AM161" i="4"/>
  <c r="AP105" i="4"/>
  <c r="AV105" i="4" s="1"/>
  <c r="Y561" i="4"/>
  <c r="AB561" i="4" s="1"/>
  <c r="Y534" i="4"/>
  <c r="AO139" i="4"/>
  <c r="AU139" i="4" s="1"/>
  <c r="AM189" i="4"/>
  <c r="AS189" i="4" s="1"/>
  <c r="AH486" i="4"/>
  <c r="AN486" i="4" s="1"/>
  <c r="AK205" i="4"/>
  <c r="AF438" i="4"/>
  <c r="AL438" i="4" s="1"/>
  <c r="AR438" i="4" s="1"/>
  <c r="AW546" i="4"/>
  <c r="AE546" i="4"/>
  <c r="AQ546" i="4" s="1"/>
  <c r="AV546" i="4"/>
  <c r="AB546" i="4"/>
  <c r="AN546" i="4" s="1"/>
  <c r="AT546" i="4" s="1"/>
  <c r="AG205" i="4"/>
  <c r="AK502" i="4"/>
  <c r="AK546" i="4"/>
  <c r="W383" i="4"/>
  <c r="X383" i="4" s="1"/>
  <c r="Y383" i="4" s="1"/>
  <c r="AP554" i="4"/>
  <c r="AL554" i="4"/>
  <c r="AR554" i="4" s="1"/>
  <c r="AP965" i="4"/>
  <c r="AV965" i="4" s="1"/>
  <c r="AL965" i="4"/>
  <c r="AR965" i="4" s="1"/>
  <c r="AL925" i="4"/>
  <c r="AR925" i="4" s="1"/>
  <c r="AP530" i="4"/>
  <c r="AL245" i="4"/>
  <c r="AR245" i="4" s="1"/>
  <c r="AL109" i="4"/>
  <c r="AR109" i="4" s="1"/>
  <c r="F109" i="4" s="1"/>
  <c r="J109" i="4" s="1"/>
  <c r="M110" i="2" s="1"/>
  <c r="AE418" i="4"/>
  <c r="AE37" i="4"/>
  <c r="AH418" i="4"/>
  <c r="W391" i="4"/>
  <c r="X391" i="4" s="1"/>
  <c r="Y391" i="4" s="1"/>
  <c r="F3" i="3"/>
  <c r="Y470" i="4"/>
  <c r="AP109" i="4"/>
  <c r="AV109" i="4" s="1"/>
  <c r="AL43" i="4"/>
  <c r="AR43" i="4" s="1"/>
  <c r="E43" i="4" s="1"/>
  <c r="I43" i="4" s="1"/>
  <c r="L44" i="2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N8" i="2"/>
  <c r="H7" i="3" s="1"/>
  <c r="P8" i="2"/>
  <c r="O8" i="2"/>
  <c r="Y115" i="4"/>
  <c r="AG115" i="4" s="1"/>
  <c r="AI506" i="4"/>
  <c r="AF506" i="4"/>
  <c r="AA506" i="4"/>
  <c r="AE506" i="4"/>
  <c r="AB506" i="4"/>
  <c r="AN506" i="4" s="1"/>
  <c r="AT506" i="4" s="1"/>
  <c r="AG506" i="4"/>
  <c r="AH506" i="4"/>
  <c r="AJ115" i="4"/>
  <c r="AN377" i="4"/>
  <c r="AN241" i="4"/>
  <c r="AO221" i="4"/>
  <c r="AL105" i="4"/>
  <c r="AR105" i="4" s="1"/>
  <c r="AM143" i="4"/>
  <c r="AS143" i="4" s="1"/>
  <c r="Z506" i="4"/>
  <c r="AL506" i="4" s="1"/>
  <c r="AR506" i="4" s="1"/>
  <c r="AP482" i="4"/>
  <c r="AV482" i="4" s="1"/>
  <c r="AP446" i="4"/>
  <c r="AV446" i="4" s="1"/>
  <c r="AQ520" i="4"/>
  <c r="AQ965" i="4"/>
  <c r="AW965" i="4" s="1"/>
  <c r="AL957" i="4"/>
  <c r="AR957" i="4" s="1"/>
  <c r="G957" i="4" s="1"/>
  <c r="AQ149" i="4"/>
  <c r="AW149" i="4" s="1"/>
  <c r="AQ109" i="4"/>
  <c r="AW109" i="4" s="1"/>
  <c r="AM39" i="4"/>
  <c r="AS39" i="4" s="1"/>
  <c r="Y985" i="4"/>
  <c r="AK985" i="4" s="1"/>
  <c r="AN165" i="4"/>
  <c r="AM147" i="4"/>
  <c r="AS147" i="4" s="1"/>
  <c r="AN123" i="4"/>
  <c r="AT123" i="4" s="1"/>
  <c r="AQ123" i="4"/>
  <c r="AW123" i="4" s="1"/>
  <c r="AL538" i="4"/>
  <c r="AR538" i="4" s="1"/>
  <c r="F538" i="4" s="1"/>
  <c r="J538" i="4" s="1"/>
  <c r="AL377" i="4"/>
  <c r="AR377" i="4" s="1"/>
  <c r="AP369" i="4"/>
  <c r="AL369" i="4"/>
  <c r="AR369" i="4" s="1"/>
  <c r="G369" i="4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AB625" i="4" s="1"/>
  <c r="Y593" i="4"/>
  <c r="Y540" i="4"/>
  <c r="AN147" i="4"/>
  <c r="AT147" i="4" s="1"/>
  <c r="AQ147" i="4"/>
  <c r="AW147" i="4" s="1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T105" i="4" s="1"/>
  <c r="AM402" i="4"/>
  <c r="AS402" i="4" s="1"/>
  <c r="AB510" i="4"/>
  <c r="AC510" i="4"/>
  <c r="AL462" i="4"/>
  <c r="AR462" i="4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AA550" i="4" s="1"/>
  <c r="Y63" i="4"/>
  <c r="AC63" i="4" s="1"/>
  <c r="AN494" i="4"/>
  <c r="AO494" i="4"/>
  <c r="AQ478" i="4"/>
  <c r="AM478" i="4"/>
  <c r="AP969" i="4"/>
  <c r="AL969" i="4"/>
  <c r="AR969" i="4" s="1"/>
  <c r="F969" i="4" s="1"/>
  <c r="J969" i="4" s="1"/>
  <c r="AL961" i="4"/>
  <c r="AR961" i="4" s="1"/>
  <c r="E961" i="4" s="1"/>
  <c r="I961" i="4" s="1"/>
  <c r="AP929" i="4"/>
  <c r="AL929" i="4"/>
  <c r="AR929" i="4" s="1"/>
  <c r="D929" i="4" s="1"/>
  <c r="H929" i="4" s="1"/>
  <c r="AQ241" i="4"/>
  <c r="AW241" i="4" s="1"/>
  <c r="AN229" i="4"/>
  <c r="AN209" i="4"/>
  <c r="AM193" i="4"/>
  <c r="AS193" i="4" s="1"/>
  <c r="AM43" i="4"/>
  <c r="AS43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N434" i="4"/>
  <c r="AN390" i="4"/>
  <c r="X973" i="4"/>
  <c r="Y973" i="4"/>
  <c r="Z973" i="4" s="1"/>
  <c r="AN478" i="4"/>
  <c r="AO165" i="4"/>
  <c r="AU165" i="4" s="1"/>
  <c r="AK1001" i="4"/>
  <c r="AO147" i="4"/>
  <c r="AU147" i="4" s="1"/>
  <c r="AN131" i="4"/>
  <c r="AT131" i="4" s="1"/>
  <c r="AP961" i="4"/>
  <c r="AP945" i="4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T43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AF985" i="4"/>
  <c r="AQ135" i="4"/>
  <c r="AW135" i="4" s="1"/>
  <c r="AL482" i="4"/>
  <c r="AR482" i="4" s="1"/>
  <c r="G482" i="4" s="1"/>
  <c r="AQ225" i="4"/>
  <c r="AW225" i="4" s="1"/>
  <c r="AQ189" i="4"/>
  <c r="AW189" i="4" s="1"/>
  <c r="AP544" i="4"/>
  <c r="AL544" i="4"/>
  <c r="AR544" i="4" s="1"/>
  <c r="G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30" i="4"/>
  <c r="AN490" i="4"/>
  <c r="AQ490" i="4"/>
  <c r="AN466" i="4"/>
  <c r="X927" i="4"/>
  <c r="AF927" i="4" s="1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G1001" i="4"/>
  <c r="AI1001" i="4"/>
  <c r="AO123" i="4"/>
  <c r="AU123" i="4" s="1"/>
  <c r="AN969" i="4"/>
  <c r="AN929" i="4"/>
  <c r="AO193" i="4"/>
  <c r="AU193" i="4" s="1"/>
  <c r="AK151" i="4"/>
  <c r="AI99" i="4"/>
  <c r="AI83" i="4"/>
  <c r="AI65" i="4"/>
  <c r="AQ414" i="4"/>
  <c r="AW414" i="4" s="1"/>
  <c r="AQ394" i="4"/>
  <c r="AW394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X551" i="4" s="1"/>
  <c r="Y551" i="4" s="1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X972" i="4" s="1"/>
  <c r="Y972" i="4" s="1"/>
  <c r="W964" i="4"/>
  <c r="X964" i="4" s="1"/>
  <c r="Y964" i="4" s="1"/>
  <c r="W956" i="4"/>
  <c r="W948" i="4"/>
  <c r="X948" i="4" s="1"/>
  <c r="Y948" i="4" s="1"/>
  <c r="W940" i="4"/>
  <c r="X940" i="4" s="1"/>
  <c r="Y940" i="4" s="1"/>
  <c r="W932" i="4"/>
  <c r="X932" i="4" s="1"/>
  <c r="Y932" i="4" s="1"/>
  <c r="W924" i="4"/>
  <c r="W535" i="4"/>
  <c r="X535" i="4" s="1"/>
  <c r="Y535" i="4" s="1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Z893" i="4" s="1"/>
  <c r="Y877" i="4"/>
  <c r="Y861" i="4"/>
  <c r="AD861" i="4" s="1"/>
  <c r="Y837" i="4"/>
  <c r="Y821" i="4"/>
  <c r="AA821" i="4" s="1"/>
  <c r="Y805" i="4"/>
  <c r="AH805" i="4" s="1"/>
  <c r="Y789" i="4"/>
  <c r="AD789" i="4" s="1"/>
  <c r="Y773" i="4"/>
  <c r="Y757" i="4"/>
  <c r="AA757" i="4" s="1"/>
  <c r="Y741" i="4"/>
  <c r="AH741" i="4" s="1"/>
  <c r="Y725" i="4"/>
  <c r="AD725" i="4" s="1"/>
  <c r="Y709" i="4"/>
  <c r="AI709" i="4" s="1"/>
  <c r="Y693" i="4"/>
  <c r="AA693" i="4" s="1"/>
  <c r="Y685" i="4"/>
  <c r="AG685" i="4" s="1"/>
  <c r="Y669" i="4"/>
  <c r="AD669" i="4" s="1"/>
  <c r="Y653" i="4"/>
  <c r="Y637" i="4"/>
  <c r="AA637" i="4" s="1"/>
  <c r="Y621" i="4"/>
  <c r="Y605" i="4"/>
  <c r="AD605" i="4" s="1"/>
  <c r="Y589" i="4"/>
  <c r="AI589" i="4" s="1"/>
  <c r="Y573" i="4"/>
  <c r="AA573" i="4" s="1"/>
  <c r="Y557" i="4"/>
  <c r="AG557" i="4" s="1"/>
  <c r="Y967" i="4"/>
  <c r="AD967" i="4" s="1"/>
  <c r="Y959" i="4"/>
  <c r="Y947" i="4"/>
  <c r="AC947" i="4" s="1"/>
  <c r="Y939" i="4"/>
  <c r="Y931" i="4"/>
  <c r="AE931" i="4" s="1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151" i="4"/>
  <c r="AG151" i="4"/>
  <c r="AK99" i="4"/>
  <c r="AG99" i="4"/>
  <c r="AK83" i="4"/>
  <c r="AG83" i="4"/>
  <c r="AK65" i="4"/>
  <c r="AG65" i="4"/>
  <c r="AN402" i="4"/>
  <c r="AT402" i="4" s="1"/>
  <c r="AN394" i="4"/>
  <c r="AT394" i="4" s="1"/>
  <c r="AQ205" i="4"/>
  <c r="AW205" i="4" s="1"/>
  <c r="AQ143" i="4"/>
  <c r="AW143" i="4" s="1"/>
  <c r="AL454" i="4"/>
  <c r="AR454" i="4" s="1"/>
  <c r="G454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G538" i="4"/>
  <c r="D377" i="4"/>
  <c r="H377" i="4" s="1"/>
  <c r="K378" i="2" s="1"/>
  <c r="D43" i="4"/>
  <c r="H43" i="4" s="1"/>
  <c r="K44" i="2" s="1"/>
  <c r="F462" i="4"/>
  <c r="J462" i="4" s="1"/>
  <c r="M463" i="2" s="1"/>
  <c r="E153" i="4"/>
  <c r="I153" i="4" s="1"/>
  <c r="L154" i="2" s="1"/>
  <c r="F965" i="4"/>
  <c r="J965" i="4" s="1"/>
  <c r="D965" i="4"/>
  <c r="H965" i="4" s="1"/>
  <c r="F933" i="4"/>
  <c r="J933" i="4" s="1"/>
  <c r="E245" i="4"/>
  <c r="I245" i="4" s="1"/>
  <c r="L246" i="2" s="1"/>
  <c r="F245" i="4"/>
  <c r="J245" i="4" s="1"/>
  <c r="M246" i="2" s="1"/>
  <c r="G109" i="4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G969" i="4"/>
  <c r="F929" i="4"/>
  <c r="J929" i="4" s="1"/>
  <c r="E929" i="4"/>
  <c r="I929" i="4" s="1"/>
  <c r="F528" i="4"/>
  <c r="J528" i="4" s="1"/>
  <c r="G528" i="4"/>
  <c r="D528" i="4"/>
  <c r="H528" i="4" s="1"/>
  <c r="E528" i="4"/>
  <c r="I528" i="4" s="1"/>
  <c r="E554" i="4"/>
  <c r="I554" i="4" s="1"/>
  <c r="D554" i="4"/>
  <c r="H554" i="4" s="1"/>
  <c r="D536" i="4"/>
  <c r="H536" i="4" s="1"/>
  <c r="E957" i="4"/>
  <c r="I957" i="4" s="1"/>
  <c r="G925" i="4"/>
  <c r="D925" i="4"/>
  <c r="H925" i="4" s="1"/>
  <c r="D530" i="4"/>
  <c r="H530" i="4" s="1"/>
  <c r="F530" i="4"/>
  <c r="J530" i="4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AG901" i="4" s="1"/>
  <c r="Y885" i="4"/>
  <c r="AB885" i="4" s="1"/>
  <c r="Y869" i="4"/>
  <c r="AE869" i="4" s="1"/>
  <c r="Y853" i="4"/>
  <c r="Z853" i="4" s="1"/>
  <c r="Y845" i="4"/>
  <c r="AG845" i="4" s="1"/>
  <c r="Y829" i="4"/>
  <c r="Z829" i="4" s="1"/>
  <c r="Y813" i="4"/>
  <c r="AG813" i="4" s="1"/>
  <c r="Y797" i="4"/>
  <c r="Z797" i="4" s="1"/>
  <c r="Y781" i="4"/>
  <c r="AD781" i="4" s="1"/>
  <c r="Y765" i="4"/>
  <c r="AB765" i="4" s="1"/>
  <c r="Y749" i="4"/>
  <c r="AG749" i="4" s="1"/>
  <c r="Y733" i="4"/>
  <c r="AB733" i="4" s="1"/>
  <c r="Y717" i="4"/>
  <c r="AG717" i="4" s="1"/>
  <c r="Y701" i="4"/>
  <c r="AB701" i="4" s="1"/>
  <c r="Y677" i="4"/>
  <c r="Z677" i="4" s="1"/>
  <c r="Y661" i="4"/>
  <c r="Z661" i="4" s="1"/>
  <c r="Y645" i="4"/>
  <c r="AG645" i="4" s="1"/>
  <c r="Y997" i="4"/>
  <c r="Y993" i="4"/>
  <c r="AD993" i="4" s="1"/>
  <c r="Y989" i="4"/>
  <c r="Y981" i="4"/>
  <c r="Z981" i="4" s="1"/>
  <c r="Y977" i="4"/>
  <c r="Y382" i="4"/>
  <c r="AE382" i="4" s="1"/>
  <c r="Y1000" i="4"/>
  <c r="Y996" i="4"/>
  <c r="AE996" i="4" s="1"/>
  <c r="Y992" i="4"/>
  <c r="Y988" i="4"/>
  <c r="AA988" i="4" s="1"/>
  <c r="Y984" i="4"/>
  <c r="Y980" i="4"/>
  <c r="AE980" i="4" s="1"/>
  <c r="Y976" i="4"/>
  <c r="Y553" i="4"/>
  <c r="AA553" i="4" s="1"/>
  <c r="Y537" i="4"/>
  <c r="Y521" i="4"/>
  <c r="AE521" i="4" s="1"/>
  <c r="Y966" i="4"/>
  <c r="Y958" i="4"/>
  <c r="AA958" i="4" s="1"/>
  <c r="Y950" i="4"/>
  <c r="Y938" i="4"/>
  <c r="AE938" i="4" s="1"/>
  <c r="Y930" i="4"/>
  <c r="Y555" i="4"/>
  <c r="AA555" i="4" s="1"/>
  <c r="Y531" i="4"/>
  <c r="Y378" i="4"/>
  <c r="AE378" i="4" s="1"/>
  <c r="Y370" i="4"/>
  <c r="Y362" i="4"/>
  <c r="AA362" i="4" s="1"/>
  <c r="Y358" i="4"/>
  <c r="Y246" i="4"/>
  <c r="AE246" i="4" s="1"/>
  <c r="Y242" i="4"/>
  <c r="Y238" i="4"/>
  <c r="AA238" i="4" s="1"/>
  <c r="Y234" i="4"/>
  <c r="Y152" i="4"/>
  <c r="AE152" i="4" s="1"/>
  <c r="Y148" i="4"/>
  <c r="AC148" i="4" s="1"/>
  <c r="Y110" i="4"/>
  <c r="AA110" i="4" s="1"/>
  <c r="Y106" i="4"/>
  <c r="AA106" i="4" s="1"/>
  <c r="Y157" i="4"/>
  <c r="AI157" i="4" s="1"/>
  <c r="Y127" i="4"/>
  <c r="Y422" i="4"/>
  <c r="AC422" i="4" s="1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AG210" i="4" s="1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AI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AI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A352" i="4"/>
  <c r="AU352" i="4"/>
  <c r="AD352" i="4"/>
  <c r="AC320" i="4"/>
  <c r="AH288" i="4"/>
  <c r="AA272" i="4"/>
  <c r="AD256" i="4"/>
  <c r="AF196" i="4"/>
  <c r="AG164" i="4"/>
  <c r="AH124" i="4"/>
  <c r="AD74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Q128" i="4" s="1"/>
  <c r="AW128" i="4" s="1"/>
  <c r="AB128" i="4"/>
  <c r="AA128" i="4"/>
  <c r="Z112" i="4"/>
  <c r="AD112" i="4"/>
  <c r="AC112" i="4"/>
  <c r="AB112" i="4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218" i="4"/>
  <c r="W84" i="4"/>
  <c r="W92" i="4"/>
  <c r="AG34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E192" i="4"/>
  <c r="AU192" i="4"/>
  <c r="Z176" i="4"/>
  <c r="AD176" i="4"/>
  <c r="AC176" i="4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Z120" i="4"/>
  <c r="AL120" i="4" s="1"/>
  <c r="AR120" i="4" s="1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AN201" i="4"/>
  <c r="AT201" i="4" s="1"/>
  <c r="W635" i="4"/>
  <c r="X635" i="4" s="1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J342" i="4"/>
  <c r="AK90" i="4"/>
  <c r="AK74" i="4"/>
  <c r="AF38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B853" i="4"/>
  <c r="AA853" i="4"/>
  <c r="AC853" i="4"/>
  <c r="AB829" i="4"/>
  <c r="AA829" i="4"/>
  <c r="AC829" i="4"/>
  <c r="AB797" i="4"/>
  <c r="AA797" i="4"/>
  <c r="AC797" i="4"/>
  <c r="Z765" i="4"/>
  <c r="AD765" i="4"/>
  <c r="AE765" i="4"/>
  <c r="Z733" i="4"/>
  <c r="AD733" i="4"/>
  <c r="AE733" i="4"/>
  <c r="Z701" i="4"/>
  <c r="AD701" i="4"/>
  <c r="AE701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45" i="4"/>
  <c r="AB745" i="4"/>
  <c r="AD745" i="4"/>
  <c r="AA745" i="4"/>
  <c r="AE745" i="4"/>
  <c r="AC745" i="4"/>
  <c r="Z729" i="4"/>
  <c r="AB729" i="4"/>
  <c r="AD729" i="4"/>
  <c r="AA729" i="4"/>
  <c r="AE729" i="4"/>
  <c r="AC729" i="4"/>
  <c r="Z713" i="4"/>
  <c r="AB713" i="4"/>
  <c r="AD713" i="4"/>
  <c r="AA713" i="4"/>
  <c r="AE713" i="4"/>
  <c r="AC713" i="4"/>
  <c r="Z697" i="4"/>
  <c r="AB697" i="4"/>
  <c r="AD697" i="4"/>
  <c r="AA697" i="4"/>
  <c r="AE697" i="4"/>
  <c r="AC697" i="4"/>
  <c r="Z681" i="4"/>
  <c r="AB681" i="4"/>
  <c r="AD681" i="4"/>
  <c r="AA681" i="4"/>
  <c r="AE681" i="4"/>
  <c r="AC681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AE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AD569" i="4"/>
  <c r="Z561" i="4"/>
  <c r="AD561" i="4"/>
  <c r="AE561" i="4"/>
  <c r="AA540" i="4"/>
  <c r="Z524" i="4"/>
  <c r="AB524" i="4"/>
  <c r="AD524" i="4"/>
  <c r="AA524" i="4"/>
  <c r="AE524" i="4"/>
  <c r="AC524" i="4"/>
  <c r="Z534" i="4"/>
  <c r="AD534" i="4"/>
  <c r="AE534" i="4"/>
  <c r="AD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56" i="4"/>
  <c r="Y956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876" i="4"/>
  <c r="X826" i="4"/>
  <c r="X810" i="4"/>
  <c r="X794" i="4"/>
  <c r="X778" i="4"/>
  <c r="X762" i="4"/>
  <c r="X746" i="4"/>
  <c r="X730" i="4"/>
  <c r="X714" i="4"/>
  <c r="X698" i="4"/>
  <c r="X682" i="4"/>
  <c r="X666" i="4"/>
  <c r="X650" i="4"/>
  <c r="X634" i="4"/>
  <c r="X618" i="4"/>
  <c r="X602" i="4"/>
  <c r="X586" i="4"/>
  <c r="X570" i="4"/>
  <c r="X533" i="4"/>
  <c r="X543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AE893" i="4"/>
  <c r="AB877" i="4"/>
  <c r="AD877" i="4"/>
  <c r="AT877" i="4"/>
  <c r="AA877" i="4"/>
  <c r="AE877" i="4"/>
  <c r="AU877" i="4"/>
  <c r="AC877" i="4"/>
  <c r="AS877" i="4"/>
  <c r="AS861" i="4"/>
  <c r="Z837" i="4"/>
  <c r="AB837" i="4"/>
  <c r="AD837" i="4"/>
  <c r="AT837" i="4"/>
  <c r="AA837" i="4"/>
  <c r="AE837" i="4"/>
  <c r="AC837" i="4"/>
  <c r="AS837" i="4"/>
  <c r="AS821" i="4"/>
  <c r="Z805" i="4"/>
  <c r="AB805" i="4"/>
  <c r="AD805" i="4"/>
  <c r="AT805" i="4"/>
  <c r="AA805" i="4"/>
  <c r="AE805" i="4"/>
  <c r="AC805" i="4"/>
  <c r="AS805" i="4"/>
  <c r="AS789" i="4"/>
  <c r="Z773" i="4"/>
  <c r="AB773" i="4"/>
  <c r="AD773" i="4"/>
  <c r="AT773" i="4"/>
  <c r="AA773" i="4"/>
  <c r="AE773" i="4"/>
  <c r="AC773" i="4"/>
  <c r="AS773" i="4"/>
  <c r="AS757" i="4"/>
  <c r="Z741" i="4"/>
  <c r="AB741" i="4"/>
  <c r="AD741" i="4"/>
  <c r="AT741" i="4"/>
  <c r="AA741" i="4"/>
  <c r="AE741" i="4"/>
  <c r="AC741" i="4"/>
  <c r="AS741" i="4"/>
  <c r="Z709" i="4"/>
  <c r="AB709" i="4"/>
  <c r="AD709" i="4"/>
  <c r="AT709" i="4"/>
  <c r="AA709" i="4"/>
  <c r="AE709" i="4"/>
  <c r="AU709" i="4"/>
  <c r="AC709" i="4"/>
  <c r="AS709" i="4"/>
  <c r="AS693" i="4"/>
  <c r="Z685" i="4"/>
  <c r="AB685" i="4"/>
  <c r="AD685" i="4"/>
  <c r="AT685" i="4"/>
  <c r="AA685" i="4"/>
  <c r="AE685" i="4"/>
  <c r="AC685" i="4"/>
  <c r="AS685" i="4"/>
  <c r="Z653" i="4"/>
  <c r="AB653" i="4"/>
  <c r="AD653" i="4"/>
  <c r="AT653" i="4"/>
  <c r="AA653" i="4"/>
  <c r="AE653" i="4"/>
  <c r="AU653" i="4"/>
  <c r="AC653" i="4"/>
  <c r="AS653" i="4"/>
  <c r="AS637" i="4"/>
  <c r="Z621" i="4"/>
  <c r="AB621" i="4"/>
  <c r="AD621" i="4"/>
  <c r="AT621" i="4"/>
  <c r="AA621" i="4"/>
  <c r="AE621" i="4"/>
  <c r="AC621" i="4"/>
  <c r="AS621" i="4"/>
  <c r="Z589" i="4"/>
  <c r="AB589" i="4"/>
  <c r="AD589" i="4"/>
  <c r="AT589" i="4"/>
  <c r="AA589" i="4"/>
  <c r="AE589" i="4"/>
  <c r="AU589" i="4"/>
  <c r="AC589" i="4"/>
  <c r="AS589" i="4"/>
  <c r="AS573" i="4"/>
  <c r="Z557" i="4"/>
  <c r="AB557" i="4"/>
  <c r="AD557" i="4"/>
  <c r="AT557" i="4"/>
  <c r="AA557" i="4"/>
  <c r="AE557" i="4"/>
  <c r="AC557" i="4"/>
  <c r="AS557" i="4"/>
  <c r="Z959" i="4"/>
  <c r="AB959" i="4"/>
  <c r="AD959" i="4"/>
  <c r="AT959" i="4"/>
  <c r="AC959" i="4"/>
  <c r="AA959" i="4"/>
  <c r="AE959" i="4"/>
  <c r="AU947" i="4"/>
  <c r="Z939" i="4"/>
  <c r="AB939" i="4"/>
  <c r="AD939" i="4"/>
  <c r="AT939" i="4"/>
  <c r="AC939" i="4"/>
  <c r="AA939" i="4"/>
  <c r="AE939" i="4"/>
  <c r="AB931" i="4"/>
  <c r="Z927" i="4"/>
  <c r="AB927" i="4"/>
  <c r="AD927" i="4"/>
  <c r="AT927" i="4"/>
  <c r="AV927" i="4"/>
  <c r="AC927" i="4"/>
  <c r="AA927" i="4"/>
  <c r="AE927" i="4"/>
  <c r="AT542" i="4"/>
  <c r="AE542" i="4"/>
  <c r="AS542" i="4"/>
  <c r="AB526" i="4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A151" i="4"/>
  <c r="AE151" i="4"/>
  <c r="Z107" i="4"/>
  <c r="AA107" i="4"/>
  <c r="Z99" i="4"/>
  <c r="AL99" i="4" s="1"/>
  <c r="AR99" i="4" s="1"/>
  <c r="AB99" i="4"/>
  <c r="AD99" i="4"/>
  <c r="AP99" i="4" s="1"/>
  <c r="AV99" i="4" s="1"/>
  <c r="AA99" i="4"/>
  <c r="AC99" i="4"/>
  <c r="AE99" i="4"/>
  <c r="Z83" i="4"/>
  <c r="AB83" i="4"/>
  <c r="AN83" i="4" s="1"/>
  <c r="AD83" i="4"/>
  <c r="AP83" i="4" s="1"/>
  <c r="AT83" i="4"/>
  <c r="AV83" i="4"/>
  <c r="AA83" i="4"/>
  <c r="AC83" i="4"/>
  <c r="AE83" i="4"/>
  <c r="Z65" i="4"/>
  <c r="AB65" i="4"/>
  <c r="AD65" i="4"/>
  <c r="AP65" i="4" s="1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S1001" i="4"/>
  <c r="AB985" i="4"/>
  <c r="AT985" i="4"/>
  <c r="AV985" i="4"/>
  <c r="AA985" i="4"/>
  <c r="AC985" i="4"/>
  <c r="AS985" i="4"/>
  <c r="AW985" i="4"/>
  <c r="AT973" i="4"/>
  <c r="AV973" i="4"/>
  <c r="AA973" i="4"/>
  <c r="AW973" i="4"/>
  <c r="AP42" i="4"/>
  <c r="AV42" i="4" s="1"/>
  <c r="AO42" i="4"/>
  <c r="AU42" i="4" s="1"/>
  <c r="AP478" i="4"/>
  <c r="AV478" i="4" s="1"/>
  <c r="AL478" i="4"/>
  <c r="AR478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O486" i="4"/>
  <c r="AU486" i="4" s="1"/>
  <c r="AO402" i="4"/>
  <c r="AU402" i="4" s="1"/>
  <c r="AP394" i="4"/>
  <c r="AV394" i="4" s="1"/>
  <c r="AL394" i="4"/>
  <c r="AR394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45" i="4"/>
  <c r="AI745" i="4"/>
  <c r="AH745" i="4"/>
  <c r="AG729" i="4"/>
  <c r="AI729" i="4"/>
  <c r="AH729" i="4"/>
  <c r="AG713" i="4"/>
  <c r="AI713" i="4"/>
  <c r="AH713" i="4"/>
  <c r="AG697" i="4"/>
  <c r="AI697" i="4"/>
  <c r="AH697" i="4"/>
  <c r="AG681" i="4"/>
  <c r="AI681" i="4"/>
  <c r="AH681" i="4"/>
  <c r="AG657" i="4"/>
  <c r="AI657" i="4"/>
  <c r="AH657" i="4"/>
  <c r="AG649" i="4"/>
  <c r="AI649" i="4"/>
  <c r="AH649" i="4"/>
  <c r="AG633" i="4"/>
  <c r="AI633" i="4"/>
  <c r="AH633" i="4"/>
  <c r="AG617" i="4"/>
  <c r="AI617" i="4"/>
  <c r="AH617" i="4"/>
  <c r="AG609" i="4"/>
  <c r="AI609" i="4"/>
  <c r="AH609" i="4"/>
  <c r="AI601" i="4"/>
  <c r="AG593" i="4"/>
  <c r="AI593" i="4"/>
  <c r="AH593" i="4"/>
  <c r="AG585" i="4"/>
  <c r="AI585" i="4"/>
  <c r="AH585" i="4"/>
  <c r="AG577" i="4"/>
  <c r="AI577" i="4"/>
  <c r="AH577" i="4"/>
  <c r="AI569" i="4"/>
  <c r="AI561" i="4"/>
  <c r="AI540" i="4"/>
  <c r="AG524" i="4"/>
  <c r="AI524" i="4"/>
  <c r="AH524" i="4"/>
  <c r="AG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33" i="4"/>
  <c r="AU933" i="4" s="1"/>
  <c r="AN933" i="4"/>
  <c r="AT933" i="4" s="1"/>
  <c r="AM925" i="4"/>
  <c r="AS925" i="4" s="1"/>
  <c r="AM546" i="4"/>
  <c r="AS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19" i="4"/>
  <c r="X58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E993" i="4"/>
  <c r="Z989" i="4"/>
  <c r="AB989" i="4"/>
  <c r="AD989" i="4"/>
  <c r="AA989" i="4"/>
  <c r="AE989" i="4"/>
  <c r="AC989" i="4"/>
  <c r="AD981" i="4"/>
  <c r="Z977" i="4"/>
  <c r="AB977" i="4"/>
  <c r="AD977" i="4"/>
  <c r="AA977" i="4"/>
  <c r="AE977" i="4"/>
  <c r="AC977" i="4"/>
  <c r="AA382" i="4"/>
  <c r="AB382" i="4"/>
  <c r="AJ382" i="4"/>
  <c r="AA1000" i="4"/>
  <c r="AC1000" i="4"/>
  <c r="AE1000" i="4"/>
  <c r="AB1000" i="4"/>
  <c r="AD1000" i="4"/>
  <c r="Z1000" i="4"/>
  <c r="AA996" i="4"/>
  <c r="AD996" i="4"/>
  <c r="AA992" i="4"/>
  <c r="AC992" i="4"/>
  <c r="AE992" i="4"/>
  <c r="AB992" i="4"/>
  <c r="AD992" i="4"/>
  <c r="Z992" i="4"/>
  <c r="AE988" i="4"/>
  <c r="AA984" i="4"/>
  <c r="AC984" i="4"/>
  <c r="AE984" i="4"/>
  <c r="AB984" i="4"/>
  <c r="AD984" i="4"/>
  <c r="Z984" i="4"/>
  <c r="AA980" i="4"/>
  <c r="AD980" i="4"/>
  <c r="AA976" i="4"/>
  <c r="AC976" i="4"/>
  <c r="AE976" i="4"/>
  <c r="AB976" i="4"/>
  <c r="AD976" i="4"/>
  <c r="Z976" i="4"/>
  <c r="AE553" i="4"/>
  <c r="AA537" i="4"/>
  <c r="AC537" i="4"/>
  <c r="AE537" i="4"/>
  <c r="AB537" i="4"/>
  <c r="AD537" i="4"/>
  <c r="Z537" i="4"/>
  <c r="AA521" i="4"/>
  <c r="AD521" i="4"/>
  <c r="AA966" i="4"/>
  <c r="AC966" i="4"/>
  <c r="AE966" i="4"/>
  <c r="Z966" i="4"/>
  <c r="AD966" i="4"/>
  <c r="AB966" i="4"/>
  <c r="AE958" i="4"/>
  <c r="AA950" i="4"/>
  <c r="AC950" i="4"/>
  <c r="AE950" i="4"/>
  <c r="Z950" i="4"/>
  <c r="AD950" i="4"/>
  <c r="AB950" i="4"/>
  <c r="AA938" i="4"/>
  <c r="AD938" i="4"/>
  <c r="AA930" i="4"/>
  <c r="AC930" i="4"/>
  <c r="AE930" i="4"/>
  <c r="Z930" i="4"/>
  <c r="AD930" i="4"/>
  <c r="AB930" i="4"/>
  <c r="AE555" i="4"/>
  <c r="AA531" i="4"/>
  <c r="AC531" i="4"/>
  <c r="AE531" i="4"/>
  <c r="AB531" i="4"/>
  <c r="AD531" i="4"/>
  <c r="Z531" i="4"/>
  <c r="AA378" i="4"/>
  <c r="AD378" i="4"/>
  <c r="AA370" i="4"/>
  <c r="AC370" i="4"/>
  <c r="AE370" i="4"/>
  <c r="Z370" i="4"/>
  <c r="AD370" i="4"/>
  <c r="AB370" i="4"/>
  <c r="AE362" i="4"/>
  <c r="AA358" i="4"/>
  <c r="AC358" i="4"/>
  <c r="AE358" i="4"/>
  <c r="Z358" i="4"/>
  <c r="AD358" i="4"/>
  <c r="AB358" i="4"/>
  <c r="AA246" i="4"/>
  <c r="AD246" i="4"/>
  <c r="AA242" i="4"/>
  <c r="AC242" i="4"/>
  <c r="AE242" i="4"/>
  <c r="Z242" i="4"/>
  <c r="AD242" i="4"/>
  <c r="AB242" i="4"/>
  <c r="AE238" i="4"/>
  <c r="AA234" i="4"/>
  <c r="AC234" i="4"/>
  <c r="AE234" i="4"/>
  <c r="Z234" i="4"/>
  <c r="AD234" i="4"/>
  <c r="AB234" i="4"/>
  <c r="AA148" i="4"/>
  <c r="AD148" i="4"/>
  <c r="Z106" i="4"/>
  <c r="AH771" i="4"/>
  <c r="AI623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Z422" i="4"/>
  <c r="AK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E236" i="4"/>
  <c r="AD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P486" i="4"/>
  <c r="AV486" i="4" s="1"/>
  <c r="AL486" i="4"/>
  <c r="AR486" i="4" s="1"/>
  <c r="AP402" i="4"/>
  <c r="AV402" i="4" s="1"/>
  <c r="AL402" i="4"/>
  <c r="AR402" i="4" s="1"/>
  <c r="AO394" i="4"/>
  <c r="AU394" i="4" s="1"/>
  <c r="AO205" i="4"/>
  <c r="AU205" i="4" s="1"/>
  <c r="AO143" i="4"/>
  <c r="AU143" i="4" s="1"/>
  <c r="AP135" i="4"/>
  <c r="AV135" i="4" s="1"/>
  <c r="AL135" i="4"/>
  <c r="AR135" i="4" s="1"/>
  <c r="AM506" i="4"/>
  <c r="AS506" i="4" s="1"/>
  <c r="AN482" i="4"/>
  <c r="AT482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I901" i="4"/>
  <c r="AG885" i="4"/>
  <c r="AI885" i="4"/>
  <c r="AH885" i="4"/>
  <c r="AI869" i="4"/>
  <c r="AG853" i="4"/>
  <c r="AI853" i="4"/>
  <c r="AH853" i="4"/>
  <c r="AI845" i="4"/>
  <c r="AG829" i="4"/>
  <c r="AI829" i="4"/>
  <c r="AH829" i="4"/>
  <c r="AI813" i="4"/>
  <c r="AG797" i="4"/>
  <c r="AI797" i="4"/>
  <c r="AH797" i="4"/>
  <c r="AI781" i="4"/>
  <c r="AG765" i="4"/>
  <c r="AI765" i="4"/>
  <c r="AH765" i="4"/>
  <c r="AI749" i="4"/>
  <c r="AG733" i="4"/>
  <c r="AI733" i="4"/>
  <c r="AH733" i="4"/>
  <c r="AI717" i="4"/>
  <c r="AG701" i="4"/>
  <c r="AI701" i="4"/>
  <c r="AH701" i="4"/>
  <c r="AI677" i="4"/>
  <c r="AG661" i="4"/>
  <c r="AI661" i="4"/>
  <c r="AH661" i="4"/>
  <c r="AI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45" i="4"/>
  <c r="AJ745" i="4"/>
  <c r="AF745" i="4"/>
  <c r="AK729" i="4"/>
  <c r="AJ729" i="4"/>
  <c r="AF729" i="4"/>
  <c r="AK713" i="4"/>
  <c r="AJ713" i="4"/>
  <c r="AF713" i="4"/>
  <c r="AK697" i="4"/>
  <c r="AJ697" i="4"/>
  <c r="AF697" i="4"/>
  <c r="AK681" i="4"/>
  <c r="AJ681" i="4"/>
  <c r="AF681" i="4"/>
  <c r="AK657" i="4"/>
  <c r="AJ657" i="4"/>
  <c r="AF657" i="4"/>
  <c r="AK649" i="4"/>
  <c r="AJ649" i="4"/>
  <c r="AF649" i="4"/>
  <c r="AK633" i="4"/>
  <c r="AJ633" i="4"/>
  <c r="AF633" i="4"/>
  <c r="AJ625" i="4"/>
  <c r="AK617" i="4"/>
  <c r="AJ617" i="4"/>
  <c r="AF617" i="4"/>
  <c r="AK609" i="4"/>
  <c r="AJ609" i="4"/>
  <c r="AF609" i="4"/>
  <c r="AJ601" i="4"/>
  <c r="AK593" i="4"/>
  <c r="AJ593" i="4"/>
  <c r="AF593" i="4"/>
  <c r="AK585" i="4"/>
  <c r="AJ585" i="4"/>
  <c r="AF585" i="4"/>
  <c r="AK577" i="4"/>
  <c r="AJ577" i="4"/>
  <c r="AF577" i="4"/>
  <c r="AJ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F4" i="3" l="1"/>
  <c r="F5" i="3"/>
  <c r="Y881" i="4"/>
  <c r="AC881" i="4" s="1"/>
  <c r="AO881" i="4" s="1"/>
  <c r="AU881" i="4" s="1"/>
  <c r="AI881" i="4"/>
  <c r="AK881" i="4"/>
  <c r="AF881" i="4"/>
  <c r="Z881" i="4"/>
  <c r="AD881" i="4"/>
  <c r="AE881" i="4"/>
  <c r="AG881" i="4"/>
  <c r="AH881" i="4"/>
  <c r="AJ881" i="4"/>
  <c r="AB881" i="4"/>
  <c r="AA881" i="4"/>
  <c r="Y817" i="4"/>
  <c r="AA817" i="4"/>
  <c r="AI817" i="4"/>
  <c r="AK817" i="4"/>
  <c r="AF817" i="4"/>
  <c r="Z817" i="4"/>
  <c r="AD817" i="4"/>
  <c r="AE817" i="4"/>
  <c r="AG817" i="4"/>
  <c r="AH817" i="4"/>
  <c r="AJ817" i="4"/>
  <c r="AB817" i="4"/>
  <c r="AC817" i="4"/>
  <c r="X753" i="4"/>
  <c r="Y753" i="4"/>
  <c r="X689" i="4"/>
  <c r="Y689" i="4"/>
  <c r="AP204" i="4"/>
  <c r="AV204" i="4" s="1"/>
  <c r="AH645" i="4"/>
  <c r="AH677" i="4"/>
  <c r="AG677" i="4"/>
  <c r="AH717" i="4"/>
  <c r="AH749" i="4"/>
  <c r="AH781" i="4"/>
  <c r="AG781" i="4"/>
  <c r="AH813" i="4"/>
  <c r="AH845" i="4"/>
  <c r="AH869" i="4"/>
  <c r="AG869" i="4"/>
  <c r="AH901" i="4"/>
  <c r="AB236" i="4"/>
  <c r="Z236" i="4"/>
  <c r="AC236" i="4"/>
  <c r="AI422" i="4"/>
  <c r="AD422" i="4"/>
  <c r="AK157" i="4"/>
  <c r="AD238" i="4"/>
  <c r="AD362" i="4"/>
  <c r="AD555" i="4"/>
  <c r="AD958" i="4"/>
  <c r="AD553" i="4"/>
  <c r="AD988" i="4"/>
  <c r="AK382" i="4"/>
  <c r="AI382" i="4"/>
  <c r="AE981" i="4"/>
  <c r="AI550" i="4"/>
  <c r="AH561" i="4"/>
  <c r="AG561" i="4"/>
  <c r="AG625" i="4"/>
  <c r="AC973" i="4"/>
  <c r="AB973" i="4"/>
  <c r="AE985" i="4"/>
  <c r="AD985" i="4"/>
  <c r="Z985" i="4"/>
  <c r="AL985" i="4" s="1"/>
  <c r="AR985" i="4" s="1"/>
  <c r="AO83" i="4"/>
  <c r="AU83" i="4" s="1"/>
  <c r="AL83" i="4"/>
  <c r="AR83" i="4" s="1"/>
  <c r="AD107" i="4"/>
  <c r="AE518" i="4"/>
  <c r="AC561" i="4"/>
  <c r="AA561" i="4"/>
  <c r="AP88" i="4"/>
  <c r="AV88" i="4" s="1"/>
  <c r="AN88" i="4"/>
  <c r="AT88" i="4" s="1"/>
  <c r="AG350" i="4"/>
  <c r="AF344" i="4"/>
  <c r="AM51" i="4"/>
  <c r="AS51" i="4" s="1"/>
  <c r="D149" i="4"/>
  <c r="H149" i="4" s="1"/>
  <c r="K150" i="2" s="1"/>
  <c r="F957" i="4"/>
  <c r="J957" i="4" s="1"/>
  <c r="G961" i="4"/>
  <c r="D109" i="4"/>
  <c r="H109" i="4" s="1"/>
  <c r="K110" i="2" s="1"/>
  <c r="G43" i="4"/>
  <c r="AQ506" i="4"/>
  <c r="AW506" i="4" s="1"/>
  <c r="AI233" i="4"/>
  <c r="AO233" i="4" s="1"/>
  <c r="AU233" i="4" s="1"/>
  <c r="X665" i="4"/>
  <c r="Y665" i="4"/>
  <c r="X737" i="4"/>
  <c r="Y737" i="4"/>
  <c r="X705" i="4"/>
  <c r="Y705" i="4"/>
  <c r="X673" i="4"/>
  <c r="Y673" i="4"/>
  <c r="X641" i="4"/>
  <c r="Y641" i="4"/>
  <c r="Y937" i="4"/>
  <c r="AF937" i="4" s="1"/>
  <c r="AH937" i="4"/>
  <c r="AD937" i="4"/>
  <c r="AV937" i="4"/>
  <c r="AA937" i="4"/>
  <c r="AJ937" i="4"/>
  <c r="AB937" i="4"/>
  <c r="AN937" i="4" s="1"/>
  <c r="AT937" i="4"/>
  <c r="AC937" i="4"/>
  <c r="AI937" i="4"/>
  <c r="Y450" i="4"/>
  <c r="AK450" i="4"/>
  <c r="AH450" i="4"/>
  <c r="AC450" i="4"/>
  <c r="AO450" i="4" s="1"/>
  <c r="AU450" i="4" s="1"/>
  <c r="AW450" i="4"/>
  <c r="AB450" i="4"/>
  <c r="AN450" i="4" s="1"/>
  <c r="AT450" i="4"/>
  <c r="AJ450" i="4"/>
  <c r="AI450" i="4"/>
  <c r="AG450" i="4"/>
  <c r="AA450" i="4"/>
  <c r="AE450" i="4"/>
  <c r="AQ450" i="4" s="1"/>
  <c r="Z450" i="4"/>
  <c r="AD450" i="4"/>
  <c r="AP450" i="4" s="1"/>
  <c r="AV450" i="4" s="1"/>
  <c r="AF450" i="4"/>
  <c r="AB197" i="4"/>
  <c r="AN197" i="4" s="1"/>
  <c r="AC197" i="4"/>
  <c r="AO197" i="4" s="1"/>
  <c r="AD414" i="4"/>
  <c r="AP414" i="4" s="1"/>
  <c r="AV414" i="4" s="1"/>
  <c r="AC414" i="4"/>
  <c r="AO414" i="4" s="1"/>
  <c r="AU414" i="4" s="1"/>
  <c r="Y949" i="4"/>
  <c r="AF949" i="4" s="1"/>
  <c r="AJ949" i="4"/>
  <c r="AD949" i="4"/>
  <c r="AP949" i="4" s="1"/>
  <c r="AV949" i="4" s="1"/>
  <c r="AI949" i="4"/>
  <c r="AK949" i="4"/>
  <c r="AC949" i="4"/>
  <c r="AO949" i="4" s="1"/>
  <c r="AU949" i="4" s="1"/>
  <c r="AG949" i="4"/>
  <c r="X721" i="4"/>
  <c r="Y721" i="4"/>
  <c r="Y217" i="4"/>
  <c r="AH217" i="4"/>
  <c r="AA217" i="4"/>
  <c r="AE217" i="4"/>
  <c r="AQ217" i="4" s="1"/>
  <c r="AW217" i="4" s="1"/>
  <c r="AB217" i="4"/>
  <c r="AT217" i="4"/>
  <c r="AJ217" i="4"/>
  <c r="AG217" i="4"/>
  <c r="AK217" i="4"/>
  <c r="AI217" i="4"/>
  <c r="AC217" i="4"/>
  <c r="Z217" i="4"/>
  <c r="AD217" i="4"/>
  <c r="AP217" i="4" s="1"/>
  <c r="AV217" i="4" s="1"/>
  <c r="AF217" i="4"/>
  <c r="Y498" i="4"/>
  <c r="AK498" i="4"/>
  <c r="AC498" i="4"/>
  <c r="Z498" i="4"/>
  <c r="AL498" i="4" s="1"/>
  <c r="AR498" i="4" s="1"/>
  <c r="AD498" i="4"/>
  <c r="AJ498" i="4"/>
  <c r="AI498" i="4"/>
  <c r="AG498" i="4"/>
  <c r="AH498" i="4"/>
  <c r="AA498" i="4"/>
  <c r="AM498" i="4" s="1"/>
  <c r="AS498" i="4" s="1"/>
  <c r="AE498" i="4"/>
  <c r="AB498" i="4"/>
  <c r="AN498" i="4" s="1"/>
  <c r="AT498" i="4" s="1"/>
  <c r="AF498" i="4"/>
  <c r="AB157" i="4"/>
  <c r="AE157" i="4"/>
  <c r="AJ157" i="4"/>
  <c r="AA157" i="4"/>
  <c r="AD152" i="4"/>
  <c r="AA152" i="4"/>
  <c r="AQ151" i="4"/>
  <c r="AW151" i="4" s="1"/>
  <c r="AE148" i="4"/>
  <c r="AB148" i="4"/>
  <c r="Z148" i="4"/>
  <c r="AH931" i="4"/>
  <c r="Z931" i="4"/>
  <c r="AD931" i="4"/>
  <c r="AA931" i="4"/>
  <c r="AH947" i="4"/>
  <c r="Z947" i="4"/>
  <c r="AD947" i="4"/>
  <c r="AA947" i="4"/>
  <c r="AH967" i="4"/>
  <c r="AN967" i="4" s="1"/>
  <c r="AT967" i="4" s="1"/>
  <c r="AB967" i="4"/>
  <c r="AC967" i="4"/>
  <c r="AE967" i="4"/>
  <c r="AH573" i="4"/>
  <c r="AI573" i="4"/>
  <c r="Z573" i="4"/>
  <c r="AD573" i="4"/>
  <c r="AE573" i="4"/>
  <c r="AH605" i="4"/>
  <c r="AB605" i="4"/>
  <c r="AN605" i="4" s="1"/>
  <c r="AT605" i="4" s="1"/>
  <c r="AA605" i="4"/>
  <c r="AC605" i="4"/>
  <c r="AH637" i="4"/>
  <c r="Z637" i="4"/>
  <c r="AD637" i="4"/>
  <c r="AE637" i="4"/>
  <c r="AH669" i="4"/>
  <c r="AB669" i="4"/>
  <c r="AN669" i="4" s="1"/>
  <c r="AT669" i="4" s="1"/>
  <c r="AA669" i="4"/>
  <c r="AC669" i="4"/>
  <c r="AH693" i="4"/>
  <c r="Z693" i="4"/>
  <c r="AD693" i="4"/>
  <c r="AE693" i="4"/>
  <c r="AH725" i="4"/>
  <c r="AB725" i="4"/>
  <c r="AA725" i="4"/>
  <c r="AC725" i="4"/>
  <c r="AH757" i="4"/>
  <c r="Z757" i="4"/>
  <c r="AD757" i="4"/>
  <c r="AE757" i="4"/>
  <c r="AH789" i="4"/>
  <c r="AB789" i="4"/>
  <c r="AN789" i="4" s="1"/>
  <c r="AT789" i="4" s="1"/>
  <c r="AA789" i="4"/>
  <c r="AC789" i="4"/>
  <c r="AH821" i="4"/>
  <c r="Z821" i="4"/>
  <c r="AD821" i="4"/>
  <c r="AE821" i="4"/>
  <c r="AH861" i="4"/>
  <c r="AB861" i="4"/>
  <c r="AN861" i="4" s="1"/>
  <c r="AT861" i="4" s="1"/>
  <c r="AA861" i="4"/>
  <c r="AC861" i="4"/>
  <c r="AH893" i="4"/>
  <c r="AB893" i="4"/>
  <c r="AN893" i="4" s="1"/>
  <c r="AT893" i="4" s="1"/>
  <c r="AA893" i="4"/>
  <c r="AC893" i="4"/>
  <c r="F105" i="4"/>
  <c r="J105" i="4" s="1"/>
  <c r="M106" i="2" s="1"/>
  <c r="G105" i="4"/>
  <c r="AF470" i="4"/>
  <c r="AB470" i="4"/>
  <c r="AK470" i="4"/>
  <c r="AB601" i="4"/>
  <c r="AA601" i="4"/>
  <c r="AC601" i="4"/>
  <c r="AG233" i="4"/>
  <c r="Z233" i="4"/>
  <c r="AH233" i="4"/>
  <c r="AN233" i="4" s="1"/>
  <c r="AT233" i="4" s="1"/>
  <c r="AF233" i="4"/>
  <c r="AE233" i="4"/>
  <c r="AK233" i="4"/>
  <c r="AD233" i="4"/>
  <c r="AG181" i="4"/>
  <c r="AH181" i="4"/>
  <c r="AE181" i="4"/>
  <c r="AF181" i="4"/>
  <c r="AK181" i="4"/>
  <c r="Z181" i="4"/>
  <c r="AL181" i="4" s="1"/>
  <c r="AR181" i="4" s="1"/>
  <c r="AI181" i="4"/>
  <c r="AB181" i="4"/>
  <c r="AN181" i="4" s="1"/>
  <c r="AT181" i="4" s="1"/>
  <c r="D945" i="4"/>
  <c r="H945" i="4" s="1"/>
  <c r="E945" i="4"/>
  <c r="I945" i="4" s="1"/>
  <c r="AH406" i="4"/>
  <c r="AI406" i="4"/>
  <c r="AC406" i="4"/>
  <c r="AB406" i="4"/>
  <c r="AJ406" i="4"/>
  <c r="AK406" i="4"/>
  <c r="AE406" i="4"/>
  <c r="AD406" i="4"/>
  <c r="AG406" i="4"/>
  <c r="AG418" i="4"/>
  <c r="AF418" i="4"/>
  <c r="AK418" i="4"/>
  <c r="AQ418" i="4" s="1"/>
  <c r="AB418" i="4"/>
  <c r="AN418" i="4" s="1"/>
  <c r="AI418" i="4"/>
  <c r="Z418" i="4"/>
  <c r="AL418" i="4" s="1"/>
  <c r="AR418" i="4" s="1"/>
  <c r="AA418" i="4"/>
  <c r="AM418" i="4" s="1"/>
  <c r="AS418" i="4" s="1"/>
  <c r="AB569" i="4"/>
  <c r="AA569" i="4"/>
  <c r="AC569" i="4"/>
  <c r="AJ542" i="4"/>
  <c r="AK542" i="4"/>
  <c r="AQ542" i="4" s="1"/>
  <c r="AW542" i="4" s="1"/>
  <c r="AH542" i="4"/>
  <c r="AI542" i="4"/>
  <c r="Z542" i="4"/>
  <c r="AL542" i="4" s="1"/>
  <c r="AR542" i="4" s="1"/>
  <c r="AD542" i="4"/>
  <c r="AV542" i="4"/>
  <c r="AF569" i="4"/>
  <c r="AK569" i="4"/>
  <c r="AF601" i="4"/>
  <c r="AK601" i="4"/>
  <c r="AG591" i="4"/>
  <c r="AG715" i="4"/>
  <c r="AH747" i="4"/>
  <c r="AG859" i="4"/>
  <c r="AH891" i="4"/>
  <c r="AH569" i="4"/>
  <c r="AG569" i="4"/>
  <c r="AM569" i="4" s="1"/>
  <c r="AS569" i="4" s="1"/>
  <c r="AH601" i="4"/>
  <c r="AG601" i="4"/>
  <c r="AM601" i="4" s="1"/>
  <c r="AS601" i="4" s="1"/>
  <c r="AE973" i="4"/>
  <c r="AD973" i="4"/>
  <c r="AM1001" i="4"/>
  <c r="AN65" i="4"/>
  <c r="AT65" i="4" s="1"/>
  <c r="AQ83" i="4"/>
  <c r="AW83" i="4" s="1"/>
  <c r="AQ99" i="4"/>
  <c r="AW99" i="4" s="1"/>
  <c r="AE107" i="4"/>
  <c r="AC107" i="4"/>
  <c r="AB107" i="4"/>
  <c r="AO151" i="4"/>
  <c r="AU151" i="4" s="1"/>
  <c r="AN526" i="4"/>
  <c r="AC542" i="4"/>
  <c r="AO542" i="4" s="1"/>
  <c r="AU542" i="4" s="1"/>
  <c r="AA542" i="4"/>
  <c r="AB542" i="4"/>
  <c r="AN542" i="4" s="1"/>
  <c r="AC931" i="4"/>
  <c r="AE947" i="4"/>
  <c r="AB947" i="4"/>
  <c r="AA967" i="4"/>
  <c r="Z967" i="4"/>
  <c r="AC573" i="4"/>
  <c r="AO573" i="4" s="1"/>
  <c r="AU573" i="4" s="1"/>
  <c r="AB573" i="4"/>
  <c r="AE605" i="4"/>
  <c r="Z605" i="4"/>
  <c r="AC637" i="4"/>
  <c r="AB637" i="4"/>
  <c r="AE669" i="4"/>
  <c r="Z669" i="4"/>
  <c r="AC693" i="4"/>
  <c r="AB693" i="4"/>
  <c r="AE725" i="4"/>
  <c r="Z725" i="4"/>
  <c r="AC757" i="4"/>
  <c r="AB757" i="4"/>
  <c r="AE789" i="4"/>
  <c r="Z789" i="4"/>
  <c r="AC821" i="4"/>
  <c r="AB821" i="4"/>
  <c r="AE861" i="4"/>
  <c r="Z861" i="4"/>
  <c r="AD893" i="4"/>
  <c r="AE569" i="4"/>
  <c r="Z569" i="4"/>
  <c r="AD601" i="4"/>
  <c r="AO176" i="4"/>
  <c r="AU176" i="4" s="1"/>
  <c r="AL176" i="4"/>
  <c r="AR176" i="4" s="1"/>
  <c r="AN112" i="4"/>
  <c r="AT112" i="4" s="1"/>
  <c r="AQ144" i="4"/>
  <c r="AW144" i="4" s="1"/>
  <c r="AL184" i="4"/>
  <c r="AR184" i="4" s="1"/>
  <c r="X380" i="4"/>
  <c r="Y380" i="4"/>
  <c r="D105" i="4"/>
  <c r="H105" i="4" s="1"/>
  <c r="K106" i="2" s="1"/>
  <c r="AG542" i="4"/>
  <c r="G933" i="4"/>
  <c r="D933" i="4"/>
  <c r="H933" i="4" s="1"/>
  <c r="G62" i="4"/>
  <c r="F62" i="4"/>
  <c r="J62" i="4" s="1"/>
  <c r="M63" i="2" s="1"/>
  <c r="G153" i="4"/>
  <c r="F153" i="4"/>
  <c r="J153" i="4" s="1"/>
  <c r="M154" i="2" s="1"/>
  <c r="G530" i="4"/>
  <c r="E530" i="4"/>
  <c r="I530" i="4" s="1"/>
  <c r="AB550" i="4"/>
  <c r="AC550" i="4"/>
  <c r="E462" i="4"/>
  <c r="I462" i="4" s="1"/>
  <c r="L463" i="2" s="1"/>
  <c r="D462" i="4"/>
  <c r="H462" i="4" s="1"/>
  <c r="K463" i="2" s="1"/>
  <c r="D369" i="4"/>
  <c r="H369" i="4" s="1"/>
  <c r="K370" i="2" s="1"/>
  <c r="F369" i="4"/>
  <c r="J369" i="4" s="1"/>
  <c r="M370" i="2" s="1"/>
  <c r="F377" i="4"/>
  <c r="J377" i="4" s="1"/>
  <c r="M378" i="2" s="1"/>
  <c r="E377" i="4"/>
  <c r="I377" i="4" s="1"/>
  <c r="L378" i="2" s="1"/>
  <c r="AJ470" i="4"/>
  <c r="AD418" i="4"/>
  <c r="AP418" i="4" s="1"/>
  <c r="AV418" i="4" s="1"/>
  <c r="G245" i="4"/>
  <c r="D245" i="4"/>
  <c r="H245" i="4" s="1"/>
  <c r="K246" i="2" s="1"/>
  <c r="F925" i="4"/>
  <c r="J925" i="4" s="1"/>
  <c r="E925" i="4"/>
  <c r="I925" i="4" s="1"/>
  <c r="G965" i="4"/>
  <c r="E965" i="4"/>
  <c r="I965" i="4" s="1"/>
  <c r="F554" i="4"/>
  <c r="J554" i="4" s="1"/>
  <c r="G554" i="4"/>
  <c r="AB534" i="4"/>
  <c r="AA534" i="4"/>
  <c r="AC534" i="4"/>
  <c r="AB518" i="4"/>
  <c r="AN518" i="4" s="1"/>
  <c r="AT518" i="4" s="1"/>
  <c r="AA518" i="4"/>
  <c r="AC518" i="4"/>
  <c r="AJ233" i="4"/>
  <c r="AA181" i="4"/>
  <c r="AM181" i="4" s="1"/>
  <c r="AS181" i="4" s="1"/>
  <c r="AF406" i="4"/>
  <c r="AL406" i="4" s="1"/>
  <c r="AR406" i="4" s="1"/>
  <c r="AA233" i="4"/>
  <c r="AM233" i="4" s="1"/>
  <c r="AC181" i="4"/>
  <c r="AO181" i="4" s="1"/>
  <c r="AU181" i="4" s="1"/>
  <c r="AE502" i="4"/>
  <c r="AQ502" i="4" s="1"/>
  <c r="AD502" i="4"/>
  <c r="AJ502" i="4"/>
  <c r="AH502" i="4"/>
  <c r="AC502" i="4"/>
  <c r="AO502" i="4" s="1"/>
  <c r="AU502" i="4" s="1"/>
  <c r="AB502" i="4"/>
  <c r="AN502" i="4" s="1"/>
  <c r="AF502" i="4"/>
  <c r="Z502" i="4"/>
  <c r="AG502" i="4"/>
  <c r="AM502" i="4" s="1"/>
  <c r="AS502" i="4" s="1"/>
  <c r="AA406" i="4"/>
  <c r="AM406" i="4" s="1"/>
  <c r="AS406" i="4" s="1"/>
  <c r="AC418" i="4"/>
  <c r="AO418" i="4" s="1"/>
  <c r="AU418" i="4" s="1"/>
  <c r="AQ120" i="4"/>
  <c r="AW120" i="4" s="1"/>
  <c r="AM192" i="4"/>
  <c r="AS192" i="4" s="1"/>
  <c r="AN144" i="4"/>
  <c r="AT144" i="4" s="1"/>
  <c r="AO506" i="4"/>
  <c r="AU506" i="4" s="1"/>
  <c r="AM197" i="4"/>
  <c r="AS197" i="4" s="1"/>
  <c r="AK197" i="4"/>
  <c r="AE197" i="4"/>
  <c r="AD197" i="4"/>
  <c r="AJ197" i="4"/>
  <c r="AA414" i="4"/>
  <c r="AM414" i="4" s="1"/>
  <c r="AS414" i="4" s="1"/>
  <c r="AB414" i="4"/>
  <c r="AN414" i="4" s="1"/>
  <c r="AF414" i="4"/>
  <c r="AL414" i="4" s="1"/>
  <c r="AR414" i="4" s="1"/>
  <c r="AK945" i="4"/>
  <c r="AQ945" i="4" s="1"/>
  <c r="AW945" i="4" s="1"/>
  <c r="AH945" i="4"/>
  <c r="AB945" i="4"/>
  <c r="AC945" i="4"/>
  <c r="AI945" i="4"/>
  <c r="AI446" i="4"/>
  <c r="AO446" i="4" s="1"/>
  <c r="AF446" i="4"/>
  <c r="AA446" i="4"/>
  <c r="AM446" i="4" s="1"/>
  <c r="AS446" i="4" s="1"/>
  <c r="Z446" i="4"/>
  <c r="AL446" i="4" s="1"/>
  <c r="AR446" i="4" s="1"/>
  <c r="AK446" i="4"/>
  <c r="AQ446" i="4" s="1"/>
  <c r="AW446" i="4" s="1"/>
  <c r="AL927" i="4"/>
  <c r="AR927" i="4" s="1"/>
  <c r="AI55" i="4"/>
  <c r="AG387" i="4"/>
  <c r="AJ74" i="4"/>
  <c r="AJ222" i="4"/>
  <c r="AH338" i="4"/>
  <c r="AG222" i="4"/>
  <c r="AF338" i="4"/>
  <c r="Z232" i="4"/>
  <c r="AC387" i="4"/>
  <c r="AB342" i="4"/>
  <c r="AD124" i="4"/>
  <c r="AE196" i="4"/>
  <c r="AK228" i="4"/>
  <c r="AI256" i="4"/>
  <c r="AC288" i="4"/>
  <c r="AB304" i="4"/>
  <c r="AH320" i="4"/>
  <c r="AD338" i="4"/>
  <c r="G546" i="4"/>
  <c r="G929" i="4"/>
  <c r="F945" i="4"/>
  <c r="J945" i="4" s="1"/>
  <c r="E969" i="4"/>
  <c r="I969" i="4" s="1"/>
  <c r="F43" i="4"/>
  <c r="J43" i="4" s="1"/>
  <c r="M44" i="2" s="1"/>
  <c r="E538" i="4"/>
  <c r="I538" i="4" s="1"/>
  <c r="AC485" i="4"/>
  <c r="Z470" i="4"/>
  <c r="AL470" i="4" s="1"/>
  <c r="AR470" i="4" s="1"/>
  <c r="AG470" i="4"/>
  <c r="AA470" i="4"/>
  <c r="AN128" i="4"/>
  <c r="AT128" i="4" s="1"/>
  <c r="AA115" i="4"/>
  <c r="AM115" i="4" s="1"/>
  <c r="AS115" i="4" s="1"/>
  <c r="AC115" i="4"/>
  <c r="AB232" i="4"/>
  <c r="AI232" i="4"/>
  <c r="AC55" i="4"/>
  <c r="AB387" i="4"/>
  <c r="AC222" i="4"/>
  <c r="Z342" i="4"/>
  <c r="AJ124" i="4"/>
  <c r="AE164" i="4"/>
  <c r="AF164" i="4"/>
  <c r="AG196" i="4"/>
  <c r="Z228" i="4"/>
  <c r="AJ228" i="4"/>
  <c r="AB256" i="4"/>
  <c r="AC272" i="4"/>
  <c r="AH272" i="4"/>
  <c r="AA288" i="4"/>
  <c r="AD304" i="4"/>
  <c r="AI304" i="4"/>
  <c r="AA320" i="4"/>
  <c r="AE336" i="4"/>
  <c r="AE218" i="4"/>
  <c r="AB338" i="4"/>
  <c r="AG75" i="4"/>
  <c r="AG985" i="4"/>
  <c r="AM985" i="4" s="1"/>
  <c r="AJ985" i="4"/>
  <c r="AP985" i="4" s="1"/>
  <c r="AD470" i="4"/>
  <c r="AP470" i="4" s="1"/>
  <c r="AV470" i="4" s="1"/>
  <c r="AC470" i="4"/>
  <c r="AI470" i="4"/>
  <c r="AH470" i="4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AQ82" i="4" s="1"/>
  <c r="AW82" i="4" s="1"/>
  <c r="Y178" i="4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D37" i="4" s="1"/>
  <c r="H37" i="4" s="1"/>
  <c r="K38" i="2" s="1"/>
  <c r="AP34" i="4"/>
  <c r="AV34" i="4" s="1"/>
  <c r="N9" i="2"/>
  <c r="P9" i="2"/>
  <c r="O9" i="2"/>
  <c r="AQ985" i="4"/>
  <c r="AE661" i="4"/>
  <c r="AD661" i="4"/>
  <c r="AC701" i="4"/>
  <c r="AA701" i="4"/>
  <c r="AM701" i="4" s="1"/>
  <c r="AS701" i="4" s="1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J102" i="4"/>
  <c r="AK222" i="4"/>
  <c r="AK342" i="4"/>
  <c r="AH218" i="4"/>
  <c r="AH354" i="4"/>
  <c r="AH387" i="4"/>
  <c r="AF74" i="4"/>
  <c r="AF82" i="4"/>
  <c r="AG90" i="4"/>
  <c r="AG102" i="4"/>
  <c r="AM102" i="4" s="1"/>
  <c r="AS102" i="4" s="1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T115" i="4" s="1"/>
  <c r="AE115" i="4"/>
  <c r="AF115" i="4"/>
  <c r="AG639" i="4"/>
  <c r="AI707" i="4"/>
  <c r="AG899" i="4"/>
  <c r="AL510" i="4"/>
  <c r="AR510" i="4" s="1"/>
  <c r="AN510" i="4"/>
  <c r="AT510" i="4" s="1"/>
  <c r="D438" i="4"/>
  <c r="H438" i="4" s="1"/>
  <c r="K439" i="2" s="1"/>
  <c r="F438" i="4"/>
  <c r="J438" i="4" s="1"/>
  <c r="M439" i="2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T526" i="4"/>
  <c r="AC625" i="4"/>
  <c r="AO625" i="4" s="1"/>
  <c r="AU625" i="4" s="1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P70" i="4" s="1"/>
  <c r="AV70" i="4" s="1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M210" i="4" s="1"/>
  <c r="AS210" i="4" s="1"/>
  <c r="AJ210" i="4"/>
  <c r="AA226" i="4"/>
  <c r="AF226" i="4"/>
  <c r="AK226" i="4"/>
  <c r="AD346" i="4"/>
  <c r="AJ346" i="4"/>
  <c r="AP346" i="4" s="1"/>
  <c r="AV346" i="4" s="1"/>
  <c r="AA346" i="4"/>
  <c r="AG346" i="4"/>
  <c r="AM346" i="4" s="1"/>
  <c r="AS346" i="4" s="1"/>
  <c r="AA422" i="4"/>
  <c r="AE422" i="4"/>
  <c r="AB422" i="4"/>
  <c r="AG422" i="4"/>
  <c r="AH422" i="4"/>
  <c r="AF422" i="4"/>
  <c r="AL422" i="4" s="1"/>
  <c r="AR422" i="4" s="1"/>
  <c r="AC157" i="4"/>
  <c r="Z157" i="4"/>
  <c r="AD157" i="4"/>
  <c r="AF157" i="4"/>
  <c r="AG157" i="4"/>
  <c r="AH157" i="4"/>
  <c r="AN157" i="4" s="1"/>
  <c r="AT157" i="4" s="1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L645" i="4" s="1"/>
  <c r="AR645" i="4" s="1"/>
  <c r="AD677" i="4"/>
  <c r="AP677" i="4" s="1"/>
  <c r="AV677" i="4" s="1"/>
  <c r="AE677" i="4"/>
  <c r="AQ677" i="4" s="1"/>
  <c r="AW677" i="4" s="1"/>
  <c r="AK677" i="4"/>
  <c r="AF677" i="4"/>
  <c r="Z717" i="4"/>
  <c r="AD717" i="4"/>
  <c r="AP717" i="4" s="1"/>
  <c r="AV717" i="4" s="1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AP869" i="4" s="1"/>
  <c r="AV869" i="4" s="1"/>
  <c r="Z869" i="4"/>
  <c r="AK869" i="4"/>
  <c r="AF869" i="4"/>
  <c r="Z901" i="4"/>
  <c r="AL901" i="4" s="1"/>
  <c r="AR901" i="4" s="1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M232" i="4" s="1"/>
  <c r="AS232" i="4" s="1"/>
  <c r="AD55" i="4"/>
  <c r="AE55" i="4"/>
  <c r="AA55" i="4"/>
  <c r="AK55" i="4"/>
  <c r="AJ55" i="4"/>
  <c r="AA387" i="4"/>
  <c r="AM387" i="4" s="1"/>
  <c r="AS387" i="4" s="1"/>
  <c r="AD387" i="4"/>
  <c r="Z387" i="4"/>
  <c r="AL387" i="4" s="1"/>
  <c r="AR387" i="4" s="1"/>
  <c r="AK387" i="4"/>
  <c r="AQ387" i="4" s="1"/>
  <c r="AW387" i="4" s="1"/>
  <c r="AJ387" i="4"/>
  <c r="AA74" i="4"/>
  <c r="Z74" i="4"/>
  <c r="AL74" i="4" s="1"/>
  <c r="AR74" i="4" s="1"/>
  <c r="AC74" i="4"/>
  <c r="AH74" i="4"/>
  <c r="AN74" i="4" s="1"/>
  <c r="AT74" i="4" s="1"/>
  <c r="AA82" i="4"/>
  <c r="Z82" i="4"/>
  <c r="AL82" i="4" s="1"/>
  <c r="AR82" i="4" s="1"/>
  <c r="AC82" i="4"/>
  <c r="AH82" i="4"/>
  <c r="AA90" i="4"/>
  <c r="Z90" i="4"/>
  <c r="AC90" i="4"/>
  <c r="AH90" i="4"/>
  <c r="AI90" i="4"/>
  <c r="AE102" i="4"/>
  <c r="AD102" i="4"/>
  <c r="AC102" i="4"/>
  <c r="AH102" i="4"/>
  <c r="AI102" i="4"/>
  <c r="AD222" i="4"/>
  <c r="AB222" i="4"/>
  <c r="AE222" i="4"/>
  <c r="AI222" i="4"/>
  <c r="AO222" i="4" s="1"/>
  <c r="AU222" i="4" s="1"/>
  <c r="AH222" i="4"/>
  <c r="AD342" i="4"/>
  <c r="AP342" i="4" s="1"/>
  <c r="AV342" i="4" s="1"/>
  <c r="AE342" i="4"/>
  <c r="AA342" i="4"/>
  <c r="AM342" i="4" s="1"/>
  <c r="AS342" i="4" s="1"/>
  <c r="AI342" i="4"/>
  <c r="AH342" i="4"/>
  <c r="Z124" i="4"/>
  <c r="AC124" i="4"/>
  <c r="AG124" i="4"/>
  <c r="AB124" i="4"/>
  <c r="AK124" i="4"/>
  <c r="AI124" i="4"/>
  <c r="AJ164" i="4"/>
  <c r="AH164" i="4"/>
  <c r="AK164" i="4"/>
  <c r="AA164" i="4"/>
  <c r="Z164" i="4"/>
  <c r="AC164" i="4"/>
  <c r="AO164" i="4" s="1"/>
  <c r="AU164" i="4" s="1"/>
  <c r="AJ196" i="4"/>
  <c r="AH196" i="4"/>
  <c r="AK196" i="4"/>
  <c r="AA196" i="4"/>
  <c r="AM196" i="4" s="1"/>
  <c r="AS196" i="4" s="1"/>
  <c r="Z196" i="4"/>
  <c r="AL196" i="4" s="1"/>
  <c r="AR196" i="4" s="1"/>
  <c r="AC196" i="4"/>
  <c r="AO196" i="4" s="1"/>
  <c r="AU196" i="4" s="1"/>
  <c r="AF228" i="4"/>
  <c r="AI228" i="4"/>
  <c r="AO228" i="4" s="1"/>
  <c r="AU228" i="4" s="1"/>
  <c r="AG228" i="4"/>
  <c r="AB228" i="4"/>
  <c r="AN228" i="4" s="1"/>
  <c r="AT228" i="4" s="1"/>
  <c r="AE228" i="4"/>
  <c r="AD228" i="4"/>
  <c r="AP228" i="4" s="1"/>
  <c r="AV228" i="4" s="1"/>
  <c r="AJ256" i="4"/>
  <c r="AH256" i="4"/>
  <c r="AN256" i="4" s="1"/>
  <c r="AT256" i="4" s="1"/>
  <c r="AK256" i="4"/>
  <c r="AA256" i="4"/>
  <c r="AM256" i="4" s="1"/>
  <c r="AS256" i="4" s="1"/>
  <c r="Z256" i="4"/>
  <c r="AC256" i="4"/>
  <c r="AO256" i="4" s="1"/>
  <c r="AU256" i="4" s="1"/>
  <c r="AF272" i="4"/>
  <c r="AI272" i="4"/>
  <c r="AG272" i="4"/>
  <c r="AM272" i="4" s="1"/>
  <c r="AS272" i="4" s="1"/>
  <c r="AB272" i="4"/>
  <c r="AN272" i="4" s="1"/>
  <c r="AT272" i="4" s="1"/>
  <c r="AE272" i="4"/>
  <c r="AD272" i="4"/>
  <c r="AP272" i="4" s="1"/>
  <c r="AV272" i="4" s="1"/>
  <c r="AF288" i="4"/>
  <c r="AI288" i="4"/>
  <c r="AG288" i="4"/>
  <c r="AB288" i="4"/>
  <c r="AN288" i="4" s="1"/>
  <c r="AT288" i="4" s="1"/>
  <c r="AE288" i="4"/>
  <c r="AD288" i="4"/>
  <c r="AJ304" i="4"/>
  <c r="AH304" i="4"/>
  <c r="AN304" i="4" s="1"/>
  <c r="AT304" i="4" s="1"/>
  <c r="AK304" i="4"/>
  <c r="AA304" i="4"/>
  <c r="Z304" i="4"/>
  <c r="AL304" i="4" s="1"/>
  <c r="AR304" i="4" s="1"/>
  <c r="AC304" i="4"/>
  <c r="AO304" i="4" s="1"/>
  <c r="AU304" i="4" s="1"/>
  <c r="AF320" i="4"/>
  <c r="AI320" i="4"/>
  <c r="AO320" i="4" s="1"/>
  <c r="AU320" i="4" s="1"/>
  <c r="AG320" i="4"/>
  <c r="AB320" i="4"/>
  <c r="AN320" i="4" s="1"/>
  <c r="AT320" i="4" s="1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AM218" i="4" s="1"/>
  <c r="AS218" i="4" s="1"/>
  <c r="Z218" i="4"/>
  <c r="AL218" i="4" s="1"/>
  <c r="AR218" i="4" s="1"/>
  <c r="AC218" i="4"/>
  <c r="AI218" i="4"/>
  <c r="AK218" i="4"/>
  <c r="AQ218" i="4" s="1"/>
  <c r="AW218" i="4" s="1"/>
  <c r="AJ218" i="4"/>
  <c r="AA338" i="4"/>
  <c r="AM338" i="4" s="1"/>
  <c r="AS338" i="4" s="1"/>
  <c r="Z338" i="4"/>
  <c r="AC338" i="4"/>
  <c r="AI338" i="4"/>
  <c r="AK338" i="4"/>
  <c r="AQ338" i="4" s="1"/>
  <c r="AW338" i="4" s="1"/>
  <c r="AJ338" i="4"/>
  <c r="AA354" i="4"/>
  <c r="AM354" i="4" s="1"/>
  <c r="AS354" i="4" s="1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Q645" i="4" s="1"/>
  <c r="AW645" i="4" s="1"/>
  <c r="AE717" i="4"/>
  <c r="AQ717" i="4" s="1"/>
  <c r="AW717" i="4" s="1"/>
  <c r="AE781" i="4"/>
  <c r="AE845" i="4"/>
  <c r="AE901" i="4"/>
  <c r="AQ901" i="4" s="1"/>
  <c r="AW901" i="4" s="1"/>
  <c r="AG47" i="4"/>
  <c r="AF507" i="4"/>
  <c r="AG395" i="4"/>
  <c r="AK70" i="4"/>
  <c r="AQ70" i="4" s="1"/>
  <c r="AW70" i="4" s="1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I979" i="4"/>
  <c r="AH639" i="4"/>
  <c r="AG77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E144" i="4" s="1"/>
  <c r="I144" i="4" s="1"/>
  <c r="L145" i="2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AO354" i="4" s="1"/>
  <c r="AU354" i="4" s="1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47" i="4"/>
  <c r="AG979" i="4"/>
  <c r="AG651" i="4"/>
  <c r="AG707" i="4"/>
  <c r="AI827" i="4"/>
  <c r="AG835" i="4"/>
  <c r="AG907" i="4"/>
  <c r="AO589" i="4"/>
  <c r="AO709" i="4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K140" i="4"/>
  <c r="AI140" i="4"/>
  <c r="AF180" i="4"/>
  <c r="AI180" i="4"/>
  <c r="AG180" i="4"/>
  <c r="AB180" i="4"/>
  <c r="AN180" i="4" s="1"/>
  <c r="AT180" i="4" s="1"/>
  <c r="AE180" i="4"/>
  <c r="AQ180" i="4" s="1"/>
  <c r="AW180" i="4" s="1"/>
  <c r="AD180" i="4"/>
  <c r="AF212" i="4"/>
  <c r="AI212" i="4"/>
  <c r="AG212" i="4"/>
  <c r="AB212" i="4"/>
  <c r="AN212" i="4" s="1"/>
  <c r="AT212" i="4" s="1"/>
  <c r="AE212" i="4"/>
  <c r="AD212" i="4"/>
  <c r="AP212" i="4" s="1"/>
  <c r="AV212" i="4" s="1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M749" i="4" s="1"/>
  <c r="AS749" i="4" s="1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M869" i="4" s="1"/>
  <c r="AS869" i="4" s="1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N621" i="4" s="1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E17" i="4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I605" i="4"/>
  <c r="AO605" i="4" s="1"/>
  <c r="AU605" i="4" s="1"/>
  <c r="AI669" i="4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G789" i="4"/>
  <c r="AM789" i="4" s="1"/>
  <c r="AI821" i="4"/>
  <c r="AG861" i="4"/>
  <c r="AM861" i="4" s="1"/>
  <c r="AI893" i="4"/>
  <c r="AK485" i="4"/>
  <c r="AH493" i="4"/>
  <c r="AJ493" i="4"/>
  <c r="AD485" i="4"/>
  <c r="AE485" i="4"/>
  <c r="AQ485" i="4" s="1"/>
  <c r="AW485" i="4" s="1"/>
  <c r="AB485" i="4"/>
  <c r="AA493" i="4"/>
  <c r="AC493" i="4"/>
  <c r="AN939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Q621" i="4" s="1"/>
  <c r="AW621" i="4" s="1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F909" i="4"/>
  <c r="AK909" i="4"/>
  <c r="AQ909" i="4" s="1"/>
  <c r="AW909" i="4" s="1"/>
  <c r="AP939" i="4"/>
  <c r="AV939" i="4" s="1"/>
  <c r="AL939" i="4"/>
  <c r="AR939" i="4" s="1"/>
  <c r="F939" i="4" s="1"/>
  <c r="J939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Q256" i="4"/>
  <c r="AW256" i="4" s="1"/>
  <c r="AO12" i="4"/>
  <c r="AU12" i="4" s="1"/>
  <c r="AN477" i="4"/>
  <c r="AT477" i="4" s="1"/>
  <c r="AP477" i="4"/>
  <c r="AV477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F967" i="4"/>
  <c r="AL967" i="4" s="1"/>
  <c r="AR967" i="4" s="1"/>
  <c r="AK967" i="4"/>
  <c r="AQ967" i="4" s="1"/>
  <c r="AW967" i="4" s="1"/>
  <c r="AJ967" i="4"/>
  <c r="AP967" i="4" s="1"/>
  <c r="AV967" i="4" s="1"/>
  <c r="AF573" i="4"/>
  <c r="AK573" i="4"/>
  <c r="AQ573" i="4" s="1"/>
  <c r="AW573" i="4" s="1"/>
  <c r="AJ573" i="4"/>
  <c r="AP573" i="4" s="1"/>
  <c r="AV573" i="4" s="1"/>
  <c r="AF605" i="4"/>
  <c r="AL605" i="4" s="1"/>
  <c r="AR605" i="4" s="1"/>
  <c r="AK605" i="4"/>
  <c r="AJ605" i="4"/>
  <c r="AP605" i="4" s="1"/>
  <c r="AV605" i="4" s="1"/>
  <c r="AF637" i="4"/>
  <c r="AK637" i="4"/>
  <c r="AQ637" i="4" s="1"/>
  <c r="AW637" i="4" s="1"/>
  <c r="AJ637" i="4"/>
  <c r="AP637" i="4" s="1"/>
  <c r="AV637" i="4" s="1"/>
  <c r="AF669" i="4"/>
  <c r="AL669" i="4" s="1"/>
  <c r="AR669" i="4" s="1"/>
  <c r="AK669" i="4"/>
  <c r="AJ669" i="4"/>
  <c r="AP669" i="4" s="1"/>
  <c r="AV669" i="4" s="1"/>
  <c r="AF693" i="4"/>
  <c r="AK693" i="4"/>
  <c r="AQ693" i="4" s="1"/>
  <c r="AW693" i="4" s="1"/>
  <c r="AJ693" i="4"/>
  <c r="AP693" i="4" s="1"/>
  <c r="AV693" i="4" s="1"/>
  <c r="AF725" i="4"/>
  <c r="AL725" i="4" s="1"/>
  <c r="AR725" i="4" s="1"/>
  <c r="AK725" i="4"/>
  <c r="AJ725" i="4"/>
  <c r="AP725" i="4" s="1"/>
  <c r="AV725" i="4" s="1"/>
  <c r="AF757" i="4"/>
  <c r="AK757" i="4"/>
  <c r="AQ757" i="4" s="1"/>
  <c r="AW757" i="4" s="1"/>
  <c r="AJ757" i="4"/>
  <c r="AP757" i="4" s="1"/>
  <c r="AV757" i="4" s="1"/>
  <c r="AF789" i="4"/>
  <c r="AL789" i="4" s="1"/>
  <c r="AR789" i="4" s="1"/>
  <c r="AK789" i="4"/>
  <c r="AJ789" i="4"/>
  <c r="AP789" i="4" s="1"/>
  <c r="AV789" i="4" s="1"/>
  <c r="AF821" i="4"/>
  <c r="AK821" i="4"/>
  <c r="AQ821" i="4" s="1"/>
  <c r="AW821" i="4" s="1"/>
  <c r="AJ821" i="4"/>
  <c r="AP821" i="4" s="1"/>
  <c r="AV821" i="4" s="1"/>
  <c r="AF861" i="4"/>
  <c r="AL861" i="4" s="1"/>
  <c r="AR861" i="4" s="1"/>
  <c r="AK861" i="4"/>
  <c r="AJ861" i="4"/>
  <c r="AP861" i="4" s="1"/>
  <c r="AV861" i="4" s="1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725" i="4"/>
  <c r="AT725" i="4" s="1"/>
  <c r="Y447" i="4"/>
  <c r="Z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M164" i="4"/>
  <c r="AS164" i="4" s="1"/>
  <c r="AM304" i="4"/>
  <c r="AS304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F88" i="4"/>
  <c r="J88" i="4" s="1"/>
  <c r="M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G18" i="4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G184" i="4"/>
  <c r="E184" i="4"/>
  <c r="I184" i="4" s="1"/>
  <c r="L18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F65" i="4"/>
  <c r="J65" i="4" s="1"/>
  <c r="M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E128" i="4"/>
  <c r="I128" i="4" s="1"/>
  <c r="L129" i="2" s="1"/>
  <c r="G144" i="4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F200" i="4"/>
  <c r="J200" i="4" s="1"/>
  <c r="M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E37" i="4"/>
  <c r="I37" i="4" s="1"/>
  <c r="L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G418" i="4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D478" i="4"/>
  <c r="H478" i="4" s="1"/>
  <c r="E478" i="4"/>
  <c r="I478" i="4" s="1"/>
  <c r="F478" i="4"/>
  <c r="J478" i="4" s="1"/>
  <c r="G478" i="4"/>
  <c r="AF336" i="4"/>
  <c r="AL336" i="4" s="1"/>
  <c r="AR336" i="4" s="1"/>
  <c r="AG336" i="4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I246" i="4"/>
  <c r="AO246" i="4" s="1"/>
  <c r="AU246" i="4" s="1"/>
  <c r="AH246" i="4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I378" i="4"/>
  <c r="AO378" i="4" s="1"/>
  <c r="AU378" i="4" s="1"/>
  <c r="AH378" i="4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I521" i="4"/>
  <c r="AO521" i="4" s="1"/>
  <c r="AU521" i="4" s="1"/>
  <c r="AF521" i="4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Y587" i="4"/>
  <c r="AH587" i="4" s="1"/>
  <c r="Y603" i="4"/>
  <c r="AA603" i="4" s="1"/>
  <c r="Y619" i="4"/>
  <c r="AG619" i="4" s="1"/>
  <c r="Y635" i="4"/>
  <c r="AI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AG364" i="4" s="1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AI137" i="4" s="1"/>
  <c r="Y163" i="4"/>
  <c r="AB163" i="4" s="1"/>
  <c r="Y179" i="4"/>
  <c r="Y195" i="4"/>
  <c r="AF195" i="4" s="1"/>
  <c r="Y211" i="4"/>
  <c r="AI211" i="4" s="1"/>
  <c r="Y227" i="4"/>
  <c r="Y255" i="4"/>
  <c r="Y271" i="4"/>
  <c r="Y287" i="4"/>
  <c r="AI287" i="4" s="1"/>
  <c r="Y303" i="4"/>
  <c r="AB303" i="4" s="1"/>
  <c r="Y319" i="4"/>
  <c r="Y335" i="4"/>
  <c r="AF335" i="4" s="1"/>
  <c r="Y351" i="4"/>
  <c r="AI351" i="4" s="1"/>
  <c r="Y392" i="4"/>
  <c r="Y408" i="4"/>
  <c r="Y424" i="4"/>
  <c r="Y440" i="4"/>
  <c r="AI440" i="4" s="1"/>
  <c r="Y456" i="4"/>
  <c r="AB456" i="4" s="1"/>
  <c r="Y472" i="4"/>
  <c r="Y488" i="4"/>
  <c r="AF488" i="4" s="1"/>
  <c r="Y504" i="4"/>
  <c r="AI504" i="4" s="1"/>
  <c r="Y556" i="4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AK986" i="4" s="1"/>
  <c r="Y994" i="4"/>
  <c r="AF994" i="4" s="1"/>
  <c r="Y125" i="4"/>
  <c r="AC125" i="4" s="1"/>
  <c r="Y159" i="4"/>
  <c r="AK159" i="4" s="1"/>
  <c r="Y191" i="4"/>
  <c r="AG191" i="4" s="1"/>
  <c r="Y223" i="4"/>
  <c r="AK223" i="4" s="1"/>
  <c r="Y275" i="4"/>
  <c r="Y307" i="4"/>
  <c r="AK307" i="4" s="1"/>
  <c r="Y339" i="4"/>
  <c r="AG339" i="4" s="1"/>
  <c r="Y388" i="4"/>
  <c r="AK388" i="4" s="1"/>
  <c r="Y420" i="4"/>
  <c r="Y452" i="4"/>
  <c r="AK452" i="4" s="1"/>
  <c r="Y484" i="4"/>
  <c r="AG484" i="4" s="1"/>
  <c r="Y58" i="4"/>
  <c r="AF58" i="4" s="1"/>
  <c r="Y277" i="4"/>
  <c r="Y309" i="4"/>
  <c r="AF309" i="4" s="1"/>
  <c r="Y341" i="4"/>
  <c r="AI341" i="4" s="1"/>
  <c r="Y20" i="4"/>
  <c r="Y360" i="4"/>
  <c r="Y368" i="4"/>
  <c r="Z368" i="4" s="1"/>
  <c r="Y376" i="4"/>
  <c r="Z376" i="4" s="1"/>
  <c r="Y527" i="4"/>
  <c r="AB527" i="4" s="1"/>
  <c r="Y543" i="4"/>
  <c r="Y928" i="4"/>
  <c r="Z928" i="4" s="1"/>
  <c r="Y936" i="4"/>
  <c r="Y944" i="4"/>
  <c r="Z944" i="4" s="1"/>
  <c r="Y952" i="4"/>
  <c r="Y960" i="4"/>
  <c r="Z960" i="4" s="1"/>
  <c r="Y968" i="4"/>
  <c r="Z968" i="4" s="1"/>
  <c r="Y517" i="4"/>
  <c r="AB517" i="4" s="1"/>
  <c r="Y533" i="4"/>
  <c r="Y549" i="4"/>
  <c r="AB549" i="4" s="1"/>
  <c r="Y558" i="4"/>
  <c r="Y560" i="4"/>
  <c r="AB560" i="4" s="1"/>
  <c r="Y562" i="4"/>
  <c r="Y564" i="4"/>
  <c r="AB564" i="4" s="1"/>
  <c r="Y566" i="4"/>
  <c r="AB566" i="4" s="1"/>
  <c r="Y568" i="4"/>
  <c r="AB568" i="4" s="1"/>
  <c r="Y570" i="4"/>
  <c r="Y572" i="4"/>
  <c r="AB572" i="4" s="1"/>
  <c r="Y574" i="4"/>
  <c r="Y576" i="4"/>
  <c r="AB576" i="4" s="1"/>
  <c r="Y578" i="4"/>
  <c r="Y580" i="4"/>
  <c r="AB580" i="4" s="1"/>
  <c r="Y582" i="4"/>
  <c r="Y584" i="4"/>
  <c r="AB584" i="4" s="1"/>
  <c r="Y586" i="4"/>
  <c r="Y588" i="4"/>
  <c r="Y590" i="4"/>
  <c r="Y592" i="4"/>
  <c r="AB592" i="4" s="1"/>
  <c r="Y594" i="4"/>
  <c r="Y596" i="4"/>
  <c r="AB596" i="4" s="1"/>
  <c r="Y598" i="4"/>
  <c r="AB598" i="4" s="1"/>
  <c r="Y600" i="4"/>
  <c r="AB600" i="4" s="1"/>
  <c r="Y602" i="4"/>
  <c r="AB602" i="4" s="1"/>
  <c r="Y604" i="4"/>
  <c r="Y606" i="4"/>
  <c r="AE606" i="4" s="1"/>
  <c r="Y608" i="4"/>
  <c r="AB608" i="4" s="1"/>
  <c r="Y610" i="4"/>
  <c r="AE610" i="4" s="1"/>
  <c r="Y612" i="4"/>
  <c r="AC612" i="4" s="1"/>
  <c r="Y614" i="4"/>
  <c r="AB614" i="4" s="1"/>
  <c r="Y616" i="4"/>
  <c r="AC616" i="4" s="1"/>
  <c r="Y618" i="4"/>
  <c r="AE618" i="4" s="1"/>
  <c r="Y620" i="4"/>
  <c r="AC620" i="4" s="1"/>
  <c r="Y622" i="4"/>
  <c r="AB622" i="4" s="1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O232" i="4"/>
  <c r="AU232" i="4" s="1"/>
  <c r="AQ140" i="4"/>
  <c r="AW140" i="4" s="1"/>
  <c r="AL228" i="4"/>
  <c r="AR228" i="4" s="1"/>
  <c r="AL256" i="4"/>
  <c r="AR256" i="4" s="1"/>
  <c r="AL272" i="4"/>
  <c r="AR272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Q507" i="4"/>
  <c r="AW507" i="4" s="1"/>
  <c r="AO387" i="4"/>
  <c r="AU387" i="4" s="1"/>
  <c r="AN387" i="4"/>
  <c r="AT387" i="4" s="1"/>
  <c r="AQ395" i="4"/>
  <c r="AW395" i="4" s="1"/>
  <c r="AL15" i="4"/>
  <c r="AR15" i="4" s="1"/>
  <c r="AL70" i="4"/>
  <c r="AR70" i="4" s="1"/>
  <c r="AP74" i="4"/>
  <c r="AV74" i="4" s="1"/>
  <c r="AM74" i="4"/>
  <c r="AS74" i="4" s="1"/>
  <c r="AQ78" i="4"/>
  <c r="AW78" i="4" s="1"/>
  <c r="AO82" i="4"/>
  <c r="AU82" i="4" s="1"/>
  <c r="AP82" i="4"/>
  <c r="AV82" i="4" s="1"/>
  <c r="AM82" i="4"/>
  <c r="AS82" i="4" s="1"/>
  <c r="AQ86" i="4"/>
  <c r="AW86" i="4" s="1"/>
  <c r="AP102" i="4"/>
  <c r="AV102" i="4" s="1"/>
  <c r="AP214" i="4"/>
  <c r="AV214" i="4" s="1"/>
  <c r="AL222" i="4"/>
  <c r="AR222" i="4" s="1"/>
  <c r="AN342" i="4"/>
  <c r="AT342" i="4" s="1"/>
  <c r="AO350" i="4"/>
  <c r="AU350" i="4" s="1"/>
  <c r="AN124" i="4"/>
  <c r="AT124" i="4" s="1"/>
  <c r="AL124" i="4"/>
  <c r="AR124" i="4" s="1"/>
  <c r="AP164" i="4"/>
  <c r="AV164" i="4" s="1"/>
  <c r="AN164" i="4"/>
  <c r="AT164" i="4" s="1"/>
  <c r="AL180" i="4"/>
  <c r="AR180" i="4" s="1"/>
  <c r="AN196" i="4"/>
  <c r="AT196" i="4" s="1"/>
  <c r="AP256" i="4"/>
  <c r="AV256" i="4" s="1"/>
  <c r="AP288" i="4"/>
  <c r="AV288" i="4" s="1"/>
  <c r="AP304" i="4"/>
  <c r="AV304" i="4" s="1"/>
  <c r="AP320" i="4"/>
  <c r="AV320" i="4" s="1"/>
  <c r="AQ344" i="4"/>
  <c r="AW344" i="4" s="1"/>
  <c r="AQ210" i="4"/>
  <c r="AW210" i="4" s="1"/>
  <c r="AN218" i="4"/>
  <c r="AT218" i="4" s="1"/>
  <c r="AQ226" i="4"/>
  <c r="AW226" i="4" s="1"/>
  <c r="AN338" i="4"/>
  <c r="AT338" i="4" s="1"/>
  <c r="AP354" i="4"/>
  <c r="AV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E250" i="4"/>
  <c r="AB266" i="4"/>
  <c r="AA266" i="4"/>
  <c r="AE266" i="4"/>
  <c r="AD266" i="4"/>
  <c r="AC266" i="4"/>
  <c r="Z266" i="4"/>
  <c r="AC282" i="4"/>
  <c r="AB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66" i="4"/>
  <c r="AH266" i="4"/>
  <c r="AJ266" i="4"/>
  <c r="AH298" i="4"/>
  <c r="AK330" i="4"/>
  <c r="AH330" i="4"/>
  <c r="AJ330" i="4"/>
  <c r="AP387" i="4"/>
  <c r="AV387" i="4" s="1"/>
  <c r="AM395" i="4"/>
  <c r="AS395" i="4" s="1"/>
  <c r="AM15" i="4"/>
  <c r="AS15" i="4" s="1"/>
  <c r="AQ74" i="4"/>
  <c r="AW74" i="4" s="1"/>
  <c r="AO78" i="4"/>
  <c r="AU78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22" i="4"/>
  <c r="AS22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L344" i="4"/>
  <c r="AR344" i="4" s="1"/>
  <c r="AN210" i="4"/>
  <c r="AT210" i="4" s="1"/>
  <c r="AM226" i="4"/>
  <c r="AS226" i="4" s="1"/>
  <c r="AN346" i="4"/>
  <c r="AT346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B364" i="4"/>
  <c r="AH133" i="4"/>
  <c r="Z183" i="4"/>
  <c r="Z251" i="4"/>
  <c r="AB315" i="4"/>
  <c r="AH412" i="4"/>
  <c r="AH476" i="4"/>
  <c r="Z285" i="4"/>
  <c r="X240" i="4"/>
  <c r="AT579" i="4"/>
  <c r="AV579" i="4"/>
  <c r="AS579" i="4"/>
  <c r="Z595" i="4"/>
  <c r="AL595" i="4" s="1"/>
  <c r="AR595" i="4" s="1"/>
  <c r="AB595" i="4"/>
  <c r="AD595" i="4"/>
  <c r="AT595" i="4"/>
  <c r="AV595" i="4"/>
  <c r="AA595" i="4"/>
  <c r="AE595" i="4"/>
  <c r="AQ595" i="4" s="1"/>
  <c r="AW595" i="4" s="1"/>
  <c r="AC595" i="4"/>
  <c r="AS595" i="4"/>
  <c r="AT611" i="4"/>
  <c r="Z627" i="4"/>
  <c r="AT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E651" i="4"/>
  <c r="AT667" i="4"/>
  <c r="Z675" i="4"/>
  <c r="AB675" i="4"/>
  <c r="AD675" i="4"/>
  <c r="AT675" i="4"/>
  <c r="AV675" i="4"/>
  <c r="AA675" i="4"/>
  <c r="AE675" i="4"/>
  <c r="AC675" i="4"/>
  <c r="AO675" i="4" s="1"/>
  <c r="AU675" i="4" s="1"/>
  <c r="AS675" i="4"/>
  <c r="AV683" i="4"/>
  <c r="AT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E763" i="4"/>
  <c r="AQ763" i="4" s="1"/>
  <c r="AW763" i="4" s="1"/>
  <c r="AC763" i="4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V779" i="4"/>
  <c r="AS779" i="4"/>
  <c r="AV795" i="4"/>
  <c r="AS795" i="4"/>
  <c r="Z803" i="4"/>
  <c r="AL803" i="4" s="1"/>
  <c r="AR803" i="4" s="1"/>
  <c r="AB803" i="4"/>
  <c r="AD803" i="4"/>
  <c r="AT803" i="4"/>
  <c r="AV803" i="4"/>
  <c r="AA803" i="4"/>
  <c r="AE803" i="4"/>
  <c r="AQ803" i="4" s="1"/>
  <c r="AW803" i="4" s="1"/>
  <c r="AC803" i="4"/>
  <c r="AS803" i="4"/>
  <c r="AD811" i="4"/>
  <c r="AV811" i="4"/>
  <c r="AE811" i="4"/>
  <c r="AS811" i="4"/>
  <c r="Z827" i="4"/>
  <c r="AV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AV907" i="4"/>
  <c r="AE915" i="4"/>
  <c r="AE44" i="4"/>
  <c r="AC121" i="4"/>
  <c r="AK137" i="4"/>
  <c r="AI179" i="4"/>
  <c r="AE211" i="4"/>
  <c r="AK227" i="4"/>
  <c r="AI255" i="4"/>
  <c r="AC271" i="4"/>
  <c r="AK287" i="4"/>
  <c r="AI319" i="4"/>
  <c r="AE351" i="4"/>
  <c r="AK392" i="4"/>
  <c r="AI408" i="4"/>
  <c r="AC424" i="4"/>
  <c r="AK440" i="4"/>
  <c r="AI472" i="4"/>
  <c r="AE504" i="4"/>
  <c r="AK556" i="4"/>
  <c r="AB366" i="4"/>
  <c r="AF515" i="4"/>
  <c r="Z539" i="4"/>
  <c r="AB926" i="4"/>
  <c r="AB942" i="4"/>
  <c r="AH954" i="4"/>
  <c r="AB970" i="4"/>
  <c r="Z545" i="4"/>
  <c r="Z978" i="4"/>
  <c r="AI986" i="4"/>
  <c r="AB994" i="4"/>
  <c r="AJ994" i="4"/>
  <c r="Z159" i="4"/>
  <c r="AJ159" i="4"/>
  <c r="AE191" i="4"/>
  <c r="AF191" i="4"/>
  <c r="Z223" i="4"/>
  <c r="AJ223" i="4"/>
  <c r="AD275" i="4"/>
  <c r="Z307" i="4"/>
  <c r="AJ307" i="4"/>
  <c r="AE339" i="4"/>
  <c r="AF339" i="4"/>
  <c r="Z388" i="4"/>
  <c r="AJ388" i="4"/>
  <c r="AD420" i="4"/>
  <c r="Z452" i="4"/>
  <c r="AJ452" i="4"/>
  <c r="AE484" i="4"/>
  <c r="AF484" i="4"/>
  <c r="Z58" i="4"/>
  <c r="AH58" i="4"/>
  <c r="AD277" i="4"/>
  <c r="Z309" i="4"/>
  <c r="AH309" i="4"/>
  <c r="AE341" i="4"/>
  <c r="AK341" i="4"/>
  <c r="Z20" i="4"/>
  <c r="AA380" i="4"/>
  <c r="AE380" i="4"/>
  <c r="AD380" i="4"/>
  <c r="AU380" i="4"/>
  <c r="AB380" i="4"/>
  <c r="AA519" i="4"/>
  <c r="AC519" i="4"/>
  <c r="AE519" i="4"/>
  <c r="AU519" i="4"/>
  <c r="AB519" i="4"/>
  <c r="AD519" i="4"/>
  <c r="Z519" i="4"/>
  <c r="AA551" i="4"/>
  <c r="AC551" i="4"/>
  <c r="AE551" i="4"/>
  <c r="AU551" i="4"/>
  <c r="AB551" i="4"/>
  <c r="AD551" i="4"/>
  <c r="Z551" i="4"/>
  <c r="AA535" i="4"/>
  <c r="AC535" i="4"/>
  <c r="AE535" i="4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C940" i="4"/>
  <c r="AE940" i="4"/>
  <c r="AS940" i="4"/>
  <c r="AW940" i="4"/>
  <c r="Z940" i="4"/>
  <c r="AD940" i="4"/>
  <c r="AB940" i="4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D956" i="4"/>
  <c r="AB956" i="4"/>
  <c r="AV956" i="4"/>
  <c r="AA964" i="4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Q422" i="4"/>
  <c r="AW422" i="4" s="1"/>
  <c r="AN127" i="4"/>
  <c r="AT127" i="4" s="1"/>
  <c r="AO127" i="4"/>
  <c r="AU127" i="4" s="1"/>
  <c r="AP157" i="4"/>
  <c r="AV157" i="4" s="1"/>
  <c r="AQ157" i="4"/>
  <c r="AW157" i="4" s="1"/>
  <c r="AP382" i="4"/>
  <c r="AV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P625" i="4"/>
  <c r="AV625" i="4" s="1"/>
  <c r="AM633" i="4"/>
  <c r="AS633" i="4" s="1"/>
  <c r="AN633" i="4"/>
  <c r="AT633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81" i="4"/>
  <c r="AS681" i="4" s="1"/>
  <c r="AN681" i="4"/>
  <c r="AT681" i="4" s="1"/>
  <c r="AM697" i="4"/>
  <c r="AS697" i="4" s="1"/>
  <c r="AN697" i="4"/>
  <c r="AT697" i="4" s="1"/>
  <c r="AM713" i="4"/>
  <c r="AS713" i="4" s="1"/>
  <c r="AN713" i="4"/>
  <c r="AT713" i="4" s="1"/>
  <c r="AM729" i="4"/>
  <c r="AS729" i="4" s="1"/>
  <c r="AN729" i="4"/>
  <c r="AT729" i="4" s="1"/>
  <c r="AM745" i="4"/>
  <c r="AS745" i="4" s="1"/>
  <c r="AN745" i="4"/>
  <c r="AT745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M661" i="4"/>
  <c r="AS661" i="4" s="1"/>
  <c r="AN661" i="4"/>
  <c r="AT661" i="4" s="1"/>
  <c r="AO677" i="4"/>
  <c r="AU677" i="4" s="1"/>
  <c r="AL677" i="4"/>
  <c r="AR677" i="4" s="1"/>
  <c r="AN701" i="4"/>
  <c r="AT701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M885" i="4"/>
  <c r="AS885" i="4" s="1"/>
  <c r="AN885" i="4"/>
  <c r="AT885" i="4" s="1"/>
  <c r="AM917" i="4"/>
  <c r="AS917" i="4" s="1"/>
  <c r="AN917" i="4"/>
  <c r="AT917" i="4" s="1"/>
  <c r="AE360" i="4"/>
  <c r="Z527" i="4"/>
  <c r="Z543" i="4"/>
  <c r="AD936" i="4"/>
  <c r="AC944" i="4"/>
  <c r="AE952" i="4"/>
  <c r="Z517" i="4"/>
  <c r="Z533" i="4"/>
  <c r="AD558" i="4"/>
  <c r="AC560" i="4"/>
  <c r="AE562" i="4"/>
  <c r="Z568" i="4"/>
  <c r="Z570" i="4"/>
  <c r="AD574" i="4"/>
  <c r="AC576" i="4"/>
  <c r="AE578" i="4"/>
  <c r="AB582" i="4"/>
  <c r="Z584" i="4"/>
  <c r="AB586" i="4"/>
  <c r="AB588" i="4"/>
  <c r="AE590" i="4"/>
  <c r="AC592" i="4"/>
  <c r="AE594" i="4"/>
  <c r="AC598" i="4"/>
  <c r="Z598" i="4"/>
  <c r="Z600" i="4"/>
  <c r="AC602" i="4"/>
  <c r="Z602" i="4"/>
  <c r="AB604" i="4"/>
  <c r="AA606" i="4"/>
  <c r="AD606" i="4"/>
  <c r="AC608" i="4"/>
  <c r="AA610" i="4"/>
  <c r="AD610" i="4"/>
  <c r="AB612" i="4"/>
  <c r="AC614" i="4"/>
  <c r="Z614" i="4"/>
  <c r="AB616" i="4"/>
  <c r="AA618" i="4"/>
  <c r="AD618" i="4"/>
  <c r="AB620" i="4"/>
  <c r="AC622" i="4"/>
  <c r="Z622" i="4"/>
  <c r="AB624" i="4"/>
  <c r="AA626" i="4"/>
  <c r="AE626" i="4"/>
  <c r="AD626" i="4"/>
  <c r="AC628" i="4"/>
  <c r="Z628" i="4"/>
  <c r="AA630" i="4"/>
  <c r="AE630" i="4"/>
  <c r="AD630" i="4"/>
  <c r="AB632" i="4"/>
  <c r="AC634" i="4"/>
  <c r="AB634" i="4"/>
  <c r="Z634" i="4"/>
  <c r="AC636" i="4"/>
  <c r="Z636" i="4"/>
  <c r="AC638" i="4"/>
  <c r="AB638" i="4"/>
  <c r="Z638" i="4"/>
  <c r="AC640" i="4"/>
  <c r="AB640" i="4"/>
  <c r="Z640" i="4"/>
  <c r="AA642" i="4"/>
  <c r="AE642" i="4"/>
  <c r="AD642" i="4"/>
  <c r="AC644" i="4"/>
  <c r="AB644" i="4"/>
  <c r="Z644" i="4"/>
  <c r="AC646" i="4"/>
  <c r="AB646" i="4"/>
  <c r="Z646" i="4"/>
  <c r="AC648" i="4"/>
  <c r="AB648" i="4"/>
  <c r="Z648" i="4"/>
  <c r="AA650" i="4"/>
  <c r="AE650" i="4"/>
  <c r="AD650" i="4"/>
  <c r="AC652" i="4"/>
  <c r="AB652" i="4"/>
  <c r="Z652" i="4"/>
  <c r="AC654" i="4"/>
  <c r="AB654" i="4"/>
  <c r="Z654" i="4"/>
  <c r="AC656" i="4"/>
  <c r="AB656" i="4"/>
  <c r="Z656" i="4"/>
  <c r="AA658" i="4"/>
  <c r="AE658" i="4"/>
  <c r="AD658" i="4"/>
  <c r="AC660" i="4"/>
  <c r="AB660" i="4"/>
  <c r="Z660" i="4"/>
  <c r="AC662" i="4"/>
  <c r="AB662" i="4"/>
  <c r="Z662" i="4"/>
  <c r="AC664" i="4"/>
  <c r="AB664" i="4"/>
  <c r="Z664" i="4"/>
  <c r="AA666" i="4"/>
  <c r="AE666" i="4"/>
  <c r="AD666" i="4"/>
  <c r="AC668" i="4"/>
  <c r="AB668" i="4"/>
  <c r="Z668" i="4"/>
  <c r="AC670" i="4"/>
  <c r="AB670" i="4"/>
  <c r="Z670" i="4"/>
  <c r="AC672" i="4"/>
  <c r="AB672" i="4"/>
  <c r="Z672" i="4"/>
  <c r="AA674" i="4"/>
  <c r="AE674" i="4"/>
  <c r="AD674" i="4"/>
  <c r="AC676" i="4"/>
  <c r="AB676" i="4"/>
  <c r="Z676" i="4"/>
  <c r="AC678" i="4"/>
  <c r="AB678" i="4"/>
  <c r="Z678" i="4"/>
  <c r="AC680" i="4"/>
  <c r="AB680" i="4"/>
  <c r="Z680" i="4"/>
  <c r="AA682" i="4"/>
  <c r="AE682" i="4"/>
  <c r="AD682" i="4"/>
  <c r="AC684" i="4"/>
  <c r="AB684" i="4"/>
  <c r="Z684" i="4"/>
  <c r="AC686" i="4"/>
  <c r="AB686" i="4"/>
  <c r="Z686" i="4"/>
  <c r="AC688" i="4"/>
  <c r="AB688" i="4"/>
  <c r="Z688" i="4"/>
  <c r="AA690" i="4"/>
  <c r="AE690" i="4"/>
  <c r="AD690" i="4"/>
  <c r="AC692" i="4"/>
  <c r="AB692" i="4"/>
  <c r="Z692" i="4"/>
  <c r="AC694" i="4"/>
  <c r="AB694" i="4"/>
  <c r="Z694" i="4"/>
  <c r="AC696" i="4"/>
  <c r="AB696" i="4"/>
  <c r="Z696" i="4"/>
  <c r="AA698" i="4"/>
  <c r="AE698" i="4"/>
  <c r="AD698" i="4"/>
  <c r="AC700" i="4"/>
  <c r="AB700" i="4"/>
  <c r="Z700" i="4"/>
  <c r="AC702" i="4"/>
  <c r="AB702" i="4"/>
  <c r="Z702" i="4"/>
  <c r="AC704" i="4"/>
  <c r="AB704" i="4"/>
  <c r="Z704" i="4"/>
  <c r="AA706" i="4"/>
  <c r="AE706" i="4"/>
  <c r="AD706" i="4"/>
  <c r="AC708" i="4"/>
  <c r="AB708" i="4"/>
  <c r="Z708" i="4"/>
  <c r="AC710" i="4"/>
  <c r="AB710" i="4"/>
  <c r="Z710" i="4"/>
  <c r="AC712" i="4"/>
  <c r="AB712" i="4"/>
  <c r="Z712" i="4"/>
  <c r="AA714" i="4"/>
  <c r="AE714" i="4"/>
  <c r="AD714" i="4"/>
  <c r="AC716" i="4"/>
  <c r="AB716" i="4"/>
  <c r="Z716" i="4"/>
  <c r="AC718" i="4"/>
  <c r="AB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C752" i="4"/>
  <c r="AB752" i="4"/>
  <c r="Z752" i="4"/>
  <c r="AA754" i="4"/>
  <c r="AC754" i="4"/>
  <c r="AE754" i="4"/>
  <c r="AB754" i="4"/>
  <c r="AD754" i="4"/>
  <c r="Z754" i="4"/>
  <c r="AC756" i="4"/>
  <c r="AB756" i="4"/>
  <c r="Z756" i="4"/>
  <c r="AA758" i="4"/>
  <c r="AC758" i="4"/>
  <c r="AE758" i="4"/>
  <c r="AB758" i="4"/>
  <c r="AD758" i="4"/>
  <c r="Z758" i="4"/>
  <c r="AC760" i="4"/>
  <c r="AB760" i="4"/>
  <c r="Z760" i="4"/>
  <c r="AA762" i="4"/>
  <c r="AC762" i="4"/>
  <c r="AE762" i="4"/>
  <c r="AB762" i="4"/>
  <c r="AD762" i="4"/>
  <c r="Z762" i="4"/>
  <c r="AC764" i="4"/>
  <c r="AB764" i="4"/>
  <c r="Z764" i="4"/>
  <c r="AA766" i="4"/>
  <c r="AC766" i="4"/>
  <c r="AE766" i="4"/>
  <c r="AB766" i="4"/>
  <c r="AD766" i="4"/>
  <c r="Z766" i="4"/>
  <c r="AC768" i="4"/>
  <c r="AB768" i="4"/>
  <c r="Z768" i="4"/>
  <c r="AA770" i="4"/>
  <c r="AC770" i="4"/>
  <c r="AE770" i="4"/>
  <c r="AB770" i="4"/>
  <c r="AD770" i="4"/>
  <c r="Z770" i="4"/>
  <c r="AC772" i="4"/>
  <c r="AB772" i="4"/>
  <c r="Z772" i="4"/>
  <c r="AA774" i="4"/>
  <c r="AC774" i="4"/>
  <c r="AE774" i="4"/>
  <c r="AB774" i="4"/>
  <c r="AD774" i="4"/>
  <c r="Z774" i="4"/>
  <c r="AC776" i="4"/>
  <c r="AB776" i="4"/>
  <c r="Z776" i="4"/>
  <c r="AA778" i="4"/>
  <c r="AC778" i="4"/>
  <c r="AE778" i="4"/>
  <c r="AB778" i="4"/>
  <c r="AD778" i="4"/>
  <c r="Z778" i="4"/>
  <c r="AC780" i="4"/>
  <c r="AB780" i="4"/>
  <c r="Z780" i="4"/>
  <c r="AA782" i="4"/>
  <c r="AC782" i="4"/>
  <c r="AE782" i="4"/>
  <c r="AB782" i="4"/>
  <c r="AD782" i="4"/>
  <c r="Z782" i="4"/>
  <c r="AC784" i="4"/>
  <c r="AB784" i="4"/>
  <c r="Z784" i="4"/>
  <c r="AA786" i="4"/>
  <c r="AC786" i="4"/>
  <c r="AE786" i="4"/>
  <c r="AB786" i="4"/>
  <c r="AD786" i="4"/>
  <c r="Z786" i="4"/>
  <c r="AC788" i="4"/>
  <c r="AB788" i="4"/>
  <c r="Z788" i="4"/>
  <c r="AA790" i="4"/>
  <c r="AC790" i="4"/>
  <c r="AE790" i="4"/>
  <c r="AB790" i="4"/>
  <c r="AD790" i="4"/>
  <c r="Z790" i="4"/>
  <c r="AC792" i="4"/>
  <c r="AB792" i="4"/>
  <c r="Z792" i="4"/>
  <c r="AA794" i="4"/>
  <c r="AC794" i="4"/>
  <c r="AE794" i="4"/>
  <c r="AB794" i="4"/>
  <c r="AD794" i="4"/>
  <c r="Z794" i="4"/>
  <c r="AC796" i="4"/>
  <c r="AB796" i="4"/>
  <c r="Z796" i="4"/>
  <c r="AA798" i="4"/>
  <c r="AC798" i="4"/>
  <c r="AE798" i="4"/>
  <c r="AB798" i="4"/>
  <c r="AD798" i="4"/>
  <c r="Z798" i="4"/>
  <c r="AC800" i="4"/>
  <c r="AB800" i="4"/>
  <c r="Z800" i="4"/>
  <c r="AA802" i="4"/>
  <c r="AC802" i="4"/>
  <c r="AE802" i="4"/>
  <c r="AB802" i="4"/>
  <c r="AD802" i="4"/>
  <c r="Z802" i="4"/>
  <c r="AC804" i="4"/>
  <c r="AB804" i="4"/>
  <c r="Z804" i="4"/>
  <c r="AA806" i="4"/>
  <c r="AC806" i="4"/>
  <c r="AE806" i="4"/>
  <c r="AB806" i="4"/>
  <c r="AD806" i="4"/>
  <c r="Z806" i="4"/>
  <c r="AC808" i="4"/>
  <c r="AB808" i="4"/>
  <c r="Z808" i="4"/>
  <c r="AA810" i="4"/>
  <c r="AC810" i="4"/>
  <c r="AE810" i="4"/>
  <c r="AB810" i="4"/>
  <c r="AD810" i="4"/>
  <c r="Z810" i="4"/>
  <c r="AC812" i="4"/>
  <c r="AB812" i="4"/>
  <c r="Z812" i="4"/>
  <c r="AA814" i="4"/>
  <c r="AC814" i="4"/>
  <c r="AE814" i="4"/>
  <c r="AB814" i="4"/>
  <c r="AD814" i="4"/>
  <c r="Z814" i="4"/>
  <c r="AC816" i="4"/>
  <c r="AB816" i="4"/>
  <c r="Z816" i="4"/>
  <c r="AA818" i="4"/>
  <c r="AC818" i="4"/>
  <c r="AE818" i="4"/>
  <c r="AB818" i="4"/>
  <c r="AD818" i="4"/>
  <c r="Z818" i="4"/>
  <c r="AC820" i="4"/>
  <c r="AB820" i="4"/>
  <c r="Z820" i="4"/>
  <c r="AA822" i="4"/>
  <c r="AC822" i="4"/>
  <c r="AE822" i="4"/>
  <c r="AB822" i="4"/>
  <c r="AD822" i="4"/>
  <c r="Z822" i="4"/>
  <c r="AC824" i="4"/>
  <c r="AB824" i="4"/>
  <c r="Z824" i="4"/>
  <c r="AA826" i="4"/>
  <c r="AC826" i="4"/>
  <c r="AE826" i="4"/>
  <c r="AB826" i="4"/>
  <c r="AD826" i="4"/>
  <c r="Z826" i="4"/>
  <c r="AC828" i="4"/>
  <c r="AB828" i="4"/>
  <c r="Z828" i="4"/>
  <c r="AA830" i="4"/>
  <c r="AC830" i="4"/>
  <c r="AE830" i="4"/>
  <c r="AB830" i="4"/>
  <c r="AD830" i="4"/>
  <c r="Z830" i="4"/>
  <c r="AC832" i="4"/>
  <c r="AB832" i="4"/>
  <c r="Z832" i="4"/>
  <c r="AA834" i="4"/>
  <c r="AC834" i="4"/>
  <c r="AE834" i="4"/>
  <c r="AB834" i="4"/>
  <c r="AD834" i="4"/>
  <c r="Z834" i="4"/>
  <c r="AC836" i="4"/>
  <c r="AB836" i="4"/>
  <c r="Z836" i="4"/>
  <c r="AA838" i="4"/>
  <c r="AC838" i="4"/>
  <c r="AE838" i="4"/>
  <c r="AB838" i="4"/>
  <c r="AD838" i="4"/>
  <c r="Z838" i="4"/>
  <c r="AC840" i="4"/>
  <c r="AB840" i="4"/>
  <c r="Z840" i="4"/>
  <c r="AA842" i="4"/>
  <c r="AC842" i="4"/>
  <c r="AE842" i="4"/>
  <c r="AB842" i="4"/>
  <c r="AD842" i="4"/>
  <c r="Z842" i="4"/>
  <c r="AC844" i="4"/>
  <c r="AB844" i="4"/>
  <c r="Z844" i="4"/>
  <c r="AA846" i="4"/>
  <c r="AC846" i="4"/>
  <c r="AE846" i="4"/>
  <c r="AB846" i="4"/>
  <c r="AD846" i="4"/>
  <c r="Z846" i="4"/>
  <c r="AC848" i="4"/>
  <c r="AB848" i="4"/>
  <c r="Z848" i="4"/>
  <c r="AA850" i="4"/>
  <c r="AC850" i="4"/>
  <c r="AE850" i="4"/>
  <c r="AB850" i="4"/>
  <c r="AD850" i="4"/>
  <c r="Z850" i="4"/>
  <c r="AC852" i="4"/>
  <c r="AB852" i="4"/>
  <c r="Z852" i="4"/>
  <c r="AA854" i="4"/>
  <c r="AC854" i="4"/>
  <c r="AE854" i="4"/>
  <c r="AB854" i="4"/>
  <c r="AD854" i="4"/>
  <c r="Z854" i="4"/>
  <c r="AC856" i="4"/>
  <c r="AB856" i="4"/>
  <c r="Z856" i="4"/>
  <c r="AA858" i="4"/>
  <c r="AC858" i="4"/>
  <c r="AE858" i="4"/>
  <c r="AB858" i="4"/>
  <c r="AD858" i="4"/>
  <c r="Z858" i="4"/>
  <c r="AC860" i="4"/>
  <c r="AB860" i="4"/>
  <c r="Z860" i="4"/>
  <c r="AA862" i="4"/>
  <c r="AC862" i="4"/>
  <c r="AE862" i="4"/>
  <c r="AB862" i="4"/>
  <c r="AD862" i="4"/>
  <c r="Z862" i="4"/>
  <c r="AC864" i="4"/>
  <c r="AB864" i="4"/>
  <c r="Z864" i="4"/>
  <c r="AA866" i="4"/>
  <c r="AC866" i="4"/>
  <c r="AE866" i="4"/>
  <c r="AB866" i="4"/>
  <c r="AD866" i="4"/>
  <c r="Z866" i="4"/>
  <c r="AC868" i="4"/>
  <c r="AB868" i="4"/>
  <c r="Z868" i="4"/>
  <c r="AA870" i="4"/>
  <c r="AC870" i="4"/>
  <c r="AE870" i="4"/>
  <c r="AB870" i="4"/>
  <c r="AD870" i="4"/>
  <c r="Z870" i="4"/>
  <c r="AC872" i="4"/>
  <c r="AB872" i="4"/>
  <c r="Z872" i="4"/>
  <c r="AA874" i="4"/>
  <c r="AC874" i="4"/>
  <c r="AE874" i="4"/>
  <c r="AB874" i="4"/>
  <c r="AD874" i="4"/>
  <c r="Z874" i="4"/>
  <c r="AC876" i="4"/>
  <c r="AB876" i="4"/>
  <c r="Z876" i="4"/>
  <c r="AA878" i="4"/>
  <c r="AC878" i="4"/>
  <c r="AE878" i="4"/>
  <c r="AB878" i="4"/>
  <c r="AD878" i="4"/>
  <c r="Z878" i="4"/>
  <c r="AC880" i="4"/>
  <c r="AB880" i="4"/>
  <c r="Z880" i="4"/>
  <c r="AA882" i="4"/>
  <c r="AC882" i="4"/>
  <c r="AE882" i="4"/>
  <c r="AB882" i="4"/>
  <c r="AD882" i="4"/>
  <c r="Z882" i="4"/>
  <c r="AC884" i="4"/>
  <c r="AB884" i="4"/>
  <c r="Z884" i="4"/>
  <c r="AA886" i="4"/>
  <c r="AC886" i="4"/>
  <c r="AE886" i="4"/>
  <c r="AB886" i="4"/>
  <c r="AD886" i="4"/>
  <c r="Z886" i="4"/>
  <c r="AC888" i="4"/>
  <c r="AB888" i="4"/>
  <c r="Z888" i="4"/>
  <c r="AA890" i="4"/>
  <c r="AC890" i="4"/>
  <c r="AE890" i="4"/>
  <c r="AB890" i="4"/>
  <c r="AD890" i="4"/>
  <c r="Z890" i="4"/>
  <c r="AC892" i="4"/>
  <c r="AB892" i="4"/>
  <c r="Z892" i="4"/>
  <c r="AA894" i="4"/>
  <c r="AC894" i="4"/>
  <c r="AE894" i="4"/>
  <c r="AB894" i="4"/>
  <c r="AD894" i="4"/>
  <c r="Z894" i="4"/>
  <c r="AC896" i="4"/>
  <c r="AB896" i="4"/>
  <c r="Z896" i="4"/>
  <c r="AA898" i="4"/>
  <c r="AC898" i="4"/>
  <c r="AE898" i="4"/>
  <c r="AB898" i="4"/>
  <c r="AD898" i="4"/>
  <c r="Z898" i="4"/>
  <c r="AC900" i="4"/>
  <c r="AB900" i="4"/>
  <c r="Z900" i="4"/>
  <c r="AA902" i="4"/>
  <c r="AC902" i="4"/>
  <c r="AE902" i="4"/>
  <c r="AB902" i="4"/>
  <c r="AD902" i="4"/>
  <c r="Z902" i="4"/>
  <c r="AC904" i="4"/>
  <c r="AB904" i="4"/>
  <c r="Z904" i="4"/>
  <c r="AA906" i="4"/>
  <c r="AC906" i="4"/>
  <c r="AE906" i="4"/>
  <c r="AB906" i="4"/>
  <c r="AD906" i="4"/>
  <c r="Z906" i="4"/>
  <c r="AC908" i="4"/>
  <c r="AB908" i="4"/>
  <c r="Z908" i="4"/>
  <c r="AA910" i="4"/>
  <c r="AC910" i="4"/>
  <c r="AE910" i="4"/>
  <c r="AB910" i="4"/>
  <c r="AD910" i="4"/>
  <c r="Z910" i="4"/>
  <c r="AC912" i="4"/>
  <c r="AB912" i="4"/>
  <c r="Z912" i="4"/>
  <c r="AA914" i="4"/>
  <c r="AM914" i="4" s="1"/>
  <c r="AC914" i="4"/>
  <c r="AE914" i="4"/>
  <c r="AQ914" i="4" s="1"/>
  <c r="AS914" i="4"/>
  <c r="AW914" i="4"/>
  <c r="AB914" i="4"/>
  <c r="AD914" i="4"/>
  <c r="AP914" i="4" s="1"/>
  <c r="AV914" i="4" s="1"/>
  <c r="Z914" i="4"/>
  <c r="AL914" i="4" s="1"/>
  <c r="AR914" i="4" s="1"/>
  <c r="AT914" i="4"/>
  <c r="AA916" i="4"/>
  <c r="AC916" i="4"/>
  <c r="AO916" i="4" s="1"/>
  <c r="AU916" i="4" s="1"/>
  <c r="AE916" i="4"/>
  <c r="AQ916" i="4" s="1"/>
  <c r="AS916" i="4"/>
  <c r="AW916" i="4"/>
  <c r="AB916" i="4"/>
  <c r="AN916" i="4" s="1"/>
  <c r="AD916" i="4"/>
  <c r="Z916" i="4"/>
  <c r="AL916" i="4" s="1"/>
  <c r="AR916" i="4" s="1"/>
  <c r="AT916" i="4"/>
  <c r="AA918" i="4"/>
  <c r="AM918" i="4" s="1"/>
  <c r="AC918" i="4"/>
  <c r="AE918" i="4"/>
  <c r="AQ918" i="4" s="1"/>
  <c r="AS918" i="4"/>
  <c r="AW918" i="4"/>
  <c r="AB918" i="4"/>
  <c r="AD918" i="4"/>
  <c r="AP918" i="4" s="1"/>
  <c r="AV918" i="4" s="1"/>
  <c r="Z918" i="4"/>
  <c r="AL918" i="4" s="1"/>
  <c r="AR918" i="4" s="1"/>
  <c r="AT918" i="4"/>
  <c r="AA920" i="4"/>
  <c r="AC920" i="4"/>
  <c r="AO920" i="4" s="1"/>
  <c r="AU920" i="4" s="1"/>
  <c r="AE920" i="4"/>
  <c r="AQ920" i="4" s="1"/>
  <c r="AS920" i="4"/>
  <c r="AW920" i="4"/>
  <c r="AB920" i="4"/>
  <c r="AN920" i="4" s="1"/>
  <c r="AD920" i="4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A150" i="4"/>
  <c r="AM150" i="4" s="1"/>
  <c r="AS150" i="4" s="1"/>
  <c r="AC150" i="4"/>
  <c r="AE150" i="4"/>
  <c r="AQ150" i="4" s="1"/>
  <c r="AW150" i="4" s="1"/>
  <c r="Z150" i="4"/>
  <c r="AL150" i="4" s="1"/>
  <c r="AR150" i="4" s="1"/>
  <c r="AD150" i="4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F587" i="4"/>
  <c r="AK603" i="4"/>
  <c r="AJ603" i="4"/>
  <c r="AF603" i="4"/>
  <c r="AK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81" i="4"/>
  <c r="AU681" i="4" s="1"/>
  <c r="AQ681" i="4"/>
  <c r="AW681" i="4" s="1"/>
  <c r="AP681" i="4"/>
  <c r="AV681" i="4" s="1"/>
  <c r="AL681" i="4"/>
  <c r="AR681" i="4" s="1"/>
  <c r="AO697" i="4"/>
  <c r="AU697" i="4" s="1"/>
  <c r="AQ697" i="4"/>
  <c r="AW697" i="4" s="1"/>
  <c r="AP697" i="4"/>
  <c r="AV697" i="4" s="1"/>
  <c r="AL697" i="4"/>
  <c r="AR697" i="4" s="1"/>
  <c r="AO713" i="4"/>
  <c r="AU713" i="4" s="1"/>
  <c r="AQ713" i="4"/>
  <c r="AW713" i="4" s="1"/>
  <c r="AP713" i="4"/>
  <c r="AV713" i="4" s="1"/>
  <c r="AL713" i="4"/>
  <c r="AR713" i="4" s="1"/>
  <c r="AO729" i="4"/>
  <c r="AU729" i="4" s="1"/>
  <c r="AQ729" i="4"/>
  <c r="AW729" i="4" s="1"/>
  <c r="AP729" i="4"/>
  <c r="AV729" i="4" s="1"/>
  <c r="AL729" i="4"/>
  <c r="AR729" i="4" s="1"/>
  <c r="AO745" i="4"/>
  <c r="AU745" i="4" s="1"/>
  <c r="AQ745" i="4"/>
  <c r="AW745" i="4" s="1"/>
  <c r="AP745" i="4"/>
  <c r="AV745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O226" i="4" l="1"/>
  <c r="AU226" i="4" s="1"/>
  <c r="AO395" i="4"/>
  <c r="AU395" i="4" s="1"/>
  <c r="AN485" i="4"/>
  <c r="AT485" i="4" s="1"/>
  <c r="AM344" i="4"/>
  <c r="AS344" i="4" s="1"/>
  <c r="AP350" i="4"/>
  <c r="AV350" i="4" s="1"/>
  <c r="AN80" i="4"/>
  <c r="AT80" i="4" s="1"/>
  <c r="AN493" i="4"/>
  <c r="AT493" i="4" s="1"/>
  <c r="AO338" i="4"/>
  <c r="AU338" i="4" s="1"/>
  <c r="AO218" i="4"/>
  <c r="AU218" i="4" s="1"/>
  <c r="AO336" i="4"/>
  <c r="AU336" i="4" s="1"/>
  <c r="AQ55" i="4"/>
  <c r="AW55" i="4" s="1"/>
  <c r="AN945" i="4"/>
  <c r="AQ197" i="4"/>
  <c r="AW197" i="4" s="1"/>
  <c r="AL502" i="4"/>
  <c r="AR502" i="4" s="1"/>
  <c r="F502" i="4" s="1"/>
  <c r="J502" i="4" s="1"/>
  <c r="AP502" i="4"/>
  <c r="AV502" i="4" s="1"/>
  <c r="AN573" i="4"/>
  <c r="AT573" i="4" s="1"/>
  <c r="AN947" i="4"/>
  <c r="AT947" i="4" s="1"/>
  <c r="AL217" i="4"/>
  <c r="AR217" i="4" s="1"/>
  <c r="AO937" i="4"/>
  <c r="AU937" i="4" s="1"/>
  <c r="AP937" i="4"/>
  <c r="AA641" i="4"/>
  <c r="AM641" i="4" s="1"/>
  <c r="AS641" i="4" s="1"/>
  <c r="AI641" i="4"/>
  <c r="AK641" i="4"/>
  <c r="AF641" i="4"/>
  <c r="Z641" i="4"/>
  <c r="AL641" i="4" s="1"/>
  <c r="AR641" i="4" s="1"/>
  <c r="AD641" i="4"/>
  <c r="AE641" i="4"/>
  <c r="AQ641" i="4" s="1"/>
  <c r="AW641" i="4" s="1"/>
  <c r="AG641" i="4"/>
  <c r="AH641" i="4"/>
  <c r="AJ641" i="4"/>
  <c r="AB641" i="4"/>
  <c r="AN641" i="4" s="1"/>
  <c r="AT641" i="4" s="1"/>
  <c r="AC641" i="4"/>
  <c r="AO641" i="4" s="1"/>
  <c r="AU641" i="4" s="1"/>
  <c r="AI673" i="4"/>
  <c r="AK673" i="4"/>
  <c r="AF673" i="4"/>
  <c r="Z673" i="4"/>
  <c r="AD673" i="4"/>
  <c r="AE673" i="4"/>
  <c r="AQ673" i="4" s="1"/>
  <c r="AW673" i="4" s="1"/>
  <c r="AG673" i="4"/>
  <c r="AH673" i="4"/>
  <c r="AJ673" i="4"/>
  <c r="AB673" i="4"/>
  <c r="AN673" i="4" s="1"/>
  <c r="AT673" i="4" s="1"/>
  <c r="AA673" i="4"/>
  <c r="AM673" i="4" s="1"/>
  <c r="AS673" i="4" s="1"/>
  <c r="AC673" i="4"/>
  <c r="AI705" i="4"/>
  <c r="AK705" i="4"/>
  <c r="AF705" i="4"/>
  <c r="Z705" i="4"/>
  <c r="AD705" i="4"/>
  <c r="AE705" i="4"/>
  <c r="AQ705" i="4" s="1"/>
  <c r="AW705" i="4" s="1"/>
  <c r="AG705" i="4"/>
  <c r="AH705" i="4"/>
  <c r="AJ705" i="4"/>
  <c r="AB705" i="4"/>
  <c r="AN705" i="4" s="1"/>
  <c r="AT705" i="4" s="1"/>
  <c r="AA705" i="4"/>
  <c r="AM705" i="4" s="1"/>
  <c r="AS705" i="4" s="1"/>
  <c r="AC705" i="4"/>
  <c r="AB737" i="4"/>
  <c r="AA737" i="4"/>
  <c r="AC737" i="4"/>
  <c r="AO737" i="4" s="1"/>
  <c r="AU737" i="4" s="1"/>
  <c r="AI737" i="4"/>
  <c r="AK737" i="4"/>
  <c r="AF737" i="4"/>
  <c r="Z737" i="4"/>
  <c r="AL737" i="4" s="1"/>
  <c r="AR737" i="4" s="1"/>
  <c r="AD737" i="4"/>
  <c r="AE737" i="4"/>
  <c r="AQ737" i="4" s="1"/>
  <c r="AW737" i="4" s="1"/>
  <c r="AG737" i="4"/>
  <c r="AH737" i="4"/>
  <c r="AJ737" i="4"/>
  <c r="AB665" i="4"/>
  <c r="AN665" i="4" s="1"/>
  <c r="AT665" i="4" s="1"/>
  <c r="AC665" i="4"/>
  <c r="AG665" i="4"/>
  <c r="AH665" i="4"/>
  <c r="AJ665" i="4"/>
  <c r="Z665" i="4"/>
  <c r="AD665" i="4"/>
  <c r="AP665" i="4" s="1"/>
  <c r="AV665" i="4" s="1"/>
  <c r="AE665" i="4"/>
  <c r="AI665" i="4"/>
  <c r="AK665" i="4"/>
  <c r="AF665" i="4"/>
  <c r="AA665" i="4"/>
  <c r="AL212" i="4"/>
  <c r="AR212" i="4" s="1"/>
  <c r="AM214" i="4"/>
  <c r="AS214" i="4" s="1"/>
  <c r="AQ288" i="4"/>
  <c r="AW288" i="4" s="1"/>
  <c r="AQ222" i="4"/>
  <c r="AW222" i="4" s="1"/>
  <c r="AO74" i="4"/>
  <c r="AU74" i="4" s="1"/>
  <c r="AL86" i="4"/>
  <c r="AR86" i="4" s="1"/>
  <c r="AM288" i="4"/>
  <c r="AS288" i="4" s="1"/>
  <c r="AQ164" i="4"/>
  <c r="AW164" i="4" s="1"/>
  <c r="AP124" i="4"/>
  <c r="AV124" i="4" s="1"/>
  <c r="AO55" i="4"/>
  <c r="AU55" i="4" s="1"/>
  <c r="AP542" i="4"/>
  <c r="AQ406" i="4"/>
  <c r="AW406" i="4" s="1"/>
  <c r="AO406" i="4"/>
  <c r="AQ148" i="4"/>
  <c r="AW148" i="4" s="1"/>
  <c r="AQ498" i="4"/>
  <c r="AW498" i="4" s="1"/>
  <c r="AP498" i="4"/>
  <c r="AV498" i="4" s="1"/>
  <c r="AO498" i="4"/>
  <c r="AU498" i="4" s="1"/>
  <c r="AO217" i="4"/>
  <c r="AU217" i="4" s="1"/>
  <c r="AN217" i="4"/>
  <c r="AM217" i="4"/>
  <c r="AS217" i="4" s="1"/>
  <c r="AC721" i="4"/>
  <c r="AO721" i="4" s="1"/>
  <c r="AU721" i="4" s="1"/>
  <c r="AI721" i="4"/>
  <c r="AK721" i="4"/>
  <c r="AF721" i="4"/>
  <c r="Z721" i="4"/>
  <c r="AL721" i="4" s="1"/>
  <c r="AR721" i="4" s="1"/>
  <c r="AD721" i="4"/>
  <c r="AE721" i="4"/>
  <c r="AQ721" i="4" s="1"/>
  <c r="AW721" i="4" s="1"/>
  <c r="AG721" i="4"/>
  <c r="AH721" i="4"/>
  <c r="AJ721" i="4"/>
  <c r="AB721" i="4"/>
  <c r="AN721" i="4" s="1"/>
  <c r="AT721" i="4" s="1"/>
  <c r="AA721" i="4"/>
  <c r="AM721" i="4" s="1"/>
  <c r="AS721" i="4" s="1"/>
  <c r="AE949" i="4"/>
  <c r="AQ949" i="4" s="1"/>
  <c r="AW949" i="4" s="1"/>
  <c r="AB949" i="4"/>
  <c r="AH949" i="4"/>
  <c r="AA949" i="4"/>
  <c r="AM949" i="4" s="1"/>
  <c r="AS949" i="4" s="1"/>
  <c r="Z949" i="4"/>
  <c r="AL949" i="4" s="1"/>
  <c r="AR949" i="4" s="1"/>
  <c r="AL450" i="4"/>
  <c r="AR450" i="4" s="1"/>
  <c r="AM450" i="4"/>
  <c r="AS450" i="4" s="1"/>
  <c r="AE937" i="4"/>
  <c r="AK937" i="4"/>
  <c r="AG937" i="4"/>
  <c r="AM937" i="4" s="1"/>
  <c r="AS937" i="4" s="1"/>
  <c r="Z937" i="4"/>
  <c r="AL937" i="4" s="1"/>
  <c r="AR937" i="4" s="1"/>
  <c r="AC689" i="4"/>
  <c r="AI689" i="4"/>
  <c r="AK689" i="4"/>
  <c r="AF689" i="4"/>
  <c r="Z689" i="4"/>
  <c r="AD689" i="4"/>
  <c r="AE689" i="4"/>
  <c r="AQ689" i="4" s="1"/>
  <c r="AW689" i="4" s="1"/>
  <c r="AG689" i="4"/>
  <c r="AH689" i="4"/>
  <c r="AJ689" i="4"/>
  <c r="AB689" i="4"/>
  <c r="AN689" i="4" s="1"/>
  <c r="AT689" i="4" s="1"/>
  <c r="AA689" i="4"/>
  <c r="AM689" i="4" s="1"/>
  <c r="AS689" i="4" s="1"/>
  <c r="AB753" i="4"/>
  <c r="AC753" i="4"/>
  <c r="AO753" i="4" s="1"/>
  <c r="AU753" i="4" s="1"/>
  <c r="AI753" i="4"/>
  <c r="AK753" i="4"/>
  <c r="AF753" i="4"/>
  <c r="Z753" i="4"/>
  <c r="AL753" i="4" s="1"/>
  <c r="AR753" i="4" s="1"/>
  <c r="AD753" i="4"/>
  <c r="AE753" i="4"/>
  <c r="AQ753" i="4" s="1"/>
  <c r="AW753" i="4" s="1"/>
  <c r="AG753" i="4"/>
  <c r="AH753" i="4"/>
  <c r="AJ753" i="4"/>
  <c r="AA753" i="4"/>
  <c r="AM753" i="4" s="1"/>
  <c r="AS753" i="4" s="1"/>
  <c r="AM157" i="4"/>
  <c r="AS157" i="4" s="1"/>
  <c r="AL157" i="4"/>
  <c r="AR157" i="4" s="1"/>
  <c r="AM140" i="4"/>
  <c r="AS140" i="4" s="1"/>
  <c r="AL140" i="4"/>
  <c r="AR140" i="4" s="1"/>
  <c r="E406" i="4"/>
  <c r="I406" i="4" s="1"/>
  <c r="L407" i="2" s="1"/>
  <c r="G406" i="4"/>
  <c r="D406" i="4"/>
  <c r="H406" i="4" s="1"/>
  <c r="K407" i="2" s="1"/>
  <c r="F406" i="4"/>
  <c r="J406" i="4" s="1"/>
  <c r="M407" i="2" s="1"/>
  <c r="AA579" i="4"/>
  <c r="AC579" i="4"/>
  <c r="AO102" i="4"/>
  <c r="AU102" i="4" s="1"/>
  <c r="AB298" i="4"/>
  <c r="AC298" i="4"/>
  <c r="G232" i="4"/>
  <c r="D232" i="4"/>
  <c r="H232" i="4" s="1"/>
  <c r="K233" i="2" s="1"/>
  <c r="Z907" i="4"/>
  <c r="AT907" i="4"/>
  <c r="AE907" i="4"/>
  <c r="AD827" i="4"/>
  <c r="AE827" i="4"/>
  <c r="AI811" i="4"/>
  <c r="AF811" i="4"/>
  <c r="Z811" i="4"/>
  <c r="AJ795" i="4"/>
  <c r="AI795" i="4"/>
  <c r="Z795" i="4"/>
  <c r="AI779" i="4"/>
  <c r="AD779" i="4"/>
  <c r="AE779" i="4"/>
  <c r="AG699" i="4"/>
  <c r="AB699" i="4"/>
  <c r="AV699" i="4"/>
  <c r="AC699" i="4"/>
  <c r="AJ683" i="4"/>
  <c r="AG683" i="4"/>
  <c r="Z683" i="4"/>
  <c r="AT683" i="4"/>
  <c r="AE683" i="4"/>
  <c r="AG667" i="4"/>
  <c r="AK667" i="4"/>
  <c r="AD667" i="4"/>
  <c r="AV667" i="4"/>
  <c r="AS667" i="4"/>
  <c r="AD651" i="4"/>
  <c r="AV651" i="4"/>
  <c r="AS651" i="4"/>
  <c r="AJ647" i="4"/>
  <c r="AB647" i="4"/>
  <c r="AA647" i="4"/>
  <c r="AI611" i="4"/>
  <c r="AC611" i="4"/>
  <c r="AO611" i="4" s="1"/>
  <c r="AU611" i="4" s="1"/>
  <c r="AI314" i="4"/>
  <c r="AE314" i="4"/>
  <c r="AQ314" i="4" s="1"/>
  <c r="AW314" i="4" s="1"/>
  <c r="AK314" i="4"/>
  <c r="AF282" i="4"/>
  <c r="AI282" i="4"/>
  <c r="AE282" i="4"/>
  <c r="AJ282" i="4"/>
  <c r="AB250" i="4"/>
  <c r="AC250" i="4"/>
  <c r="AK250" i="4"/>
  <c r="AQ250" i="4" s="1"/>
  <c r="AW250" i="4" s="1"/>
  <c r="E502" i="4"/>
  <c r="I502" i="4" s="1"/>
  <c r="G502" i="4"/>
  <c r="AP150" i="4"/>
  <c r="AV150" i="4" s="1"/>
  <c r="AO150" i="4"/>
  <c r="AU150" i="4" s="1"/>
  <c r="AN108" i="4"/>
  <c r="AT108" i="4" s="1"/>
  <c r="AP920" i="4"/>
  <c r="AV920" i="4" s="1"/>
  <c r="AM920" i="4"/>
  <c r="AN918" i="4"/>
  <c r="AO918" i="4"/>
  <c r="AU918" i="4" s="1"/>
  <c r="AP916" i="4"/>
  <c r="AV916" i="4" s="1"/>
  <c r="AM916" i="4"/>
  <c r="AN914" i="4"/>
  <c r="AO914" i="4"/>
  <c r="AU914" i="4" s="1"/>
  <c r="AL551" i="4"/>
  <c r="AR551" i="4" s="1"/>
  <c r="G551" i="4" s="1"/>
  <c r="AM551" i="4"/>
  <c r="AS551" i="4" s="1"/>
  <c r="AO519" i="4"/>
  <c r="AM380" i="4"/>
  <c r="AS380" i="4" s="1"/>
  <c r="AS907" i="4"/>
  <c r="AD907" i="4"/>
  <c r="AE795" i="4"/>
  <c r="AD795" i="4"/>
  <c r="AA699" i="4"/>
  <c r="AM699" i="4" s="1"/>
  <c r="AS683" i="4"/>
  <c r="AD683" i="4"/>
  <c r="AE667" i="4"/>
  <c r="AQ667" i="4" s="1"/>
  <c r="AW667" i="4" s="1"/>
  <c r="Z667" i="4"/>
  <c r="AT651" i="4"/>
  <c r="AA611" i="4"/>
  <c r="AB611" i="4"/>
  <c r="AJ314" i="4"/>
  <c r="AK282" i="4"/>
  <c r="AJ250" i="4"/>
  <c r="AC314" i="4"/>
  <c r="AE298" i="4"/>
  <c r="AB282" i="4"/>
  <c r="AI298" i="4"/>
  <c r="AA718" i="4"/>
  <c r="AE718" i="4"/>
  <c r="AD718" i="4"/>
  <c r="AC714" i="4"/>
  <c r="AB714" i="4"/>
  <c r="Z714" i="4"/>
  <c r="AA710" i="4"/>
  <c r="AE710" i="4"/>
  <c r="AD710" i="4"/>
  <c r="AC706" i="4"/>
  <c r="AB706" i="4"/>
  <c r="Z706" i="4"/>
  <c r="AA702" i="4"/>
  <c r="AE702" i="4"/>
  <c r="AD702" i="4"/>
  <c r="AC698" i="4"/>
  <c r="AB698" i="4"/>
  <c r="Z698" i="4"/>
  <c r="AA694" i="4"/>
  <c r="AE694" i="4"/>
  <c r="AD694" i="4"/>
  <c r="AC690" i="4"/>
  <c r="AB690" i="4"/>
  <c r="Z690" i="4"/>
  <c r="AA686" i="4"/>
  <c r="AE686" i="4"/>
  <c r="AD686" i="4"/>
  <c r="AC682" i="4"/>
  <c r="AB682" i="4"/>
  <c r="Z682" i="4"/>
  <c r="AA678" i="4"/>
  <c r="AE678" i="4"/>
  <c r="AD678" i="4"/>
  <c r="AC674" i="4"/>
  <c r="AB674" i="4"/>
  <c r="Z674" i="4"/>
  <c r="AA670" i="4"/>
  <c r="AE670" i="4"/>
  <c r="AD670" i="4"/>
  <c r="AC666" i="4"/>
  <c r="AB666" i="4"/>
  <c r="Z666" i="4"/>
  <c r="AA662" i="4"/>
  <c r="AE662" i="4"/>
  <c r="AD662" i="4"/>
  <c r="AC658" i="4"/>
  <c r="AB658" i="4"/>
  <c r="Z658" i="4"/>
  <c r="AA654" i="4"/>
  <c r="AE654" i="4"/>
  <c r="AD654" i="4"/>
  <c r="AC650" i="4"/>
  <c r="AB650" i="4"/>
  <c r="Z650" i="4"/>
  <c r="AA646" i="4"/>
  <c r="AE646" i="4"/>
  <c r="AD646" i="4"/>
  <c r="AC642" i="4"/>
  <c r="AB642" i="4"/>
  <c r="Z642" i="4"/>
  <c r="AA638" i="4"/>
  <c r="AE638" i="4"/>
  <c r="AD638" i="4"/>
  <c r="AA634" i="4"/>
  <c r="AE634" i="4"/>
  <c r="AD634" i="4"/>
  <c r="AC630" i="4"/>
  <c r="AB630" i="4"/>
  <c r="Z630" i="4"/>
  <c r="AC626" i="4"/>
  <c r="AB626" i="4"/>
  <c r="Z626" i="4"/>
  <c r="AA594" i="4"/>
  <c r="AD594" i="4"/>
  <c r="AA590" i="4"/>
  <c r="AD590" i="4"/>
  <c r="AC586" i="4"/>
  <c r="Z586" i="4"/>
  <c r="AC582" i="4"/>
  <c r="Z582" i="4"/>
  <c r="AE574" i="4"/>
  <c r="AA574" i="4"/>
  <c r="AB570" i="4"/>
  <c r="AC570" i="4"/>
  <c r="AE558" i="4"/>
  <c r="AA558" i="4"/>
  <c r="AB533" i="4"/>
  <c r="AC533" i="4"/>
  <c r="AE936" i="4"/>
  <c r="AA936" i="4"/>
  <c r="AB543" i="4"/>
  <c r="AC543" i="4"/>
  <c r="AC277" i="4"/>
  <c r="AG277" i="4"/>
  <c r="AC420" i="4"/>
  <c r="AI420" i="4"/>
  <c r="AC275" i="4"/>
  <c r="AI275" i="4"/>
  <c r="AI556" i="4"/>
  <c r="AE556" i="4"/>
  <c r="AD424" i="4"/>
  <c r="AG424" i="4"/>
  <c r="AI392" i="4"/>
  <c r="AE392" i="4"/>
  <c r="AD271" i="4"/>
  <c r="AG271" i="4"/>
  <c r="AI227" i="4"/>
  <c r="AE227" i="4"/>
  <c r="AD121" i="4"/>
  <c r="AG121" i="4"/>
  <c r="AI44" i="4"/>
  <c r="AK44" i="4"/>
  <c r="AQ44" i="4" s="1"/>
  <c r="AW44" i="4" s="1"/>
  <c r="AA244" i="4"/>
  <c r="AK244" i="4"/>
  <c r="D502" i="4"/>
  <c r="H502" i="4" s="1"/>
  <c r="E19" i="4"/>
  <c r="I19" i="4" s="1"/>
  <c r="L20" i="2" s="1"/>
  <c r="F232" i="4"/>
  <c r="J232" i="4" s="1"/>
  <c r="M233" i="2" s="1"/>
  <c r="AO967" i="4"/>
  <c r="AU967" i="4" s="1"/>
  <c r="AK779" i="4"/>
  <c r="AF699" i="4"/>
  <c r="D88" i="4"/>
  <c r="H88" i="4" s="1"/>
  <c r="K89" i="2" s="1"/>
  <c r="G88" i="4"/>
  <c r="AL382" i="4"/>
  <c r="AR382" i="4" s="1"/>
  <c r="AP230" i="4"/>
  <c r="AV230" i="4" s="1"/>
  <c r="AL507" i="4"/>
  <c r="AR507" i="4" s="1"/>
  <c r="E510" i="4"/>
  <c r="I510" i="4" s="1"/>
  <c r="F510" i="4"/>
  <c r="J510" i="4" s="1"/>
  <c r="G200" i="4"/>
  <c r="E200" i="4"/>
  <c r="I200" i="4" s="1"/>
  <c r="L201" i="2" s="1"/>
  <c r="E18" i="4"/>
  <c r="I18" i="4" s="1"/>
  <c r="L19" i="2" s="1"/>
  <c r="F18" i="4"/>
  <c r="J18" i="4" s="1"/>
  <c r="M19" i="2" s="1"/>
  <c r="G65" i="4"/>
  <c r="D65" i="4"/>
  <c r="H65" i="4" s="1"/>
  <c r="K66" i="2" s="1"/>
  <c r="AN82" i="4"/>
  <c r="AT82" i="4" s="1"/>
  <c r="AO272" i="4"/>
  <c r="AU272" i="4" s="1"/>
  <c r="AL342" i="4"/>
  <c r="AR342" i="4" s="1"/>
  <c r="D342" i="4" s="1"/>
  <c r="H342" i="4" s="1"/>
  <c r="K343" i="2" s="1"/>
  <c r="AO485" i="4"/>
  <c r="AU485" i="4" s="1"/>
  <c r="AO288" i="4"/>
  <c r="AU288" i="4" s="1"/>
  <c r="AK380" i="4"/>
  <c r="AQ380" i="4" s="1"/>
  <c r="AW380" i="4" s="1"/>
  <c r="AC380" i="4"/>
  <c r="Z380" i="4"/>
  <c r="AL380" i="4" s="1"/>
  <c r="AR380" i="4" s="1"/>
  <c r="D184" i="4"/>
  <c r="H184" i="4" s="1"/>
  <c r="K185" i="2" s="1"/>
  <c r="F184" i="4"/>
  <c r="J184" i="4" s="1"/>
  <c r="M185" i="2" s="1"/>
  <c r="E418" i="4"/>
  <c r="I418" i="4" s="1"/>
  <c r="L419" i="2" s="1"/>
  <c r="F418" i="4"/>
  <c r="J418" i="4" s="1"/>
  <c r="M419" i="2" s="1"/>
  <c r="AQ181" i="4"/>
  <c r="AW181" i="4" s="1"/>
  <c r="AL233" i="4"/>
  <c r="AR233" i="4" s="1"/>
  <c r="AP541" i="4"/>
  <c r="AV541" i="4" s="1"/>
  <c r="AQ525" i="4"/>
  <c r="AW525" i="4" s="1"/>
  <c r="AM964" i="4"/>
  <c r="AS964" i="4" s="1"/>
  <c r="AL956" i="4"/>
  <c r="AR956" i="4" s="1"/>
  <c r="AQ940" i="4"/>
  <c r="AM940" i="4"/>
  <c r="AQ535" i="4"/>
  <c r="AW535" i="4" s="1"/>
  <c r="AQ891" i="4"/>
  <c r="AW891" i="4" s="1"/>
  <c r="AM803" i="4"/>
  <c r="AN803" i="4"/>
  <c r="AO763" i="4"/>
  <c r="AU763" i="4" s="1"/>
  <c r="AM763" i="4"/>
  <c r="AO739" i="4"/>
  <c r="AU739" i="4" s="1"/>
  <c r="AN715" i="4"/>
  <c r="AM675" i="4"/>
  <c r="AN675" i="4"/>
  <c r="AQ591" i="4"/>
  <c r="AW591" i="4" s="1"/>
  <c r="AO575" i="4"/>
  <c r="AU575" i="4" s="1"/>
  <c r="AQ559" i="4"/>
  <c r="AW559" i="4" s="1"/>
  <c r="AP595" i="4"/>
  <c r="AN158" i="4"/>
  <c r="AT158" i="4" s="1"/>
  <c r="AN427" i="4"/>
  <c r="AT427" i="4" s="1"/>
  <c r="AL996" i="4"/>
  <c r="AR996" i="4" s="1"/>
  <c r="D996" i="4" s="1"/>
  <c r="H996" i="4" s="1"/>
  <c r="AL980" i="4"/>
  <c r="AR980" i="4" s="1"/>
  <c r="AL521" i="4"/>
  <c r="AR521" i="4" s="1"/>
  <c r="G521" i="4" s="1"/>
  <c r="AL958" i="4"/>
  <c r="AR958" i="4" s="1"/>
  <c r="AN938" i="4"/>
  <c r="AT938" i="4" s="1"/>
  <c r="AN378" i="4"/>
  <c r="AT378" i="4" s="1"/>
  <c r="AL362" i="4"/>
  <c r="AR362" i="4" s="1"/>
  <c r="G362" i="4" s="1"/>
  <c r="AN246" i="4"/>
  <c r="AT246" i="4" s="1"/>
  <c r="AL238" i="4"/>
  <c r="AR238" i="4" s="1"/>
  <c r="G238" i="4" s="1"/>
  <c r="AN152" i="4"/>
  <c r="AT152" i="4" s="1"/>
  <c r="AO993" i="4"/>
  <c r="AU993" i="4" s="1"/>
  <c r="AM336" i="4"/>
  <c r="AS336" i="4" s="1"/>
  <c r="AP893" i="4"/>
  <c r="AV893" i="4" s="1"/>
  <c r="AQ861" i="4"/>
  <c r="AW861" i="4" s="1"/>
  <c r="AL821" i="4"/>
  <c r="AR821" i="4" s="1"/>
  <c r="E821" i="4" s="1"/>
  <c r="I821" i="4" s="1"/>
  <c r="AQ789" i="4"/>
  <c r="AW789" i="4" s="1"/>
  <c r="AL757" i="4"/>
  <c r="AR757" i="4" s="1"/>
  <c r="E757" i="4" s="1"/>
  <c r="I757" i="4" s="1"/>
  <c r="AQ725" i="4"/>
  <c r="AW725" i="4" s="1"/>
  <c r="AL693" i="4"/>
  <c r="AR693" i="4" s="1"/>
  <c r="D693" i="4" s="1"/>
  <c r="H693" i="4" s="1"/>
  <c r="AQ669" i="4"/>
  <c r="AW669" i="4" s="1"/>
  <c r="AL637" i="4"/>
  <c r="AR637" i="4" s="1"/>
  <c r="F637" i="4" s="1"/>
  <c r="J637" i="4" s="1"/>
  <c r="AQ605" i="4"/>
  <c r="AW605" i="4" s="1"/>
  <c r="AL573" i="4"/>
  <c r="AR573" i="4" s="1"/>
  <c r="E573" i="4" s="1"/>
  <c r="I573" i="4" s="1"/>
  <c r="AP947" i="4"/>
  <c r="AV947" i="4" s="1"/>
  <c r="AO893" i="4"/>
  <c r="AU893" i="4" s="1"/>
  <c r="AO821" i="4"/>
  <c r="AU821" i="4" s="1"/>
  <c r="AO757" i="4"/>
  <c r="AU757" i="4" s="1"/>
  <c r="AO669" i="4"/>
  <c r="AU669" i="4" s="1"/>
  <c r="AM967" i="4"/>
  <c r="AS967" i="4" s="1"/>
  <c r="AQ17" i="4"/>
  <c r="AW17" i="4" s="1"/>
  <c r="AL296" i="4"/>
  <c r="AR296" i="4" s="1"/>
  <c r="G296" i="4" s="1"/>
  <c r="AO107" i="4"/>
  <c r="AU107" i="4" s="1"/>
  <c r="AL91" i="4"/>
  <c r="AR91" i="4" s="1"/>
  <c r="D91" i="4" s="1"/>
  <c r="H91" i="4" s="1"/>
  <c r="K92" i="2" s="1"/>
  <c r="AO693" i="4"/>
  <c r="AU693" i="4" s="1"/>
  <c r="AL338" i="4"/>
  <c r="AR338" i="4" s="1"/>
  <c r="D338" i="4" s="1"/>
  <c r="H338" i="4" s="1"/>
  <c r="K339" i="2" s="1"/>
  <c r="AP218" i="4"/>
  <c r="AV218" i="4" s="1"/>
  <c r="AQ320" i="4"/>
  <c r="AW320" i="4" s="1"/>
  <c r="AQ272" i="4"/>
  <c r="AW272" i="4" s="1"/>
  <c r="AQ228" i="4"/>
  <c r="AW228" i="4" s="1"/>
  <c r="AM228" i="4"/>
  <c r="AS228" i="4" s="1"/>
  <c r="AM124" i="4"/>
  <c r="AS124" i="4" s="1"/>
  <c r="AM55" i="4"/>
  <c r="AS55" i="4" s="1"/>
  <c r="AO526" i="4"/>
  <c r="AU526" i="4" s="1"/>
  <c r="AQ115" i="4"/>
  <c r="AW115" i="4" s="1"/>
  <c r="AQ304" i="4"/>
  <c r="AW304" i="4" s="1"/>
  <c r="AN470" i="4"/>
  <c r="AT470" i="4" s="1"/>
  <c r="AM320" i="4"/>
  <c r="AS320" i="4" s="1"/>
  <c r="AM470" i="4"/>
  <c r="AS470" i="4" s="1"/>
  <c r="AQ196" i="4"/>
  <c r="AW196" i="4" s="1"/>
  <c r="D446" i="4"/>
  <c r="H446" i="4" s="1"/>
  <c r="K447" i="2" s="1"/>
  <c r="E446" i="4"/>
  <c r="I446" i="4" s="1"/>
  <c r="L447" i="2" s="1"/>
  <c r="G446" i="4"/>
  <c r="AO945" i="4"/>
  <c r="AU945" i="4" s="1"/>
  <c r="AP197" i="4"/>
  <c r="AV197" i="4" s="1"/>
  <c r="AI380" i="4"/>
  <c r="AJ380" i="4"/>
  <c r="AP380" i="4" s="1"/>
  <c r="AV380" i="4" s="1"/>
  <c r="AH380" i="4"/>
  <c r="AN380" i="4" s="1"/>
  <c r="AT380" i="4" s="1"/>
  <c r="AM542" i="4"/>
  <c r="AP406" i="4"/>
  <c r="AV406" i="4" s="1"/>
  <c r="AN406" i="4"/>
  <c r="AP233" i="4"/>
  <c r="AV233" i="4" s="1"/>
  <c r="AQ233" i="4"/>
  <c r="AW233" i="4" s="1"/>
  <c r="D470" i="4"/>
  <c r="H470" i="4" s="1"/>
  <c r="E470" i="4"/>
  <c r="I470" i="4" s="1"/>
  <c r="F470" i="4"/>
  <c r="J470" i="4" s="1"/>
  <c r="G470" i="4"/>
  <c r="AP683" i="4"/>
  <c r="AL352" i="4"/>
  <c r="AR352" i="4" s="1"/>
  <c r="G352" i="4" s="1"/>
  <c r="F37" i="4"/>
  <c r="J37" i="4" s="1"/>
  <c r="M38" i="2" s="1"/>
  <c r="E80" i="4"/>
  <c r="I80" i="4" s="1"/>
  <c r="L81" i="2" s="1"/>
  <c r="E232" i="4"/>
  <c r="I232" i="4" s="1"/>
  <c r="L233" i="2" s="1"/>
  <c r="E88" i="4"/>
  <c r="I88" i="4" s="1"/>
  <c r="L89" i="2" s="1"/>
  <c r="AP909" i="4"/>
  <c r="AV909" i="4" s="1"/>
  <c r="AL877" i="4"/>
  <c r="AR877" i="4" s="1"/>
  <c r="D877" i="4" s="1"/>
  <c r="H877" i="4" s="1"/>
  <c r="AM17" i="4"/>
  <c r="AS17" i="4" s="1"/>
  <c r="AO909" i="4"/>
  <c r="AU909" i="4" s="1"/>
  <c r="AQ346" i="4"/>
  <c r="AW346" i="4" s="1"/>
  <c r="AM328" i="4"/>
  <c r="AS328" i="4" s="1"/>
  <c r="AN312" i="4"/>
  <c r="AT312" i="4" s="1"/>
  <c r="AN280" i="4"/>
  <c r="AT280" i="4" s="1"/>
  <c r="AL264" i="4"/>
  <c r="AR264" i="4" s="1"/>
  <c r="AM248" i="4"/>
  <c r="AS248" i="4" s="1"/>
  <c r="AP140" i="4"/>
  <c r="AV140" i="4" s="1"/>
  <c r="AL78" i="4"/>
  <c r="AR78" i="4" s="1"/>
  <c r="G78" i="4" s="1"/>
  <c r="AN395" i="4"/>
  <c r="AT395" i="4" s="1"/>
  <c r="AN507" i="4"/>
  <c r="AT507" i="4" s="1"/>
  <c r="AQ845" i="4"/>
  <c r="AW845" i="4" s="1"/>
  <c r="AL63" i="4"/>
  <c r="AR63" i="4" s="1"/>
  <c r="E63" i="4" s="1"/>
  <c r="I63" i="4" s="1"/>
  <c r="L64" i="2" s="1"/>
  <c r="AP338" i="4"/>
  <c r="AV338" i="4" s="1"/>
  <c r="AL320" i="4"/>
  <c r="AR320" i="4" s="1"/>
  <c r="D320" i="4" s="1"/>
  <c r="H320" i="4" s="1"/>
  <c r="K321" i="2" s="1"/>
  <c r="AL288" i="4"/>
  <c r="AR288" i="4" s="1"/>
  <c r="AP196" i="4"/>
  <c r="AV196" i="4" s="1"/>
  <c r="AL164" i="4"/>
  <c r="AR164" i="4" s="1"/>
  <c r="AQ342" i="4"/>
  <c r="AW342" i="4" s="1"/>
  <c r="AP222" i="4"/>
  <c r="AV222" i="4" s="1"/>
  <c r="AM90" i="4"/>
  <c r="AS90" i="4" s="1"/>
  <c r="AO91" i="4"/>
  <c r="AU91" i="4" s="1"/>
  <c r="AP90" i="4"/>
  <c r="AV90" i="4" s="1"/>
  <c r="F8" i="3"/>
  <c r="AM75" i="4"/>
  <c r="AS75" i="4" s="1"/>
  <c r="G128" i="4"/>
  <c r="AD125" i="4"/>
  <c r="AI125" i="4"/>
  <c r="AH364" i="4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D696" i="4"/>
  <c r="AE696" i="4"/>
  <c r="AD692" i="4"/>
  <c r="AE692" i="4"/>
  <c r="AD688" i="4"/>
  <c r="AE688" i="4"/>
  <c r="AD684" i="4"/>
  <c r="AE684" i="4"/>
  <c r="AD680" i="4"/>
  <c r="AE680" i="4"/>
  <c r="AD676" i="4"/>
  <c r="AE676" i="4"/>
  <c r="AD672" i="4"/>
  <c r="AE672" i="4"/>
  <c r="AD668" i="4"/>
  <c r="AE668" i="4"/>
  <c r="AD664" i="4"/>
  <c r="AE664" i="4"/>
  <c r="AD660" i="4"/>
  <c r="AE660" i="4"/>
  <c r="AD656" i="4"/>
  <c r="AE656" i="4"/>
  <c r="AD652" i="4"/>
  <c r="AE652" i="4"/>
  <c r="AD648" i="4"/>
  <c r="AE648" i="4"/>
  <c r="AD644" i="4"/>
  <c r="AE644" i="4"/>
  <c r="AD640" i="4"/>
  <c r="AE640" i="4"/>
  <c r="Z632" i="4"/>
  <c r="Z624" i="4"/>
  <c r="Z620" i="4"/>
  <c r="Z616" i="4"/>
  <c r="Z612" i="4"/>
  <c r="Z608" i="4"/>
  <c r="AC600" i="4"/>
  <c r="Z592" i="4"/>
  <c r="AC584" i="4"/>
  <c r="Z576" i="4"/>
  <c r="AC568" i="4"/>
  <c r="Z560" i="4"/>
  <c r="AC517" i="4"/>
  <c r="AB944" i="4"/>
  <c r="AC527" i="4"/>
  <c r="AL541" i="4"/>
  <c r="AR541" i="4" s="1"/>
  <c r="D541" i="4" s="1"/>
  <c r="H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Q287" i="4" s="1"/>
  <c r="AW287" i="4" s="1"/>
  <c r="AK211" i="4"/>
  <c r="AE137" i="4"/>
  <c r="AQ137" i="4" s="1"/>
  <c r="AW137" i="4" s="1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G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F214" i="4" s="1"/>
  <c r="J214" i="4" s="1"/>
  <c r="M215" i="2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D90" i="4" s="1"/>
  <c r="H90" i="4" s="1"/>
  <c r="K91" i="2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E749" i="4" s="1"/>
  <c r="I749" i="4" s="1"/>
  <c r="AQ749" i="4"/>
  <c r="AW749" i="4" s="1"/>
  <c r="AL717" i="4"/>
  <c r="AR717" i="4" s="1"/>
  <c r="E717" i="4" s="1"/>
  <c r="I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D286" i="4" s="1"/>
  <c r="H286" i="4" s="1"/>
  <c r="K287" i="2" s="1"/>
  <c r="AO206" i="4"/>
  <c r="AL190" i="4"/>
  <c r="AR190" i="4" s="1"/>
  <c r="G190" i="4" s="1"/>
  <c r="AL158" i="4"/>
  <c r="AR158" i="4" s="1"/>
  <c r="E158" i="4" s="1"/>
  <c r="I158" i="4" s="1"/>
  <c r="L159" i="2" s="1"/>
  <c r="AM158" i="4"/>
  <c r="AS158" i="4" s="1"/>
  <c r="AB455" i="4"/>
  <c r="AC423" i="4"/>
  <c r="AO423" i="4" s="1"/>
  <c r="AU423" i="4" s="1"/>
  <c r="F128" i="4"/>
  <c r="J128" i="4" s="1"/>
  <c r="M129" i="2" s="1"/>
  <c r="D136" i="4"/>
  <c r="H136" i="4" s="1"/>
  <c r="K137" i="2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G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G827" i="4"/>
  <c r="AB827" i="4"/>
  <c r="AT827" i="4"/>
  <c r="AA827" i="4"/>
  <c r="AC827" i="4"/>
  <c r="AO827" i="4" s="1"/>
  <c r="AU827" i="4" s="1"/>
  <c r="AJ811" i="4"/>
  <c r="AP811" i="4" s="1"/>
  <c r="AK811" i="4"/>
  <c r="AQ811" i="4" s="1"/>
  <c r="AW811" i="4" s="1"/>
  <c r="AG811" i="4"/>
  <c r="AB811" i="4"/>
  <c r="AT811" i="4"/>
  <c r="AA811" i="4"/>
  <c r="AC811" i="4"/>
  <c r="AF795" i="4"/>
  <c r="AL795" i="4" s="1"/>
  <c r="AR795" i="4" s="1"/>
  <c r="AK795" i="4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H699" i="4"/>
  <c r="AN699" i="4" s="1"/>
  <c r="AK699" i="4"/>
  <c r="AI699" i="4"/>
  <c r="AO699" i="4" s="1"/>
  <c r="AU699" i="4" s="1"/>
  <c r="Z699" i="4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M651" i="4" s="1"/>
  <c r="AC651" i="4"/>
  <c r="AK647" i="4"/>
  <c r="AF647" i="4"/>
  <c r="AG647" i="4"/>
  <c r="Z647" i="4"/>
  <c r="AL647" i="4" s="1"/>
  <c r="AR647" i="4" s="1"/>
  <c r="F647" i="4" s="1"/>
  <c r="J647" i="4" s="1"/>
  <c r="AD647" i="4"/>
  <c r="AV647" i="4"/>
  <c r="AE647" i="4"/>
  <c r="AQ647" i="4" s="1"/>
  <c r="AW647" i="4" s="1"/>
  <c r="AS647" i="4"/>
  <c r="AJ611" i="4"/>
  <c r="AF611" i="4"/>
  <c r="AG611" i="4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L314" i="4" s="1"/>
  <c r="AR314" i="4" s="1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I277" i="4"/>
  <c r="AJ277" i="4"/>
  <c r="AP277" i="4" s="1"/>
  <c r="AV277" i="4" s="1"/>
  <c r="AK277" i="4"/>
  <c r="AC484" i="4"/>
  <c r="Z484" i="4"/>
  <c r="AD484" i="4"/>
  <c r="AK484" i="4"/>
  <c r="AQ484" i="4" s="1"/>
  <c r="AW484" i="4" s="1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Q339" i="4" s="1"/>
  <c r="AW339" i="4" s="1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Q191" i="4" s="1"/>
  <c r="AW191" i="4" s="1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N954" i="4" s="1"/>
  <c r="AT954" i="4" s="1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P244" i="4" s="1"/>
  <c r="AV244" i="4" s="1"/>
  <c r="AF244" i="4"/>
  <c r="AG244" i="4"/>
  <c r="AM244" i="4" s="1"/>
  <c r="AS244" i="4" s="1"/>
  <c r="AD635" i="4"/>
  <c r="AG635" i="4"/>
  <c r="AH635" i="4"/>
  <c r="AG603" i="4"/>
  <c r="AM603" i="4" s="1"/>
  <c r="AS603" i="4" s="1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F461" i="4" s="1"/>
  <c r="J461" i="4" s="1"/>
  <c r="M462" i="2" s="1"/>
  <c r="AO140" i="4"/>
  <c r="AU140" i="4" s="1"/>
  <c r="AO230" i="4"/>
  <c r="AU230" i="4" s="1"/>
  <c r="AN214" i="4"/>
  <c r="AT214" i="4" s="1"/>
  <c r="AP395" i="4"/>
  <c r="AV395" i="4" s="1"/>
  <c r="AJ415" i="4"/>
  <c r="AF415" i="4"/>
  <c r="AL415" i="4" s="1"/>
  <c r="AR415" i="4" s="1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AQ948" i="4"/>
  <c r="AW948" i="4" s="1"/>
  <c r="AO940" i="4"/>
  <c r="AU940" i="4" s="1"/>
  <c r="AM932" i="4"/>
  <c r="AS932" i="4" s="1"/>
  <c r="AL924" i="4"/>
  <c r="AR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L811" i="4"/>
  <c r="AR811" i="4" s="1"/>
  <c r="E811" i="4" s="1"/>
  <c r="I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E334" i="4" s="1"/>
  <c r="I334" i="4" s="1"/>
  <c r="L335" i="2" s="1"/>
  <c r="AM302" i="4"/>
  <c r="AS302" i="4" s="1"/>
  <c r="AL302" i="4"/>
  <c r="AR302" i="4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G91" i="4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D483" i="4" s="1"/>
  <c r="H483" i="4" s="1"/>
  <c r="AO475" i="4"/>
  <c r="AU475" i="4" s="1"/>
  <c r="AL467" i="4"/>
  <c r="AR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D399" i="4" s="1"/>
  <c r="H399" i="4" s="1"/>
  <c r="K400" i="2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P159" i="4" s="1"/>
  <c r="AV159" i="4" s="1"/>
  <c r="AI159" i="4"/>
  <c r="AO159" i="4" s="1"/>
  <c r="AU159" i="4" s="1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Q472" i="4" s="1"/>
  <c r="AW472" i="4" s="1"/>
  <c r="AE408" i="4"/>
  <c r="AK408" i="4"/>
  <c r="AQ408" i="4" s="1"/>
  <c r="AW408" i="4" s="1"/>
  <c r="AE319" i="4"/>
  <c r="AK319" i="4"/>
  <c r="AE255" i="4"/>
  <c r="AK255" i="4"/>
  <c r="AE179" i="4"/>
  <c r="AK179" i="4"/>
  <c r="AQ179" i="4" s="1"/>
  <c r="AW179" i="4" s="1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F447" i="4" s="1"/>
  <c r="J447" i="4" s="1"/>
  <c r="M448" i="2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O298" i="4"/>
  <c r="AU298" i="4" s="1"/>
  <c r="AO266" i="4"/>
  <c r="AU266" i="4" s="1"/>
  <c r="AL250" i="4"/>
  <c r="AR250" i="4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F579" i="4"/>
  <c r="AJ579" i="4"/>
  <c r="AK579" i="4"/>
  <c r="AI579" i="4"/>
  <c r="AO579" i="4" s="1"/>
  <c r="AU579" i="4" s="1"/>
  <c r="E909" i="4"/>
  <c r="I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Q986" i="4" s="1"/>
  <c r="AW986" i="4" s="1"/>
  <c r="AD986" i="4"/>
  <c r="AP986" i="4" s="1"/>
  <c r="AV986" i="4" s="1"/>
  <c r="AA545" i="4"/>
  <c r="AM545" i="4" s="1"/>
  <c r="AS545" i="4" s="1"/>
  <c r="AE545" i="4"/>
  <c r="AD545" i="4"/>
  <c r="AP545" i="4" s="1"/>
  <c r="AV545" i="4" s="1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O556" i="4" s="1"/>
  <c r="AU556" i="4" s="1"/>
  <c r="AB556" i="4"/>
  <c r="Z556" i="4"/>
  <c r="AF556" i="4"/>
  <c r="AG556" i="4"/>
  <c r="AJ556" i="4"/>
  <c r="AA488" i="4"/>
  <c r="AE488" i="4"/>
  <c r="AB488" i="4"/>
  <c r="AN488" i="4" s="1"/>
  <c r="AT488" i="4" s="1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O424" i="4" s="1"/>
  <c r="AU424" i="4" s="1"/>
  <c r="AJ424" i="4"/>
  <c r="AK424" i="4"/>
  <c r="AC392" i="4"/>
  <c r="Z392" i="4"/>
  <c r="AD392" i="4"/>
  <c r="AP392" i="4" s="1"/>
  <c r="AV392" i="4" s="1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AO227" i="4" s="1"/>
  <c r="AU227" i="4" s="1"/>
  <c r="Z227" i="4"/>
  <c r="AD227" i="4"/>
  <c r="AP227" i="4" s="1"/>
  <c r="AV227" i="4" s="1"/>
  <c r="AF227" i="4"/>
  <c r="AG227" i="4"/>
  <c r="AH227" i="4"/>
  <c r="AA195" i="4"/>
  <c r="AE195" i="4"/>
  <c r="AB195" i="4"/>
  <c r="AN195" i="4" s="1"/>
  <c r="AT195" i="4" s="1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N183" i="4" s="1"/>
  <c r="AT183" i="4" s="1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L244" i="4" s="1"/>
  <c r="AR244" i="4" s="1"/>
  <c r="AB244" i="4"/>
  <c r="AB635" i="4"/>
  <c r="AN635" i="4" s="1"/>
  <c r="AT635" i="4" s="1"/>
  <c r="AA635" i="4"/>
  <c r="AC635" i="4"/>
  <c r="AO635" i="4" s="1"/>
  <c r="AU635" i="4" s="1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E637" i="4"/>
  <c r="I637" i="4" s="1"/>
  <c r="E621" i="4"/>
  <c r="I621" i="4" s="1"/>
  <c r="G621" i="4"/>
  <c r="E693" i="4"/>
  <c r="I693" i="4" s="1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O476" i="4" s="1"/>
  <c r="AU476" i="4" s="1"/>
  <c r="AK315" i="4"/>
  <c r="AI315" i="4"/>
  <c r="AE315" i="4"/>
  <c r="AG183" i="4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L635" i="4" s="1"/>
  <c r="AR635" i="4" s="1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M309" i="4" s="1"/>
  <c r="AS309" i="4" s="1"/>
  <c r="AE309" i="4"/>
  <c r="AB309" i="4"/>
  <c r="AN309" i="4" s="1"/>
  <c r="AT309" i="4" s="1"/>
  <c r="AI309" i="4"/>
  <c r="AJ309" i="4"/>
  <c r="AP309" i="4" s="1"/>
  <c r="AV309" i="4" s="1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M452" i="4" s="1"/>
  <c r="AS452" i="4" s="1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M223" i="4" s="1"/>
  <c r="AS223" i="4" s="1"/>
  <c r="AE223" i="4"/>
  <c r="AQ223" i="4" s="1"/>
  <c r="AW223" i="4" s="1"/>
  <c r="AB223" i="4"/>
  <c r="AG223" i="4"/>
  <c r="AH223" i="4"/>
  <c r="AF223" i="4"/>
  <c r="AA159" i="4"/>
  <c r="AM159" i="4" s="1"/>
  <c r="AS159" i="4" s="1"/>
  <c r="AE159" i="4"/>
  <c r="AQ159" i="4" s="1"/>
  <c r="AW159" i="4" s="1"/>
  <c r="AB159" i="4"/>
  <c r="AG159" i="4"/>
  <c r="AH159" i="4"/>
  <c r="AF159" i="4"/>
  <c r="AL159" i="4" s="1"/>
  <c r="AR159" i="4" s="1"/>
  <c r="AA994" i="4"/>
  <c r="AM994" i="4" s="1"/>
  <c r="AS994" i="4" s="1"/>
  <c r="AE994" i="4"/>
  <c r="AD994" i="4"/>
  <c r="AP994" i="4" s="1"/>
  <c r="AV994" i="4" s="1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M942" i="4" s="1"/>
  <c r="AS942" i="4" s="1"/>
  <c r="AE942" i="4"/>
  <c r="AD942" i="4"/>
  <c r="AI942" i="4"/>
  <c r="AO942" i="4" s="1"/>
  <c r="AU942" i="4" s="1"/>
  <c r="AJ942" i="4"/>
  <c r="AK942" i="4"/>
  <c r="AA539" i="4"/>
  <c r="AM539" i="4" s="1"/>
  <c r="AS539" i="4" s="1"/>
  <c r="AE539" i="4"/>
  <c r="AD539" i="4"/>
  <c r="AP539" i="4" s="1"/>
  <c r="AV539" i="4" s="1"/>
  <c r="AI539" i="4"/>
  <c r="AH539" i="4"/>
  <c r="AK539" i="4"/>
  <c r="AC366" i="4"/>
  <c r="Z366" i="4"/>
  <c r="AA366" i="4"/>
  <c r="AM366" i="4" s="1"/>
  <c r="AS366" i="4" s="1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AO179" i="4" s="1"/>
  <c r="AU179" i="4" s="1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P412" i="4" s="1"/>
  <c r="AV412" i="4" s="1"/>
  <c r="AG412" i="4"/>
  <c r="AA251" i="4"/>
  <c r="AE251" i="4"/>
  <c r="AB251" i="4"/>
  <c r="AN251" i="4" s="1"/>
  <c r="AT251" i="4" s="1"/>
  <c r="AI251" i="4"/>
  <c r="AJ251" i="4"/>
  <c r="AP251" i="4" s="1"/>
  <c r="AV251" i="4" s="1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M364" i="4" s="1"/>
  <c r="AS364" i="4" s="1"/>
  <c r="AE364" i="4"/>
  <c r="AD364" i="4"/>
  <c r="AP364" i="4" s="1"/>
  <c r="AV364" i="4" s="1"/>
  <c r="Z364" i="4"/>
  <c r="AK364" i="4"/>
  <c r="Z619" i="4"/>
  <c r="AD619" i="4"/>
  <c r="AP619" i="4" s="1"/>
  <c r="AV619" i="4" s="1"/>
  <c r="AE619" i="4"/>
  <c r="AB619" i="4"/>
  <c r="AC619" i="4"/>
  <c r="AI619" i="4"/>
  <c r="Z587" i="4"/>
  <c r="AD587" i="4"/>
  <c r="AE587" i="4"/>
  <c r="AA587" i="4"/>
  <c r="AM587" i="4" s="1"/>
  <c r="AS587" i="4" s="1"/>
  <c r="AI587" i="4"/>
  <c r="AO587" i="4" s="1"/>
  <c r="AU587" i="4" s="1"/>
  <c r="F821" i="4"/>
  <c r="J821" i="4" s="1"/>
  <c r="G821" i="4"/>
  <c r="D757" i="4"/>
  <c r="H757" i="4" s="1"/>
  <c r="F573" i="4"/>
  <c r="J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D461" i="4"/>
  <c r="H461" i="4" s="1"/>
  <c r="K462" i="2" s="1"/>
  <c r="E461" i="4"/>
  <c r="I461" i="4" s="1"/>
  <c r="L462" i="2" s="1"/>
  <c r="AN441" i="4"/>
  <c r="AT441" i="4" s="1"/>
  <c r="AL441" i="4"/>
  <c r="AR441" i="4" s="1"/>
  <c r="E441" i="4" s="1"/>
  <c r="I441" i="4" s="1"/>
  <c r="L442" i="2" s="1"/>
  <c r="AN409" i="4"/>
  <c r="AT409" i="4" s="1"/>
  <c r="AL409" i="4"/>
  <c r="AR409" i="4" s="1"/>
  <c r="E409" i="4" s="1"/>
  <c r="I409" i="4" s="1"/>
  <c r="L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D142" i="4" s="1"/>
  <c r="H142" i="4" s="1"/>
  <c r="K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972" i="4"/>
  <c r="H972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F194" i="4"/>
  <c r="J194" i="4" s="1"/>
  <c r="M195" i="2" s="1"/>
  <c r="E491" i="4"/>
  <c r="I491" i="4" s="1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G286" i="4"/>
  <c r="E286" i="4"/>
  <c r="I286" i="4" s="1"/>
  <c r="L287" i="2" s="1"/>
  <c r="D206" i="4"/>
  <c r="H206" i="4" s="1"/>
  <c r="K207" i="2" s="1"/>
  <c r="F190" i="4"/>
  <c r="J190" i="4" s="1"/>
  <c r="M191" i="2" s="1"/>
  <c r="E190" i="4"/>
  <c r="I190" i="4" s="1"/>
  <c r="L191" i="2" s="1"/>
  <c r="F451" i="4"/>
  <c r="J451" i="4" s="1"/>
  <c r="M452" i="2" s="1"/>
  <c r="E443" i="4"/>
  <c r="I443" i="4" s="1"/>
  <c r="L444" i="2" s="1"/>
  <c r="D352" i="4"/>
  <c r="H352" i="4" s="1"/>
  <c r="K353" i="2" s="1"/>
  <c r="F352" i="4"/>
  <c r="J352" i="4" s="1"/>
  <c r="M353" i="2" s="1"/>
  <c r="G541" i="4"/>
  <c r="F541" i="4"/>
  <c r="J541" i="4" s="1"/>
  <c r="D964" i="4"/>
  <c r="H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F535" i="4"/>
  <c r="J535" i="4" s="1"/>
  <c r="F551" i="4"/>
  <c r="J551" i="4" s="1"/>
  <c r="D551" i="4"/>
  <c r="H551" i="4" s="1"/>
  <c r="D519" i="4"/>
  <c r="H51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G811" i="4"/>
  <c r="F803" i="4"/>
  <c r="J803" i="4" s="1"/>
  <c r="E803" i="4"/>
  <c r="I803" i="4" s="1"/>
  <c r="G803" i="4"/>
  <c r="D803" i="4"/>
  <c r="H803" i="4" s="1"/>
  <c r="E771" i="4"/>
  <c r="I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E675" i="4"/>
  <c r="I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E611" i="4"/>
  <c r="I611" i="4" s="1"/>
  <c r="F595" i="4"/>
  <c r="J595" i="4" s="1"/>
  <c r="E595" i="4"/>
  <c r="I595" i="4" s="1"/>
  <c r="G595" i="4"/>
  <c r="D595" i="4"/>
  <c r="H595" i="4" s="1"/>
  <c r="G282" i="4"/>
  <c r="E250" i="4"/>
  <c r="I250" i="4" s="1"/>
  <c r="L251" i="2" s="1"/>
  <c r="F326" i="4"/>
  <c r="J326" i="4" s="1"/>
  <c r="M327" i="2" s="1"/>
  <c r="E326" i="4"/>
  <c r="I326" i="4" s="1"/>
  <c r="L327" i="2" s="1"/>
  <c r="G441" i="4"/>
  <c r="G409" i="4"/>
  <c r="D76" i="4"/>
  <c r="H76" i="4" s="1"/>
  <c r="K77" i="2" s="1"/>
  <c r="D100" i="4"/>
  <c r="H100" i="4" s="1"/>
  <c r="K101" i="2" s="1"/>
  <c r="D318" i="4"/>
  <c r="H318" i="4" s="1"/>
  <c r="K319" i="2" s="1"/>
  <c r="F318" i="4"/>
  <c r="J318" i="4" s="1"/>
  <c r="M319" i="2" s="1"/>
  <c r="D270" i="4"/>
  <c r="H270" i="4" s="1"/>
  <c r="K271" i="2" s="1"/>
  <c r="G254" i="4"/>
  <c r="E254" i="4"/>
  <c r="I254" i="4" s="1"/>
  <c r="L255" i="2" s="1"/>
  <c r="F174" i="4"/>
  <c r="J174" i="4" s="1"/>
  <c r="M175" i="2" s="1"/>
  <c r="E427" i="4"/>
  <c r="I427" i="4" s="1"/>
  <c r="L428" i="2" s="1"/>
  <c r="D427" i="4"/>
  <c r="H427" i="4" s="1"/>
  <c r="K428" i="2" s="1"/>
  <c r="G142" i="4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F996" i="4"/>
  <c r="J996" i="4" s="1"/>
  <c r="D988" i="4"/>
  <c r="H988" i="4" s="1"/>
  <c r="G980" i="4"/>
  <c r="D980" i="4"/>
  <c r="H980" i="4" s="1"/>
  <c r="F980" i="4"/>
  <c r="J980" i="4" s="1"/>
  <c r="E980" i="4"/>
  <c r="I980" i="4" s="1"/>
  <c r="D553" i="4"/>
  <c r="H553" i="4" s="1"/>
  <c r="D521" i="4"/>
  <c r="H521" i="4" s="1"/>
  <c r="E521" i="4"/>
  <c r="I521" i="4" s="1"/>
  <c r="D555" i="4"/>
  <c r="H555" i="4" s="1"/>
  <c r="F246" i="4"/>
  <c r="J246" i="4" s="1"/>
  <c r="M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F346" i="4"/>
  <c r="J346" i="4" s="1"/>
  <c r="M347" i="2" s="1"/>
  <c r="G338" i="4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D230" i="4"/>
  <c r="H230" i="4" s="1"/>
  <c r="K231" i="2" s="1"/>
  <c r="G214" i="4"/>
  <c r="D214" i="4"/>
  <c r="H214" i="4" s="1"/>
  <c r="K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F90" i="4"/>
  <c r="J90" i="4" s="1"/>
  <c r="M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D226" i="4"/>
  <c r="H226" i="4" s="1"/>
  <c r="K227" i="2" s="1"/>
  <c r="G342" i="4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G320" i="4"/>
  <c r="E320" i="4"/>
  <c r="I320" i="4" s="1"/>
  <c r="L321" i="2" s="1"/>
  <c r="F288" i="4"/>
  <c r="J288" i="4" s="1"/>
  <c r="M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G164" i="4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M908" i="4" s="1"/>
  <c r="AS908" i="4" s="1"/>
  <c r="AK908" i="4"/>
  <c r="AQ908" i="4" s="1"/>
  <c r="AW908" i="4" s="1"/>
  <c r="AJ908" i="4"/>
  <c r="AI908" i="4"/>
  <c r="AF908" i="4"/>
  <c r="AH908" i="4"/>
  <c r="AN908" i="4" s="1"/>
  <c r="AT908" i="4" s="1"/>
  <c r="AG904" i="4"/>
  <c r="AK904" i="4"/>
  <c r="AQ904" i="4" s="1"/>
  <c r="AW904" i="4" s="1"/>
  <c r="AJ904" i="4"/>
  <c r="AI904" i="4"/>
  <c r="AF904" i="4"/>
  <c r="AH904" i="4"/>
  <c r="AG900" i="4"/>
  <c r="AM900" i="4" s="1"/>
  <c r="AS900" i="4" s="1"/>
  <c r="AK900" i="4"/>
  <c r="AQ900" i="4" s="1"/>
  <c r="AW900" i="4" s="1"/>
  <c r="AJ900" i="4"/>
  <c r="AI900" i="4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M892" i="4" s="1"/>
  <c r="AS892" i="4" s="1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M884" i="4" s="1"/>
  <c r="AS884" i="4" s="1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M876" i="4" s="1"/>
  <c r="AS876" i="4" s="1"/>
  <c r="AK876" i="4"/>
  <c r="AQ876" i="4" s="1"/>
  <c r="AW876" i="4" s="1"/>
  <c r="AJ876" i="4"/>
  <c r="AI876" i="4"/>
  <c r="AF876" i="4"/>
  <c r="AH876" i="4"/>
  <c r="AN876" i="4" s="1"/>
  <c r="AT876" i="4" s="1"/>
  <c r="AG872" i="4"/>
  <c r="AK872" i="4"/>
  <c r="AQ872" i="4" s="1"/>
  <c r="AW872" i="4" s="1"/>
  <c r="AJ872" i="4"/>
  <c r="AI872" i="4"/>
  <c r="AF872" i="4"/>
  <c r="AH872" i="4"/>
  <c r="AG868" i="4"/>
  <c r="AM868" i="4" s="1"/>
  <c r="AS868" i="4" s="1"/>
  <c r="AK868" i="4"/>
  <c r="AQ868" i="4" s="1"/>
  <c r="AW868" i="4" s="1"/>
  <c r="AJ868" i="4"/>
  <c r="AI868" i="4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H864" i="4"/>
  <c r="AN864" i="4" s="1"/>
  <c r="AT864" i="4" s="1"/>
  <c r="AG860" i="4"/>
  <c r="AM860" i="4" s="1"/>
  <c r="AS860" i="4" s="1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M852" i="4" s="1"/>
  <c r="AS852" i="4" s="1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M844" i="4" s="1"/>
  <c r="AS844" i="4" s="1"/>
  <c r="AK844" i="4"/>
  <c r="AQ844" i="4" s="1"/>
  <c r="AW844" i="4" s="1"/>
  <c r="AJ844" i="4"/>
  <c r="AI844" i="4"/>
  <c r="AF844" i="4"/>
  <c r="AH844" i="4"/>
  <c r="AN844" i="4" s="1"/>
  <c r="AT844" i="4" s="1"/>
  <c r="AG840" i="4"/>
  <c r="AK840" i="4"/>
  <c r="AQ840" i="4" s="1"/>
  <c r="AW840" i="4" s="1"/>
  <c r="AJ840" i="4"/>
  <c r="AI840" i="4"/>
  <c r="AF840" i="4"/>
  <c r="AH840" i="4"/>
  <c r="AG836" i="4"/>
  <c r="AM836" i="4" s="1"/>
  <c r="AS836" i="4" s="1"/>
  <c r="AK836" i="4"/>
  <c r="AQ836" i="4" s="1"/>
  <c r="AW836" i="4" s="1"/>
  <c r="AJ836" i="4"/>
  <c r="AI836" i="4"/>
  <c r="AF836" i="4"/>
  <c r="AH836" i="4"/>
  <c r="AN836" i="4" s="1"/>
  <c r="AT836" i="4" s="1"/>
  <c r="AG832" i="4"/>
  <c r="AK832" i="4"/>
  <c r="AQ832" i="4" s="1"/>
  <c r="AW832" i="4" s="1"/>
  <c r="AJ832" i="4"/>
  <c r="AI832" i="4"/>
  <c r="AF832" i="4"/>
  <c r="AH832" i="4"/>
  <c r="AN832" i="4" s="1"/>
  <c r="AT832" i="4" s="1"/>
  <c r="AG828" i="4"/>
  <c r="AM828" i="4" s="1"/>
  <c r="AS828" i="4" s="1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M820" i="4" s="1"/>
  <c r="AS820" i="4" s="1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M812" i="4" s="1"/>
  <c r="AS812" i="4" s="1"/>
  <c r="AK812" i="4"/>
  <c r="AQ812" i="4" s="1"/>
  <c r="AW812" i="4" s="1"/>
  <c r="AJ812" i="4"/>
  <c r="AI812" i="4"/>
  <c r="AF812" i="4"/>
  <c r="AH812" i="4"/>
  <c r="AN812" i="4" s="1"/>
  <c r="AT812" i="4" s="1"/>
  <c r="AG808" i="4"/>
  <c r="AK808" i="4"/>
  <c r="AQ808" i="4" s="1"/>
  <c r="AW808" i="4" s="1"/>
  <c r="AJ808" i="4"/>
  <c r="AI808" i="4"/>
  <c r="AF808" i="4"/>
  <c r="AH808" i="4"/>
  <c r="AG804" i="4"/>
  <c r="AM804" i="4" s="1"/>
  <c r="AS804" i="4" s="1"/>
  <c r="AK804" i="4"/>
  <c r="AQ804" i="4" s="1"/>
  <c r="AW804" i="4" s="1"/>
  <c r="AJ804" i="4"/>
  <c r="AI804" i="4"/>
  <c r="AF804" i="4"/>
  <c r="AH804" i="4"/>
  <c r="AN804" i="4" s="1"/>
  <c r="AT804" i="4" s="1"/>
  <c r="AG800" i="4"/>
  <c r="AK800" i="4"/>
  <c r="AQ800" i="4" s="1"/>
  <c r="AW800" i="4" s="1"/>
  <c r="AJ800" i="4"/>
  <c r="AI800" i="4"/>
  <c r="AF800" i="4"/>
  <c r="AH800" i="4"/>
  <c r="AN800" i="4" s="1"/>
  <c r="AT800" i="4" s="1"/>
  <c r="AG796" i="4"/>
  <c r="AM796" i="4" s="1"/>
  <c r="AS796" i="4" s="1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N792" i="4" s="1"/>
  <c r="AT792" i="4" s="1"/>
  <c r="AG788" i="4"/>
  <c r="AM788" i="4" s="1"/>
  <c r="AS788" i="4" s="1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M780" i="4" s="1"/>
  <c r="AS780" i="4" s="1"/>
  <c r="AK780" i="4"/>
  <c r="AQ780" i="4" s="1"/>
  <c r="AW780" i="4" s="1"/>
  <c r="AJ780" i="4"/>
  <c r="AI780" i="4"/>
  <c r="AF780" i="4"/>
  <c r="AH780" i="4"/>
  <c r="AN780" i="4" s="1"/>
  <c r="AT780" i="4" s="1"/>
  <c r="AG776" i="4"/>
  <c r="AK776" i="4"/>
  <c r="AQ776" i="4" s="1"/>
  <c r="AW776" i="4" s="1"/>
  <c r="AJ776" i="4"/>
  <c r="AI776" i="4"/>
  <c r="AF776" i="4"/>
  <c r="AH776" i="4"/>
  <c r="AG772" i="4"/>
  <c r="AM772" i="4" s="1"/>
  <c r="AS772" i="4" s="1"/>
  <c r="AK772" i="4"/>
  <c r="AQ772" i="4" s="1"/>
  <c r="AW772" i="4" s="1"/>
  <c r="AJ772" i="4"/>
  <c r="AI772" i="4"/>
  <c r="AF772" i="4"/>
  <c r="AH772" i="4"/>
  <c r="AN772" i="4" s="1"/>
  <c r="AT772" i="4" s="1"/>
  <c r="AG768" i="4"/>
  <c r="AK768" i="4"/>
  <c r="AQ768" i="4" s="1"/>
  <c r="AW768" i="4" s="1"/>
  <c r="AJ768" i="4"/>
  <c r="AI768" i="4"/>
  <c r="AF768" i="4"/>
  <c r="AH768" i="4"/>
  <c r="AN768" i="4" s="1"/>
  <c r="AT768" i="4" s="1"/>
  <c r="AG764" i="4"/>
  <c r="AM764" i="4" s="1"/>
  <c r="AS764" i="4" s="1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Q756" i="4" s="1"/>
  <c r="AW756" i="4" s="1"/>
  <c r="AJ756" i="4"/>
  <c r="AI756" i="4"/>
  <c r="AF756" i="4"/>
  <c r="AH756" i="4"/>
  <c r="AN756" i="4" s="1"/>
  <c r="AT756" i="4" s="1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Q740" i="4" s="1"/>
  <c r="AW740" i="4" s="1"/>
  <c r="AJ740" i="4"/>
  <c r="AI740" i="4"/>
  <c r="AF740" i="4"/>
  <c r="AH740" i="4"/>
  <c r="AN740" i="4" s="1"/>
  <c r="AT740" i="4" s="1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N728" i="4" s="1"/>
  <c r="AT728" i="4" s="1"/>
  <c r="AG724" i="4"/>
  <c r="AK724" i="4"/>
  <c r="AQ724" i="4" s="1"/>
  <c r="AW724" i="4" s="1"/>
  <c r="AJ724" i="4"/>
  <c r="AI724" i="4"/>
  <c r="AF724" i="4"/>
  <c r="AH724" i="4"/>
  <c r="AN724" i="4" s="1"/>
  <c r="AT724" i="4" s="1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N712" i="4" s="1"/>
  <c r="AT712" i="4" s="1"/>
  <c r="AG708" i="4"/>
  <c r="AK708" i="4"/>
  <c r="AQ708" i="4" s="1"/>
  <c r="AW708" i="4" s="1"/>
  <c r="AJ708" i="4"/>
  <c r="AI708" i="4"/>
  <c r="AF708" i="4"/>
  <c r="AH708" i="4"/>
  <c r="AN708" i="4" s="1"/>
  <c r="AT708" i="4" s="1"/>
  <c r="AG704" i="4"/>
  <c r="AK704" i="4"/>
  <c r="AQ704" i="4" s="1"/>
  <c r="AW704" i="4" s="1"/>
  <c r="AJ704" i="4"/>
  <c r="AI704" i="4"/>
  <c r="AF704" i="4"/>
  <c r="AH704" i="4"/>
  <c r="AG700" i="4"/>
  <c r="AK700" i="4"/>
  <c r="AJ700" i="4"/>
  <c r="AI700" i="4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I692" i="4"/>
  <c r="AF692" i="4"/>
  <c r="AH692" i="4"/>
  <c r="AN692" i="4" s="1"/>
  <c r="AT692" i="4" s="1"/>
  <c r="AG688" i="4"/>
  <c r="AK688" i="4"/>
  <c r="AQ688" i="4" s="1"/>
  <c r="AW688" i="4" s="1"/>
  <c r="AJ688" i="4"/>
  <c r="AI688" i="4"/>
  <c r="AF688" i="4"/>
  <c r="AH688" i="4"/>
  <c r="AG684" i="4"/>
  <c r="AK684" i="4"/>
  <c r="AJ684" i="4"/>
  <c r="AI684" i="4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I676" i="4"/>
  <c r="AF676" i="4"/>
  <c r="AH676" i="4"/>
  <c r="AN676" i="4" s="1"/>
  <c r="AT676" i="4" s="1"/>
  <c r="AG672" i="4"/>
  <c r="AK672" i="4"/>
  <c r="AQ672" i="4" s="1"/>
  <c r="AW672" i="4" s="1"/>
  <c r="AJ672" i="4"/>
  <c r="AI672" i="4"/>
  <c r="AF672" i="4"/>
  <c r="AH672" i="4"/>
  <c r="AG668" i="4"/>
  <c r="AK668" i="4"/>
  <c r="AJ668" i="4"/>
  <c r="AI668" i="4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H664" i="4"/>
  <c r="AN664" i="4" s="1"/>
  <c r="AT664" i="4" s="1"/>
  <c r="AG660" i="4"/>
  <c r="AK660" i="4"/>
  <c r="AJ660" i="4"/>
  <c r="AI660" i="4"/>
  <c r="AF660" i="4"/>
  <c r="AH660" i="4"/>
  <c r="AN660" i="4" s="1"/>
  <c r="AT660" i="4" s="1"/>
  <c r="AG656" i="4"/>
  <c r="AK656" i="4"/>
  <c r="AQ656" i="4" s="1"/>
  <c r="AW656" i="4" s="1"/>
  <c r="AJ656" i="4"/>
  <c r="AI656" i="4"/>
  <c r="AF656" i="4"/>
  <c r="AH656" i="4"/>
  <c r="AG652" i="4"/>
  <c r="AK652" i="4"/>
  <c r="AJ652" i="4"/>
  <c r="AI652" i="4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H648" i="4"/>
  <c r="AN648" i="4" s="1"/>
  <c r="AT648" i="4" s="1"/>
  <c r="AG644" i="4"/>
  <c r="AK644" i="4"/>
  <c r="AJ644" i="4"/>
  <c r="AI644" i="4"/>
  <c r="AF644" i="4"/>
  <c r="AH644" i="4"/>
  <c r="AN644" i="4" s="1"/>
  <c r="AT644" i="4" s="1"/>
  <c r="AG640" i="4"/>
  <c r="AK640" i="4"/>
  <c r="AQ640" i="4" s="1"/>
  <c r="AW640" i="4" s="1"/>
  <c r="AJ640" i="4"/>
  <c r="AI640" i="4"/>
  <c r="AF640" i="4"/>
  <c r="AH640" i="4"/>
  <c r="AG636" i="4"/>
  <c r="AK636" i="4"/>
  <c r="AQ636" i="4" s="1"/>
  <c r="AW636" i="4" s="1"/>
  <c r="AJ636" i="4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K628" i="4"/>
  <c r="AQ628" i="4" s="1"/>
  <c r="AW628" i="4" s="1"/>
  <c r="AJ628" i="4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N624" i="4" s="1"/>
  <c r="AT624" i="4" s="1"/>
  <c r="AG620" i="4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K612" i="4"/>
  <c r="AJ612" i="4"/>
  <c r="AI612" i="4"/>
  <c r="AF612" i="4"/>
  <c r="AH612" i="4"/>
  <c r="AN612" i="4" s="1"/>
  <c r="AT612" i="4" s="1"/>
  <c r="AG608" i="4"/>
  <c r="AK608" i="4"/>
  <c r="AQ608" i="4" s="1"/>
  <c r="AW608" i="4" s="1"/>
  <c r="AJ608" i="4"/>
  <c r="AI608" i="4"/>
  <c r="AF608" i="4"/>
  <c r="AH608" i="4"/>
  <c r="AN608" i="4" s="1"/>
  <c r="AT608" i="4" s="1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H600" i="4"/>
  <c r="AN600" i="4" s="1"/>
  <c r="AT600" i="4" s="1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N592" i="4" s="1"/>
  <c r="AT592" i="4" s="1"/>
  <c r="AG588" i="4"/>
  <c r="AK588" i="4"/>
  <c r="AJ588" i="4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K580" i="4"/>
  <c r="AJ580" i="4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K572" i="4"/>
  <c r="AQ572" i="4" s="1"/>
  <c r="AW572" i="4" s="1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K564" i="4"/>
  <c r="AQ564" i="4" s="1"/>
  <c r="AW564" i="4" s="1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N560" i="4" s="1"/>
  <c r="AT560" i="4" s="1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K960" i="4"/>
  <c r="AQ960" i="4" s="1"/>
  <c r="AW960" i="4" s="1"/>
  <c r="AF960" i="4"/>
  <c r="AL960" i="4" s="1"/>
  <c r="AR960" i="4" s="1"/>
  <c r="AI960" i="4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F527" i="4"/>
  <c r="AL527" i="4" s="1"/>
  <c r="AR527" i="4" s="1"/>
  <c r="AH527" i="4"/>
  <c r="AN527" i="4" s="1"/>
  <c r="AT527" i="4" s="1"/>
  <c r="AG368" i="4"/>
  <c r="AK368" i="4"/>
  <c r="AQ368" i="4" s="1"/>
  <c r="AW368" i="4" s="1"/>
  <c r="AF368" i="4"/>
  <c r="AL368" i="4" s="1"/>
  <c r="AR368" i="4" s="1"/>
  <c r="AI368" i="4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H20" i="4"/>
  <c r="AF915" i="4"/>
  <c r="AL915" i="4" s="1"/>
  <c r="AR915" i="4" s="1"/>
  <c r="AJ915" i="4"/>
  <c r="AK915" i="4"/>
  <c r="AQ915" i="4" s="1"/>
  <c r="AW915" i="4" s="1"/>
  <c r="AH915" i="4"/>
  <c r="AI915" i="4"/>
  <c r="AG915" i="4"/>
  <c r="AF883" i="4"/>
  <c r="AJ883" i="4"/>
  <c r="AP883" i="4" s="1"/>
  <c r="AV883" i="4" s="1"/>
  <c r="AK883" i="4"/>
  <c r="AH883" i="4"/>
  <c r="AN883" i="4" s="1"/>
  <c r="AT883" i="4" s="1"/>
  <c r="AI883" i="4"/>
  <c r="AG883" i="4"/>
  <c r="AF851" i="4"/>
  <c r="AJ851" i="4"/>
  <c r="AP851" i="4" s="1"/>
  <c r="AV851" i="4" s="1"/>
  <c r="AK851" i="4"/>
  <c r="AH851" i="4"/>
  <c r="AI851" i="4"/>
  <c r="AG851" i="4"/>
  <c r="AF819" i="4"/>
  <c r="AJ819" i="4"/>
  <c r="AP819" i="4" s="1"/>
  <c r="AV819" i="4" s="1"/>
  <c r="AK819" i="4"/>
  <c r="AH819" i="4"/>
  <c r="AI819" i="4"/>
  <c r="AG819" i="4"/>
  <c r="AM819" i="4" s="1"/>
  <c r="AS819" i="4" s="1"/>
  <c r="AF787" i="4"/>
  <c r="AL787" i="4" s="1"/>
  <c r="AR787" i="4" s="1"/>
  <c r="AJ787" i="4"/>
  <c r="AK787" i="4"/>
  <c r="AH787" i="4"/>
  <c r="AI787" i="4"/>
  <c r="AG787" i="4"/>
  <c r="AF755" i="4"/>
  <c r="AJ755" i="4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M723" i="4" s="1"/>
  <c r="AS723" i="4" s="1"/>
  <c r="AF691" i="4"/>
  <c r="AJ691" i="4"/>
  <c r="AK691" i="4"/>
  <c r="AH691" i="4"/>
  <c r="AI691" i="4"/>
  <c r="AG691" i="4"/>
  <c r="AM691" i="4" s="1"/>
  <c r="AS691" i="4" s="1"/>
  <c r="AF659" i="4"/>
  <c r="AJ659" i="4"/>
  <c r="AK659" i="4"/>
  <c r="AQ659" i="4" s="1"/>
  <c r="AW659" i="4" s="1"/>
  <c r="AH659" i="4"/>
  <c r="AI659" i="4"/>
  <c r="AG659" i="4"/>
  <c r="AF607" i="4"/>
  <c r="AJ607" i="4"/>
  <c r="AP607" i="4" s="1"/>
  <c r="AV607" i="4" s="1"/>
  <c r="AK607" i="4"/>
  <c r="AH607" i="4"/>
  <c r="AN607" i="4" s="1"/>
  <c r="AT607" i="4" s="1"/>
  <c r="AI607" i="4"/>
  <c r="AG607" i="4"/>
  <c r="AM607" i="4" s="1"/>
  <c r="AS607" i="4" s="1"/>
  <c r="AH995" i="4"/>
  <c r="AI995" i="4"/>
  <c r="AO995" i="4" s="1"/>
  <c r="AU995" i="4" s="1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O624" i="4"/>
  <c r="AU624" i="4" s="1"/>
  <c r="AL620" i="4"/>
  <c r="AR620" i="4" s="1"/>
  <c r="AO620" i="4"/>
  <c r="AU620" i="4" s="1"/>
  <c r="AO616" i="4"/>
  <c r="AU616" i="4" s="1"/>
  <c r="AL612" i="4"/>
  <c r="AR612" i="4" s="1"/>
  <c r="AO612" i="4"/>
  <c r="AU612" i="4" s="1"/>
  <c r="AO608" i="4"/>
  <c r="AU608" i="4" s="1"/>
  <c r="AL604" i="4"/>
  <c r="AR604" i="4" s="1"/>
  <c r="AL600" i="4"/>
  <c r="AR600" i="4" s="1"/>
  <c r="AL596" i="4"/>
  <c r="AR596" i="4" s="1"/>
  <c r="AL592" i="4"/>
  <c r="AR592" i="4" s="1"/>
  <c r="AL588" i="4"/>
  <c r="AR588" i="4" s="1"/>
  <c r="AL584" i="4"/>
  <c r="AR584" i="4" s="1"/>
  <c r="AL580" i="4"/>
  <c r="AR580" i="4" s="1"/>
  <c r="AO576" i="4"/>
  <c r="AU576" i="4" s="1"/>
  <c r="AL572" i="4"/>
  <c r="AR572" i="4" s="1"/>
  <c r="AL568" i="4"/>
  <c r="AR568" i="4" s="1"/>
  <c r="AL564" i="4"/>
  <c r="AR564" i="4" s="1"/>
  <c r="AL560" i="4"/>
  <c r="AR560" i="4" s="1"/>
  <c r="AL549" i="4"/>
  <c r="AR549" i="4" s="1"/>
  <c r="AL517" i="4"/>
  <c r="AR517" i="4" s="1"/>
  <c r="AN960" i="4"/>
  <c r="AT960" i="4" s="1"/>
  <c r="AO928" i="4"/>
  <c r="AU928" i="4" s="1"/>
  <c r="AM851" i="4"/>
  <c r="AS851" i="4" s="1"/>
  <c r="AM659" i="4"/>
  <c r="AS659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D869" i="4"/>
  <c r="H869" i="4" s="1"/>
  <c r="E845" i="4"/>
  <c r="I845" i="4" s="1"/>
  <c r="G845" i="4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F749" i="4"/>
  <c r="J749" i="4" s="1"/>
  <c r="D749" i="4"/>
  <c r="H749" i="4" s="1"/>
  <c r="F717" i="4"/>
  <c r="J717" i="4" s="1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78" i="4"/>
  <c r="H78" i="4" s="1"/>
  <c r="K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L874" i="4" s="1"/>
  <c r="AR874" i="4" s="1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L858" i="4" s="1"/>
  <c r="AR858" i="4" s="1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L842" i="4" s="1"/>
  <c r="AR842" i="4" s="1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L762" i="4" s="1"/>
  <c r="AR762" i="4" s="1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Q634" i="4" s="1"/>
  <c r="AW634" i="4" s="1"/>
  <c r="AJ634" i="4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G614" i="4"/>
  <c r="AK614" i="4"/>
  <c r="AQ614" i="4" s="1"/>
  <c r="AW614" i="4" s="1"/>
  <c r="AJ614" i="4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K602" i="4"/>
  <c r="AJ602" i="4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I594" i="4"/>
  <c r="AO594" i="4" s="1"/>
  <c r="AU594" i="4" s="1"/>
  <c r="AF594" i="4"/>
  <c r="AH594" i="4"/>
  <c r="AG590" i="4"/>
  <c r="AM590" i="4" s="1"/>
  <c r="AS590" i="4" s="1"/>
  <c r="AK590" i="4"/>
  <c r="AQ590" i="4" s="1"/>
  <c r="AW590" i="4" s="1"/>
  <c r="AJ590" i="4"/>
  <c r="AI590" i="4"/>
  <c r="AF590" i="4"/>
  <c r="AH590" i="4"/>
  <c r="AN590" i="4" s="1"/>
  <c r="AT590" i="4" s="1"/>
  <c r="AG586" i="4"/>
  <c r="AK586" i="4"/>
  <c r="AJ586" i="4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G574" i="4"/>
  <c r="AK574" i="4"/>
  <c r="AQ574" i="4" s="1"/>
  <c r="AW574" i="4" s="1"/>
  <c r="AJ574" i="4"/>
  <c r="AP574" i="4" s="1"/>
  <c r="AV574" i="4" s="1"/>
  <c r="AI574" i="4"/>
  <c r="AF574" i="4"/>
  <c r="AH574" i="4"/>
  <c r="AN574" i="4" s="1"/>
  <c r="AT574" i="4" s="1"/>
  <c r="AG570" i="4"/>
  <c r="AK570" i="4"/>
  <c r="AJ570" i="4"/>
  <c r="AI570" i="4"/>
  <c r="AO570" i="4" s="1"/>
  <c r="AU570" i="4" s="1"/>
  <c r="AF570" i="4"/>
  <c r="AL570" i="4" s="1"/>
  <c r="AR570" i="4" s="1"/>
  <c r="AH570" i="4"/>
  <c r="AN570" i="4" s="1"/>
  <c r="AT570" i="4" s="1"/>
  <c r="AG566" i="4"/>
  <c r="AK566" i="4"/>
  <c r="AQ566" i="4" s="1"/>
  <c r="AW566" i="4" s="1"/>
  <c r="AJ566" i="4"/>
  <c r="AI566" i="4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G558" i="4"/>
  <c r="AK558" i="4"/>
  <c r="AQ558" i="4" s="1"/>
  <c r="AW558" i="4" s="1"/>
  <c r="AJ558" i="4"/>
  <c r="AP558" i="4" s="1"/>
  <c r="AV558" i="4" s="1"/>
  <c r="AI558" i="4"/>
  <c r="AF558" i="4"/>
  <c r="AH558" i="4"/>
  <c r="AN558" i="4" s="1"/>
  <c r="AT558" i="4" s="1"/>
  <c r="AG533" i="4"/>
  <c r="AK533" i="4"/>
  <c r="AJ533" i="4"/>
  <c r="AI533" i="4"/>
  <c r="AO533" i="4" s="1"/>
  <c r="AU533" i="4" s="1"/>
  <c r="AF533" i="4"/>
  <c r="AL533" i="4" s="1"/>
  <c r="AR533" i="4" s="1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H968" i="4"/>
  <c r="AJ968" i="4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K936" i="4"/>
  <c r="AQ936" i="4" s="1"/>
  <c r="AW936" i="4" s="1"/>
  <c r="AF936" i="4"/>
  <c r="AI936" i="4"/>
  <c r="AH936" i="4"/>
  <c r="AN936" i="4" s="1"/>
  <c r="AT936" i="4" s="1"/>
  <c r="AJ936" i="4"/>
  <c r="AP936" i="4" s="1"/>
  <c r="AV936" i="4" s="1"/>
  <c r="AG543" i="4"/>
  <c r="AK543" i="4"/>
  <c r="AJ543" i="4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D938" i="4"/>
  <c r="H938" i="4" s="1"/>
  <c r="E378" i="4"/>
  <c r="I378" i="4" s="1"/>
  <c r="L379" i="2" s="1"/>
  <c r="D362" i="4"/>
  <c r="H362" i="4" s="1"/>
  <c r="K363" i="2" s="1"/>
  <c r="E362" i="4"/>
  <c r="I362" i="4" s="1"/>
  <c r="L363" i="2" s="1"/>
  <c r="F238" i="4"/>
  <c r="J238" i="4" s="1"/>
  <c r="M239" i="2" s="1"/>
  <c r="E238" i="4"/>
  <c r="I238" i="4" s="1"/>
  <c r="L239" i="2" s="1"/>
  <c r="G110" i="4"/>
  <c r="F110" i="4"/>
  <c r="J110" i="4" s="1"/>
  <c r="M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O910" i="4"/>
  <c r="AU910" i="4" s="1"/>
  <c r="AO906" i="4"/>
  <c r="AU906" i="4" s="1"/>
  <c r="AP904" i="4"/>
  <c r="AV904" i="4" s="1"/>
  <c r="AN904" i="4"/>
  <c r="AT904" i="4" s="1"/>
  <c r="AM904" i="4"/>
  <c r="AS904" i="4" s="1"/>
  <c r="AO902" i="4"/>
  <c r="AU902" i="4" s="1"/>
  <c r="AL898" i="4"/>
  <c r="AR898" i="4" s="1"/>
  <c r="AP896" i="4"/>
  <c r="AV896" i="4" s="1"/>
  <c r="AM896" i="4"/>
  <c r="AS896" i="4" s="1"/>
  <c r="AN892" i="4"/>
  <c r="AT892" i="4" s="1"/>
  <c r="AP888" i="4"/>
  <c r="AV888" i="4" s="1"/>
  <c r="AM888" i="4"/>
  <c r="AS888" i="4" s="1"/>
  <c r="AN884" i="4"/>
  <c r="AT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O878" i="4"/>
  <c r="AU878" i="4" s="1"/>
  <c r="AO874" i="4"/>
  <c r="AU874" i="4" s="1"/>
  <c r="AP872" i="4"/>
  <c r="AV872" i="4" s="1"/>
  <c r="AN872" i="4"/>
  <c r="AT872" i="4" s="1"/>
  <c r="AM872" i="4"/>
  <c r="AS872" i="4" s="1"/>
  <c r="AO870" i="4"/>
  <c r="AU870" i="4" s="1"/>
  <c r="AL866" i="4"/>
  <c r="AR866" i="4" s="1"/>
  <c r="AP864" i="4"/>
  <c r="AV864" i="4" s="1"/>
  <c r="AM864" i="4"/>
  <c r="AS864" i="4" s="1"/>
  <c r="AN860" i="4"/>
  <c r="AT860" i="4" s="1"/>
  <c r="AP856" i="4"/>
  <c r="AV856" i="4" s="1"/>
  <c r="AM856" i="4"/>
  <c r="AS856" i="4" s="1"/>
  <c r="AN852" i="4"/>
  <c r="AT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O846" i="4"/>
  <c r="AU846" i="4" s="1"/>
  <c r="AO842" i="4"/>
  <c r="AU842" i="4" s="1"/>
  <c r="AP840" i="4"/>
  <c r="AV840" i="4" s="1"/>
  <c r="AN840" i="4"/>
  <c r="AT840" i="4" s="1"/>
  <c r="AM840" i="4"/>
  <c r="AS840" i="4" s="1"/>
  <c r="AO838" i="4"/>
  <c r="AU838" i="4" s="1"/>
  <c r="AL834" i="4"/>
  <c r="AR834" i="4" s="1"/>
  <c r="AP832" i="4"/>
  <c r="AV832" i="4" s="1"/>
  <c r="AM832" i="4"/>
  <c r="AS832" i="4" s="1"/>
  <c r="AN828" i="4"/>
  <c r="AT828" i="4" s="1"/>
  <c r="AP824" i="4"/>
  <c r="AV824" i="4" s="1"/>
  <c r="AM824" i="4"/>
  <c r="AS824" i="4" s="1"/>
  <c r="AN820" i="4"/>
  <c r="AT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O814" i="4"/>
  <c r="AU814" i="4" s="1"/>
  <c r="AO810" i="4"/>
  <c r="AU810" i="4" s="1"/>
  <c r="AP808" i="4"/>
  <c r="AV808" i="4" s="1"/>
  <c r="AN808" i="4"/>
  <c r="AT808" i="4" s="1"/>
  <c r="AM808" i="4"/>
  <c r="AS808" i="4" s="1"/>
  <c r="AO806" i="4"/>
  <c r="AU806" i="4" s="1"/>
  <c r="AL802" i="4"/>
  <c r="AR802" i="4" s="1"/>
  <c r="AP800" i="4"/>
  <c r="AV800" i="4" s="1"/>
  <c r="AM800" i="4"/>
  <c r="AS800" i="4" s="1"/>
  <c r="AN796" i="4"/>
  <c r="AT796" i="4" s="1"/>
  <c r="AP792" i="4"/>
  <c r="AV792" i="4" s="1"/>
  <c r="AM792" i="4"/>
  <c r="AS792" i="4" s="1"/>
  <c r="AN788" i="4"/>
  <c r="AT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O782" i="4"/>
  <c r="AU782" i="4" s="1"/>
  <c r="AO778" i="4"/>
  <c r="AU778" i="4" s="1"/>
  <c r="AP776" i="4"/>
  <c r="AV776" i="4" s="1"/>
  <c r="AN776" i="4"/>
  <c r="AT776" i="4" s="1"/>
  <c r="AM776" i="4"/>
  <c r="AS776" i="4" s="1"/>
  <c r="AO774" i="4"/>
  <c r="AU774" i="4" s="1"/>
  <c r="AL770" i="4"/>
  <c r="AR770" i="4" s="1"/>
  <c r="AP768" i="4"/>
  <c r="AV768" i="4" s="1"/>
  <c r="AM768" i="4"/>
  <c r="AS768" i="4" s="1"/>
  <c r="AN764" i="4"/>
  <c r="AT764" i="4" s="1"/>
  <c r="AP760" i="4"/>
  <c r="AV760" i="4" s="1"/>
  <c r="AM760" i="4"/>
  <c r="AS760" i="4" s="1"/>
  <c r="AP756" i="4"/>
  <c r="AV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P744" i="4"/>
  <c r="AV744" i="4" s="1"/>
  <c r="AM744" i="4"/>
  <c r="AS744" i="4" s="1"/>
  <c r="AP740" i="4"/>
  <c r="AV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P728" i="4"/>
  <c r="AV728" i="4" s="1"/>
  <c r="AM728" i="4"/>
  <c r="AS728" i="4" s="1"/>
  <c r="AP724" i="4"/>
  <c r="AV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P712" i="4"/>
  <c r="AV712" i="4" s="1"/>
  <c r="AM712" i="4"/>
  <c r="AS712" i="4" s="1"/>
  <c r="AP708" i="4"/>
  <c r="AV708" i="4" s="1"/>
  <c r="AM708" i="4"/>
  <c r="AS708" i="4" s="1"/>
  <c r="AO706" i="4"/>
  <c r="AU706" i="4" s="1"/>
  <c r="AP704" i="4"/>
  <c r="AV704" i="4" s="1"/>
  <c r="AN704" i="4"/>
  <c r="AT704" i="4" s="1"/>
  <c r="AM704" i="4"/>
  <c r="AS704" i="4" s="1"/>
  <c r="AO702" i="4"/>
  <c r="AU702" i="4" s="1"/>
  <c r="AM700" i="4"/>
  <c r="AS700" i="4" s="1"/>
  <c r="AM696" i="4"/>
  <c r="AS696" i="4" s="1"/>
  <c r="AL694" i="4"/>
  <c r="AR694" i="4" s="1"/>
  <c r="AO694" i="4"/>
  <c r="AU694" i="4" s="1"/>
  <c r="AM692" i="4"/>
  <c r="AS692" i="4" s="1"/>
  <c r="AN688" i="4"/>
  <c r="AT688" i="4" s="1"/>
  <c r="AM688" i="4"/>
  <c r="AS688" i="4" s="1"/>
  <c r="AO686" i="4"/>
  <c r="AU686" i="4" s="1"/>
  <c r="AM684" i="4"/>
  <c r="AS684" i="4" s="1"/>
  <c r="AM680" i="4"/>
  <c r="AS680" i="4" s="1"/>
  <c r="AL678" i="4"/>
  <c r="AR678" i="4" s="1"/>
  <c r="AO678" i="4"/>
  <c r="AU678" i="4" s="1"/>
  <c r="AM676" i="4"/>
  <c r="AS676" i="4" s="1"/>
  <c r="AN672" i="4"/>
  <c r="AT672" i="4" s="1"/>
  <c r="AM672" i="4"/>
  <c r="AS672" i="4" s="1"/>
  <c r="AO670" i="4"/>
  <c r="AU670" i="4" s="1"/>
  <c r="AM668" i="4"/>
  <c r="AS668" i="4" s="1"/>
  <c r="AM664" i="4"/>
  <c r="AS664" i="4" s="1"/>
  <c r="AL662" i="4"/>
  <c r="AR662" i="4" s="1"/>
  <c r="AO662" i="4"/>
  <c r="AU662" i="4" s="1"/>
  <c r="AM660" i="4"/>
  <c r="AS660" i="4" s="1"/>
  <c r="AN656" i="4"/>
  <c r="AT656" i="4" s="1"/>
  <c r="AM656" i="4"/>
  <c r="AS656" i="4" s="1"/>
  <c r="AO654" i="4"/>
  <c r="AU654" i="4" s="1"/>
  <c r="AM652" i="4"/>
  <c r="AS652" i="4" s="1"/>
  <c r="AM648" i="4"/>
  <c r="AS648" i="4" s="1"/>
  <c r="AL646" i="4"/>
  <c r="AR646" i="4" s="1"/>
  <c r="AO646" i="4"/>
  <c r="AU646" i="4" s="1"/>
  <c r="AM644" i="4"/>
  <c r="AS644" i="4" s="1"/>
  <c r="AN640" i="4"/>
  <c r="AT640" i="4" s="1"/>
  <c r="AM640" i="4"/>
  <c r="AS640" i="4" s="1"/>
  <c r="AO638" i="4"/>
  <c r="AU638" i="4" s="1"/>
  <c r="AL634" i="4"/>
  <c r="AR634" i="4" s="1"/>
  <c r="AL630" i="4"/>
  <c r="AR630" i="4" s="1"/>
  <c r="AL626" i="4"/>
  <c r="AR626" i="4" s="1"/>
  <c r="AL622" i="4"/>
  <c r="AR622" i="4" s="1"/>
  <c r="AN620" i="4"/>
  <c r="AT620" i="4" s="1"/>
  <c r="AP612" i="4"/>
  <c r="AV612" i="4" s="1"/>
  <c r="AL610" i="4"/>
  <c r="AR610" i="4" s="1"/>
  <c r="AL606" i="4"/>
  <c r="AR606" i="4" s="1"/>
  <c r="AL602" i="4"/>
  <c r="AR602" i="4" s="1"/>
  <c r="AL598" i="4"/>
  <c r="AR598" i="4" s="1"/>
  <c r="AL594" i="4"/>
  <c r="AR594" i="4" s="1"/>
  <c r="AN588" i="4"/>
  <c r="AT588" i="4" s="1"/>
  <c r="AN580" i="4"/>
  <c r="AT580" i="4" s="1"/>
  <c r="AP572" i="4"/>
  <c r="AV572" i="4" s="1"/>
  <c r="AP568" i="4"/>
  <c r="AV568" i="4" s="1"/>
  <c r="AP564" i="4"/>
  <c r="AV564" i="4" s="1"/>
  <c r="AL562" i="4"/>
  <c r="AR562" i="4" s="1"/>
  <c r="AP560" i="4"/>
  <c r="AV560" i="4" s="1"/>
  <c r="AQ560" i="4"/>
  <c r="AW560" i="4" s="1"/>
  <c r="AQ549" i="4"/>
  <c r="AW549" i="4" s="1"/>
  <c r="AP517" i="4"/>
  <c r="AV517" i="4" s="1"/>
  <c r="AQ517" i="4"/>
  <c r="AW517" i="4" s="1"/>
  <c r="AP952" i="4"/>
  <c r="AV952" i="4" s="1"/>
  <c r="AL543" i="4"/>
  <c r="AR543" i="4" s="1"/>
  <c r="AQ527" i="4"/>
  <c r="AW527" i="4" s="1"/>
  <c r="AL20" i="4"/>
  <c r="AR20" i="4" s="1"/>
  <c r="AQ883" i="4"/>
  <c r="AW883" i="4" s="1"/>
  <c r="AL883" i="4"/>
  <c r="AR883" i="4" s="1"/>
  <c r="AQ819" i="4"/>
  <c r="AW819" i="4" s="1"/>
  <c r="AP787" i="4"/>
  <c r="AV787" i="4" s="1"/>
  <c r="AP755" i="4"/>
  <c r="AV755" i="4" s="1"/>
  <c r="AP691" i="4"/>
  <c r="AV691" i="4" s="1"/>
  <c r="AQ607" i="4"/>
  <c r="AW607" i="4" s="1"/>
  <c r="AL607" i="4"/>
  <c r="AR607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C202" i="4"/>
  <c r="AC495" i="4"/>
  <c r="AJ495" i="4"/>
  <c r="AI495" i="4"/>
  <c r="AB463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O309" i="4"/>
  <c r="AU309" i="4" s="1"/>
  <c r="AQ277" i="4"/>
  <c r="AW277" i="4" s="1"/>
  <c r="AL484" i="4"/>
  <c r="AR484" i="4" s="1"/>
  <c r="AM484" i="4"/>
  <c r="AS484" i="4" s="1"/>
  <c r="AO452" i="4"/>
  <c r="AU452" i="4" s="1"/>
  <c r="AQ420" i="4"/>
  <c r="AW420" i="4" s="1"/>
  <c r="AN388" i="4"/>
  <c r="AT388" i="4" s="1"/>
  <c r="AO388" i="4"/>
  <c r="AU388" i="4" s="1"/>
  <c r="AL339" i="4"/>
  <c r="AR339" i="4" s="1"/>
  <c r="AM339" i="4"/>
  <c r="AS339" i="4" s="1"/>
  <c r="AO307" i="4"/>
  <c r="AU307" i="4" s="1"/>
  <c r="AQ275" i="4"/>
  <c r="AW275" i="4" s="1"/>
  <c r="AN223" i="4"/>
  <c r="AT223" i="4" s="1"/>
  <c r="AO223" i="4"/>
  <c r="AU223" i="4" s="1"/>
  <c r="AL191" i="4"/>
  <c r="AR191" i="4" s="1"/>
  <c r="AM191" i="4"/>
  <c r="AS191" i="4" s="1"/>
  <c r="AQ125" i="4"/>
  <c r="AW125" i="4" s="1"/>
  <c r="AO994" i="4"/>
  <c r="AU994" i="4" s="1"/>
  <c r="AN986" i="4"/>
  <c r="AT986" i="4" s="1"/>
  <c r="AM986" i="4"/>
  <c r="AS986" i="4" s="1"/>
  <c r="AL978" i="4"/>
  <c r="AR978" i="4" s="1"/>
  <c r="AO978" i="4"/>
  <c r="AU978" i="4" s="1"/>
  <c r="AN545" i="4"/>
  <c r="AT545" i="4" s="1"/>
  <c r="AP970" i="4"/>
  <c r="AV970" i="4" s="1"/>
  <c r="AM954" i="4"/>
  <c r="AS954" i="4" s="1"/>
  <c r="AN942" i="4"/>
  <c r="AT942" i="4" s="1"/>
  <c r="AP942" i="4"/>
  <c r="AV942" i="4" s="1"/>
  <c r="AM926" i="4"/>
  <c r="AS926" i="4" s="1"/>
  <c r="AO539" i="4"/>
  <c r="AU539" i="4" s="1"/>
  <c r="AN515" i="4"/>
  <c r="AT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N504" i="4"/>
  <c r="AT504" i="4" s="1"/>
  <c r="AL488" i="4"/>
  <c r="AR488" i="4" s="1"/>
  <c r="AQ488" i="4"/>
  <c r="AW488" i="4" s="1"/>
  <c r="AN472" i="4"/>
  <c r="AT472" i="4" s="1"/>
  <c r="AP456" i="4"/>
  <c r="AV456" i="4" s="1"/>
  <c r="AM456" i="4"/>
  <c r="AS456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Q392" i="4"/>
  <c r="AW392" i="4" s="1"/>
  <c r="AN351" i="4"/>
  <c r="AT351" i="4" s="1"/>
  <c r="AL335" i="4"/>
  <c r="AR335" i="4" s="1"/>
  <c r="AQ335" i="4"/>
  <c r="AW335" i="4" s="1"/>
  <c r="AN319" i="4"/>
  <c r="AT319" i="4" s="1"/>
  <c r="AP303" i="4"/>
  <c r="AV303" i="4" s="1"/>
  <c r="AM303" i="4"/>
  <c r="AS303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Q227" i="4"/>
  <c r="AW227" i="4" s="1"/>
  <c r="AN211" i="4"/>
  <c r="AT211" i="4" s="1"/>
  <c r="AL195" i="4"/>
  <c r="AR195" i="4" s="1"/>
  <c r="AQ195" i="4"/>
  <c r="AW195" i="4" s="1"/>
  <c r="AN179" i="4"/>
  <c r="AT179" i="4" s="1"/>
  <c r="AP163" i="4"/>
  <c r="AV163" i="4" s="1"/>
  <c r="AM163" i="4"/>
  <c r="AS163" i="4" s="1"/>
  <c r="AP121" i="4"/>
  <c r="AV121" i="4" s="1"/>
  <c r="AQ121" i="4"/>
  <c r="AW121" i="4" s="1"/>
  <c r="AM121" i="4"/>
  <c r="AS121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P476" i="4"/>
  <c r="AV476" i="4" s="1"/>
  <c r="AQ476" i="4"/>
  <c r="AW476" i="4" s="1"/>
  <c r="AN412" i="4"/>
  <c r="AT412" i="4" s="1"/>
  <c r="AQ315" i="4"/>
  <c r="AW315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O364" i="4"/>
  <c r="AU364" i="4" s="1"/>
  <c r="AQ244" i="4"/>
  <c r="AW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P635" i="4"/>
  <c r="AV635" i="4" s="1"/>
  <c r="AM619" i="4"/>
  <c r="AS619" i="4" s="1"/>
  <c r="AO603" i="4"/>
  <c r="AU603" i="4" s="1"/>
  <c r="AP603" i="4"/>
  <c r="AV603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41" i="4"/>
  <c r="AU341" i="4" s="1"/>
  <c r="AL309" i="4"/>
  <c r="AR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L223" i="4"/>
  <c r="AR223" i="4" s="1"/>
  <c r="AO191" i="4"/>
  <c r="AU191" i="4" s="1"/>
  <c r="AO125" i="4"/>
  <c r="AU125" i="4" s="1"/>
  <c r="AN994" i="4"/>
  <c r="AT994" i="4" s="1"/>
  <c r="AO986" i="4"/>
  <c r="AU986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P954" i="4"/>
  <c r="AV954" i="4" s="1"/>
  <c r="AO954" i="4"/>
  <c r="AU954" i="4" s="1"/>
  <c r="AQ942" i="4"/>
  <c r="AW942" i="4" s="1"/>
  <c r="AN926" i="4"/>
  <c r="AT926" i="4" s="1"/>
  <c r="AO926" i="4"/>
  <c r="AU926" i="4" s="1"/>
  <c r="AN539" i="4"/>
  <c r="AT539" i="4" s="1"/>
  <c r="AL515" i="4"/>
  <c r="AR515" i="4" s="1"/>
  <c r="AO515" i="4"/>
  <c r="AU515" i="4" s="1"/>
  <c r="AQ366" i="4"/>
  <c r="AW366" i="4" s="1"/>
  <c r="AL556" i="4"/>
  <c r="AR556" i="4" s="1"/>
  <c r="AP504" i="4"/>
  <c r="AV504" i="4" s="1"/>
  <c r="AQ504" i="4"/>
  <c r="AW504" i="4" s="1"/>
  <c r="AP472" i="4"/>
  <c r="AV472" i="4" s="1"/>
  <c r="AM472" i="4"/>
  <c r="AS472" i="4" s="1"/>
  <c r="AN456" i="4"/>
  <c r="AT456" i="4" s="1"/>
  <c r="AP440" i="4"/>
  <c r="AV440" i="4" s="1"/>
  <c r="AQ440" i="4"/>
  <c r="AW440" i="4" s="1"/>
  <c r="AP408" i="4"/>
  <c r="AV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Q319" i="4"/>
  <c r="AW319" i="4" s="1"/>
  <c r="AN303" i="4"/>
  <c r="AT303" i="4" s="1"/>
  <c r="AP287" i="4"/>
  <c r="AV287" i="4" s="1"/>
  <c r="AL287" i="4"/>
  <c r="AR287" i="4" s="1"/>
  <c r="AN271" i="4"/>
  <c r="AT271" i="4" s="1"/>
  <c r="AQ255" i="4"/>
  <c r="AW255" i="4" s="1"/>
  <c r="AN227" i="4"/>
  <c r="AT227" i="4" s="1"/>
  <c r="AP211" i="4"/>
  <c r="AV211" i="4" s="1"/>
  <c r="AQ211" i="4"/>
  <c r="AW211" i="4" s="1"/>
  <c r="AP179" i="4"/>
  <c r="AV179" i="4" s="1"/>
  <c r="AM179" i="4"/>
  <c r="AS179" i="4" s="1"/>
  <c r="AN163" i="4"/>
  <c r="AT163" i="4" s="1"/>
  <c r="AP137" i="4"/>
  <c r="AV137" i="4" s="1"/>
  <c r="AN121" i="4"/>
  <c r="AT121" i="4" s="1"/>
  <c r="AQ349" i="4"/>
  <c r="AW349" i="4" s="1"/>
  <c r="AN476" i="4"/>
  <c r="AT476" i="4" s="1"/>
  <c r="AL412" i="4"/>
  <c r="AR412" i="4" s="1"/>
  <c r="AN315" i="4"/>
  <c r="AT315" i="4" s="1"/>
  <c r="AL251" i="4"/>
  <c r="AR251" i="4" s="1"/>
  <c r="AQ251" i="4"/>
  <c r="AW251" i="4" s="1"/>
  <c r="AM251" i="4"/>
  <c r="AS251" i="4" s="1"/>
  <c r="AP133" i="4"/>
  <c r="AV133" i="4" s="1"/>
  <c r="AL133" i="4"/>
  <c r="AR133" i="4" s="1"/>
  <c r="AQ133" i="4"/>
  <c r="AW133" i="4" s="1"/>
  <c r="AP372" i="4"/>
  <c r="AV372" i="4" s="1"/>
  <c r="AQ364" i="4"/>
  <c r="AW364" i="4" s="1"/>
  <c r="AN244" i="4"/>
  <c r="AT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Q619" i="4"/>
  <c r="AW619" i="4" s="1"/>
  <c r="AL619" i="4"/>
  <c r="AR619" i="4" s="1"/>
  <c r="AN603" i="4"/>
  <c r="AT603" i="4" s="1"/>
  <c r="AQ587" i="4"/>
  <c r="AW587" i="4" s="1"/>
  <c r="AP587" i="4"/>
  <c r="AV587" i="4" s="1"/>
  <c r="AL587" i="4"/>
  <c r="AR587" i="4" s="1"/>
  <c r="K9" i="3"/>
  <c r="D10" i="3"/>
  <c r="AN978" i="4" l="1"/>
  <c r="AT978" i="4" s="1"/>
  <c r="AL954" i="4"/>
  <c r="AR954" i="4" s="1"/>
  <c r="AL125" i="4"/>
  <c r="AR125" i="4" s="1"/>
  <c r="AL275" i="4"/>
  <c r="AR275" i="4" s="1"/>
  <c r="AL420" i="4"/>
  <c r="AR420" i="4" s="1"/>
  <c r="AL277" i="4"/>
  <c r="AR277" i="4" s="1"/>
  <c r="AO275" i="4"/>
  <c r="AU275" i="4" s="1"/>
  <c r="AM277" i="4"/>
  <c r="AS277" i="4" s="1"/>
  <c r="AL642" i="4"/>
  <c r="AR642" i="4" s="1"/>
  <c r="AL658" i="4"/>
  <c r="AR658" i="4" s="1"/>
  <c r="AL674" i="4"/>
  <c r="AR674" i="4" s="1"/>
  <c r="AL690" i="4"/>
  <c r="AR690" i="4" s="1"/>
  <c r="AL706" i="4"/>
  <c r="AR706" i="4" s="1"/>
  <c r="AO714" i="4"/>
  <c r="AU714" i="4" s="1"/>
  <c r="AP689" i="4"/>
  <c r="AV689" i="4" s="1"/>
  <c r="E937" i="4"/>
  <c r="I937" i="4" s="1"/>
  <c r="D937" i="4"/>
  <c r="H937" i="4" s="1"/>
  <c r="F937" i="4"/>
  <c r="J937" i="4" s="1"/>
  <c r="G937" i="4"/>
  <c r="G949" i="4"/>
  <c r="F949" i="4"/>
  <c r="J949" i="4" s="1"/>
  <c r="D949" i="4"/>
  <c r="H949" i="4" s="1"/>
  <c r="E949" i="4"/>
  <c r="I949" i="4" s="1"/>
  <c r="AN737" i="4"/>
  <c r="AT737" i="4" s="1"/>
  <c r="AP705" i="4"/>
  <c r="AV705" i="4" s="1"/>
  <c r="AP673" i="4"/>
  <c r="AV673" i="4" s="1"/>
  <c r="F217" i="4"/>
  <c r="J217" i="4" s="1"/>
  <c r="M218" i="2" s="1"/>
  <c r="D217" i="4"/>
  <c r="H217" i="4" s="1"/>
  <c r="K218" i="2" s="1"/>
  <c r="E217" i="4"/>
  <c r="I217" i="4" s="1"/>
  <c r="L218" i="2" s="1"/>
  <c r="G217" i="4"/>
  <c r="AQ412" i="4"/>
  <c r="AW412" i="4" s="1"/>
  <c r="AM285" i="4"/>
  <c r="AS285" i="4" s="1"/>
  <c r="AM995" i="4"/>
  <c r="AS995" i="4" s="1"/>
  <c r="AP659" i="4"/>
  <c r="AV659" i="4" s="1"/>
  <c r="AP915" i="4"/>
  <c r="AV915" i="4" s="1"/>
  <c r="AM915" i="4"/>
  <c r="AS915" i="4" s="1"/>
  <c r="AL211" i="4"/>
  <c r="AR211" i="4" s="1"/>
  <c r="AP255" i="4"/>
  <c r="AV255" i="4" s="1"/>
  <c r="AP319" i="4"/>
  <c r="AV319" i="4" s="1"/>
  <c r="AL440" i="4"/>
  <c r="AR440" i="4" s="1"/>
  <c r="AL504" i="4"/>
  <c r="AR504" i="4" s="1"/>
  <c r="AN307" i="4"/>
  <c r="AT307" i="4" s="1"/>
  <c r="AN452" i="4"/>
  <c r="AT452" i="4" s="1"/>
  <c r="AP960" i="4"/>
  <c r="AV960" i="4" s="1"/>
  <c r="AP549" i="4"/>
  <c r="AV549" i="4" s="1"/>
  <c r="AQ568" i="4"/>
  <c r="AW568" i="4" s="1"/>
  <c r="AQ576" i="4"/>
  <c r="AW576" i="4" s="1"/>
  <c r="AQ584" i="4"/>
  <c r="AW584" i="4" s="1"/>
  <c r="AQ592" i="4"/>
  <c r="AW592" i="4" s="1"/>
  <c r="AQ600" i="4"/>
  <c r="AW600" i="4" s="1"/>
  <c r="AP620" i="4"/>
  <c r="AV620" i="4" s="1"/>
  <c r="AQ755" i="4"/>
  <c r="AW755" i="4" s="1"/>
  <c r="AP926" i="4"/>
  <c r="AV926" i="4" s="1"/>
  <c r="AQ163" i="4"/>
  <c r="AW163" i="4" s="1"/>
  <c r="AP195" i="4"/>
  <c r="AV195" i="4" s="1"/>
  <c r="AM227" i="4"/>
  <c r="AS227" i="4" s="1"/>
  <c r="AQ303" i="4"/>
  <c r="AW303" i="4" s="1"/>
  <c r="AP335" i="4"/>
  <c r="AV335" i="4" s="1"/>
  <c r="AM392" i="4"/>
  <c r="AS392" i="4" s="1"/>
  <c r="AQ456" i="4"/>
  <c r="AW456" i="4" s="1"/>
  <c r="AP488" i="4"/>
  <c r="AV488" i="4" s="1"/>
  <c r="AM556" i="4"/>
  <c r="AS556" i="4" s="1"/>
  <c r="AL926" i="4"/>
  <c r="AR926" i="4" s="1"/>
  <c r="AM275" i="4"/>
  <c r="AS275" i="4" s="1"/>
  <c r="AM420" i="4"/>
  <c r="AS420" i="4" s="1"/>
  <c r="AL576" i="4"/>
  <c r="AR576" i="4" s="1"/>
  <c r="AL608" i="4"/>
  <c r="AR608" i="4" s="1"/>
  <c r="AL616" i="4"/>
  <c r="AR616" i="4" s="1"/>
  <c r="AL624" i="4"/>
  <c r="AR624" i="4" s="1"/>
  <c r="AQ644" i="4"/>
  <c r="AW644" i="4" s="1"/>
  <c r="AQ652" i="4"/>
  <c r="AW652" i="4" s="1"/>
  <c r="AQ660" i="4"/>
  <c r="AW660" i="4" s="1"/>
  <c r="AQ668" i="4"/>
  <c r="AW668" i="4" s="1"/>
  <c r="AQ676" i="4"/>
  <c r="AW676" i="4" s="1"/>
  <c r="AQ684" i="4"/>
  <c r="AW684" i="4" s="1"/>
  <c r="AQ692" i="4"/>
  <c r="AW692" i="4" s="1"/>
  <c r="AQ700" i="4"/>
  <c r="AW700" i="4" s="1"/>
  <c r="AP753" i="4"/>
  <c r="AV753" i="4" s="1"/>
  <c r="AN753" i="4"/>
  <c r="AT753" i="4" s="1"/>
  <c r="AL689" i="4"/>
  <c r="AR689" i="4" s="1"/>
  <c r="AO689" i="4"/>
  <c r="AU689" i="4" s="1"/>
  <c r="AQ937" i="4"/>
  <c r="AW937" i="4" s="1"/>
  <c r="D450" i="4"/>
  <c r="H450" i="4" s="1"/>
  <c r="K451" i="2" s="1"/>
  <c r="G450" i="4"/>
  <c r="E450" i="4"/>
  <c r="I450" i="4" s="1"/>
  <c r="L451" i="2" s="1"/>
  <c r="F450" i="4"/>
  <c r="J450" i="4" s="1"/>
  <c r="M451" i="2" s="1"/>
  <c r="AN949" i="4"/>
  <c r="AT949" i="4" s="1"/>
  <c r="AP721" i="4"/>
  <c r="AV721" i="4" s="1"/>
  <c r="AM665" i="4"/>
  <c r="AS665" i="4" s="1"/>
  <c r="AQ665" i="4"/>
  <c r="AW665" i="4" s="1"/>
  <c r="AL665" i="4"/>
  <c r="AR665" i="4" s="1"/>
  <c r="AO665" i="4"/>
  <c r="AU665" i="4" s="1"/>
  <c r="AP737" i="4"/>
  <c r="AV737" i="4" s="1"/>
  <c r="AM737" i="4"/>
  <c r="AS737" i="4" s="1"/>
  <c r="AO705" i="4"/>
  <c r="AU705" i="4" s="1"/>
  <c r="AL705" i="4"/>
  <c r="AR705" i="4" s="1"/>
  <c r="AO673" i="4"/>
  <c r="AU673" i="4" s="1"/>
  <c r="AL673" i="4"/>
  <c r="AR673" i="4" s="1"/>
  <c r="AP641" i="4"/>
  <c r="AV641" i="4" s="1"/>
  <c r="AN159" i="4"/>
  <c r="AT159" i="4" s="1"/>
  <c r="E152" i="4"/>
  <c r="I152" i="4" s="1"/>
  <c r="L153" i="2" s="1"/>
  <c r="F415" i="4"/>
  <c r="J415" i="4" s="1"/>
  <c r="M416" i="2" s="1"/>
  <c r="G415" i="4"/>
  <c r="D415" i="4"/>
  <c r="H415" i="4" s="1"/>
  <c r="K416" i="2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O380" i="4"/>
  <c r="AK154" i="4"/>
  <c r="F152" i="4"/>
  <c r="J152" i="4" s="1"/>
  <c r="M153" i="2" s="1"/>
  <c r="D238" i="4"/>
  <c r="H238" i="4" s="1"/>
  <c r="K239" i="2" s="1"/>
  <c r="F362" i="4"/>
  <c r="J362" i="4" s="1"/>
  <c r="M363" i="2" s="1"/>
  <c r="D378" i="4"/>
  <c r="H378" i="4" s="1"/>
  <c r="K379" i="2" s="1"/>
  <c r="AN360" i="4"/>
  <c r="AT360" i="4" s="1"/>
  <c r="AP543" i="4"/>
  <c r="AV543" i="4" s="1"/>
  <c r="AM543" i="4"/>
  <c r="AS543" i="4" s="1"/>
  <c r="AL936" i="4"/>
  <c r="AR936" i="4" s="1"/>
  <c r="F936" i="4" s="1"/>
  <c r="J936" i="4" s="1"/>
  <c r="AM936" i="4"/>
  <c r="AS936" i="4" s="1"/>
  <c r="AN952" i="4"/>
  <c r="AT952" i="4" s="1"/>
  <c r="AP533" i="4"/>
  <c r="AV533" i="4" s="1"/>
  <c r="AM533" i="4"/>
  <c r="AS533" i="4" s="1"/>
  <c r="AM558" i="4"/>
  <c r="AS558" i="4" s="1"/>
  <c r="AP570" i="4"/>
  <c r="AV570" i="4" s="1"/>
  <c r="AM570" i="4"/>
  <c r="AS570" i="4" s="1"/>
  <c r="AM574" i="4"/>
  <c r="AS574" i="4" s="1"/>
  <c r="AL578" i="4"/>
  <c r="AR578" i="4" s="1"/>
  <c r="AL582" i="4"/>
  <c r="AR582" i="4" s="1"/>
  <c r="G582" i="4" s="1"/>
  <c r="AL586" i="4"/>
  <c r="AR586" i="4" s="1"/>
  <c r="AP586" i="4"/>
  <c r="AV586" i="4" s="1"/>
  <c r="AM586" i="4"/>
  <c r="AS586" i="4" s="1"/>
  <c r="AP590" i="4"/>
  <c r="AV590" i="4" s="1"/>
  <c r="AP594" i="4"/>
  <c r="AV594" i="4" s="1"/>
  <c r="AP602" i="4"/>
  <c r="AV602" i="4" s="1"/>
  <c r="AM602" i="4"/>
  <c r="AS602" i="4" s="1"/>
  <c r="AL618" i="4"/>
  <c r="AR618" i="4" s="1"/>
  <c r="G618" i="4" s="1"/>
  <c r="AP634" i="4"/>
  <c r="AV634" i="4" s="1"/>
  <c r="AM634" i="4"/>
  <c r="AS634" i="4" s="1"/>
  <c r="AL650" i="4"/>
  <c r="AR650" i="4" s="1"/>
  <c r="AL666" i="4"/>
  <c r="AR666" i="4" s="1"/>
  <c r="G666" i="4" s="1"/>
  <c r="AL682" i="4"/>
  <c r="AR682" i="4" s="1"/>
  <c r="AL698" i="4"/>
  <c r="AR698" i="4" s="1"/>
  <c r="G698" i="4" s="1"/>
  <c r="AP407" i="4"/>
  <c r="AV407" i="4" s="1"/>
  <c r="AN439" i="4"/>
  <c r="AT439" i="4" s="1"/>
  <c r="F78" i="4"/>
  <c r="J78" i="4" s="1"/>
  <c r="M79" i="2" s="1"/>
  <c r="D625" i="4"/>
  <c r="H625" i="4" s="1"/>
  <c r="G717" i="4"/>
  <c r="G749" i="4"/>
  <c r="F869" i="4"/>
  <c r="J869" i="4" s="1"/>
  <c r="AO563" i="4"/>
  <c r="AU563" i="4" s="1"/>
  <c r="AL659" i="4"/>
  <c r="AR659" i="4" s="1"/>
  <c r="AO691" i="4"/>
  <c r="AU691" i="4" s="1"/>
  <c r="AO723" i="4"/>
  <c r="AU723" i="4" s="1"/>
  <c r="AQ723" i="4"/>
  <c r="AW723" i="4" s="1"/>
  <c r="AO755" i="4"/>
  <c r="AU755" i="4" s="1"/>
  <c r="AO787" i="4"/>
  <c r="AU787" i="4" s="1"/>
  <c r="AL851" i="4"/>
  <c r="AR851" i="4" s="1"/>
  <c r="AQ20" i="4"/>
  <c r="AW20" i="4" s="1"/>
  <c r="AM368" i="4"/>
  <c r="AS368" i="4" s="1"/>
  <c r="AM928" i="4"/>
  <c r="AS928" i="4" s="1"/>
  <c r="AN944" i="4"/>
  <c r="AT944" i="4" s="1"/>
  <c r="AM960" i="4"/>
  <c r="AS960" i="4" s="1"/>
  <c r="AM549" i="4"/>
  <c r="AS549" i="4" s="1"/>
  <c r="AM564" i="4"/>
  <c r="AS564" i="4" s="1"/>
  <c r="AM572" i="4"/>
  <c r="AS572" i="4" s="1"/>
  <c r="AP580" i="4"/>
  <c r="AV580" i="4" s="1"/>
  <c r="AM580" i="4"/>
  <c r="AS580" i="4" s="1"/>
  <c r="AP588" i="4"/>
  <c r="AV588" i="4" s="1"/>
  <c r="AM588" i="4"/>
  <c r="AS588" i="4" s="1"/>
  <c r="AP596" i="4"/>
  <c r="AV596" i="4" s="1"/>
  <c r="AM596" i="4"/>
  <c r="AS596" i="4" s="1"/>
  <c r="AP604" i="4"/>
  <c r="AV604" i="4" s="1"/>
  <c r="AM604" i="4"/>
  <c r="AS604" i="4" s="1"/>
  <c r="AM612" i="4"/>
  <c r="AS612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F320" i="4"/>
  <c r="J320" i="4" s="1"/>
  <c r="M321" i="2" s="1"/>
  <c r="F342" i="4"/>
  <c r="J342" i="4" s="1"/>
  <c r="M343" i="2" s="1"/>
  <c r="E90" i="4"/>
  <c r="I90" i="4" s="1"/>
  <c r="L91" i="2" s="1"/>
  <c r="E214" i="4"/>
  <c r="I214" i="4" s="1"/>
  <c r="L215" i="2" s="1"/>
  <c r="D210" i="4"/>
  <c r="H210" i="4" s="1"/>
  <c r="K211" i="2" s="1"/>
  <c r="F338" i="4"/>
  <c r="J338" i="4" s="1"/>
  <c r="M339" i="2" s="1"/>
  <c r="E246" i="4"/>
  <c r="I246" i="4" s="1"/>
  <c r="L247" i="2" s="1"/>
  <c r="F521" i="4"/>
  <c r="J521" i="4" s="1"/>
  <c r="E988" i="4"/>
  <c r="I988" i="4" s="1"/>
  <c r="E996" i="4"/>
  <c r="I996" i="4" s="1"/>
  <c r="E174" i="4"/>
  <c r="I174" i="4" s="1"/>
  <c r="L175" i="2" s="1"/>
  <c r="F270" i="4"/>
  <c r="J270" i="4" s="1"/>
  <c r="M271" i="2" s="1"/>
  <c r="E318" i="4"/>
  <c r="I318" i="4" s="1"/>
  <c r="L319" i="2" s="1"/>
  <c r="E76" i="4"/>
  <c r="I76" i="4" s="1"/>
  <c r="L77" i="2" s="1"/>
  <c r="E282" i="4"/>
  <c r="I282" i="4" s="1"/>
  <c r="L283" i="2" s="1"/>
  <c r="D611" i="4"/>
  <c r="H611" i="4" s="1"/>
  <c r="G647" i="4"/>
  <c r="G575" i="4"/>
  <c r="D675" i="4"/>
  <c r="H675" i="4" s="1"/>
  <c r="D771" i="4"/>
  <c r="H771" i="4" s="1"/>
  <c r="D811" i="4"/>
  <c r="H811" i="4" s="1"/>
  <c r="F519" i="4"/>
  <c r="J519" i="4" s="1"/>
  <c r="E551" i="4"/>
  <c r="I551" i="4" s="1"/>
  <c r="E964" i="4"/>
  <c r="I964" i="4" s="1"/>
  <c r="E541" i="4"/>
  <c r="I541" i="4" s="1"/>
  <c r="E352" i="4"/>
  <c r="I352" i="4" s="1"/>
  <c r="L353" i="2" s="1"/>
  <c r="D190" i="4"/>
  <c r="H190" i="4" s="1"/>
  <c r="K191" i="2" s="1"/>
  <c r="G206" i="4"/>
  <c r="F286" i="4"/>
  <c r="J286" i="4" s="1"/>
  <c r="M287" i="2" s="1"/>
  <c r="D491" i="4"/>
  <c r="H491" i="4" s="1"/>
  <c r="E162" i="4"/>
  <c r="I162" i="4" s="1"/>
  <c r="L163" i="2" s="1"/>
  <c r="G461" i="4"/>
  <c r="D573" i="4"/>
  <c r="H573" i="4" s="1"/>
  <c r="G757" i="4"/>
  <c r="F757" i="4"/>
  <c r="J757" i="4" s="1"/>
  <c r="D821" i="4"/>
  <c r="H821" i="4" s="1"/>
  <c r="AO619" i="4"/>
  <c r="AU619" i="4" s="1"/>
  <c r="AL364" i="4"/>
  <c r="AR364" i="4" s="1"/>
  <c r="AO412" i="4"/>
  <c r="AU412" i="4" s="1"/>
  <c r="AM787" i="4"/>
  <c r="AS787" i="4" s="1"/>
  <c r="AL366" i="4"/>
  <c r="AR366" i="4" s="1"/>
  <c r="G366" i="4" s="1"/>
  <c r="AM183" i="4"/>
  <c r="AS183" i="4" s="1"/>
  <c r="AO315" i="4"/>
  <c r="AU315" i="4" s="1"/>
  <c r="AM476" i="4"/>
  <c r="AS476" i="4" s="1"/>
  <c r="AO349" i="4"/>
  <c r="AU349" i="4" s="1"/>
  <c r="E296" i="4"/>
  <c r="I296" i="4" s="1"/>
  <c r="L297" i="2" s="1"/>
  <c r="G693" i="4"/>
  <c r="G637" i="4"/>
  <c r="G877" i="4"/>
  <c r="AM635" i="4"/>
  <c r="AS635" i="4" s="1"/>
  <c r="AN556" i="4"/>
  <c r="AT556" i="4" s="1"/>
  <c r="AM579" i="4"/>
  <c r="AL455" i="4"/>
  <c r="AR455" i="4" s="1"/>
  <c r="E455" i="4" s="1"/>
  <c r="I455" i="4" s="1"/>
  <c r="L456" i="2" s="1"/>
  <c r="G75" i="4"/>
  <c r="E91" i="4"/>
  <c r="I91" i="4" s="1"/>
  <c r="L92" i="2" s="1"/>
  <c r="AM415" i="4"/>
  <c r="AS415" i="4" s="1"/>
  <c r="AN277" i="4"/>
  <c r="AT277" i="4" s="1"/>
  <c r="AM611" i="4"/>
  <c r="AP647" i="4"/>
  <c r="AM647" i="4"/>
  <c r="AM667" i="4"/>
  <c r="AM683" i="4"/>
  <c r="AL699" i="4"/>
  <c r="AR699" i="4" s="1"/>
  <c r="D699" i="4" s="1"/>
  <c r="H699" i="4" s="1"/>
  <c r="AO779" i="4"/>
  <c r="AU779" i="4" s="1"/>
  <c r="AQ795" i="4"/>
  <c r="AW795" i="4" s="1"/>
  <c r="AO811" i="4"/>
  <c r="AU811" i="4" s="1"/>
  <c r="AP827" i="4"/>
  <c r="F693" i="4"/>
  <c r="J693" i="4" s="1"/>
  <c r="AN455" i="4"/>
  <c r="AT455" i="4" s="1"/>
  <c r="AO517" i="4"/>
  <c r="AU517" i="4" s="1"/>
  <c r="AO568" i="4"/>
  <c r="AU568" i="4" s="1"/>
  <c r="AO584" i="4"/>
  <c r="AU584" i="4" s="1"/>
  <c r="AO600" i="4"/>
  <c r="AU600" i="4" s="1"/>
  <c r="AP764" i="4"/>
  <c r="AV764" i="4" s="1"/>
  <c r="AP772" i="4"/>
  <c r="AV772" i="4" s="1"/>
  <c r="AP780" i="4"/>
  <c r="AV780" i="4" s="1"/>
  <c r="AP788" i="4"/>
  <c r="AV788" i="4" s="1"/>
  <c r="AP796" i="4"/>
  <c r="AV796" i="4" s="1"/>
  <c r="AP804" i="4"/>
  <c r="AV804" i="4" s="1"/>
  <c r="AP812" i="4"/>
  <c r="AV812" i="4" s="1"/>
  <c r="AP820" i="4"/>
  <c r="AV820" i="4" s="1"/>
  <c r="AP828" i="4"/>
  <c r="AV828" i="4" s="1"/>
  <c r="AP836" i="4"/>
  <c r="AV836" i="4" s="1"/>
  <c r="AP844" i="4"/>
  <c r="AV844" i="4" s="1"/>
  <c r="AP852" i="4"/>
  <c r="AV852" i="4" s="1"/>
  <c r="AP860" i="4"/>
  <c r="AV860" i="4" s="1"/>
  <c r="AP868" i="4"/>
  <c r="AV868" i="4" s="1"/>
  <c r="AP876" i="4"/>
  <c r="AV876" i="4" s="1"/>
  <c r="AP884" i="4"/>
  <c r="AV884" i="4" s="1"/>
  <c r="AP892" i="4"/>
  <c r="AV892" i="4" s="1"/>
  <c r="AP900" i="4"/>
  <c r="AV900" i="4" s="1"/>
  <c r="AP908" i="4"/>
  <c r="AV908" i="4" s="1"/>
  <c r="F233" i="4"/>
  <c r="J233" i="4" s="1"/>
  <c r="M234" i="2" s="1"/>
  <c r="D233" i="4"/>
  <c r="H233" i="4" s="1"/>
  <c r="K234" i="2" s="1"/>
  <c r="G233" i="4"/>
  <c r="E233" i="4"/>
  <c r="I233" i="4" s="1"/>
  <c r="L234" i="2" s="1"/>
  <c r="AE154" i="4"/>
  <c r="AK310" i="4"/>
  <c r="AC479" i="4"/>
  <c r="AJ170" i="4"/>
  <c r="AD274" i="4"/>
  <c r="F435" i="4"/>
  <c r="J435" i="4" s="1"/>
  <c r="M436" i="2" s="1"/>
  <c r="D435" i="4"/>
  <c r="H435" i="4" s="1"/>
  <c r="K436" i="2" s="1"/>
  <c r="D266" i="4"/>
  <c r="H266" i="4" s="1"/>
  <c r="K267" i="2" s="1"/>
  <c r="E266" i="4"/>
  <c r="I266" i="4" s="1"/>
  <c r="L267" i="2" s="1"/>
  <c r="F443" i="4"/>
  <c r="J443" i="4" s="1"/>
  <c r="M444" i="2" s="1"/>
  <c r="D443" i="4"/>
  <c r="H443" i="4" s="1"/>
  <c r="K444" i="2" s="1"/>
  <c r="E49" i="4"/>
  <c r="I49" i="4" s="1"/>
  <c r="L50" i="2" s="1"/>
  <c r="D49" i="4"/>
  <c r="H49" i="4" s="1"/>
  <c r="K50" i="2" s="1"/>
  <c r="D250" i="4"/>
  <c r="H250" i="4" s="1"/>
  <c r="K251" i="2" s="1"/>
  <c r="G250" i="4"/>
  <c r="F399" i="4"/>
  <c r="J399" i="4" s="1"/>
  <c r="M400" i="2" s="1"/>
  <c r="G399" i="4"/>
  <c r="F467" i="4"/>
  <c r="J467" i="4" s="1"/>
  <c r="E467" i="4"/>
  <c r="I467" i="4" s="1"/>
  <c r="F483" i="4"/>
  <c r="J483" i="4" s="1"/>
  <c r="E483" i="4"/>
  <c r="I483" i="4" s="1"/>
  <c r="F499" i="4"/>
  <c r="J499" i="4" s="1"/>
  <c r="E499" i="4"/>
  <c r="I499" i="4" s="1"/>
  <c r="G194" i="4"/>
  <c r="D194" i="4"/>
  <c r="H194" i="4" s="1"/>
  <c r="K195" i="2" s="1"/>
  <c r="D298" i="4"/>
  <c r="H298" i="4" s="1"/>
  <c r="K299" i="2" s="1"/>
  <c r="G298" i="4"/>
  <c r="D302" i="4"/>
  <c r="H302" i="4" s="1"/>
  <c r="K303" i="2" s="1"/>
  <c r="E302" i="4"/>
  <c r="I302" i="4" s="1"/>
  <c r="L303" i="2" s="1"/>
  <c r="D334" i="4"/>
  <c r="H334" i="4" s="1"/>
  <c r="K335" i="2" s="1"/>
  <c r="G334" i="4"/>
  <c r="G178" i="4"/>
  <c r="E178" i="4"/>
  <c r="I178" i="4" s="1"/>
  <c r="L179" i="2" s="1"/>
  <c r="G924" i="4"/>
  <c r="D924" i="4"/>
  <c r="H924" i="4" s="1"/>
  <c r="G948" i="4"/>
  <c r="E948" i="4"/>
  <c r="I948" i="4" s="1"/>
  <c r="G909" i="4"/>
  <c r="F909" i="4"/>
  <c r="J909" i="4" s="1"/>
  <c r="F555" i="4"/>
  <c r="J555" i="4" s="1"/>
  <c r="E555" i="4"/>
  <c r="I555" i="4" s="1"/>
  <c r="F553" i="4"/>
  <c r="J553" i="4" s="1"/>
  <c r="E553" i="4"/>
  <c r="I553" i="4" s="1"/>
  <c r="E451" i="4"/>
  <c r="I451" i="4" s="1"/>
  <c r="L452" i="2" s="1"/>
  <c r="D451" i="4"/>
  <c r="H451" i="4" s="1"/>
  <c r="K452" i="2" s="1"/>
  <c r="F475" i="4"/>
  <c r="J475" i="4" s="1"/>
  <c r="G475" i="4"/>
  <c r="F739" i="4"/>
  <c r="J739" i="4" s="1"/>
  <c r="G739" i="4"/>
  <c r="G535" i="4"/>
  <c r="D535" i="4"/>
  <c r="H535" i="4" s="1"/>
  <c r="D525" i="4"/>
  <c r="H525" i="4" s="1"/>
  <c r="E525" i="4"/>
  <c r="I525" i="4" s="1"/>
  <c r="D314" i="4"/>
  <c r="H314" i="4" s="1"/>
  <c r="K315" i="2" s="1"/>
  <c r="G314" i="4"/>
  <c r="G699" i="4"/>
  <c r="F230" i="4"/>
  <c r="J230" i="4" s="1"/>
  <c r="M231" i="2" s="1"/>
  <c r="E230" i="4"/>
  <c r="I230" i="4" s="1"/>
  <c r="L231" i="2" s="1"/>
  <c r="F226" i="4"/>
  <c r="J226" i="4" s="1"/>
  <c r="M227" i="2" s="1"/>
  <c r="E226" i="4"/>
  <c r="I226" i="4" s="1"/>
  <c r="L227" i="2" s="1"/>
  <c r="F938" i="4"/>
  <c r="J938" i="4" s="1"/>
  <c r="E938" i="4"/>
  <c r="I938" i="4" s="1"/>
  <c r="G158" i="4"/>
  <c r="D158" i="4"/>
  <c r="H158" i="4" s="1"/>
  <c r="K159" i="2" s="1"/>
  <c r="F845" i="4"/>
  <c r="J845" i="4" s="1"/>
  <c r="D845" i="4"/>
  <c r="H845" i="4" s="1"/>
  <c r="G100" i="4"/>
  <c r="F100" i="4"/>
  <c r="J100" i="4" s="1"/>
  <c r="M101" i="2" s="1"/>
  <c r="G346" i="4"/>
  <c r="E346" i="4"/>
  <c r="I346" i="4" s="1"/>
  <c r="L347" i="2" s="1"/>
  <c r="D110" i="4"/>
  <c r="H110" i="4" s="1"/>
  <c r="K111" i="2" s="1"/>
  <c r="E110" i="4"/>
  <c r="I110" i="4" s="1"/>
  <c r="L111" i="2" s="1"/>
  <c r="F164" i="4"/>
  <c r="J164" i="4" s="1"/>
  <c r="M165" i="2" s="1"/>
  <c r="E164" i="4"/>
  <c r="I164" i="4" s="1"/>
  <c r="L165" i="2" s="1"/>
  <c r="G288" i="4"/>
  <c r="E288" i="4"/>
  <c r="I288" i="4" s="1"/>
  <c r="L289" i="2" s="1"/>
  <c r="G264" i="4"/>
  <c r="D264" i="4"/>
  <c r="H264" i="4" s="1"/>
  <c r="K265" i="2" s="1"/>
  <c r="E264" i="4"/>
  <c r="I264" i="4" s="1"/>
  <c r="L265" i="2" s="1"/>
  <c r="AQ563" i="4"/>
  <c r="AW563" i="4" s="1"/>
  <c r="AO607" i="4"/>
  <c r="AU607" i="4" s="1"/>
  <c r="AQ787" i="4"/>
  <c r="AW787" i="4" s="1"/>
  <c r="AP640" i="4"/>
  <c r="AV640" i="4" s="1"/>
  <c r="AP644" i="4"/>
  <c r="AV644" i="4" s="1"/>
  <c r="AP648" i="4"/>
  <c r="AV648" i="4" s="1"/>
  <c r="AP652" i="4"/>
  <c r="AV652" i="4" s="1"/>
  <c r="AP656" i="4"/>
  <c r="AV656" i="4" s="1"/>
  <c r="AP660" i="4"/>
  <c r="AV660" i="4" s="1"/>
  <c r="AP664" i="4"/>
  <c r="AV664" i="4" s="1"/>
  <c r="AP668" i="4"/>
  <c r="AV668" i="4" s="1"/>
  <c r="AP672" i="4"/>
  <c r="AV672" i="4" s="1"/>
  <c r="AP676" i="4"/>
  <c r="AV676" i="4" s="1"/>
  <c r="AP680" i="4"/>
  <c r="AV680" i="4" s="1"/>
  <c r="AP684" i="4"/>
  <c r="AV684" i="4" s="1"/>
  <c r="AP688" i="4"/>
  <c r="AV688" i="4" s="1"/>
  <c r="AP692" i="4"/>
  <c r="AV692" i="4" s="1"/>
  <c r="AP696" i="4"/>
  <c r="AV696" i="4" s="1"/>
  <c r="AP700" i="4"/>
  <c r="AV700" i="4" s="1"/>
  <c r="D164" i="4"/>
  <c r="H164" i="4" s="1"/>
  <c r="K165" i="2" s="1"/>
  <c r="D288" i="4"/>
  <c r="H288" i="4" s="1"/>
  <c r="K289" i="2" s="1"/>
  <c r="G226" i="4"/>
  <c r="G230" i="4"/>
  <c r="D346" i="4"/>
  <c r="H346" i="4" s="1"/>
  <c r="K347" i="2" s="1"/>
  <c r="G555" i="4"/>
  <c r="G553" i="4"/>
  <c r="D447" i="4"/>
  <c r="H447" i="4" s="1"/>
  <c r="K448" i="2" s="1"/>
  <c r="F158" i="4"/>
  <c r="J158" i="4" s="1"/>
  <c r="M159" i="2" s="1"/>
  <c r="E100" i="4"/>
  <c r="I100" i="4" s="1"/>
  <c r="L101" i="2" s="1"/>
  <c r="D467" i="4"/>
  <c r="H467" i="4" s="1"/>
  <c r="D499" i="4"/>
  <c r="H499" i="4" s="1"/>
  <c r="E314" i="4"/>
  <c r="I314" i="4" s="1"/>
  <c r="L315" i="2" s="1"/>
  <c r="E699" i="4"/>
  <c r="I699" i="4" s="1"/>
  <c r="E739" i="4"/>
  <c r="I739" i="4" s="1"/>
  <c r="E535" i="4"/>
  <c r="I535" i="4" s="1"/>
  <c r="E924" i="4"/>
  <c r="I924" i="4" s="1"/>
  <c r="E407" i="4"/>
  <c r="I407" i="4" s="1"/>
  <c r="L408" i="2" s="1"/>
  <c r="G451" i="4"/>
  <c r="G302" i="4"/>
  <c r="E475" i="4"/>
  <c r="I475" i="4" s="1"/>
  <c r="F178" i="4"/>
  <c r="J178" i="4" s="1"/>
  <c r="M179" i="2" s="1"/>
  <c r="E298" i="4"/>
  <c r="I298" i="4" s="1"/>
  <c r="L299" i="2" s="1"/>
  <c r="D948" i="4"/>
  <c r="H948" i="4" s="1"/>
  <c r="F525" i="4"/>
  <c r="J525" i="4" s="1"/>
  <c r="F142" i="4"/>
  <c r="J142" i="4" s="1"/>
  <c r="M143" i="2" s="1"/>
  <c r="E142" i="4"/>
  <c r="I142" i="4" s="1"/>
  <c r="L143" i="2" s="1"/>
  <c r="D409" i="4"/>
  <c r="H409" i="4" s="1"/>
  <c r="K410" i="2" s="1"/>
  <c r="F409" i="4"/>
  <c r="J409" i="4" s="1"/>
  <c r="M410" i="2" s="1"/>
  <c r="D441" i="4"/>
  <c r="H441" i="4" s="1"/>
  <c r="K442" i="2" s="1"/>
  <c r="F441" i="4"/>
  <c r="J441" i="4" s="1"/>
  <c r="M442" i="2" s="1"/>
  <c r="E489" i="4"/>
  <c r="I489" i="4" s="1"/>
  <c r="D489" i="4"/>
  <c r="H489" i="4" s="1"/>
  <c r="D909" i="4"/>
  <c r="H909" i="4" s="1"/>
  <c r="F899" i="4"/>
  <c r="J899" i="4" s="1"/>
  <c r="E899" i="4"/>
  <c r="I899" i="4" s="1"/>
  <c r="G972" i="4"/>
  <c r="E972" i="4"/>
  <c r="I972" i="4" s="1"/>
  <c r="AP376" i="4"/>
  <c r="AV376" i="4" s="1"/>
  <c r="AO376" i="4"/>
  <c r="AU376" i="4" s="1"/>
  <c r="AQ543" i="4"/>
  <c r="AW543" i="4" s="1"/>
  <c r="AO936" i="4"/>
  <c r="AU936" i="4" s="1"/>
  <c r="AP968" i="4"/>
  <c r="AV968" i="4" s="1"/>
  <c r="AO968" i="4"/>
  <c r="AU968" i="4" s="1"/>
  <c r="AQ533" i="4"/>
  <c r="AW533" i="4" s="1"/>
  <c r="AO558" i="4"/>
  <c r="AU558" i="4" s="1"/>
  <c r="AN562" i="4"/>
  <c r="AT562" i="4" s="1"/>
  <c r="AO566" i="4"/>
  <c r="AU566" i="4" s="1"/>
  <c r="AQ570" i="4"/>
  <c r="AW570" i="4" s="1"/>
  <c r="AO574" i="4"/>
  <c r="AU574" i="4" s="1"/>
  <c r="AN578" i="4"/>
  <c r="AT578" i="4" s="1"/>
  <c r="AQ586" i="4"/>
  <c r="AW586" i="4" s="1"/>
  <c r="AO590" i="4"/>
  <c r="AU590" i="4" s="1"/>
  <c r="AN594" i="4"/>
  <c r="AT594" i="4" s="1"/>
  <c r="AQ602" i="4"/>
  <c r="AW602" i="4" s="1"/>
  <c r="AN610" i="4"/>
  <c r="AT610" i="4" s="1"/>
  <c r="AN618" i="4"/>
  <c r="AT618" i="4" s="1"/>
  <c r="AQ439" i="4"/>
  <c r="AW439" i="4" s="1"/>
  <c r="AM563" i="4"/>
  <c r="AS563" i="4" s="1"/>
  <c r="AN659" i="4"/>
  <c r="AT659" i="4" s="1"/>
  <c r="AN819" i="4"/>
  <c r="AT819" i="4" s="1"/>
  <c r="AN851" i="4"/>
  <c r="AT851" i="4" s="1"/>
  <c r="AM883" i="4"/>
  <c r="AS883" i="4" s="1"/>
  <c r="AN915" i="4"/>
  <c r="AT915" i="4" s="1"/>
  <c r="AN20" i="4"/>
  <c r="AT20" i="4" s="1"/>
  <c r="AO368" i="4"/>
  <c r="AU368" i="4" s="1"/>
  <c r="AO527" i="4"/>
  <c r="AU527" i="4" s="1"/>
  <c r="AO960" i="4"/>
  <c r="AU960" i="4" s="1"/>
  <c r="AP447" i="4"/>
  <c r="AV447" i="4" s="1"/>
  <c r="G63" i="4"/>
  <c r="F63" i="4"/>
  <c r="J63" i="4" s="1"/>
  <c r="M64" i="2" s="1"/>
  <c r="AL137" i="4"/>
  <c r="AR137" i="4" s="1"/>
  <c r="F137" i="4" s="1"/>
  <c r="J137" i="4" s="1"/>
  <c r="M138" i="2" s="1"/>
  <c r="AO133" i="4"/>
  <c r="AU133" i="4" s="1"/>
  <c r="AM125" i="4"/>
  <c r="AS125" i="4" s="1"/>
  <c r="E115" i="4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F755" i="4" s="1"/>
  <c r="J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G163" i="4" s="1"/>
  <c r="AL227" i="4"/>
  <c r="AR227" i="4" s="1"/>
  <c r="AL303" i="4"/>
  <c r="AR303" i="4" s="1"/>
  <c r="E303" i="4" s="1"/>
  <c r="I303" i="4" s="1"/>
  <c r="L304" i="2" s="1"/>
  <c r="AL392" i="4"/>
  <c r="AR392" i="4" s="1"/>
  <c r="AL456" i="4"/>
  <c r="AR456" i="4" s="1"/>
  <c r="E456" i="4" s="1"/>
  <c r="I456" i="4" s="1"/>
  <c r="L457" i="2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G558" i="4" s="1"/>
  <c r="AL574" i="4"/>
  <c r="AR574" i="4" s="1"/>
  <c r="AL590" i="4"/>
  <c r="AR590" i="4" s="1"/>
  <c r="G590" i="4" s="1"/>
  <c r="AO606" i="4"/>
  <c r="AU606" i="4" s="1"/>
  <c r="AL819" i="4"/>
  <c r="AR819" i="4" s="1"/>
  <c r="F819" i="4" s="1"/>
  <c r="J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O154" i="4" s="1"/>
  <c r="AU154" i="4" s="1"/>
  <c r="AE96" i="4"/>
  <c r="Z310" i="4"/>
  <c r="AI479" i="4"/>
  <c r="AO479" i="4" s="1"/>
  <c r="AU479" i="4" s="1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G423" i="4"/>
  <c r="E423" i="4"/>
  <c r="I423" i="4" s="1"/>
  <c r="L424" i="2" s="1"/>
  <c r="F423" i="4"/>
  <c r="J423" i="4" s="1"/>
  <c r="M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P274" i="4" s="1"/>
  <c r="AV274" i="4" s="1"/>
  <c r="AE274" i="4"/>
  <c r="AG403" i="4"/>
  <c r="AM403" i="4" s="1"/>
  <c r="AS403" i="4" s="1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Q463" i="4" s="1"/>
  <c r="AW463" i="4" s="1"/>
  <c r="AG495" i="4"/>
  <c r="AF495" i="4"/>
  <c r="AL495" i="4" s="1"/>
  <c r="AR495" i="4" s="1"/>
  <c r="AH495" i="4"/>
  <c r="AA495" i="4"/>
  <c r="AM495" i="4" s="1"/>
  <c r="AS495" i="4" s="1"/>
  <c r="AE495" i="4"/>
  <c r="AG202" i="4"/>
  <c r="AM202" i="4" s="1"/>
  <c r="AS202" i="4" s="1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Q511" i="4" s="1"/>
  <c r="AW511" i="4" s="1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O96" i="4" s="1"/>
  <c r="AU96" i="4" s="1"/>
  <c r="AD96" i="4"/>
  <c r="Z96" i="4"/>
  <c r="AL96" i="4" s="1"/>
  <c r="AR96" i="4" s="1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L479" i="4" s="1"/>
  <c r="AR479" i="4" s="1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D936" i="4"/>
  <c r="H936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D137" i="4"/>
  <c r="H137" i="4" s="1"/>
  <c r="K138" i="2" s="1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D366" i="4"/>
  <c r="H366" i="4" s="1"/>
  <c r="K367" i="2" s="1"/>
  <c r="E366" i="4"/>
  <c r="I366" i="4" s="1"/>
  <c r="L367" i="2" s="1"/>
  <c r="G515" i="4"/>
  <c r="F515" i="4"/>
  <c r="J515" i="4" s="1"/>
  <c r="D515" i="4"/>
  <c r="H515" i="4" s="1"/>
  <c r="E515" i="4"/>
  <c r="I515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D755" i="4"/>
  <c r="H755" i="4" s="1"/>
  <c r="F787" i="4"/>
  <c r="J787" i="4" s="1"/>
  <c r="E787" i="4"/>
  <c r="I787" i="4" s="1"/>
  <c r="G787" i="4"/>
  <c r="D787" i="4"/>
  <c r="H787" i="4" s="1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F582" i="4"/>
  <c r="J582" i="4" s="1"/>
  <c r="E582" i="4"/>
  <c r="I582" i="4" s="1"/>
  <c r="G586" i="4"/>
  <c r="F586" i="4"/>
  <c r="J586" i="4" s="1"/>
  <c r="E586" i="4"/>
  <c r="I586" i="4" s="1"/>
  <c r="D586" i="4"/>
  <c r="H586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F666" i="4"/>
  <c r="J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F698" i="4"/>
  <c r="J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N96" i="4"/>
  <c r="AT96" i="4" s="1"/>
  <c r="AQ310" i="4"/>
  <c r="AW310" i="4" s="1"/>
  <c r="AP310" i="4"/>
  <c r="AV310" i="4" s="1"/>
  <c r="AN495" i="4"/>
  <c r="AT495" i="4" s="1"/>
  <c r="AP170" i="4"/>
  <c r="AV170" i="4" s="1"/>
  <c r="AL274" i="4"/>
  <c r="AR274" i="4" s="1"/>
  <c r="AQ274" i="4"/>
  <c r="AW274" i="4" s="1"/>
  <c r="AM306" i="4"/>
  <c r="AS306" i="4" s="1"/>
  <c r="AP511" i="4"/>
  <c r="AV511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278" i="4"/>
  <c r="AW278" i="4" s="1"/>
  <c r="AP278" i="4"/>
  <c r="AV278" i="4" s="1"/>
  <c r="AN479" i="4"/>
  <c r="AT479" i="4" s="1"/>
  <c r="AQ495" i="4"/>
  <c r="AW495" i="4" s="1"/>
  <c r="AO495" i="4"/>
  <c r="AU495" i="4" s="1"/>
  <c r="AP495" i="4"/>
  <c r="AV495" i="4" s="1"/>
  <c r="AN274" i="4"/>
  <c r="AT274" i="4" s="1"/>
  <c r="AN511" i="4"/>
  <c r="AT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L170" i="4" l="1"/>
  <c r="AR170" i="4" s="1"/>
  <c r="AQ306" i="4"/>
  <c r="AW306" i="4" s="1"/>
  <c r="AL463" i="4"/>
  <c r="AR463" i="4" s="1"/>
  <c r="AN278" i="4"/>
  <c r="AT278" i="4" s="1"/>
  <c r="AQ182" i="4"/>
  <c r="AW182" i="4" s="1"/>
  <c r="D673" i="4"/>
  <c r="H673" i="4" s="1"/>
  <c r="F673" i="4"/>
  <c r="J673" i="4" s="1"/>
  <c r="E673" i="4"/>
  <c r="I673" i="4" s="1"/>
  <c r="G673" i="4"/>
  <c r="D705" i="4"/>
  <c r="H705" i="4" s="1"/>
  <c r="F705" i="4"/>
  <c r="J705" i="4" s="1"/>
  <c r="E705" i="4"/>
  <c r="I705" i="4" s="1"/>
  <c r="G705" i="4"/>
  <c r="D689" i="4"/>
  <c r="H689" i="4" s="1"/>
  <c r="F689" i="4"/>
  <c r="J689" i="4" s="1"/>
  <c r="E689" i="4"/>
  <c r="I689" i="4" s="1"/>
  <c r="G689" i="4"/>
  <c r="E665" i="4"/>
  <c r="I665" i="4" s="1"/>
  <c r="G665" i="4"/>
  <c r="D665" i="4"/>
  <c r="H665" i="4" s="1"/>
  <c r="F665" i="4"/>
  <c r="J665" i="4" s="1"/>
  <c r="AL154" i="4"/>
  <c r="AR154" i="4" s="1"/>
  <c r="AQ154" i="4"/>
  <c r="AW154" i="4" s="1"/>
  <c r="AP154" i="4"/>
  <c r="AV154" i="4" s="1"/>
  <c r="E698" i="4"/>
  <c r="I698" i="4" s="1"/>
  <c r="E666" i="4"/>
  <c r="I666" i="4" s="1"/>
  <c r="E618" i="4"/>
  <c r="I618" i="4" s="1"/>
  <c r="F590" i="4"/>
  <c r="J590" i="4" s="1"/>
  <c r="D582" i="4"/>
  <c r="H582" i="4" s="1"/>
  <c r="D558" i="4"/>
  <c r="H558" i="4" s="1"/>
  <c r="E819" i="4"/>
  <c r="I819" i="4" s="1"/>
  <c r="E755" i="4"/>
  <c r="I755" i="4" s="1"/>
  <c r="D456" i="4"/>
  <c r="H456" i="4" s="1"/>
  <c r="K457" i="2" s="1"/>
  <c r="F303" i="4"/>
  <c r="J303" i="4" s="1"/>
  <c r="M304" i="2" s="1"/>
  <c r="D163" i="4"/>
  <c r="H163" i="4" s="1"/>
  <c r="K164" i="2" s="1"/>
  <c r="G942" i="4"/>
  <c r="F366" i="4"/>
  <c r="J366" i="4" s="1"/>
  <c r="M367" i="2" s="1"/>
  <c r="E255" i="4"/>
  <c r="I255" i="4" s="1"/>
  <c r="L256" i="2" s="1"/>
  <c r="E137" i="4"/>
  <c r="I137" i="4" s="1"/>
  <c r="L138" i="2" s="1"/>
  <c r="E936" i="4"/>
  <c r="I936" i="4" s="1"/>
  <c r="F360" i="4"/>
  <c r="J360" i="4" s="1"/>
  <c r="M361" i="2" s="1"/>
  <c r="AQ170" i="4"/>
  <c r="AW170" i="4" s="1"/>
  <c r="D455" i="4"/>
  <c r="H455" i="4" s="1"/>
  <c r="K456" i="2" s="1"/>
  <c r="F699" i="4"/>
  <c r="J699" i="4" s="1"/>
  <c r="E590" i="4"/>
  <c r="I590" i="4" s="1"/>
  <c r="F558" i="4"/>
  <c r="J558" i="4" s="1"/>
  <c r="G819" i="4"/>
  <c r="G755" i="4"/>
  <c r="G456" i="4"/>
  <c r="D303" i="4"/>
  <c r="H303" i="4" s="1"/>
  <c r="K304" i="2" s="1"/>
  <c r="E163" i="4"/>
  <c r="I163" i="4" s="1"/>
  <c r="L164" i="2" s="1"/>
  <c r="D942" i="4"/>
  <c r="H942" i="4" s="1"/>
  <c r="E408" i="4"/>
  <c r="I408" i="4" s="1"/>
  <c r="L409" i="2" s="1"/>
  <c r="D255" i="4"/>
  <c r="H255" i="4" s="1"/>
  <c r="K256" i="2" s="1"/>
  <c r="G137" i="4"/>
  <c r="G349" i="4"/>
  <c r="E952" i="4"/>
  <c r="I952" i="4" s="1"/>
  <c r="E514" i="4"/>
  <c r="I514" i="4" s="1"/>
  <c r="G579" i="4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I113" i="3" s="1"/>
  <c r="N114" i="2"/>
  <c r="H113" i="3" s="1"/>
  <c r="P114" i="2"/>
  <c r="J113" i="3" s="1"/>
  <c r="K113" i="3"/>
  <c r="D114" i="3"/>
  <c r="F113" i="3" l="1"/>
  <c r="N115" i="2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I132" i="3" s="1"/>
  <c r="N133" i="2"/>
  <c r="H132" i="3" s="1"/>
  <c r="P133" i="2"/>
  <c r="J132" i="3" s="1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H135" i="3" s="1"/>
  <c r="P136" i="2"/>
  <c r="J135" i="3" s="1"/>
  <c r="O136" i="2"/>
  <c r="I135" i="3" s="1"/>
  <c r="K135" i="3"/>
  <c r="D136" i="3"/>
  <c r="F135" i="3" l="1"/>
  <c r="O137" i="2"/>
  <c r="I136" i="3" s="1"/>
  <c r="N137" i="2"/>
  <c r="H136" i="3" s="1"/>
  <c r="P137" i="2"/>
  <c r="J136" i="3" s="1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I138" i="3" s="1"/>
  <c r="N139" i="2"/>
  <c r="H138" i="3" s="1"/>
  <c r="P139" i="2"/>
  <c r="J138" i="3" s="1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P146" i="2"/>
  <c r="J145" i="3" s="1"/>
  <c r="O146" i="2"/>
  <c r="I145" i="3" s="1"/>
  <c r="H145" i="3"/>
  <c r="K145" i="3"/>
  <c r="D146" i="3"/>
  <c r="F145" i="3" l="1"/>
  <c r="O147" i="2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N149" i="2"/>
  <c r="H148" i="3" s="1"/>
  <c r="P149" i="2"/>
  <c r="J148" i="3" s="1"/>
  <c r="K148" i="3"/>
  <c r="D149" i="3"/>
  <c r="F148" i="3" l="1"/>
  <c r="I148" i="3"/>
  <c r="N150" i="2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I154" i="3" s="1"/>
  <c r="N155" i="2"/>
  <c r="H154" i="3" s="1"/>
  <c r="P155" i="2"/>
  <c r="J154" i="3" s="1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I156" i="3" s="1"/>
  <c r="N157" i="2"/>
  <c r="H156" i="3" s="1"/>
  <c r="P157" i="2"/>
  <c r="J156" i="3" s="1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<sst xmlns="http://schemas.openxmlformats.org/spreadsheetml/2006/main" count="672" uniqueCount="284">
  <si>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</si>
  <si>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</si>
  <si>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</si>
  <si>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</si>
  <si>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</si>
  <si>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</si>
  <si>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</si>
  <si>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</si>
  <si>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</si>
  <si>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</si>
  <si>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</si>
  <si>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</si>
  <si>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</si>
  <si>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</si>
  <si>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</si>
  <si>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</si>
  <si>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</si>
  <si>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</si>
  <si>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</si>
  <si>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</si>
  <si>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</si>
  <si>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</si>
  <si>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</si>
  <si>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</si>
  <si>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</si>
  <si>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</si>
  <si>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</si>
  <si>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</si>
  <si>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</si>
  <si>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</si>
  <si>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</si>
  <si>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</si>
  <si>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</si>
  <si>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</si>
  <si>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</si>
  <si>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</si>
  <si>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</si>
  <si>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</si>
  <si>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</si>
  <si>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</si>
  <si>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</si>
  <si>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Tottenham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</si>
  <si>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</si>
  <si>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</si>
  <si>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</si>
  <si>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</si>
  <si>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</si>
  <si>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</si>
  <si>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</si>
  <si>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</si>
  <si>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</si>
  <si>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</si>
  <si>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</si>
  <si>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</si>
  <si>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</si>
  <si>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</si>
  <si>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RB leipzig</t>
  </si>
  <si>
    <t>blackburn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</si>
  <si>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</si>
  <si>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</si>
  <si>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</si>
  <si>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</si>
  <si>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</si>
  <si>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</si>
  <si>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</si>
  <si>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</si>
  <si>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</si>
  <si>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</si>
  <si>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</si>
  <si>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</si>
  <si>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</si>
  <si>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</si>
  <si>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</si>
  <si>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</si>
  <si>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</si>
  <si>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</si>
  <si>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</si>
  <si>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</si>
  <si>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</si>
  <si>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</si>
  <si>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Mkdons</t>
  </si>
  <si>
    <t>coventry</t>
  </si>
  <si>
    <t>EC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</si>
  <si>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</si>
  <si>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</si>
  <si>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</si>
  <si>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</si>
  <si>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</si>
  <si>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</si>
  <si>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</si>
  <si>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</si>
  <si>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</si>
  <si>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</si>
  <si>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</si>
  <si>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</si>
  <si>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</si>
  <si>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</si>
  <si>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</si>
  <si>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</si>
  <si>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</si>
  <si>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</si>
  <si>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</si>
  <si>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</si>
  <si>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</si>
  <si>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</si>
  <si>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</si>
  <si>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</si>
  <si>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</si>
  <si>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</si>
  <si>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alaves</t>
  </si>
  <si>
    <t>D1</t>
  </si>
  <si>
    <t>Roma</t>
  </si>
  <si>
    <t>Lecce</t>
  </si>
  <si>
    <t>F1</t>
  </si>
  <si>
    <t>Rennes</t>
  </si>
  <si>
    <t>Nimes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</si>
  <si>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</si>
  <si>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</si>
  <si>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</si>
  <si>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</si>
  <si>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</si>
  <si>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</si>
  <si>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</si>
  <si>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</si>
  <si>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</si>
  <si>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</si>
  <si>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</si>
  <si>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</si>
  <si>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</si>
  <si>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</si>
  <si>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</si>
  <si>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</si>
  <si>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</si>
  <si>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</si>
  <si>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</si>
  <si>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</si>
  <si>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</si>
  <si>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</si>
  <si>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</si>
  <si>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</si>
  <si>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</si>
  <si>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</si>
  <si>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</si>
  <si>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</si>
  <si>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</si>
  <si>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</si>
  <si>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</si>
  <si>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</si>
  <si>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</si>
  <si>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</si>
  <si>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</si>
  <si>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</si>
  <si>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</si>
  <si>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</si>
  <si>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</si>
  <si>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</si>
  <si>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</si>
  <si>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</si>
  <si>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</si>
  <si>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</si>
  <si>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</si>
  <si>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</si>
  <si>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</si>
  <si>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</si>
  <si>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</si>
  <si>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</si>
  <si>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</si>
  <si>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</si>
  <si>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</si>
  <si>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</si>
  <si>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</si>
  <si>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</si>
  <si>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</si>
  <si>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</si>
  <si>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Porto</t>
  </si>
  <si>
    <t>Benfica</t>
  </si>
  <si>
    <t>Moreirense</t>
  </si>
  <si>
    <t>Exeter</t>
  </si>
  <si>
    <t>Crewe</t>
  </si>
  <si>
    <t>Scunthorpe</t>
  </si>
  <si>
    <t>Boreham wood</t>
  </si>
  <si>
    <t>Spezia</t>
  </si>
  <si>
    <t>Pescara</t>
  </si>
  <si>
    <t>SC0</t>
  </si>
  <si>
    <t>Kilmarnock</t>
  </si>
  <si>
    <t>Aberdeen</t>
  </si>
  <si>
    <t>Livingston</t>
  </si>
  <si>
    <t>Celtic</t>
  </si>
  <si>
    <t>Motherwell</t>
  </si>
  <si>
    <t>Ross county</t>
  </si>
  <si>
    <t>Mirren</t>
  </si>
  <si>
    <t>Johnstone</t>
  </si>
  <si>
    <t>Valencia</t>
  </si>
  <si>
    <t>Nurnberg</t>
  </si>
  <si>
    <t>Osnabruck</t>
  </si>
  <si>
    <t>Marseille</t>
  </si>
  <si>
    <t>Amiens</t>
  </si>
  <si>
    <t>Le havre</t>
  </si>
  <si>
    <t>Auxerre</t>
  </si>
  <si>
    <t>Niort</t>
  </si>
  <si>
    <t>Nancy</t>
  </si>
  <si>
    <t>Clermont</t>
  </si>
  <si>
    <t>Sochaux</t>
  </si>
  <si>
    <t>Troyes</t>
  </si>
  <si>
    <t>Chambly</t>
  </si>
  <si>
    <t>Le mans</t>
  </si>
  <si>
    <t>Grenoble</t>
  </si>
  <si>
    <t>Valenciennes</t>
  </si>
  <si>
    <t>Chateroux</t>
  </si>
  <si>
    <t>Caen</t>
  </si>
  <si>
    <t>Man city</t>
  </si>
  <si>
    <t>West ham</t>
  </si>
  <si>
    <t>Cadiz</t>
  </si>
  <si>
    <t>Rodez</t>
  </si>
  <si>
    <t>Guingamp</t>
  </si>
  <si>
    <t>Swindon</t>
  </si>
  <si>
    <t>Ipswich</t>
  </si>
  <si>
    <t>Plymouth</t>
  </si>
  <si>
    <t>Santa clara</t>
  </si>
  <si>
    <t>Mainz</t>
  </si>
  <si>
    <t>Augsburg</t>
  </si>
  <si>
    <t>Genoa</t>
  </si>
  <si>
    <t>Lazio</t>
  </si>
  <si>
    <t>Zaragoza</t>
  </si>
  <si>
    <t>La coruna</t>
  </si>
  <si>
    <t>Lugo</t>
  </si>
  <si>
    <t>Oviedo</t>
  </si>
  <si>
    <t>Sevilla</t>
  </si>
  <si>
    <t>Espanol</t>
  </si>
  <si>
    <t>Valladolid</t>
  </si>
  <si>
    <t>Bilbao</t>
  </si>
  <si>
    <t>Granada</t>
  </si>
  <si>
    <t>Osasuna</t>
  </si>
  <si>
    <t>Sutton</t>
  </si>
  <si>
    <t>Barrow</t>
  </si>
  <si>
    <t>Woking</t>
  </si>
  <si>
    <t>Stockpot</t>
  </si>
  <si>
    <t>Lincoln</t>
  </si>
  <si>
    <t>Gillingham</t>
  </si>
  <si>
    <t>Rochdale</t>
  </si>
  <si>
    <t>Shrewbury</t>
  </si>
  <si>
    <t>Doncaster</t>
  </si>
  <si>
    <t>Southend</t>
  </si>
  <si>
    <t>Burton</t>
  </si>
  <si>
    <t>Sunderland</t>
  </si>
  <si>
    <t>Bristol</t>
  </si>
  <si>
    <t>Wimbledon</t>
  </si>
  <si>
    <t>Wycombe</t>
  </si>
  <si>
    <t>Carlisle</t>
  </si>
  <si>
    <t>Crawley</t>
  </si>
  <si>
    <t>Alexandra</t>
  </si>
  <si>
    <t>Leyton</t>
  </si>
  <si>
    <t>Salford</t>
  </si>
  <si>
    <t>Walsal</t>
  </si>
  <si>
    <t>Bromley</t>
  </si>
  <si>
    <t>Tranmere</t>
  </si>
  <si>
    <t>Morecambe</t>
  </si>
  <si>
    <t>Mansfield</t>
  </si>
  <si>
    <t>Stevenage</t>
  </si>
  <si>
    <t>Macclesfield</t>
  </si>
  <si>
    <t>Oldham</t>
  </si>
  <si>
    <t>Bradford</t>
  </si>
  <si>
    <t>Cambridge</t>
  </si>
  <si>
    <t>Colchester</t>
  </si>
  <si>
    <t>Forest green</t>
  </si>
  <si>
    <t>Port vale</t>
  </si>
  <si>
    <t>Yeovil</t>
  </si>
  <si>
    <t>Wrexham</t>
  </si>
  <si>
    <t>N1</t>
  </si>
  <si>
    <t>For sittad</t>
  </si>
  <si>
    <t>Zwolle</t>
  </si>
  <si>
    <t>Birmingham</t>
  </si>
  <si>
    <t>Shefield weds</t>
  </si>
  <si>
    <t>Wigan</t>
  </si>
  <si>
    <t>Eibar</t>
  </si>
  <si>
    <t>Elche</t>
  </si>
  <si>
    <t>Parma</t>
  </si>
  <si>
    <t>Spal</t>
  </si>
  <si>
    <t>Stuttgart</t>
  </si>
  <si>
    <t>Bielefield</t>
  </si>
  <si>
    <t>Alaves</t>
  </si>
  <si>
    <t>2-6</t>
  </si>
  <si>
    <t>5-0</t>
  </si>
  <si>
    <t>Millwall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</si>
</sst>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Alignment="1"/>
    <xf numFmtId="49" fontId="1" fillId="2" borderId="0" xfId="0" applyNumberFormat="1" applyFont="1" applyFill="1" applyAlignment="1">
      <alignment horizontal="center"/>
    </xf>
    <xf numFmtId="0" fontId="1" fillId="2" borderId="0" xfId="0" applyFont="1" applyFill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1.0808309687628768</v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1.0512994121600945</v>
      </c>
      <c r="F119" s="6">
        <f>IF('Log_working_3-way'!D119="","",1/'True_Odds_Calculator_3-way'!N120+1/'True_Odds_Calculator_3-way'!O120+1/'True_Odds_Calculator_3-way'!P120-1)</f>
        <v>5.2535753525262407E-13</v>
      </c>
      <c r="H119" s="6">
        <f>IF('Log_working_3-way'!$D119="","",'True_Odds_Calculator_3-way'!N120/'True_Odds_Calculator_3-way'!A120-1)</f>
        <v>4.4805772050060533E-2</v>
      </c>
      <c r="I119" s="6">
        <f>IF('Log_working_3-way'!$D119="","",'True_Odds_Calculator_3-way'!O120/'True_Odds_Calculator_3-way'!B120-1)</f>
        <v>6.1485086704233582E-2</v>
      </c>
      <c r="J119" s="6">
        <f>IF('Log_working_3-way'!$D119="","",'True_Odds_Calculator_3-way'!P120/'True_Odds_Calculator_3-way'!C120-1)</f>
        <v>6.080034816968749E-2</v>
      </c>
      <c r="K119" s="6">
        <f>IF('Log_working_3-way'!$D119="","",1/'True_Odds_Calculator_3-way'!A120+1/'True_Odds_Calculator_3-way'!B120+1/'True_Odds_Calculator_3-way'!C120-1)</f>
        <v>5.4487611096148525E-2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1.0542860116796884</v>
      </c>
      <c r="F120" s="6">
        <f>IF('Log_working_3-way'!D120="","",1/'True_Odds_Calculator_3-way'!N121+1/'True_Odds_Calculator_3-way'!O121+1/'True_Odds_Calculator_3-way'!P121-1)</f>
        <v>1.2123635428906709E-12</v>
      </c>
      <c r="H120" s="6">
        <f>IF('Log_working_3-way'!$D120="","",'True_Odds_Calculator_3-way'!N121/'True_Odds_Calculator_3-way'!A121-1)</f>
        <v>3.2423131071400046E-2</v>
      </c>
      <c r="I120" s="6">
        <f>IF('Log_working_3-way'!$D120="","",'True_Odds_Calculator_3-way'!O121/'True_Odds_Calculator_3-way'!B121-1)</f>
        <v>7.3291330322423631E-2</v>
      </c>
      <c r="J120" s="6">
        <f>IF('Log_working_3-way'!$D120="","",'True_Odds_Calculator_3-way'!P121/'True_Odds_Calculator_3-way'!C121-1)</f>
        <v>8.4020264357621111E-2</v>
      </c>
      <c r="K120" s="6">
        <f>IF('Log_working_3-way'!$D120="","",1/'True_Odds_Calculator_3-way'!A121+1/'True_Odds_Calculator_3-way'!B121+1/'True_Odds_Calculator_3-way'!C121-1)</f>
        <v>5.3539029881740863E-2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1.0516161207681178</v>
      </c>
      <c r="F121" s="6">
        <f>IF('Log_working_3-way'!D121="","",1/'True_Odds_Calculator_3-way'!N122+1/'True_Odds_Calculator_3-way'!O122+1/'True_Odds_Calculator_3-way'!P122-1)</f>
        <v>5.4312110364662658E-13</v>
      </c>
      <c r="H121" s="6">
        <f>IF('Log_working_3-way'!$D121="","",'True_Odds_Calculator_3-way'!N122/'True_Odds_Calculator_3-way'!A122-1)</f>
        <v>4.6449410823815374E-2</v>
      </c>
      <c r="I121" s="6">
        <f>IF('Log_working_3-way'!$D121="","",'True_Odds_Calculator_3-way'!O122/'True_Odds_Calculator_3-way'!B122-1)</f>
        <v>6.3230451682427358E-2</v>
      </c>
      <c r="J121" s="6">
        <f>IF('Log_working_3-way'!$D121="","",'True_Odds_Calculator_3-way'!P122/'True_Odds_Calculator_3-way'!C122-1)</f>
        <v>5.8052635157868293E-2</v>
      </c>
      <c r="K121" s="6">
        <f>IF('Log_working_3-way'!$D121="","",1/'True_Odds_Calculator_3-way'!A122+1/'True_Odds_Calculator_3-way'!B122+1/'True_Odds_Calculator_3-way'!C122-1)</f>
        <v>5.4936451548222687E-2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1.0630849928919286</v>
      </c>
      <c r="F122" s="6">
        <f>IF('Log_working_3-way'!D122="","",1/'True_Odds_Calculator_3-way'!N123+1/'True_Odds_Calculator_3-way'!O123+1/'True_Odds_Calculator_3-way'!P123-1)</f>
        <v>7.4125150462123202E-12</v>
      </c>
      <c r="H122" s="6">
        <f>IF('Log_working_3-way'!$D122="","",'True_Odds_Calculator_3-way'!N123/'True_Odds_Calculator_3-way'!A123-1)</f>
        <v>2.5735906059292546E-2</v>
      </c>
      <c r="I122" s="6">
        <f>IF('Log_working_3-way'!$D122="","",'True_Odds_Calculator_3-way'!O123/'True_Odds_Calculator_3-way'!B123-1)</f>
        <v>9.7974382691216721E-2</v>
      </c>
      <c r="J122" s="6">
        <f>IF('Log_working_3-way'!$D122="","",'True_Odds_Calculator_3-way'!P123/'True_Odds_Calculator_3-way'!C123-1)</f>
        <v>0.12312059958738986</v>
      </c>
      <c r="K122" s="6">
        <f>IF('Log_working_3-way'!$D122="","",1/'True_Odds_Calculator_3-way'!A123+1/'True_Odds_Calculator_3-way'!B123+1/'True_Odds_Calculator_3-way'!C123-1)</f>
        <v>5.4452083863848699E-2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1.0567785719501444</v>
      </c>
      <c r="F123" s="6">
        <f>IF('Log_working_3-way'!D123="","",1/'True_Odds_Calculator_3-way'!N124+1/'True_Odds_Calculator_3-way'!O124+1/'True_Odds_Calculator_3-way'!P124-1)</f>
        <v>1.1619594175726888E-12</v>
      </c>
      <c r="H123" s="6">
        <f>IF('Log_working_3-way'!$D123="","",'True_Odds_Calculator_3-way'!N124/'True_Odds_Calculator_3-way'!A124-1)</f>
        <v>4.7119917410149537E-2</v>
      </c>
      <c r="I123" s="6">
        <f>IF('Log_working_3-way'!$D123="","",'True_Odds_Calculator_3-way'!O124/'True_Odds_Calculator_3-way'!B124-1)</f>
        <v>6.9398972366715883E-2</v>
      </c>
      <c r="J123" s="6">
        <f>IF('Log_working_3-way'!$D123="","",'True_Odds_Calculator_3-way'!P124/'True_Odds_Calculator_3-way'!C124-1)</f>
        <v>6.9025381403742481E-2</v>
      </c>
      <c r="K123" s="6">
        <f>IF('Log_working_3-way'!$D123="","",1/'True_Odds_Calculator_3-way'!A124+1/'True_Odds_Calculator_3-way'!B124+1/'True_Odds_Calculator_3-way'!C124-1)</f>
        <v>5.9834886010755151E-2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1.053029662684827</v>
      </c>
      <c r="F124" s="6">
        <f>IF('Log_working_3-way'!D124="","",1/'True_Odds_Calculator_3-way'!N125+1/'True_Odds_Calculator_3-way'!O125+1/'True_Odds_Calculator_3-way'!P125-1)</f>
        <v>6.8745009684789693E-13</v>
      </c>
      <c r="H124" s="6">
        <f>IF('Log_working_3-way'!$D124="","",'True_Odds_Calculator_3-way'!N125/'True_Odds_Calculator_3-way'!A125-1)</f>
        <v>4.4917383460971516E-2</v>
      </c>
      <c r="I124" s="6">
        <f>IF('Log_working_3-way'!$D124="","",'True_Odds_Calculator_3-way'!O125/'True_Odds_Calculator_3-way'!B125-1)</f>
        <v>6.6041467522900854E-2</v>
      </c>
      <c r="J124" s="6">
        <f>IF('Log_working_3-way'!$D124="","",'True_Odds_Calculator_3-way'!P125/'True_Odds_Calculator_3-way'!C125-1)</f>
        <v>6.2286664909821043E-2</v>
      </c>
      <c r="K124" s="6">
        <f>IF('Log_working_3-way'!$D124="","",1/'True_Odds_Calculator_3-way'!A125+1/'True_Odds_Calculator_3-way'!B125+1/'True_Odds_Calculator_3-way'!C125-1)</f>
        <v>5.608242031221411E-2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1.0551324055710873</v>
      </c>
      <c r="F125" s="6">
        <f>IF('Log_working_3-way'!D125="","",1/'True_Odds_Calculator_3-way'!N126+1/'True_Odds_Calculator_3-way'!O126+1/'True_Odds_Calculator_3-way'!P126-1)</f>
        <v>1.4093171074591737E-12</v>
      </c>
      <c r="H125" s="6">
        <f>IF('Log_working_3-way'!$D125="","",'True_Odds_Calculator_3-way'!N126/'True_Odds_Calculator_3-way'!A126-1)</f>
        <v>3.2300783897029506E-2</v>
      </c>
      <c r="I125" s="6">
        <f>IF('Log_working_3-way'!$D125="","",'True_Odds_Calculator_3-way'!O126/'True_Odds_Calculator_3-way'!B126-1)</f>
        <v>6.910005160342414E-2</v>
      </c>
      <c r="J125" s="6">
        <f>IF('Log_working_3-way'!$D125="","",'True_Odds_Calculator_3-way'!P126/'True_Odds_Calculator_3-way'!C126-1)</f>
        <v>9.4570262174880737E-2</v>
      </c>
      <c r="K125" s="6">
        <f>IF('Log_working_3-way'!$D125="","",1/'True_Odds_Calculator_3-way'!A126+1/'True_Odds_Calculator_3-way'!B126+1/'True_Odds_Calculator_3-way'!C126-1)</f>
        <v>5.3591557709589788E-2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1.0493528902181937</v>
      </c>
      <c r="F126" s="6">
        <f>IF('Log_working_3-way'!D126="","",1/'True_Odds_Calculator_3-way'!N127+1/'True_Odds_Calculator_3-way'!O127+1/'True_Odds_Calculator_3-way'!P127-1)</f>
        <v>3.7347902548390266E-13</v>
      </c>
      <c r="H126" s="6">
        <f>IF('Log_working_3-way'!$D126="","",'True_Odds_Calculator_3-way'!N127/'True_Odds_Calculator_3-way'!A127-1)</f>
        <v>5.1755747724175905E-2</v>
      </c>
      <c r="I126" s="6">
        <f>IF('Log_working_3-way'!$D126="","",'True_Odds_Calculator_3-way'!O127/'True_Odds_Calculator_3-way'!B127-1)</f>
        <v>5.7493625792153447E-2</v>
      </c>
      <c r="J126" s="6">
        <f>IF('Log_working_3-way'!$D126="","",'True_Odds_Calculator_3-way'!P127/'True_Odds_Calculator_3-way'!C127-1)</f>
        <v>5.0145122729490454E-2</v>
      </c>
      <c r="K126" s="6">
        <f>IF('Log_working_3-way'!$D126="","",1/'True_Odds_Calculator_3-way'!A127+1/'True_Odds_Calculator_3-way'!B127+1/'True_Odds_Calculator_3-way'!C127-1)</f>
        <v>5.2934692584092335E-2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1.0691432450735756</v>
      </c>
      <c r="F127" s="6">
        <f>IF('Log_working_3-way'!D127="","",1/'True_Odds_Calculator_3-way'!N128+1/'True_Odds_Calculator_3-way'!O128+1/'True_Odds_Calculator_3-way'!P128-1)</f>
        <v>1.8487433806058107E-11</v>
      </c>
      <c r="H127" s="6">
        <f>IF('Log_working_3-way'!$D127="","",'True_Odds_Calculator_3-way'!N128/'True_Odds_Calculator_3-way'!A128-1)</f>
        <v>0.14734213812780106</v>
      </c>
      <c r="I127" s="6">
        <f>IF('Log_working_3-way'!$D127="","",'True_Odds_Calculator_3-way'!O128/'True_Odds_Calculator_3-way'!B128-1)</f>
        <v>0.11027605563359022</v>
      </c>
      <c r="J127" s="6">
        <f>IF('Log_working_3-way'!$D127="","",'True_Odds_Calculator_3-way'!P128/'True_Odds_Calculator_3-way'!C128-1)</f>
        <v>2.5039113891903497E-2</v>
      </c>
      <c r="K127" s="6">
        <f>IF('Log_working_3-way'!$D127="","",1/'True_Odds_Calculator_3-way'!A128+1/'True_Odds_Calculator_3-way'!B128+1/'True_Odds_Calculator_3-way'!C128-1)</f>
        <v>5.6551317851179173E-2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1.0548759982581055</v>
      </c>
      <c r="F128" s="6">
        <f>IF('Log_working_3-way'!D128="","",1/'True_Odds_Calculator_3-way'!N129+1/'True_Odds_Calculator_3-way'!O129+1/'True_Odds_Calculator_3-way'!P129-1)</f>
        <v>1.3542500454377659E-12</v>
      </c>
      <c r="H128" s="6">
        <f>IF('Log_working_3-way'!$D128="","",'True_Odds_Calculator_3-way'!N129/'True_Odds_Calculator_3-way'!A129-1)</f>
        <v>3.2148171693102023E-2</v>
      </c>
      <c r="I128" s="6">
        <f>IF('Log_working_3-way'!$D128="","",'True_Odds_Calculator_3-way'!O129/'True_Odds_Calculator_3-way'!B129-1)</f>
        <v>7.475410699106555E-2</v>
      </c>
      <c r="J128" s="6">
        <f>IF('Log_working_3-way'!$D128="","",'True_Odds_Calculator_3-way'!P129/'True_Odds_Calculator_3-way'!C129-1)</f>
        <v>8.577423339692869E-2</v>
      </c>
      <c r="K128" s="6">
        <f>IF('Log_working_3-way'!$D128="","",1/'True_Odds_Calculator_3-way'!A129+1/'True_Odds_Calculator_3-way'!B129+1/'True_Odds_Calculator_3-way'!C129-1)</f>
        <v>5.3829242824349866E-2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1.0499030472927382</v>
      </c>
      <c r="F129" s="6">
        <f>IF('Log_working_3-way'!D129="","",1/'True_Odds_Calculator_3-way'!N130+1/'True_Odds_Calculator_3-way'!O130+1/'True_Odds_Calculator_3-way'!P130-1)</f>
        <v>4.0523140398818214E-13</v>
      </c>
      <c r="H129" s="6">
        <f>IF('Log_working_3-way'!$D129="","",'True_Odds_Calculator_3-way'!N130/'True_Odds_Calculator_3-way'!A130-1)</f>
        <v>5.1816056794035115E-2</v>
      </c>
      <c r="I129" s="6">
        <f>IF('Log_working_3-way'!$D129="","",'True_Odds_Calculator_3-way'!O130/'True_Odds_Calculator_3-way'!B130-1)</f>
        <v>5.7399204439034346E-2</v>
      </c>
      <c r="J129" s="6">
        <f>IF('Log_working_3-way'!$D129="","",'True_Odds_Calculator_3-way'!P130/'True_Odds_Calculator_3-way'!C130-1)</f>
        <v>5.1816056794035115E-2</v>
      </c>
      <c r="K129" s="6">
        <f>IF('Log_working_3-way'!$D129="","",1/'True_Odds_Calculator_3-way'!A130+1/'True_Odds_Calculator_3-way'!B130+1/'True_Odds_Calculator_3-way'!C130-1)</f>
        <v>5.3541571667426791E-2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1.0506510487809704</v>
      </c>
      <c r="F130" s="6">
        <f>IF('Log_working_3-way'!D130="","",1/'True_Odds_Calculator_3-way'!N131+1/'True_Odds_Calculator_3-way'!O131+1/'True_Odds_Calculator_3-way'!P131-1)</f>
        <v>4.7917225742821756E-13</v>
      </c>
      <c r="H130" s="6">
        <f>IF('Log_working_3-way'!$D130="","",'True_Odds_Calculator_3-way'!N131/'True_Odds_Calculator_3-way'!A131-1)</f>
        <v>4.4001614791795873E-2</v>
      </c>
      <c r="I130" s="6">
        <f>IF('Log_working_3-way'!$D130="","",'True_Odds_Calculator_3-way'!O131/'True_Odds_Calculator_3-way'!B131-1)</f>
        <v>5.9153316631714858E-2</v>
      </c>
      <c r="J130" s="6">
        <f>IF('Log_working_3-way'!$D130="","",'True_Odds_Calculator_3-way'!P131/'True_Odds_Calculator_3-way'!C131-1)</f>
        <v>6.2012311106903084E-2</v>
      </c>
      <c r="K130" s="6">
        <f>IF('Log_working_3-way'!$D130="","",1/'True_Odds_Calculator_3-way'!A131+1/'True_Odds_Calculator_3-way'!B131+1/'True_Odds_Calculator_3-way'!C131-1)</f>
        <v>5.3771884491043753E-2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1.0489637133046374</v>
      </c>
      <c r="F131" s="6">
        <f>IF('Log_working_3-way'!D131="","",1/'True_Odds_Calculator_3-way'!N132+1/'True_Odds_Calculator_3-way'!O132+1/'True_Odds_Calculator_3-way'!P132-1)</f>
        <v>3.5260683262094972E-13</v>
      </c>
      <c r="H131" s="6">
        <f>IF('Log_working_3-way'!$D131="","",'True_Odds_Calculator_3-way'!N132/'True_Odds_Calculator_3-way'!A132-1)</f>
        <v>4.8991047159388179E-2</v>
      </c>
      <c r="I131" s="6">
        <f>IF('Log_working_3-way'!$D131="","",'True_Odds_Calculator_3-way'!O132/'True_Odds_Calculator_3-way'!B132-1)</f>
        <v>5.7459372653800855E-2</v>
      </c>
      <c r="J131" s="6">
        <f>IF('Log_working_3-way'!$D131="","",'True_Odds_Calculator_3-way'!P132/'True_Odds_Calculator_3-way'!C132-1)</f>
        <v>5.179828031959377E-2</v>
      </c>
      <c r="K131" s="6">
        <f>IF('Log_working_3-way'!$D131="","",1/'True_Odds_Calculator_3-way'!A132+1/'True_Odds_Calculator_3-way'!B132+1/'True_Odds_Calculator_3-way'!C132-1)</f>
        <v>5.2501080846939274E-2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1.0499512641407924</v>
      </c>
      <c r="F132" s="6">
        <f>IF('Log_working_3-way'!D132="","",1/'True_Odds_Calculator_3-way'!N133+1/'True_Odds_Calculator_3-way'!O133+1/'True_Odds_Calculator_3-way'!P133-1)</f>
        <v>4.1588954502458364E-13</v>
      </c>
      <c r="H132" s="6">
        <f>IF('Log_working_3-way'!$D132="","",'True_Odds_Calculator_3-way'!N133/'True_Odds_Calculator_3-way'!A133-1)</f>
        <v>4.6937968394283214E-2</v>
      </c>
      <c r="I132" s="6">
        <f>IF('Log_working_3-way'!$D132="","",'True_Odds_Calculator_3-way'!O133/'True_Odds_Calculator_3-way'!B133-1)</f>
        <v>5.8887646466473154E-2</v>
      </c>
      <c r="J132" s="6">
        <f>IF('Log_working_3-way'!$D132="","",'True_Odds_Calculator_3-way'!P133/'True_Odds_Calculator_3-way'!C133-1)</f>
        <v>5.5969252563873084E-2</v>
      </c>
      <c r="K132" s="6">
        <f>IF('Log_working_3-way'!$D132="","",1/'True_Odds_Calculator_3-way'!A133+1/'True_Odds_Calculator_3-way'!B133+1/'True_Odds_Calculator_3-way'!C133-1)</f>
        <v>5.3402208348714009E-2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1.0520918878695804</v>
      </c>
      <c r="F133" s="6">
        <f>IF('Log_working_3-way'!D133="","",1/'True_Odds_Calculator_3-way'!N134+1/'True_Odds_Calculator_3-way'!O134+1/'True_Odds_Calculator_3-way'!P134-1)</f>
        <v>7.1520567246352584E-13</v>
      </c>
      <c r="H133" s="6">
        <f>IF('Log_working_3-way'!$D133="","",'True_Odds_Calculator_3-way'!N134/'True_Odds_Calculator_3-way'!A134-1)</f>
        <v>3.6496454706045345E-2</v>
      </c>
      <c r="I133" s="6">
        <f>IF('Log_working_3-way'!$D133="","",'True_Odds_Calculator_3-way'!O134/'True_Odds_Calculator_3-way'!B134-1)</f>
        <v>6.931136877312305E-2</v>
      </c>
      <c r="J133" s="6">
        <f>IF('Log_working_3-way'!$D133="","",'True_Odds_Calculator_3-way'!P134/'True_Odds_Calculator_3-way'!C134-1)</f>
        <v>6.9618314134826997E-2</v>
      </c>
      <c r="K133" s="6">
        <f>IF('Log_working_3-way'!$D133="","",1/'True_Odds_Calculator_3-way'!A134+1/'True_Odds_Calculator_3-way'!B134+1/'True_Odds_Calculator_3-way'!C134-1)</f>
        <v>5.3480931461996839E-2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1.0621330366616113</v>
      </c>
      <c r="F134" s="6">
        <f>IF('Log_working_3-way'!D134="","",1/'True_Odds_Calculator_3-way'!N135+1/'True_Odds_Calculator_3-way'!O135+1/'True_Odds_Calculator_3-way'!P135-1)</f>
        <v>5.5471183202371321E-12</v>
      </c>
      <c r="H134" s="6">
        <f>IF('Log_working_3-way'!$D134="","",'True_Odds_Calculator_3-way'!N135/'True_Odds_Calculator_3-way'!A135-1)</f>
        <v>2.760423725268546E-2</v>
      </c>
      <c r="I134" s="6">
        <f>IF('Log_working_3-way'!$D134="","",'True_Odds_Calculator_3-way'!O135/'True_Odds_Calculator_3-way'!B135-1)</f>
        <v>8.9613704535900451E-2</v>
      </c>
      <c r="J134" s="6">
        <f>IF('Log_working_3-way'!$D134="","",'True_Odds_Calculator_3-way'!P135/'True_Odds_Calculator_3-way'!C135-1)</f>
        <v>0.12115447744703278</v>
      </c>
      <c r="K134" s="6">
        <f>IF('Log_working_3-way'!$D134="","",1/'True_Odds_Calculator_3-way'!A135+1/'True_Odds_Calculator_3-way'!B135+1/'True_Odds_Calculator_3-way'!C135-1)</f>
        <v>5.5147730459774502E-2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1.051276209028448</v>
      </c>
      <c r="F135" s="6">
        <f>IF('Log_working_3-way'!D135="","",1/'True_Odds_Calculator_3-way'!N136+1/'True_Odds_Calculator_3-way'!O136+1/'True_Odds_Calculator_3-way'!P136-1)</f>
        <v>5.8131277569373196E-13</v>
      </c>
      <c r="H135" s="6">
        <f>IF('Log_working_3-way'!$D135="","",'True_Odds_Calculator_3-way'!N136/'True_Odds_Calculator_3-way'!A136-1)</f>
        <v>3.9682424697330854E-2</v>
      </c>
      <c r="I135" s="6">
        <f>IF('Log_working_3-way'!$D135="","",'True_Odds_Calculator_3-way'!O136/'True_Odds_Calculator_3-way'!B136-1)</f>
        <v>5.7859092538264711E-2</v>
      </c>
      <c r="J135" s="6">
        <f>IF('Log_working_3-way'!$D135="","",'True_Odds_Calculator_3-way'!P136/'True_Odds_Calculator_3-way'!C136-1)</f>
        <v>7.3395399989410137E-2</v>
      </c>
      <c r="K135" s="6">
        <f>IF('Log_working_3-way'!$D135="","",1/'True_Odds_Calculator_3-way'!A136+1/'True_Odds_Calculator_3-way'!B136+1/'True_Odds_Calculator_3-way'!C136-1)</f>
        <v>5.3310891775126823E-2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1.0472301214304205</v>
      </c>
      <c r="F136" s="6">
        <f>IF('Log_working_3-way'!D136="","",1/'True_Odds_Calculator_3-way'!N137+1/'True_Odds_Calculator_3-way'!O137+1/'True_Odds_Calculator_3-way'!P137-1)</f>
        <v>2.6645352591003757E-13</v>
      </c>
      <c r="H136" s="6">
        <f>IF('Log_working_3-way'!$D136="","",'True_Odds_Calculator_3-way'!N137/'True_Odds_Calculator_3-way'!A137-1)</f>
        <v>5.3752441330076506E-2</v>
      </c>
      <c r="I136" s="6">
        <f>IF('Log_working_3-way'!$D136="","",'True_Odds_Calculator_3-way'!O137/'True_Odds_Calculator_3-way'!B137-1)</f>
        <v>4.9386238738998056E-2</v>
      </c>
      <c r="J136" s="6">
        <f>IF('Log_working_3-way'!$D136="","",'True_Odds_Calculator_3-way'!P137/'True_Odds_Calculator_3-way'!C137-1)</f>
        <v>4.9386238738998056E-2</v>
      </c>
      <c r="K136" s="6">
        <f>IF('Log_working_3-way'!$D136="","",1/'True_Odds_Calculator_3-way'!A137+1/'True_Odds_Calculator_3-way'!B137+1/'True_Odds_Calculator_3-way'!C137-1)</f>
        <v>5.0753724021050939E-2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1.0540826686270695</v>
      </c>
      <c r="F137" s="6">
        <f>IF('Log_working_3-way'!D137="","",1/'True_Odds_Calculator_3-way'!N138+1/'True_Odds_Calculator_3-way'!O138+1/'True_Odds_Calculator_3-way'!P138-1)</f>
        <v>1.0436096431476471E-12</v>
      </c>
      <c r="H137" s="6">
        <f>IF('Log_working_3-way'!$D137="","",'True_Odds_Calculator_3-way'!N138/'True_Odds_Calculator_3-way'!A138-1)</f>
        <v>3.546987262021184E-2</v>
      </c>
      <c r="I137" s="6">
        <f>IF('Log_working_3-way'!$D137="","",'True_Odds_Calculator_3-way'!O138/'True_Odds_Calculator_3-way'!B138-1)</f>
        <v>6.4202833457631003E-2</v>
      </c>
      <c r="J137" s="6">
        <f>IF('Log_working_3-way'!$D137="","",'True_Odds_Calculator_3-way'!P138/'True_Odds_Calculator_3-way'!C138-1)</f>
        <v>8.7298642307819252E-2</v>
      </c>
      <c r="K137" s="6">
        <f>IF('Log_working_3-way'!$D137="","",1/'True_Odds_Calculator_3-way'!A138+1/'True_Odds_Calculator_3-way'!B138+1/'True_Odds_Calculator_3-way'!C138-1)</f>
        <v>5.4156036851439993E-2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1.0543763833377051</v>
      </c>
      <c r="F138" s="6">
        <f>IF('Log_working_3-way'!D138="","",1/'True_Odds_Calculator_3-way'!N139+1/'True_Odds_Calculator_3-way'!O139+1/'True_Odds_Calculator_3-way'!P139-1)</f>
        <v>1.1513012765362873E-12</v>
      </c>
      <c r="H138" s="6">
        <f>IF('Log_working_3-way'!$D138="","",'True_Odds_Calculator_3-way'!N139/'True_Odds_Calculator_3-way'!A139-1)</f>
        <v>3.4199441146694598E-2</v>
      </c>
      <c r="I138" s="6">
        <f>IF('Log_working_3-way'!$D138="","",'True_Odds_Calculator_3-way'!O139/'True_Odds_Calculator_3-way'!B139-1)</f>
        <v>6.4836696398777427E-2</v>
      </c>
      <c r="J138" s="6">
        <f>IF('Log_working_3-way'!$D138="","",'True_Odds_Calculator_3-way'!P139/'True_Odds_Calculator_3-way'!C139-1)</f>
        <v>9.1459086846428228E-2</v>
      </c>
      <c r="K138" s="6">
        <f>IF('Log_working_3-way'!$D138="","",1/'True_Odds_Calculator_3-way'!A139+1/'True_Odds_Calculator_3-way'!B139+1/'True_Odds_Calculator_3-way'!C139-1)</f>
        <v>5.3753733369535706E-2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1.0504694554957863</v>
      </c>
      <c r="F139" s="6">
        <f>IF('Log_working_3-way'!D139="","",1/'True_Odds_Calculator_3-way'!N140+1/'True_Odds_Calculator_3-way'!O140+1/'True_Odds_Calculator_3-way'!P140-1)</f>
        <v>4.5141668181258865E-13</v>
      </c>
      <c r="H139" s="6">
        <f>IF('Log_working_3-way'!$D139="","",'True_Odds_Calculator_3-way'!N140/'True_Odds_Calculator_3-way'!A140-1)</f>
        <v>4.7012599246336606E-2</v>
      </c>
      <c r="I139" s="6">
        <f>IF('Log_working_3-way'!$D139="","",'True_Odds_Calculator_3-way'!O140/'True_Odds_Calculator_3-way'!B140-1)</f>
        <v>5.6116095223819107E-2</v>
      </c>
      <c r="J139" s="6">
        <f>IF('Log_working_3-way'!$D139="","",'True_Odds_Calculator_3-way'!P140/'True_Odds_Calculator_3-way'!C140-1)</f>
        <v>6.0460860857004306E-2</v>
      </c>
      <c r="K139" s="6">
        <f>IF('Log_working_3-way'!$D139="","",1/'True_Odds_Calculator_3-way'!A140+1/'True_Odds_Calculator_3-way'!B140+1/'True_Odds_Calculator_3-way'!C140-1)</f>
        <v>5.3897537768986759E-2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1.0510856368705499</v>
      </c>
      <c r="F140" s="6">
        <f>IF('Log_working_3-way'!D140="","",1/'True_Odds_Calculator_3-way'!N141+1/'True_Odds_Calculator_3-way'!O141+1/'True_Odds_Calculator_3-way'!P141-1)</f>
        <v>5.844214001626824E-13</v>
      </c>
      <c r="H140" s="6">
        <f>IF('Log_working_3-way'!$D140="","",'True_Odds_Calculator_3-way'!N141/'True_Odds_Calculator_3-way'!A141-1)</f>
        <v>3.8376562352044452E-2</v>
      </c>
      <c r="I140" s="6">
        <f>IF('Log_working_3-way'!$D140="","",'True_Odds_Calculator_3-way'!O141/'True_Odds_Calculator_3-way'!B141-1)</f>
        <v>5.7094181325541227E-2</v>
      </c>
      <c r="J140" s="6">
        <f>IF('Log_working_3-way'!$D140="","",'True_Odds_Calculator_3-way'!P141/'True_Odds_Calculator_3-way'!C141-1)</f>
        <v>7.6327619522018164E-2</v>
      </c>
      <c r="K140" s="6">
        <f>IF('Log_working_3-way'!$D140="","",1/'True_Odds_Calculator_3-way'!A141+1/'True_Odds_Calculator_3-way'!B141+1/'True_Odds_Calculator_3-way'!C141-1)</f>
        <v>5.2703852327969702E-2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1.0492326089926185</v>
      </c>
      <c r="F141" s="6">
        <f>IF('Log_working_3-way'!D141="","",1/'True_Odds_Calculator_3-way'!N142+1/'True_Odds_Calculator_3-way'!O142+1/'True_Odds_Calculator_3-way'!P142-1)</f>
        <v>3.659295089164516E-13</v>
      </c>
      <c r="H141" s="6">
        <f>IF('Log_working_3-way'!$D141="","",'True_Odds_Calculator_3-way'!N142/'True_Odds_Calculator_3-way'!A142-1)</f>
        <v>5.660663388509124E-2</v>
      </c>
      <c r="I141" s="6">
        <f>IF('Log_working_3-way'!$D141="","",'True_Odds_Calculator_3-way'!O142/'True_Odds_Calculator_3-way'!B142-1)</f>
        <v>5.2292774783816887E-2</v>
      </c>
      <c r="J141" s="6">
        <f>IF('Log_working_3-way'!$D141="","",'True_Odds_Calculator_3-way'!P142/'True_Odds_Calculator_3-way'!C142-1)</f>
        <v>5.0039082486407427E-2</v>
      </c>
      <c r="K141" s="6">
        <f>IF('Log_working_3-way'!$D141="","",1/'True_Odds_Calculator_3-way'!A142+1/'True_Odds_Calculator_3-way'!B142+1/'True_Odds_Calculator_3-way'!C142-1)</f>
        <v>5.2830903290189468E-2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1.049991034083432</v>
      </c>
      <c r="F142" s="6">
        <f>IF('Log_working_3-way'!D142="","",1/'True_Odds_Calculator_3-way'!N143+1/'True_Odds_Calculator_3-way'!O143+1/'True_Odds_Calculator_3-way'!P143-1)</f>
        <v>4.2388315080188477E-13</v>
      </c>
      <c r="H142" s="6">
        <f>IF('Log_working_3-way'!$D142="","",'True_Odds_Calculator_3-way'!N143/'True_Odds_Calculator_3-way'!A143-1)</f>
        <v>5.903682049000758E-2</v>
      </c>
      <c r="I142" s="6">
        <f>IF('Log_working_3-way'!$D142="","",'True_Odds_Calculator_3-way'!O143/'True_Odds_Calculator_3-way'!B143-1)</f>
        <v>5.7847722850393524E-2</v>
      </c>
      <c r="J142" s="6">
        <f>IF('Log_working_3-way'!$D142="","",'True_Odds_Calculator_3-way'!P143/'True_Odds_Calculator_3-way'!C143-1)</f>
        <v>4.5429420869153025E-2</v>
      </c>
      <c r="K142" s="6">
        <f>IF('Log_working_3-way'!$D142="","",1/'True_Odds_Calculator_3-way'!A143+1/'True_Odds_Calculator_3-way'!B143+1/'True_Odds_Calculator_3-way'!C143-1)</f>
        <v>5.3319852661958045E-2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1.0497689116179965</v>
      </c>
      <c r="F143" s="6">
        <f>IF('Log_working_3-way'!D143="","",1/'True_Odds_Calculator_3-way'!N144+1/'True_Odds_Calculator_3-way'!O144+1/'True_Odds_Calculator_3-way'!P144-1)</f>
        <v>4.1389114358025836E-13</v>
      </c>
      <c r="H143" s="6">
        <f>IF('Log_working_3-way'!$D143="","",'True_Odds_Calculator_3-way'!N144/'True_Odds_Calculator_3-way'!A144-1)</f>
        <v>4.5180273968978391E-2</v>
      </c>
      <c r="I143" s="6">
        <f>IF('Log_working_3-way'!$D143="","",'True_Odds_Calculator_3-way'!O144/'True_Odds_Calculator_3-way'!B144-1)</f>
        <v>6.3109252833077889E-2</v>
      </c>
      <c r="J143" s="6">
        <f>IF('Log_working_3-way'!$D143="","",'True_Odds_Calculator_3-way'!P144/'True_Odds_Calculator_3-way'!C144-1)</f>
        <v>5.3781561188644966E-2</v>
      </c>
      <c r="K143" s="6">
        <f>IF('Log_working_3-way'!$D143="","",1/'True_Odds_Calculator_3-way'!A144+1/'True_Odds_Calculator_3-way'!B144+1/'True_Odds_Calculator_3-way'!C144-1)</f>
        <v>5.296043417962526E-2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1.0510371271354171</v>
      </c>
      <c r="F144" s="6">
        <f>IF('Log_working_3-way'!D144="","",1/'True_Odds_Calculator_3-way'!N145+1/'True_Odds_Calculator_3-way'!O145+1/'True_Odds_Calculator_3-way'!P145-1)</f>
        <v>5.7087667926225549E-13</v>
      </c>
      <c r="H144" s="6">
        <f>IF('Log_working_3-way'!$D144="","",'True_Odds_Calculator_3-way'!N145/'True_Odds_Calculator_3-way'!A145-1)</f>
        <v>6.4449732236877777E-2</v>
      </c>
      <c r="I144" s="6">
        <f>IF('Log_working_3-way'!$D144="","",'True_Odds_Calculator_3-way'!O145/'True_Odds_Calculator_3-way'!B145-1)</f>
        <v>6.725598380204123E-2</v>
      </c>
      <c r="J144" s="6">
        <f>IF('Log_working_3-way'!$D144="","",'True_Odds_Calculator_3-way'!P145/'True_Odds_Calculator_3-way'!C145-1)</f>
        <v>3.8212507342982871E-2</v>
      </c>
      <c r="K144" s="6">
        <f>IF('Log_working_3-way'!$D144="","",1/'True_Odds_Calculator_3-way'!A145+1/'True_Odds_Calculator_3-way'!B145+1/'True_Odds_Calculator_3-way'!C145-1)</f>
        <v>5.3063562951807475E-2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1.0511425970159449</v>
      </c>
      <c r="F145" s="6">
        <f>IF('Log_working_3-way'!D145="","",1/'True_Odds_Calculator_3-way'!N146+1/'True_Odds_Calculator_3-way'!O146+1/'True_Odds_Calculator_3-way'!P146-1)</f>
        <v>5.6155080585540418E-13</v>
      </c>
      <c r="H145" s="6">
        <f>IF('Log_working_3-way'!$D145="","",'True_Odds_Calculator_3-way'!N146/'True_Odds_Calculator_3-way'!A146-1)</f>
        <v>6.6477288401929568E-2</v>
      </c>
      <c r="I145" s="6">
        <f>IF('Log_working_3-way'!$D145="","",'True_Odds_Calculator_3-way'!O146/'True_Odds_Calculator_3-way'!B146-1)</f>
        <v>6.329153154220668E-2</v>
      </c>
      <c r="J145" s="6">
        <f>IF('Log_working_3-way'!$D145="","",'True_Odds_Calculator_3-way'!P146/'True_Odds_Calculator_3-way'!C146-1)</f>
        <v>3.9577003310412806E-2</v>
      </c>
      <c r="K145" s="6">
        <f>IF('Log_working_3-way'!$D145="","",1/'True_Odds_Calculator_3-way'!A146+1/'True_Odds_Calculator_3-way'!B146+1/'True_Odds_Calculator_3-way'!C146-1)</f>
        <v>5.3460522375508246E-2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1.050321876607202</v>
      </c>
      <c r="F146" s="6">
        <f>IF('Log_working_3-way'!D146="","",1/'True_Odds_Calculator_3-way'!N147+1/'True_Odds_Calculator_3-way'!O147+1/'True_Odds_Calculator_3-way'!P147-1)</f>
        <v>4.6118664442929003E-13</v>
      </c>
      <c r="H146" s="6">
        <f>IF('Log_working_3-way'!$D146="","",'True_Odds_Calculator_3-way'!N147/'True_Odds_Calculator_3-way'!A147-1)</f>
        <v>4.3145503120896711E-2</v>
      </c>
      <c r="I146" s="6">
        <f>IF('Log_working_3-way'!$D146="","",'True_Odds_Calculator_3-way'!O147/'True_Odds_Calculator_3-way'!B147-1)</f>
        <v>6.3832357837463327E-2</v>
      </c>
      <c r="J146" s="6">
        <f>IF('Log_working_3-way'!$D146="","",'True_Odds_Calculator_3-way'!P147/'True_Odds_Calculator_3-way'!C147-1)</f>
        <v>5.7545605414268008E-2</v>
      </c>
      <c r="K146" s="6">
        <f>IF('Log_working_3-way'!$D146="","",1/'True_Odds_Calculator_3-way'!A147+1/'True_Odds_Calculator_3-way'!B147+1/'True_Odds_Calculator_3-way'!C147-1)</f>
        <v>5.3310472004344911E-2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1.0519696630781041</v>
      </c>
      <c r="F147" s="6">
        <f>IF('Log_working_3-way'!D147="","",1/'True_Odds_Calculator_3-way'!N148+1/'True_Odds_Calculator_3-way'!O148+1/'True_Odds_Calculator_3-way'!P148-1)</f>
        <v>6.4104277441856539E-13</v>
      </c>
      <c r="H147" s="6">
        <f>IF('Log_working_3-way'!$D147="","",'True_Odds_Calculator_3-way'!N148/'True_Odds_Calculator_3-way'!A148-1)</f>
        <v>3.96957541138101E-2</v>
      </c>
      <c r="I147" s="6">
        <f>IF('Log_working_3-way'!$D147="","",'True_Odds_Calculator_3-way'!O148/'True_Odds_Calculator_3-way'!B148-1)</f>
        <v>6.6313141235225803E-2</v>
      </c>
      <c r="J147" s="6">
        <f>IF('Log_working_3-way'!$D147="","",'True_Odds_Calculator_3-way'!P148/'True_Odds_Calculator_3-way'!C148-1)</f>
        <v>6.6313141235225803E-2</v>
      </c>
      <c r="K147" s="6">
        <f>IF('Log_working_3-way'!$D147="","",1/'True_Odds_Calculator_3-way'!A148+1/'True_Odds_Calculator_3-way'!B148+1/'True_Odds_Calculator_3-way'!C148-1)</f>
        <v>5.420858760789482E-2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1.0626075338946712</v>
      </c>
      <c r="F148" s="6">
        <f>IF('Log_working_3-way'!D148="","",1/'True_Odds_Calculator_3-way'!N149+1/'True_Odds_Calculator_3-way'!O149+1/'True_Odds_Calculator_3-way'!P149-1)</f>
        <v>5.7325255653495333E-12</v>
      </c>
      <c r="H148" s="6">
        <f>IF('Log_working_3-way'!$D148="","",'True_Odds_Calculator_3-way'!N149/'True_Odds_Calculator_3-way'!A149-1)</f>
        <v>2.8231856173376757E-2</v>
      </c>
      <c r="I148" s="6">
        <f>IF('Log_working_3-way'!$D148="","",'True_Odds_Calculator_3-way'!O149/'True_Odds_Calculator_3-way'!B149-1)</f>
        <v>9.2690578038694182E-2</v>
      </c>
      <c r="J148" s="6">
        <f>IF('Log_working_3-way'!$D148="","",'True_Odds_Calculator_3-way'!P149/'True_Odds_Calculator_3-way'!C149-1)</f>
        <v>0.11633963394897084</v>
      </c>
      <c r="K148" s="6">
        <f>IF('Log_working_3-way'!$D148="","",1/'True_Odds_Calculator_3-way'!A149+1/'True_Odds_Calculator_3-way'!B149+1/'True_Odds_Calculator_3-way'!C149-1)</f>
        <v>5.6157880731031007E-2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1.0503474457376285</v>
      </c>
      <c r="F149" s="6">
        <f>IF('Log_working_3-way'!D149="","",1/'True_Odds_Calculator_3-way'!N150+1/'True_Odds_Calculator_3-way'!O150+1/'True_Odds_Calculator_3-way'!P150-1)</f>
        <v>4.4231285301066237E-13</v>
      </c>
      <c r="H149" s="6">
        <f>IF('Log_working_3-way'!$D149="","",'True_Odds_Calculator_3-way'!N150/'True_Odds_Calculator_3-way'!A150-1)</f>
        <v>5.5068259789210483E-2</v>
      </c>
      <c r="I149" s="6">
        <f>IF('Log_working_3-way'!$D149="","",'True_Odds_Calculator_3-way'!O150/'True_Odds_Calculator_3-way'!B150-1)</f>
        <v>6.0643038776042157E-2</v>
      </c>
      <c r="J149" s="6">
        <f>IF('Log_working_3-way'!$D149="","",'True_Odds_Calculator_3-way'!P150/'True_Odds_Calculator_3-way'!C150-1)</f>
        <v>4.7424072790160254E-2</v>
      </c>
      <c r="K149" s="6">
        <f>IF('Log_working_3-way'!$D149="","",1/'True_Odds_Calculator_3-way'!A150+1/'True_Odds_Calculator_3-way'!B150+1/'True_Odds_Calculator_3-way'!C150-1)</f>
        <v>5.3792966920068741E-2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1.0709930614586816</v>
      </c>
      <c r="F150" s="6">
        <f>IF('Log_working_3-way'!D150="","",1/'True_Odds_Calculator_3-way'!N151+1/'True_Odds_Calculator_3-way'!O151+1/'True_Odds_Calculator_3-way'!P151-1)</f>
        <v>2.7359003951232808E-11</v>
      </c>
      <c r="H150" s="6">
        <f>IF('Log_working_3-way'!$D150="","",'True_Odds_Calculator_3-way'!N151/'True_Odds_Calculator_3-way'!A151-1)</f>
        <v>2.3339371076748439E-2</v>
      </c>
      <c r="I150" s="6">
        <f>IF('Log_working_3-way'!$D150="","",'True_Odds_Calculator_3-way'!O151/'True_Odds_Calculator_3-way'!B151-1)</f>
        <v>0.11680043218076119</v>
      </c>
      <c r="J150" s="6">
        <f>IF('Log_working_3-way'!$D150="","",'True_Odds_Calculator_3-way'!P151/'True_Odds_Calculator_3-way'!C151-1)</f>
        <v>0.16111288094398457</v>
      </c>
      <c r="K150" s="6">
        <f>IF('Log_working_3-way'!$D150="","",1/'True_Odds_Calculator_3-way'!A151+1/'True_Odds_Calculator_3-way'!B151+1/'True_Odds_Calculator_3-way'!C151-1)</f>
        <v>5.5465036248372401E-2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1.0509565757109893</v>
      </c>
      <c r="F151" s="6">
        <f>IF('Log_working_3-way'!D151="","",1/'True_Odds_Calculator_3-way'!N152+1/'True_Odds_Calculator_3-way'!O152+1/'True_Odds_Calculator_3-way'!P152-1)</f>
        <v>5.6954441163270531E-13</v>
      </c>
      <c r="H151" s="6">
        <f>IF('Log_working_3-way'!$D151="","",'True_Odds_Calculator_3-way'!N152/'True_Odds_Calculator_3-way'!A152-1)</f>
        <v>3.776917545094971E-2</v>
      </c>
      <c r="I151" s="6">
        <f>IF('Log_working_3-way'!$D151="","",'True_Odds_Calculator_3-way'!O152/'True_Odds_Calculator_3-way'!B152-1)</f>
        <v>6.6227654697096572E-2</v>
      </c>
      <c r="J151" s="6">
        <f>IF('Log_working_3-way'!$D151="","",'True_Odds_Calculator_3-way'!P152/'True_Odds_Calculator_3-way'!C152-1)</f>
        <v>6.5918118683644389E-2</v>
      </c>
      <c r="K151" s="6">
        <f>IF('Log_working_3-way'!$D151="","",1/'True_Odds_Calculator_3-way'!A152+1/'True_Odds_Calculator_3-way'!B152+1/'True_Odds_Calculator_3-way'!C152-1)</f>
        <v>5.2896982244808211E-2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1.0601245487543989</v>
      </c>
      <c r="F152" s="6">
        <f>IF('Log_working_3-way'!D152="","",1/'True_Odds_Calculator_3-way'!N153+1/'True_Odds_Calculator_3-way'!O153+1/'True_Odds_Calculator_3-way'!P153-1)</f>
        <v>3.9639402871216589E-12</v>
      </c>
      <c r="H152" s="6">
        <f>IF('Log_working_3-way'!$D152="","",'True_Odds_Calculator_3-way'!N153/'True_Odds_Calculator_3-way'!A153-1)</f>
        <v>2.8040418855956206E-2</v>
      </c>
      <c r="I152" s="6">
        <f>IF('Log_working_3-way'!$D152="","",'True_Odds_Calculator_3-way'!O153/'True_Odds_Calculator_3-way'!B153-1)</f>
        <v>8.459674566159614E-2</v>
      </c>
      <c r="J152" s="6">
        <f>IF('Log_working_3-way'!$D152="","",'True_Odds_Calculator_3-way'!P153/'True_Odds_Calculator_3-way'!C153-1)</f>
        <v>0.1148529874347235</v>
      </c>
      <c r="K152" s="6">
        <f>IF('Log_working_3-way'!$D152="","",1/'True_Odds_Calculator_3-way'!A153+1/'True_Odds_Calculator_3-way'!B153+1/'True_Odds_Calculator_3-way'!C153-1)</f>
        <v>5.4314915055592827E-2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1.0560704057423813</v>
      </c>
      <c r="F153" s="6">
        <f>IF('Log_working_3-way'!D153="","",1/'True_Odds_Calculator_3-way'!N154+1/'True_Odds_Calculator_3-way'!O154+1/'True_Odds_Calculator_3-way'!P154-1)</f>
        <v>1.709077324107966E-12</v>
      </c>
      <c r="H153" s="6">
        <f>IF('Log_working_3-way'!$D153="","",'True_Odds_Calculator_3-way'!N154/'True_Odds_Calculator_3-way'!A154-1)</f>
        <v>3.1410741600734315E-2</v>
      </c>
      <c r="I153" s="6">
        <f>IF('Log_working_3-way'!$D153="","",'True_Odds_Calculator_3-way'!O154/'True_Odds_Calculator_3-way'!B154-1)</f>
        <v>7.7408008862333899E-2</v>
      </c>
      <c r="J153" s="6">
        <f>IF('Log_working_3-way'!$D153="","",'True_Odds_Calculator_3-way'!P154/'True_Odds_Calculator_3-way'!C154-1)</f>
        <v>9.0387732856392011E-2</v>
      </c>
      <c r="K153" s="6">
        <f>IF('Log_working_3-way'!$D153="","",1/'True_Odds_Calculator_3-way'!A154+1/'True_Odds_Calculator_3-way'!B154+1/'True_Odds_Calculator_3-way'!C154-1)</f>
        <v>5.4262344584925515E-2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1.0508578076447164</v>
      </c>
      <c r="F154" s="6">
        <f>IF('Log_working_3-way'!D154="","",1/'True_Odds_Calculator_3-way'!N155+1/'True_Odds_Calculator_3-way'!O155+1/'True_Odds_Calculator_3-way'!P155-1)</f>
        <v>5.2757798130187439E-13</v>
      </c>
      <c r="H154" s="6">
        <f>IF('Log_working_3-way'!$D154="","",'True_Odds_Calculator_3-way'!N155/'True_Odds_Calculator_3-way'!A155-1)</f>
        <v>4.0309197604400993E-2</v>
      </c>
      <c r="I154" s="6">
        <f>IF('Log_working_3-way'!$D154="","",'True_Odds_Calculator_3-way'!O155/'True_Odds_Calculator_3-way'!B155-1)</f>
        <v>6.4533657113104326E-2</v>
      </c>
      <c r="J154" s="6">
        <f>IF('Log_working_3-way'!$D154="","",'True_Odds_Calculator_3-way'!P155/'True_Odds_Calculator_3-way'!C155-1)</f>
        <v>6.2928227335212528E-2</v>
      </c>
      <c r="K154" s="6">
        <f>IF('Log_working_3-way'!$D154="","",1/'True_Odds_Calculator_3-way'!A155+1/'True_Odds_Calculator_3-way'!B155+1/'True_Odds_Calculator_3-way'!C155-1)</f>
        <v>5.3372595038350568E-2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1.0560280987415784</v>
      </c>
      <c r="F155" s="6">
        <f>IF('Log_working_3-way'!D155="","",1/'True_Odds_Calculator_3-way'!N156+1/'True_Odds_Calculator_3-way'!O156+1/'True_Odds_Calculator_3-way'!P156-1)</f>
        <v>1.7508217098338719E-12</v>
      </c>
      <c r="H155" s="6">
        <f>IF('Log_working_3-way'!$D155="","",'True_Odds_Calculator_3-way'!N156/'True_Odds_Calculator_3-way'!A156-1)</f>
        <v>3.0851746551955328E-2</v>
      </c>
      <c r="I155" s="6">
        <f>IF('Log_working_3-way'!$D155="","",'True_Odds_Calculator_3-way'!O156/'True_Odds_Calculator_3-way'!B156-1)</f>
        <v>7.4739916048363497E-2</v>
      </c>
      <c r="J155" s="6">
        <f>IF('Log_working_3-way'!$D155="","",'True_Odds_Calculator_3-way'!P156/'True_Odds_Calculator_3-way'!C156-1)</f>
        <v>9.5579283963282302E-2</v>
      </c>
      <c r="K155" s="6">
        <f>IF('Log_working_3-way'!$D155="","",1/'True_Odds_Calculator_3-way'!A156+1/'True_Odds_Calculator_3-way'!B156+1/'True_Odds_Calculator_3-way'!C156-1)</f>
        <v>5.371687413241033E-2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1.049314436981772</v>
      </c>
      <c r="F156" s="6">
        <f>IF('Log_working_3-way'!D156="","",1/'True_Odds_Calculator_3-way'!N157+1/'True_Odds_Calculator_3-way'!O157+1/'True_Odds_Calculator_3-way'!P157-1)</f>
        <v>3.8258285428582894E-13</v>
      </c>
      <c r="H156" s="6">
        <f>IF('Log_working_3-way'!$D156="","",'True_Odds_Calculator_3-way'!N157/'True_Odds_Calculator_3-way'!A157-1)</f>
        <v>4.475860366815132E-2</v>
      </c>
      <c r="I156" s="6">
        <f>IF('Log_working_3-way'!$D156="","",'True_Odds_Calculator_3-way'!O157/'True_Odds_Calculator_3-way'!B157-1)</f>
        <v>5.8214978361178504E-2</v>
      </c>
      <c r="J156" s="6">
        <f>IF('Log_working_3-way'!$D156="","",'True_Odds_Calculator_3-way'!P157/'True_Odds_Calculator_3-way'!C157-1)</f>
        <v>5.7211860179435359E-2</v>
      </c>
      <c r="K156" s="6">
        <f>IF('Log_working_3-way'!$D156="","",1/'True_Odds_Calculator_3-way'!A157+1/'True_Odds_Calculator_3-way'!B157+1/'True_Odds_Calculator_3-way'!C157-1)</f>
        <v>5.2607546674428907E-2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1.0532301732451654</v>
      </c>
      <c r="F157" s="6">
        <f>IF('Log_working_3-way'!D157="","",1/'True_Odds_Calculator_3-way'!N158+1/'True_Odds_Calculator_3-way'!O158+1/'True_Odds_Calculator_3-way'!P158-1)</f>
        <v>9.0905061256307818E-13</v>
      </c>
      <c r="H157" s="6">
        <f>IF('Log_working_3-way'!$D157="","",'True_Odds_Calculator_3-way'!N158/'True_Odds_Calculator_3-way'!A158-1)</f>
        <v>3.5333278053463202E-2</v>
      </c>
      <c r="I157" s="6">
        <f>IF('Log_working_3-way'!$D157="","",'True_Odds_Calculator_3-way'!O158/'True_Odds_Calculator_3-way'!B158-1)</f>
        <v>6.4224507934189212E-2</v>
      </c>
      <c r="J157" s="6">
        <f>IF('Log_working_3-way'!$D157="","",'True_Odds_Calculator_3-way'!P158/'True_Odds_Calculator_3-way'!C158-1)</f>
        <v>8.3354558999852557E-2</v>
      </c>
      <c r="K157" s="6">
        <f>IF('Log_working_3-way'!$D157="","",1/'True_Odds_Calculator_3-way'!A158+1/'True_Odds_Calculator_3-way'!B158+1/'True_Odds_Calculator_3-way'!C158-1)</f>
        <v>5.3614561766735847E-2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1.0522946163550877</v>
      </c>
      <c r="F158" s="6">
        <f>IF('Log_working_3-way'!D158="","",1/'True_Odds_Calculator_3-way'!N159+1/'True_Odds_Calculator_3-way'!O159+1/'True_Odds_Calculator_3-way'!P159-1)</f>
        <v>6.9277916736609768E-13</v>
      </c>
      <c r="H158" s="6">
        <f>IF('Log_working_3-way'!$D158="","",'True_Odds_Calculator_3-way'!N159/'True_Odds_Calculator_3-way'!A159-1)</f>
        <v>3.8779924855011583E-2</v>
      </c>
      <c r="I158" s="6">
        <f>IF('Log_working_3-way'!$D158="","",'True_Odds_Calculator_3-way'!O159/'True_Odds_Calculator_3-way'!B159-1)</f>
        <v>6.509689973265087E-2</v>
      </c>
      <c r="J158" s="6">
        <f>IF('Log_working_3-way'!$D158="","",'True_Odds_Calculator_3-way'!P159/'True_Odds_Calculator_3-way'!C159-1)</f>
        <v>7.0510162809853671E-2</v>
      </c>
      <c r="K158" s="6">
        <f>IF('Log_working_3-way'!$D158="","",1/'True_Odds_Calculator_3-way'!A159+1/'True_Odds_Calculator_3-way'!B159+1/'True_Odds_Calculator_3-way'!C159-1)</f>
        <v>5.4232115479186493E-2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1.0497348886439701</v>
      </c>
      <c r="F159" s="6">
        <f>IF('Log_working_3-way'!D159="","",1/'True_Odds_Calculator_3-way'!N160+1/'True_Odds_Calculator_3-way'!O160+1/'True_Odds_Calculator_3-way'!P160-1)</f>
        <v>4.0301095793893182E-13</v>
      </c>
      <c r="H159" s="6">
        <f>IF('Log_working_3-way'!$D159="","",'True_Odds_Calculator_3-way'!N160/'True_Odds_Calculator_3-way'!A160-1)</f>
        <v>4.6625958680475144E-2</v>
      </c>
      <c r="I159" s="6">
        <f>IF('Log_working_3-way'!$D159="","",'True_Odds_Calculator_3-way'!O160/'True_Odds_Calculator_3-way'!B160-1)</f>
        <v>5.9390254617097904E-2</v>
      </c>
      <c r="J159" s="6">
        <f>IF('Log_working_3-way'!$D159="","",'True_Odds_Calculator_3-way'!P160/'True_Odds_Calculator_3-way'!C160-1)</f>
        <v>5.5170326658255053E-2</v>
      </c>
      <c r="K159" s="6">
        <f>IF('Log_working_3-way'!$D159="","",1/'True_Odds_Calculator_3-way'!A160+1/'True_Odds_Calculator_3-way'!B160+1/'True_Odds_Calculator_3-way'!C160-1)</f>
        <v>5.3153536867929674E-2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1.0522826922261117</v>
      </c>
      <c r="F160" s="6">
        <f>IF('Log_working_3-way'!D160="","",1/'True_Odds_Calculator_3-way'!N161+1/'True_Odds_Calculator_3-way'!O161+1/'True_Odds_Calculator_3-way'!P161-1)</f>
        <v>7.4917849701705563E-13</v>
      </c>
      <c r="H160" s="6">
        <f>IF('Log_working_3-way'!$D160="","",'True_Odds_Calculator_3-way'!N161/'True_Odds_Calculator_3-way'!A161-1)</f>
        <v>3.608524061092977E-2</v>
      </c>
      <c r="I160" s="6">
        <f>IF('Log_working_3-way'!$D160="","",'True_Odds_Calculator_3-way'!O161/'True_Odds_Calculator_3-way'!B161-1)</f>
        <v>7.2585297741944332E-2</v>
      </c>
      <c r="J160" s="6">
        <f>IF('Log_working_3-way'!$D160="","",'True_Odds_Calculator_3-way'!P161/'True_Odds_Calculator_3-way'!C161-1)</f>
        <v>6.8008531282522267E-2</v>
      </c>
      <c r="K160" s="6">
        <f>IF('Log_working_3-way'!$D160="","",1/'True_Odds_Calculator_3-way'!A161+1/'True_Odds_Calculator_3-way'!B161+1/'True_Odds_Calculator_3-way'!C161-1)</f>
        <v>5.348522700092051E-2</v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26"/>
        <v>0.25125761899561599</v>
      </c>
      <c r="E82" s="9">
        <f t="shared" si="27"/>
        <v>0.24199946716546403</v>
      </c>
      <c r="F82" s="9">
        <f t="shared" si="28"/>
        <v>0.5067429138389199</v>
      </c>
      <c r="G82" s="9">
        <f t="shared" si="29"/>
        <v>1.0875835080929339</v>
      </c>
      <c r="H82" s="9">
        <f t="shared" si="30"/>
        <v>3.97997881217464</v>
      </c>
      <c r="I82" s="9">
        <f t="shared" si="31"/>
        <v>4.1322405033076492</v>
      </c>
      <c r="J82" s="9">
        <f t="shared" si="32"/>
        <v>1.9733872397431755</v>
      </c>
      <c r="K82" s="11">
        <f t="shared" si="33"/>
        <v>0.26737967914438499</v>
      </c>
      <c r="L82" s="11">
        <f t="shared" si="34"/>
        <v>0.25773195876288663</v>
      </c>
      <c r="M82" s="11">
        <f t="shared" si="35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36"/>
        <v>0</v>
      </c>
      <c r="S82" s="11">
        <f t="shared" si="37"/>
        <v>-0.92246167996484052</v>
      </c>
      <c r="T82" s="11">
        <f t="shared" si="38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26"/>
        <v>0.28896576353192327</v>
      </c>
      <c r="E83" s="9">
        <f t="shared" si="27"/>
        <v>0.27213962521640539</v>
      </c>
      <c r="F83" s="9">
        <f t="shared" si="28"/>
        <v>0.43889461125167128</v>
      </c>
      <c r="G83" s="9">
        <f t="shared" si="29"/>
        <v>1.069833728483752</v>
      </c>
      <c r="H83" s="9">
        <f t="shared" si="30"/>
        <v>3.4606175755126292</v>
      </c>
      <c r="I83" s="9">
        <f t="shared" si="31"/>
        <v>3.6745843212093798</v>
      </c>
      <c r="J83" s="9">
        <f t="shared" si="32"/>
        <v>2.2784513055380833</v>
      </c>
      <c r="K83" s="11">
        <f t="shared" si="33"/>
        <v>0.30303030303030304</v>
      </c>
      <c r="L83" s="11">
        <f t="shared" si="34"/>
        <v>0.2857142857142857</v>
      </c>
      <c r="M83" s="11">
        <f t="shared" si="35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36"/>
        <v>0</v>
      </c>
      <c r="S83" s="11">
        <f t="shared" si="37"/>
        <v>-0.87247589594324204</v>
      </c>
      <c r="T83" s="11">
        <f t="shared" si="38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26"/>
        <v>0.39333095622609288</v>
      </c>
      <c r="E84" s="9">
        <f t="shared" si="27"/>
        <v>0.30154193646967797</v>
      </c>
      <c r="F84" s="9">
        <f t="shared" si="28"/>
        <v>0.30512710730422909</v>
      </c>
      <c r="G84" s="9">
        <f t="shared" si="29"/>
        <v>1.0823777166747102</v>
      </c>
      <c r="H84" s="9">
        <f t="shared" si="30"/>
        <v>2.5423882462614618</v>
      </c>
      <c r="I84" s="9">
        <f t="shared" si="31"/>
        <v>3.3162883136838799</v>
      </c>
      <c r="J84" s="9">
        <f t="shared" si="32"/>
        <v>3.2773227158835909</v>
      </c>
      <c r="K84" s="11">
        <f t="shared" si="33"/>
        <v>0.41237113402061859</v>
      </c>
      <c r="L84" s="11">
        <f t="shared" si="34"/>
        <v>0.31847133757961782</v>
      </c>
      <c r="M84" s="11">
        <f t="shared" si="35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36"/>
        <v>0</v>
      </c>
      <c r="S84" s="11">
        <f t="shared" si="37"/>
        <v>-0.88355193801639254</v>
      </c>
      <c r="T84" s="11">
        <f t="shared" si="38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26"/>
        <v>0.43391646663506184</v>
      </c>
      <c r="E85" s="9">
        <f t="shared" si="27"/>
        <v>0.28391271038864357</v>
      </c>
      <c r="F85" s="9">
        <f t="shared" si="28"/>
        <v>0.28217082297629442</v>
      </c>
      <c r="G85" s="9">
        <f t="shared" si="29"/>
        <v>1.0871591978574551</v>
      </c>
      <c r="H85" s="9">
        <f t="shared" si="30"/>
        <v>2.3045910374289464</v>
      </c>
      <c r="I85" s="9">
        <f t="shared" si="31"/>
        <v>3.522209339029295</v>
      </c>
      <c r="J85" s="9">
        <f t="shared" si="32"/>
        <v>3.5439525229864444</v>
      </c>
      <c r="K85" s="11">
        <f t="shared" si="33"/>
        <v>0.45454545454545453</v>
      </c>
      <c r="L85" s="11">
        <f t="shared" si="34"/>
        <v>0.30120481927710846</v>
      </c>
      <c r="M85" s="11">
        <f t="shared" si="35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36"/>
        <v>0</v>
      </c>
      <c r="S85" s="11">
        <f t="shared" si="37"/>
        <v>-0.89952352883387421</v>
      </c>
      <c r="T85" s="11">
        <f t="shared" si="38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26"/>
        <v>0.17419620009371523</v>
      </c>
      <c r="E86" s="9">
        <f t="shared" si="27"/>
        <v>0.20962281360524754</v>
      </c>
      <c r="F86" s="9">
        <f t="shared" si="28"/>
        <v>0.61618098630103757</v>
      </c>
      <c r="G86" s="9">
        <f t="shared" si="29"/>
        <v>1.10247752375611</v>
      </c>
      <c r="H86" s="9">
        <f t="shared" si="30"/>
        <v>5.7406533521512717</v>
      </c>
      <c r="I86" s="9">
        <f t="shared" si="31"/>
        <v>4.7704731312458959</v>
      </c>
      <c r="J86" s="9">
        <f t="shared" si="32"/>
        <v>1.622899800922202</v>
      </c>
      <c r="K86" s="11">
        <f t="shared" si="33"/>
        <v>0.18867924528301888</v>
      </c>
      <c r="L86" s="11">
        <f t="shared" si="34"/>
        <v>0.22624434389140272</v>
      </c>
      <c r="M86" s="11">
        <f t="shared" si="35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36"/>
        <v>0</v>
      </c>
      <c r="S86" s="11">
        <f t="shared" si="37"/>
        <v>-0.99712476636469982</v>
      </c>
      <c r="T86" s="11">
        <f t="shared" si="38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26"/>
        <v>0.44177619714859423</v>
      </c>
      <c r="E87" s="9">
        <f t="shared" si="27"/>
        <v>0.26478540419000562</v>
      </c>
      <c r="F87" s="9">
        <f t="shared" si="28"/>
        <v>0.29343839866140048</v>
      </c>
      <c r="G87" s="9">
        <f t="shared" si="29"/>
        <v>1.0846262556156381</v>
      </c>
      <c r="H87" s="9">
        <f t="shared" si="30"/>
        <v>2.2635895877922181</v>
      </c>
      <c r="I87" s="9">
        <f t="shared" si="31"/>
        <v>3.7766432143760333</v>
      </c>
      <c r="J87" s="9">
        <f t="shared" si="32"/>
        <v>3.4078702874667171</v>
      </c>
      <c r="K87" s="11">
        <f t="shared" si="33"/>
        <v>0.46189376443418012</v>
      </c>
      <c r="L87" s="11">
        <f t="shared" si="34"/>
        <v>0.2808988764044944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36"/>
        <v>0</v>
      </c>
      <c r="S87" s="11">
        <f t="shared" si="37"/>
        <v>-0.89791038355952468</v>
      </c>
      <c r="T87" s="11">
        <f t="shared" si="38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26"/>
        <v>0.61184794993696834</v>
      </c>
      <c r="E88" s="9">
        <f t="shared" si="27"/>
        <v>0.22522429575930181</v>
      </c>
      <c r="F88" s="9">
        <f t="shared" si="28"/>
        <v>0.16292775430372974</v>
      </c>
      <c r="G88" s="9">
        <f t="shared" si="29"/>
        <v>1.1168890659724169</v>
      </c>
      <c r="H88" s="9">
        <f t="shared" si="30"/>
        <v>1.634392989472333</v>
      </c>
      <c r="I88" s="9">
        <f t="shared" si="31"/>
        <v>4.4400183231950443</v>
      </c>
      <c r="J88" s="9">
        <f t="shared" si="32"/>
        <v>6.1376897034731179</v>
      </c>
      <c r="K88" s="11">
        <f t="shared" si="33"/>
        <v>0.63775510204081631</v>
      </c>
      <c r="L88" s="11">
        <f t="shared" si="34"/>
        <v>0.24509803921568626</v>
      </c>
      <c r="M88" s="11">
        <f t="shared" si="35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36"/>
        <v>0</v>
      </c>
      <c r="S88" s="11">
        <f t="shared" si="37"/>
        <v>-1.0249242490516226</v>
      </c>
      <c r="T88" s="11">
        <f t="shared" si="38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26"/>
        <v>0.61756712895716326</v>
      </c>
      <c r="E89" s="9">
        <f t="shared" si="27"/>
        <v>0.22250011343681506</v>
      </c>
      <c r="F89" s="9">
        <f t="shared" si="28"/>
        <v>0.15993275760602185</v>
      </c>
      <c r="G89" s="9">
        <f t="shared" si="29"/>
        <v>1.1058163706042916</v>
      </c>
      <c r="H89" s="9">
        <f t="shared" si="30"/>
        <v>1.6192571675384033</v>
      </c>
      <c r="I89" s="9">
        <f t="shared" si="31"/>
        <v>4.4943797311095626</v>
      </c>
      <c r="J89" s="9">
        <f t="shared" si="32"/>
        <v>6.2526277603703848</v>
      </c>
      <c r="K89" s="11">
        <f t="shared" si="33"/>
        <v>0.64102564102564097</v>
      </c>
      <c r="L89" s="11">
        <f t="shared" si="34"/>
        <v>0.24038461538461536</v>
      </c>
      <c r="M89" s="11">
        <f t="shared" si="35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36"/>
        <v>0</v>
      </c>
      <c r="S89" s="11">
        <f t="shared" si="37"/>
        <v>-1.0076615589606923</v>
      </c>
      <c r="T89" s="11">
        <f t="shared" si="38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26"/>
        <v>0.38854338485631718</v>
      </c>
      <c r="E90" s="9">
        <f t="shared" si="27"/>
        <v>0.30936725188218628</v>
      </c>
      <c r="F90" s="9">
        <f t="shared" si="28"/>
        <v>0.30208936326149632</v>
      </c>
      <c r="G90" s="9">
        <f t="shared" si="29"/>
        <v>1.0815911753949647</v>
      </c>
      <c r="H90" s="9">
        <f t="shared" si="30"/>
        <v>2.5737151601996739</v>
      </c>
      <c r="I90" s="9">
        <f t="shared" si="31"/>
        <v>3.2324041860152075</v>
      </c>
      <c r="J90" s="9">
        <f t="shared" si="32"/>
        <v>3.310278750643644</v>
      </c>
      <c r="K90" s="11">
        <f t="shared" si="33"/>
        <v>0.40733197556008144</v>
      </c>
      <c r="L90" s="11">
        <f t="shared" si="34"/>
        <v>0.32637075718015668</v>
      </c>
      <c r="M90" s="11">
        <f t="shared" si="35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36"/>
        <v>0</v>
      </c>
      <c r="S90" s="11">
        <f t="shared" si="37"/>
        <v>-0.88157379995217044</v>
      </c>
      <c r="T90" s="11">
        <f t="shared" si="38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26"/>
        <v>0.54975415791954996</v>
      </c>
      <c r="E91" s="9">
        <f t="shared" si="27"/>
        <v>0.23506515493450447</v>
      </c>
      <c r="F91" s="9">
        <f t="shared" si="28"/>
        <v>0.21518068714594565</v>
      </c>
      <c r="G91" s="9">
        <f t="shared" si="29"/>
        <v>1.0919931769364641</v>
      </c>
      <c r="H91" s="9">
        <f t="shared" si="30"/>
        <v>1.8189948827023483</v>
      </c>
      <c r="I91" s="9">
        <f t="shared" si="31"/>
        <v>4.2541396672706639</v>
      </c>
      <c r="J91" s="9">
        <f t="shared" si="32"/>
        <v>4.6472572109677897</v>
      </c>
      <c r="K91" s="11">
        <f t="shared" si="33"/>
        <v>0.5714285714285714</v>
      </c>
      <c r="L91" s="11">
        <f t="shared" si="34"/>
        <v>0.25125628140703515</v>
      </c>
      <c r="M91" s="11">
        <f t="shared" si="35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36"/>
        <v>0</v>
      </c>
      <c r="S91" s="11">
        <f t="shared" si="37"/>
        <v>-0.94709909040978379</v>
      </c>
      <c r="T91" s="11">
        <f t="shared" si="38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26"/>
        <v>0.62427215267787739</v>
      </c>
      <c r="E92" s="9">
        <f t="shared" si="27"/>
        <v>0.22132425260641533</v>
      </c>
      <c r="F92" s="9">
        <f t="shared" si="28"/>
        <v>0.15440359471570722</v>
      </c>
      <c r="G92" s="9">
        <f t="shared" si="29"/>
        <v>1.1063703337841488</v>
      </c>
      <c r="H92" s="9">
        <f t="shared" si="30"/>
        <v>1.601865461578577</v>
      </c>
      <c r="I92" s="9">
        <f t="shared" si="31"/>
        <v>4.5182576614335934</v>
      </c>
      <c r="J92" s="9">
        <f t="shared" si="32"/>
        <v>6.4765331522315375</v>
      </c>
      <c r="K92" s="11">
        <f t="shared" si="33"/>
        <v>0.64766839378238339</v>
      </c>
      <c r="L92" s="11">
        <f t="shared" si="34"/>
        <v>0.23923444976076558</v>
      </c>
      <c r="M92" s="11">
        <f t="shared" si="35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36"/>
        <v>0</v>
      </c>
      <c r="S92" s="11">
        <f t="shared" si="37"/>
        <v>-1.0129504441380137</v>
      </c>
      <c r="T92" s="11">
        <f t="shared" si="38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26"/>
        <v>0.55073306310100623</v>
      </c>
      <c r="E93" s="9">
        <f t="shared" si="27"/>
        <v>0.2672985799751556</v>
      </c>
      <c r="F93" s="9">
        <f t="shared" si="28"/>
        <v>0.18196835692383803</v>
      </c>
      <c r="G93" s="9">
        <f t="shared" si="29"/>
        <v>1.0964538907658188</v>
      </c>
      <c r="H93" s="9">
        <f t="shared" si="30"/>
        <v>1.8157616947297692</v>
      </c>
      <c r="I93" s="9">
        <f t="shared" si="31"/>
        <v>3.741134726914547</v>
      </c>
      <c r="J93" s="9">
        <f t="shared" si="32"/>
        <v>5.4954609521398554</v>
      </c>
      <c r="K93" s="11">
        <f t="shared" si="33"/>
        <v>0.57339449541284404</v>
      </c>
      <c r="L93" s="11">
        <f t="shared" si="34"/>
        <v>0.2857142857142857</v>
      </c>
      <c r="M93" s="11">
        <f t="shared" si="35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36"/>
        <v>0</v>
      </c>
      <c r="S93" s="11">
        <f t="shared" si="37"/>
        <v>-0.96302124311565729</v>
      </c>
      <c r="T93" s="11">
        <f t="shared" si="38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26"/>
        <v>0.49393406963781766</v>
      </c>
      <c r="E94" s="9">
        <f t="shared" si="27"/>
        <v>0.29057023459663295</v>
      </c>
      <c r="F94" s="9">
        <f t="shared" si="28"/>
        <v>0.21549569576554919</v>
      </c>
      <c r="G94" s="9">
        <f t="shared" si="29"/>
        <v>1.0899592559354376</v>
      </c>
      <c r="H94" s="9">
        <f t="shared" si="30"/>
        <v>2.0245617005793113</v>
      </c>
      <c r="I94" s="9">
        <f t="shared" si="31"/>
        <v>3.4415087332953811</v>
      </c>
      <c r="J94" s="9">
        <f t="shared" si="32"/>
        <v>4.6404639148243616</v>
      </c>
      <c r="K94" s="11">
        <f t="shared" si="33"/>
        <v>0.51546391752577325</v>
      </c>
      <c r="L94" s="11">
        <f t="shared" si="34"/>
        <v>0.30864197530864196</v>
      </c>
      <c r="M94" s="11">
        <f t="shared" si="35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36"/>
        <v>0</v>
      </c>
      <c r="S94" s="11">
        <f t="shared" si="37"/>
        <v>-0.92709717343428688</v>
      </c>
      <c r="T94" s="11">
        <f t="shared" si="38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26"/>
        <v>0.45755361866713989</v>
      </c>
      <c r="E95" s="9">
        <f t="shared" si="27"/>
        <v>0.28558453564761876</v>
      </c>
      <c r="F95" s="9">
        <f t="shared" si="28"/>
        <v>0.25686184568524167</v>
      </c>
      <c r="G95" s="9">
        <f t="shared" si="29"/>
        <v>1.0876478958472413</v>
      </c>
      <c r="H95" s="9">
        <f t="shared" si="30"/>
        <v>2.1855362064734929</v>
      </c>
      <c r="I95" s="9">
        <f t="shared" si="31"/>
        <v>3.501590160448655</v>
      </c>
      <c r="J95" s="9">
        <f t="shared" si="32"/>
        <v>3.8931434029536613</v>
      </c>
      <c r="K95" s="11">
        <f t="shared" si="33"/>
        <v>0.47846889952153115</v>
      </c>
      <c r="L95" s="11">
        <f t="shared" si="34"/>
        <v>0.30303030303030304</v>
      </c>
      <c r="M95" s="11">
        <f t="shared" si="35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36"/>
        <v>0</v>
      </c>
      <c r="S95" s="11">
        <f t="shared" si="37"/>
        <v>-0.90723418038514636</v>
      </c>
      <c r="T95" s="11">
        <f t="shared" si="38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26"/>
        <v>0.34955824056094131</v>
      </c>
      <c r="E96" s="9">
        <f t="shared" si="27"/>
        <v>0.3231613296593166</v>
      </c>
      <c r="F96" s="9">
        <f t="shared" si="28"/>
        <v>0.32728042977974187</v>
      </c>
      <c r="G96" s="9">
        <f t="shared" si="29"/>
        <v>1.0818334965312633</v>
      </c>
      <c r="H96" s="9">
        <f t="shared" si="30"/>
        <v>2.8607536140337735</v>
      </c>
      <c r="I96" s="9">
        <f t="shared" si="31"/>
        <v>3.0944296492845256</v>
      </c>
      <c r="J96" s="9">
        <f t="shared" si="32"/>
        <v>3.0554836434094002</v>
      </c>
      <c r="K96" s="11">
        <f t="shared" si="33"/>
        <v>0.36764705882352938</v>
      </c>
      <c r="L96" s="11">
        <f t="shared" si="34"/>
        <v>0.34059945504087197</v>
      </c>
      <c r="M96" s="11">
        <f t="shared" si="35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36"/>
        <v>0</v>
      </c>
      <c r="S96" s="11">
        <f t="shared" si="37"/>
        <v>-0.87816239618843417</v>
      </c>
      <c r="T96" s="11">
        <f t="shared" si="38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26"/>
        <v>0.39769121379491973</v>
      </c>
      <c r="E97" s="9">
        <f t="shared" si="27"/>
        <v>0.26926101774147826</v>
      </c>
      <c r="F97" s="9">
        <f t="shared" si="28"/>
        <v>0.33304776846360201</v>
      </c>
      <c r="G97" s="9">
        <f t="shared" si="29"/>
        <v>1.0943017964439399</v>
      </c>
      <c r="H97" s="9">
        <f t="shared" si="30"/>
        <v>2.5145136862784128</v>
      </c>
      <c r="I97" s="9">
        <f t="shared" si="31"/>
        <v>3.7138684551809713</v>
      </c>
      <c r="J97" s="9">
        <f t="shared" si="32"/>
        <v>3.0025722874924101</v>
      </c>
      <c r="K97" s="11">
        <f t="shared" si="33"/>
        <v>0.41946308724832215</v>
      </c>
      <c r="L97" s="11">
        <f t="shared" si="34"/>
        <v>0.28735632183908044</v>
      </c>
      <c r="M97" s="11">
        <f t="shared" si="35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36"/>
        <v>0</v>
      </c>
      <c r="S97" s="11">
        <f t="shared" si="37"/>
        <v>-0.90652252990282534</v>
      </c>
      <c r="T97" s="11">
        <f t="shared" si="38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26"/>
        <v>0.29214963020955964</v>
      </c>
      <c r="E98" s="9">
        <f t="shared" si="27"/>
        <v>0.28488280502456587</v>
      </c>
      <c r="F98" s="9">
        <f t="shared" si="28"/>
        <v>0.42296756476587488</v>
      </c>
      <c r="G98" s="9">
        <f t="shared" si="29"/>
        <v>1.0913979856654581</v>
      </c>
      <c r="H98" s="9">
        <f t="shared" si="30"/>
        <v>3.4229035281773164</v>
      </c>
      <c r="I98" s="9">
        <f t="shared" si="31"/>
        <v>3.5102153670305531</v>
      </c>
      <c r="J98" s="9">
        <f t="shared" si="32"/>
        <v>2.3642474820818227</v>
      </c>
      <c r="K98" s="11">
        <f t="shared" si="33"/>
        <v>0.3105590062111801</v>
      </c>
      <c r="L98" s="11">
        <f t="shared" si="34"/>
        <v>0.30303030303030304</v>
      </c>
      <c r="M98" s="11">
        <f t="shared" si="35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36"/>
        <v>0</v>
      </c>
      <c r="S98" s="11">
        <f t="shared" si="37"/>
        <v>-0.90403446925185926</v>
      </c>
      <c r="T98" s="11">
        <f t="shared" si="38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26"/>
        <v>0.5478947957114968</v>
      </c>
      <c r="E99" s="9">
        <f t="shared" si="27"/>
        <v>0.25355983563955148</v>
      </c>
      <c r="F99" s="9">
        <f t="shared" si="28"/>
        <v>0.19854536864895192</v>
      </c>
      <c r="G99" s="9">
        <f t="shared" si="29"/>
        <v>1.1150917722714691</v>
      </c>
      <c r="H99" s="9">
        <f t="shared" si="30"/>
        <v>1.8251679114808872</v>
      </c>
      <c r="I99" s="9">
        <f t="shared" si="31"/>
        <v>3.9438422787966787</v>
      </c>
      <c r="J99" s="9">
        <f t="shared" si="32"/>
        <v>5.0366322156227179</v>
      </c>
      <c r="K99" s="11">
        <f t="shared" si="33"/>
        <v>0.57471264367816088</v>
      </c>
      <c r="L99" s="11">
        <f t="shared" si="34"/>
        <v>0.27472527472527469</v>
      </c>
      <c r="M99" s="11">
        <f t="shared" si="35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36"/>
        <v>0</v>
      </c>
      <c r="S99" s="11">
        <f t="shared" si="37"/>
        <v>-0.98981452572612694</v>
      </c>
      <c r="T99" s="11">
        <f t="shared" si="38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26"/>
        <v>0.5305342117688604</v>
      </c>
      <c r="E100" s="9">
        <f t="shared" si="27"/>
        <v>0.24374867907782</v>
      </c>
      <c r="F100" s="9">
        <f t="shared" si="28"/>
        <v>0.22571710915331988</v>
      </c>
      <c r="G100" s="9">
        <f t="shared" si="29"/>
        <v>1.0924599771719548</v>
      </c>
      <c r="H100" s="9">
        <f t="shared" si="30"/>
        <v>1.8848925815092832</v>
      </c>
      <c r="I100" s="9">
        <f t="shared" si="31"/>
        <v>4.1025863351683505</v>
      </c>
      <c r="J100" s="9">
        <f t="shared" si="32"/>
        <v>4.4303243283199381</v>
      </c>
      <c r="K100" s="11">
        <f t="shared" si="33"/>
        <v>0.5524861878453039</v>
      </c>
      <c r="L100" s="11">
        <f t="shared" si="34"/>
        <v>0.26041666666666669</v>
      </c>
      <c r="M100" s="11">
        <f t="shared" si="35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36"/>
        <v>0</v>
      </c>
      <c r="S100" s="11">
        <f t="shared" si="37"/>
        <v>-0.94001929323839528</v>
      </c>
      <c r="T100" s="11">
        <f t="shared" si="38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26"/>
        <v>0.39922313023074979</v>
      </c>
      <c r="E101" s="9">
        <f t="shared" si="27"/>
        <v>0.30507640217331272</v>
      </c>
      <c r="F101" s="9">
        <f t="shared" si="28"/>
        <v>0.29570046759593777</v>
      </c>
      <c r="G101" s="9">
        <f t="shared" si="29"/>
        <v>1.0826366075626508</v>
      </c>
      <c r="H101" s="9">
        <f t="shared" si="30"/>
        <v>2.5048648845120844</v>
      </c>
      <c r="I101" s="9">
        <f t="shared" si="31"/>
        <v>3.2778674223118176</v>
      </c>
      <c r="J101" s="9">
        <f t="shared" si="32"/>
        <v>3.3818005366378312</v>
      </c>
      <c r="K101" s="11">
        <f t="shared" si="33"/>
        <v>0.41841004184100417</v>
      </c>
      <c r="L101" s="11">
        <f t="shared" si="34"/>
        <v>0.32216494845360821</v>
      </c>
      <c r="M101" s="11">
        <f t="shared" si="35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36"/>
        <v>0</v>
      </c>
      <c r="S101" s="11">
        <f t="shared" si="37"/>
        <v>-0.88498161028729661</v>
      </c>
      <c r="T101" s="11">
        <f t="shared" si="38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26"/>
        <v>0.55949966416637276</v>
      </c>
      <c r="E102" s="9">
        <f t="shared" si="27"/>
        <v>0.2544175060525955</v>
      </c>
      <c r="F102" s="9">
        <f t="shared" si="28"/>
        <v>0.18608282978103191</v>
      </c>
      <c r="G102" s="9">
        <f t="shared" si="29"/>
        <v>1.0934877376605943</v>
      </c>
      <c r="H102" s="9">
        <f t="shared" si="30"/>
        <v>1.7873111711156275</v>
      </c>
      <c r="I102" s="9">
        <f t="shared" si="31"/>
        <v>3.9305471369303921</v>
      </c>
      <c r="J102" s="9">
        <f t="shared" si="32"/>
        <v>5.373950950642377</v>
      </c>
      <c r="K102" s="11">
        <f t="shared" si="33"/>
        <v>0.58139534883720934</v>
      </c>
      <c r="L102" s="11">
        <f t="shared" si="34"/>
        <v>0.27173913043478259</v>
      </c>
      <c r="M102" s="11">
        <f t="shared" si="35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36"/>
        <v>0</v>
      </c>
      <c r="S102" s="11">
        <f t="shared" si="37"/>
        <v>-0.95874792703150891</v>
      </c>
      <c r="T102" s="11">
        <f t="shared" si="38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26"/>
        <v>0.31215830285970281</v>
      </c>
      <c r="E103" s="9">
        <f t="shared" si="27"/>
        <v>0.28958976102679701</v>
      </c>
      <c r="F103" s="9">
        <f t="shared" si="28"/>
        <v>0.39825193611350035</v>
      </c>
      <c r="G103" s="9">
        <f t="shared" si="29"/>
        <v>1.0854693639388366</v>
      </c>
      <c r="H103" s="9">
        <f t="shared" si="30"/>
        <v>3.2035028087958386</v>
      </c>
      <c r="I103" s="9">
        <f t="shared" si="31"/>
        <v>3.4531607625017711</v>
      </c>
      <c r="J103" s="9">
        <f t="shared" si="32"/>
        <v>2.5109733546028603</v>
      </c>
      <c r="K103" s="11">
        <f t="shared" si="33"/>
        <v>0.33003300330033003</v>
      </c>
      <c r="L103" s="11">
        <f t="shared" si="34"/>
        <v>0.30674846625766872</v>
      </c>
      <c r="M103" s="11">
        <f t="shared" si="35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36"/>
        <v>0</v>
      </c>
      <c r="S103" s="11">
        <f t="shared" si="37"/>
        <v>-0.88972853039019506</v>
      </c>
      <c r="T103" s="11">
        <f t="shared" si="38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26"/>
        <v>0.3405053925348277</v>
      </c>
      <c r="E104" s="9">
        <f t="shared" si="27"/>
        <v>0.27635898294972272</v>
      </c>
      <c r="F104" s="9">
        <f t="shared" si="28"/>
        <v>0.38313562451544986</v>
      </c>
      <c r="G104" s="9">
        <f t="shared" si="29"/>
        <v>1.0820173473845078</v>
      </c>
      <c r="H104" s="9">
        <f t="shared" si="30"/>
        <v>2.9368110518182693</v>
      </c>
      <c r="I104" s="9">
        <f t="shared" si="31"/>
        <v>3.6184819806705089</v>
      </c>
      <c r="J104" s="9">
        <f t="shared" si="32"/>
        <v>2.6100418129081473</v>
      </c>
      <c r="K104" s="11">
        <f t="shared" si="33"/>
        <v>0.35842293906810035</v>
      </c>
      <c r="L104" s="11">
        <f t="shared" si="34"/>
        <v>0.29239766081871343</v>
      </c>
      <c r="M104" s="11">
        <f t="shared" si="35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36"/>
        <v>0</v>
      </c>
      <c r="S104" s="11">
        <f t="shared" si="37"/>
        <v>-0.8839976626965268</v>
      </c>
      <c r="T104" s="11">
        <f t="shared" si="38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26"/>
        <v>0.43107485963621428</v>
      </c>
      <c r="E105" s="9">
        <f t="shared" si="27"/>
        <v>0.27088069794182945</v>
      </c>
      <c r="F105" s="9">
        <f t="shared" si="28"/>
        <v>0.2980444424219561</v>
      </c>
      <c r="G105" s="9">
        <f t="shared" si="29"/>
        <v>1.08534761171864</v>
      </c>
      <c r="H105" s="9">
        <f t="shared" si="30"/>
        <v>2.3197826958498666</v>
      </c>
      <c r="I105" s="9">
        <f t="shared" si="31"/>
        <v>3.6916620770622277</v>
      </c>
      <c r="J105" s="9">
        <f t="shared" si="32"/>
        <v>3.355204317429449</v>
      </c>
      <c r="K105" s="11">
        <f t="shared" si="33"/>
        <v>0.45126353790613716</v>
      </c>
      <c r="L105" s="11">
        <f t="shared" si="34"/>
        <v>0.28735632183908044</v>
      </c>
      <c r="M105" s="11">
        <f t="shared" si="35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36"/>
        <v>0</v>
      </c>
      <c r="S105" s="11">
        <f t="shared" si="37"/>
        <v>-0.89639013637110454</v>
      </c>
      <c r="T105" s="11">
        <f t="shared" si="38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26"/>
        <v>0.43977752860069264</v>
      </c>
      <c r="E106" s="9">
        <f t="shared" si="27"/>
        <v>0.27415431201222756</v>
      </c>
      <c r="F106" s="9">
        <f t="shared" si="28"/>
        <v>0.2860681593870798</v>
      </c>
      <c r="G106" s="9">
        <f t="shared" si="29"/>
        <v>1.0850740912852301</v>
      </c>
      <c r="H106" s="9">
        <f t="shared" si="30"/>
        <v>2.2738769831688601</v>
      </c>
      <c r="I106" s="9">
        <f t="shared" si="31"/>
        <v>3.6475807827359614</v>
      </c>
      <c r="J106" s="9">
        <f t="shared" si="32"/>
        <v>3.4956704099560292</v>
      </c>
      <c r="K106" s="11">
        <f t="shared" si="33"/>
        <v>0.45998160073597055</v>
      </c>
      <c r="L106" s="11">
        <f t="shared" si="34"/>
        <v>0.29069767441860467</v>
      </c>
      <c r="M106" s="11">
        <f t="shared" si="35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36"/>
        <v>0</v>
      </c>
      <c r="S106" s="11">
        <f t="shared" si="37"/>
        <v>-0.8976262839061101</v>
      </c>
      <c r="T106" s="11">
        <f t="shared" si="38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26"/>
        <v>0.24832898630040692</v>
      </c>
      <c r="E107" s="9">
        <f t="shared" si="27"/>
        <v>0.2640350467590053</v>
      </c>
      <c r="F107" s="9">
        <f t="shared" si="28"/>
        <v>0.48763596694058747</v>
      </c>
      <c r="G107" s="9">
        <f t="shared" si="29"/>
        <v>1.0888187511037621</v>
      </c>
      <c r="H107" s="9">
        <f t="shared" si="30"/>
        <v>4.0269161280684589</v>
      </c>
      <c r="I107" s="9">
        <f t="shared" si="31"/>
        <v>3.7873760028256309</v>
      </c>
      <c r="J107" s="9">
        <f t="shared" si="32"/>
        <v>2.0507100948151304</v>
      </c>
      <c r="K107" s="11">
        <f t="shared" si="33"/>
        <v>0.26455026455026459</v>
      </c>
      <c r="L107" s="11">
        <f t="shared" si="34"/>
        <v>0.2808988764044944</v>
      </c>
      <c r="M107" s="11">
        <f t="shared" si="35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36"/>
        <v>0</v>
      </c>
      <c r="S107" s="11">
        <f t="shared" si="37"/>
        <v>-0.91806412383046998</v>
      </c>
      <c r="T107" s="11">
        <f t="shared" si="38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26"/>
        <v>0.43944794805293813</v>
      </c>
      <c r="E108" s="9">
        <f t="shared" si="27"/>
        <v>0.26012691855702369</v>
      </c>
      <c r="F108" s="9">
        <f t="shared" si="28"/>
        <v>0.30042513339003779</v>
      </c>
      <c r="G108" s="9">
        <f t="shared" si="29"/>
        <v>1.0856020109751185</v>
      </c>
      <c r="H108" s="9">
        <f t="shared" si="30"/>
        <v>2.2755823628957641</v>
      </c>
      <c r="I108" s="9">
        <f t="shared" si="31"/>
        <v>3.8442772687548104</v>
      </c>
      <c r="J108" s="9">
        <f t="shared" si="32"/>
        <v>3.3286163135416298</v>
      </c>
      <c r="K108" s="11">
        <f t="shared" si="33"/>
        <v>0.45977011494252878</v>
      </c>
      <c r="L108" s="11">
        <f t="shared" si="34"/>
        <v>0.27624309392265195</v>
      </c>
      <c r="M108" s="11">
        <f t="shared" si="35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36"/>
        <v>0</v>
      </c>
      <c r="S108" s="11">
        <f t="shared" si="37"/>
        <v>-0.89953898626953765</v>
      </c>
      <c r="T108" s="11">
        <f t="shared" si="38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26"/>
        <v>0.28050060322318393</v>
      </c>
      <c r="E109" s="9">
        <f t="shared" si="27"/>
        <v>0.2822214350219619</v>
      </c>
      <c r="F109" s="9">
        <f t="shared" si="28"/>
        <v>0.43727796175485434</v>
      </c>
      <c r="G109" s="9">
        <f t="shared" si="29"/>
        <v>1.086887594000332</v>
      </c>
      <c r="H109" s="9">
        <f t="shared" si="30"/>
        <v>3.5650547218407835</v>
      </c>
      <c r="I109" s="9">
        <f t="shared" si="31"/>
        <v>3.5433169699607756</v>
      </c>
      <c r="J109" s="9">
        <f t="shared" si="32"/>
        <v>2.2868749112963931</v>
      </c>
      <c r="K109" s="11">
        <f t="shared" si="33"/>
        <v>0.29761904761904762</v>
      </c>
      <c r="L109" s="11">
        <f t="shared" si="34"/>
        <v>0.29940119760479045</v>
      </c>
      <c r="M109" s="11">
        <f t="shared" si="35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36"/>
        <v>0</v>
      </c>
      <c r="S109" s="11">
        <f t="shared" si="37"/>
        <v>-0.89989761599931062</v>
      </c>
      <c r="T109" s="11">
        <f t="shared" si="38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26"/>
        <v>0.43265706367306078</v>
      </c>
      <c r="E110" s="9">
        <f t="shared" si="27"/>
        <v>0.29326904274400217</v>
      </c>
      <c r="F110" s="9">
        <f t="shared" si="28"/>
        <v>0.2740738935829371</v>
      </c>
      <c r="G110" s="9">
        <f t="shared" si="29"/>
        <v>1.0855127260095134</v>
      </c>
      <c r="H110" s="9">
        <f t="shared" si="30"/>
        <v>2.3112993730194926</v>
      </c>
      <c r="I110" s="9">
        <f t="shared" si="31"/>
        <v>3.4098382517411197</v>
      </c>
      <c r="J110" s="9">
        <f t="shared" si="32"/>
        <v>3.6486510514632124</v>
      </c>
      <c r="K110" s="11">
        <f t="shared" si="33"/>
        <v>0.45289855072463764</v>
      </c>
      <c r="L110" s="11">
        <f t="shared" si="34"/>
        <v>0.3105590062111801</v>
      </c>
      <c r="M110" s="11">
        <f t="shared" si="35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36"/>
        <v>0</v>
      </c>
      <c r="S110" s="11">
        <f t="shared" si="37"/>
        <v>-0.89676855228912544</v>
      </c>
      <c r="T110" s="11">
        <f t="shared" si="38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26"/>
        <v>0.5246836613065996</v>
      </c>
      <c r="E111" s="9">
        <f t="shared" si="27"/>
        <v>0.26205710518016068</v>
      </c>
      <c r="F111" s="9">
        <f t="shared" si="28"/>
        <v>0.21325923351323972</v>
      </c>
      <c r="G111" s="9">
        <f t="shared" si="29"/>
        <v>1.0914582058002553</v>
      </c>
      <c r="H111" s="9">
        <f t="shared" si="30"/>
        <v>1.9059103108142119</v>
      </c>
      <c r="I111" s="9">
        <f t="shared" si="31"/>
        <v>3.8159621709646592</v>
      </c>
      <c r="J111" s="9">
        <f t="shared" si="32"/>
        <v>4.6891287356048634</v>
      </c>
      <c r="K111" s="11">
        <f t="shared" si="33"/>
        <v>0.54644808743169393</v>
      </c>
      <c r="L111" s="11">
        <f t="shared" si="34"/>
        <v>0.27932960893854747</v>
      </c>
      <c r="M111" s="11">
        <f t="shared" si="35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36"/>
        <v>0</v>
      </c>
      <c r="S111" s="11">
        <f t="shared" si="37"/>
        <v>-0.93811326218593916</v>
      </c>
      <c r="T111" s="11">
        <f t="shared" si="38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26"/>
        <v>0.54542302361086026</v>
      </c>
      <c r="E112" s="9">
        <f t="shared" si="27"/>
        <v>0.26063574687194585</v>
      </c>
      <c r="F112" s="9">
        <f t="shared" si="28"/>
        <v>0.19394122951719392</v>
      </c>
      <c r="G112" s="9">
        <f t="shared" si="29"/>
        <v>1.0995241264848337</v>
      </c>
      <c r="H112" s="9">
        <f t="shared" si="30"/>
        <v>1.8334392878755044</v>
      </c>
      <c r="I112" s="9">
        <f t="shared" si="31"/>
        <v>3.8367722463308711</v>
      </c>
      <c r="J112" s="9">
        <f t="shared" si="32"/>
        <v>5.1562011981126723</v>
      </c>
      <c r="K112" s="11">
        <f t="shared" si="33"/>
        <v>0.56882821387940841</v>
      </c>
      <c r="L112" s="11">
        <f t="shared" si="34"/>
        <v>0.27932960893854747</v>
      </c>
      <c r="M112" s="11">
        <f t="shared" si="35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36"/>
        <v>0</v>
      </c>
      <c r="S112" s="11">
        <f t="shared" si="37"/>
        <v>-0.96289132103494623</v>
      </c>
      <c r="T112" s="11">
        <f t="shared" si="38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26"/>
        <v>0.27458616704409422</v>
      </c>
      <c r="E113" s="9">
        <f t="shared" si="27"/>
        <v>0.31918653321122126</v>
      </c>
      <c r="F113" s="9">
        <f t="shared" si="28"/>
        <v>0.40622729974468441</v>
      </c>
      <c r="G113" s="9">
        <f t="shared" si="29"/>
        <v>1.0827229733087571</v>
      </c>
      <c r="H113" s="9">
        <f t="shared" si="30"/>
        <v>3.6418440548733679</v>
      </c>
      <c r="I113" s="9">
        <f t="shared" si="31"/>
        <v>3.1329642574182519</v>
      </c>
      <c r="J113" s="9">
        <f t="shared" si="32"/>
        <v>2.4616760139668217</v>
      </c>
      <c r="K113" s="11">
        <f t="shared" si="33"/>
        <v>0.29069767441860467</v>
      </c>
      <c r="L113" s="11">
        <f t="shared" si="34"/>
        <v>0.33670033670033667</v>
      </c>
      <c r="M113" s="11">
        <f t="shared" si="35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36"/>
        <v>0</v>
      </c>
      <c r="S113" s="11">
        <f t="shared" si="37"/>
        <v>-0.88763141105655885</v>
      </c>
      <c r="T113" s="11">
        <f t="shared" si="38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26"/>
        <v>0.40844040808719739</v>
      </c>
      <c r="E114" s="9">
        <f t="shared" si="27"/>
        <v>0.27763864730119081</v>
      </c>
      <c r="F114" s="9">
        <f t="shared" si="28"/>
        <v>0.31392094461161191</v>
      </c>
      <c r="G114" s="9">
        <f t="shared" si="29"/>
        <v>1.0840850144011858</v>
      </c>
      <c r="H114" s="9">
        <f t="shared" si="30"/>
        <v>2.448337579239984</v>
      </c>
      <c r="I114" s="9">
        <f t="shared" si="31"/>
        <v>3.6018040345628459</v>
      </c>
      <c r="J114" s="9">
        <f t="shared" si="32"/>
        <v>3.1855153890327905</v>
      </c>
      <c r="K114" s="11">
        <f t="shared" si="33"/>
        <v>0.42808219178082196</v>
      </c>
      <c r="L114" s="11">
        <f t="shared" si="34"/>
        <v>0.29411764705882354</v>
      </c>
      <c r="M114" s="11">
        <f t="shared" si="35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36"/>
        <v>0</v>
      </c>
      <c r="S114" s="11">
        <f t="shared" si="37"/>
        <v>-0.88983738871463425</v>
      </c>
      <c r="T114" s="11">
        <f t="shared" si="38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26"/>
        <v>0.23239584154791967</v>
      </c>
      <c r="E115" s="9">
        <f t="shared" si="27"/>
        <v>0.3217671522491336</v>
      </c>
      <c r="F115" s="9">
        <f t="shared" si="28"/>
        <v>0.44583700620294653</v>
      </c>
      <c r="G115" s="9">
        <f t="shared" si="29"/>
        <v>1.0865141399692522</v>
      </c>
      <c r="H115" s="9">
        <f t="shared" si="30"/>
        <v>4.3030029855065264</v>
      </c>
      <c r="I115" s="9">
        <f t="shared" si="31"/>
        <v>3.1078374315403496</v>
      </c>
      <c r="J115" s="9">
        <f t="shared" si="32"/>
        <v>2.2429721761248249</v>
      </c>
      <c r="K115" s="11">
        <f t="shared" si="33"/>
        <v>0.24752475247524752</v>
      </c>
      <c r="L115" s="11">
        <f t="shared" si="34"/>
        <v>0.3401360544217687</v>
      </c>
      <c r="M115" s="11">
        <f t="shared" si="35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36"/>
        <v>0</v>
      </c>
      <c r="S115" s="11">
        <f t="shared" si="37"/>
        <v>-0.90768225263613234</v>
      </c>
      <c r="T115" s="11">
        <f t="shared" si="38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26"/>
        <v>0.3450620009353299</v>
      </c>
      <c r="E116" s="9">
        <f t="shared" si="27"/>
        <v>0.30210742440628596</v>
      </c>
      <c r="F116" s="9">
        <f t="shared" si="28"/>
        <v>0.35283057465838424</v>
      </c>
      <c r="G116" s="9">
        <f t="shared" si="29"/>
        <v>1.0814985250173481</v>
      </c>
      <c r="H116" s="9">
        <f t="shared" si="30"/>
        <v>2.898029911405446</v>
      </c>
      <c r="I116" s="9">
        <f t="shared" si="31"/>
        <v>3.3100808494370551</v>
      </c>
      <c r="J116" s="9">
        <f t="shared" si="32"/>
        <v>2.8342214984294225</v>
      </c>
      <c r="K116" s="11">
        <f t="shared" si="33"/>
        <v>0.36297640653357532</v>
      </c>
      <c r="L116" s="11">
        <f t="shared" si="34"/>
        <v>0.31887755102040816</v>
      </c>
      <c r="M116" s="11">
        <f t="shared" si="35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36"/>
        <v>0</v>
      </c>
      <c r="S116" s="11">
        <f t="shared" si="37"/>
        <v>-0.87876844598984372</v>
      </c>
      <c r="T116" s="11">
        <f t="shared" si="38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26"/>
        <v>0.15084132628848326</v>
      </c>
      <c r="E117" s="9">
        <f t="shared" si="27"/>
        <v>0.22726199954269863</v>
      </c>
      <c r="F117" s="9">
        <f t="shared" si="28"/>
        <v>0.621896674168818</v>
      </c>
      <c r="G117" s="9">
        <f t="shared" si="29"/>
        <v>1.1258965889593213</v>
      </c>
      <c r="H117" s="9">
        <f t="shared" si="30"/>
        <v>6.6294829447966075</v>
      </c>
      <c r="I117" s="9">
        <f t="shared" si="31"/>
        <v>4.400207698657149</v>
      </c>
      <c r="J117" s="9">
        <f t="shared" si="32"/>
        <v>1.6079841580380334</v>
      </c>
      <c r="K117" s="11">
        <f t="shared" si="33"/>
        <v>0.16666666666666666</v>
      </c>
      <c r="L117" s="11">
        <f t="shared" si="34"/>
        <v>0.24875621890547267</v>
      </c>
      <c r="M117" s="11">
        <f t="shared" si="35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36"/>
        <v>0</v>
      </c>
      <c r="S117" s="11">
        <f t="shared" si="37"/>
        <v>-1.0497915133676732</v>
      </c>
      <c r="T117" s="11">
        <f t="shared" si="38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26"/>
        <v>0.82285045103934573</v>
      </c>
      <c r="E118" s="9">
        <f t="shared" si="27"/>
        <v>0.11882886248145018</v>
      </c>
      <c r="F118" s="9">
        <f t="shared" si="28"/>
        <v>5.8320686479204256E-2</v>
      </c>
      <c r="G118" s="9">
        <f t="shared" si="29"/>
        <v>1.1960425611354086</v>
      </c>
      <c r="H118" s="9">
        <f t="shared" si="30"/>
        <v>1.2152876610043732</v>
      </c>
      <c r="I118" s="9">
        <f t="shared" si="31"/>
        <v>8.4154638790395335</v>
      </c>
      <c r="J118" s="9">
        <f t="shared" si="32"/>
        <v>17.146574575328014</v>
      </c>
      <c r="K118" s="11">
        <f t="shared" si="33"/>
        <v>0.84745762711864414</v>
      </c>
      <c r="L118" s="11">
        <f t="shared" si="34"/>
        <v>0.1388888888888889</v>
      </c>
      <c r="M118" s="11">
        <f t="shared" si="35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36"/>
        <v>0</v>
      </c>
      <c r="S118" s="11">
        <f t="shared" si="37"/>
        <v>-1.3195274127173775</v>
      </c>
      <c r="T118" s="11">
        <f t="shared" si="38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9">
        <f t="shared" si="26"/>
        <v>0.4057038156175144</v>
      </c>
      <c r="E119" s="9">
        <f t="shared" si="27"/>
        <v>0.29523199333864508</v>
      </c>
      <c r="F119" s="9">
        <f t="shared" si="28"/>
        <v>0.29906419104384074</v>
      </c>
      <c r="G119" s="9">
        <f t="shared" si="29"/>
        <v>1.0850758087370425</v>
      </c>
      <c r="H119" s="9">
        <f t="shared" si="30"/>
        <v>2.4648523417950066</v>
      </c>
      <c r="I119" s="9">
        <f t="shared" si="31"/>
        <v>3.3871667792214937</v>
      </c>
      <c r="J119" s="9">
        <f t="shared" si="32"/>
        <v>3.3437637468720114</v>
      </c>
      <c r="K119" s="11">
        <f t="shared" si="33"/>
        <v>0.42553191489361702</v>
      </c>
      <c r="L119" s="11">
        <f t="shared" si="34"/>
        <v>0.3125</v>
      </c>
      <c r="M119" s="11">
        <f t="shared" si="35"/>
        <v>0.31645569620253161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-0.26996364126043637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0.24028750336654994</v>
      </c>
      <c r="Q119" s="11">
        <f>2*'OddsRatio_working_3-way'!K119*'OddsRatio_working_3-way'!L119*'OddsRatio_working_3-way'!M119</f>
        <v>8.4163748990034995E-2</v>
      </c>
      <c r="R119" s="11">
        <f t="shared" si="36"/>
        <v>0</v>
      </c>
      <c r="S119" s="11">
        <f t="shared" si="37"/>
        <v>-0.89007357525876019</v>
      </c>
      <c r="T119" s="11">
        <f t="shared" si="38"/>
        <v>-0.31175957101883012</v>
      </c>
      <c r="U119" s="11">
        <f>'OddsRatio_working_3-way'!S119-'OddsRatio_working_3-way'!R119^2/3</f>
        <v>-0.89007357525876019</v>
      </c>
      <c r="V119" s="11">
        <f>'OddsRatio_working_3-way'!S119*'OddsRatio_working_3-way'!R119/3-2*'OddsRatio_working_3-way'!R119^3/27-'OddsRatio_working_3-way'!T119</f>
        <v>0.31175957101883012</v>
      </c>
      <c r="W119" s="11">
        <f>'OddsRatio_working_3-way'!V119^2+4*'OddsRatio_working_3-way'!U119^3/27</f>
        <v>-7.2717256324292545E-3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0.16160581344298403</v>
      </c>
      <c r="Y119" s="11">
        <f>IF('OddsRatio_working_3-way'!W119&gt;=0,IF('OddsRatio_working_3-way'!V119+SQRT('OddsRatio_working_3-way'!W119)&gt;0,0,PI()),ACOS('OddsRatio_working_3-way'!V119/(2*'OddsRatio_working_3-way'!X119)))</f>
        <v>0.26699552389919168</v>
      </c>
      <c r="Z119" s="11">
        <f>'OddsRatio_working_3-way'!X119^(1/3)*COS('OddsRatio_working_3-way'!Y119/3)</f>
        <v>0.54253790436852134</v>
      </c>
      <c r="AA119" s="11">
        <f>'OddsRatio_working_3-way'!X119^(1/3)*COS(('OddsRatio_working_3-way'!Y119+2*PI())/3)</f>
        <v>-0.31319579987461293</v>
      </c>
      <c r="AB119" s="11">
        <f>'OddsRatio_working_3-way'!X119^(1/3)*COS(('OddsRatio_working_3-way'!Y119+4*PI())/3)</f>
        <v>-0.22934210449390832</v>
      </c>
      <c r="AC119" s="11">
        <f>'OddsRatio_working_3-way'!X119^(1/3)*SIN('OddsRatio_working_3-way'!Y119/3)</f>
        <v>4.8412953600594583E-2</v>
      </c>
      <c r="AD119" s="11">
        <f>'OddsRatio_working_3-way'!X119^(1/3)*SIN(('OddsRatio_working_3-way'!Y119+2*PI())/3)</f>
        <v>0.44564513089881458</v>
      </c>
      <c r="AE119" s="11">
        <f>'OddsRatio_working_3-way'!X119^(1/3)*SIN(('OddsRatio_working_3-way'!Y119+4*PI())/3)</f>
        <v>-0.49405808449940924</v>
      </c>
      <c r="AF119" s="11">
        <f>-'OddsRatio_working_3-way'!U119/(3*'OddsRatio_working_3-way'!X119^(1/3))*COS(('OddsRatio_working_3-way'!Y119)/3)</f>
        <v>0.54253790436852112</v>
      </c>
      <c r="AG119" s="11">
        <f>-'OddsRatio_working_3-way'!U119/(3*'OddsRatio_working_3-way'!X119^(1/3))*COS(('OddsRatio_working_3-way'!Y119+2*PI())/3)</f>
        <v>-0.31319579987461277</v>
      </c>
      <c r="AH119" s="11">
        <f>-'OddsRatio_working_3-way'!U119/(3*'OddsRatio_working_3-way'!X119^(1/3))*COS(('OddsRatio_working_3-way'!Y119+4*PI())/3)</f>
        <v>-0.22934210449390821</v>
      </c>
      <c r="AI119" s="11">
        <f>'OddsRatio_working_3-way'!U119/(3*'OddsRatio_working_3-way'!X119^(1/3))*SIN(('OddsRatio_working_3-way'!Y119)/3)</f>
        <v>-4.8412953600594562E-2</v>
      </c>
      <c r="AJ119" s="11">
        <f>'OddsRatio_working_3-way'!U119/(3*'OddsRatio_working_3-way'!X119^(1/3))*SIN(('OddsRatio_working_3-way'!Y119+2*PI())/3)</f>
        <v>-0.44564513089881436</v>
      </c>
      <c r="AK119" s="11">
        <f>'OddsRatio_working_3-way'!U119/(3*'OddsRatio_working_3-way'!X119^(1/3))*SIN(('OddsRatio_working_3-way'!Y119+4*PI())/3)</f>
        <v>0.49405808449940902</v>
      </c>
      <c r="AL119" s="11">
        <f>'OddsRatio_working_3-way'!Z119+'OddsRatio_working_3-way'!AF119</f>
        <v>1.0850758087370425</v>
      </c>
      <c r="AM119" s="11">
        <f>'OddsRatio_working_3-way'!AA119+'OddsRatio_working_3-way'!AG119</f>
        <v>-0.62639159974922576</v>
      </c>
      <c r="AN119" s="11">
        <f>'OddsRatio_working_3-way'!AB119+'OddsRatio_working_3-way'!AH119</f>
        <v>-0.45868420898781653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1.0850758087370425</v>
      </c>
      <c r="AS119" s="11">
        <f>IF(('OddsRatio_working_3-way'!X119=0),IF(Q119&gt;0,-Q119^(1/3),(-Q119)^(1/3)),'OddsRatio_working_3-way'!AM119-'OddsRatio_working_3-way'!R119/3)</f>
        <v>-0.62639159974922576</v>
      </c>
      <c r="AT119" s="11">
        <f>IF(('OddsRatio_working_3-way'!X119=0),IF(Q119&gt;0,-Q119^(1/3),(-Q119)^(1/3)),'OddsRatio_working_3-way'!AN119-'OddsRatio_working_3-way'!R119/3)</f>
        <v>-0.45868420898781653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9">
        <f t="shared" si="26"/>
        <v>0.5338893066141408</v>
      </c>
      <c r="E120" s="9">
        <f t="shared" si="27"/>
        <v>0.25479596519408521</v>
      </c>
      <c r="F120" s="9">
        <f t="shared" si="28"/>
        <v>0.21131472819177383</v>
      </c>
      <c r="G120" s="9">
        <f t="shared" si="29"/>
        <v>1.0913093023483529</v>
      </c>
      <c r="H120" s="9">
        <f t="shared" si="30"/>
        <v>1.8730474418786824</v>
      </c>
      <c r="I120" s="9">
        <f t="shared" si="31"/>
        <v>3.9247089302935865</v>
      </c>
      <c r="J120" s="9">
        <f t="shared" si="32"/>
        <v>4.7322778140313675</v>
      </c>
      <c r="K120" s="11">
        <f t="shared" si="33"/>
        <v>0.55555555555555558</v>
      </c>
      <c r="L120" s="11">
        <f t="shared" si="34"/>
        <v>0.27173913043478259</v>
      </c>
      <c r="M120" s="11">
        <f t="shared" si="35"/>
        <v>0.22624434389140272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-0.25044265197717885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0.23567119155354449</v>
      </c>
      <c r="Q120" s="11">
        <f>2*'OddsRatio_working_3-way'!K120*'OddsRatio_working_3-way'!L120*'OddsRatio_working_3-way'!M120</f>
        <v>6.8310490305375213E-2</v>
      </c>
      <c r="R120" s="11">
        <f t="shared" si="36"/>
        <v>0</v>
      </c>
      <c r="S120" s="11">
        <f t="shared" si="37"/>
        <v>-0.94101859125425491</v>
      </c>
      <c r="T120" s="11">
        <f t="shared" si="38"/>
        <v>-0.27275901195775504</v>
      </c>
      <c r="U120" s="11">
        <f>'OddsRatio_working_3-way'!S120-'OddsRatio_working_3-way'!R120^2/3</f>
        <v>-0.94101859125425491</v>
      </c>
      <c r="V120" s="11">
        <f>'OddsRatio_working_3-way'!S120*'OddsRatio_working_3-way'!R120/3-2*'OddsRatio_working_3-way'!R120^3/27-'OddsRatio_working_3-way'!T120</f>
        <v>0.27275901195775504</v>
      </c>
      <c r="W120" s="11">
        <f>'OddsRatio_working_3-way'!V120^2+4*'OddsRatio_working_3-way'!U120^3/27</f>
        <v>-4.9052448593304793E-2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0.17567720910627219</v>
      </c>
      <c r="Y120" s="11">
        <f>IF('OddsRatio_working_3-way'!W120&gt;=0,IF('OddsRatio_working_3-way'!V120+SQRT('OddsRatio_working_3-way'!W120)&gt;0,0,PI()),ACOS('OddsRatio_working_3-way'!V120/(2*'OddsRatio_working_3-way'!X120)))</f>
        <v>0.682009905023647</v>
      </c>
      <c r="Z120" s="11">
        <f>'OddsRatio_working_3-way'!X120^(1/3)*COS('OddsRatio_working_3-way'!Y120/3)</f>
        <v>0.54565465117417644</v>
      </c>
      <c r="AA120" s="11">
        <f>'OddsRatio_working_3-way'!X120^(1/3)*COS(('OddsRatio_working_3-way'!Y120+2*PI())/3)</f>
        <v>-0.38214520634112886</v>
      </c>
      <c r="AB120" s="11">
        <f>'OddsRatio_working_3-way'!X120^(1/3)*COS(('OddsRatio_working_3-way'!Y120+4*PI())/3)</f>
        <v>-0.16350944483304741</v>
      </c>
      <c r="AC120" s="11">
        <f>'OddsRatio_working_3-way'!X120^(1/3)*SIN('OddsRatio_working_3-way'!Y120/3)</f>
        <v>0.12622941576116964</v>
      </c>
      <c r="AD120" s="11">
        <f>'OddsRatio_working_3-way'!X120^(1/3)*SIN(('OddsRatio_working_3-way'!Y120+2*PI())/3)</f>
        <v>0.40943608172938833</v>
      </c>
      <c r="AE120" s="11">
        <f>'OddsRatio_working_3-way'!X120^(1/3)*SIN(('OddsRatio_working_3-way'!Y120+4*PI())/3)</f>
        <v>-0.53566549749055792</v>
      </c>
      <c r="AF120" s="11">
        <f>-'OddsRatio_working_3-way'!U120/(3*'OddsRatio_working_3-way'!X120^(1/3))*COS(('OddsRatio_working_3-way'!Y120)/3)</f>
        <v>0.54565465117417644</v>
      </c>
      <c r="AG120" s="11">
        <f>-'OddsRatio_working_3-way'!U120/(3*'OddsRatio_working_3-way'!X120^(1/3))*COS(('OddsRatio_working_3-way'!Y120+2*PI())/3)</f>
        <v>-0.38214520634112886</v>
      </c>
      <c r="AH120" s="11">
        <f>-'OddsRatio_working_3-way'!U120/(3*'OddsRatio_working_3-way'!X120^(1/3))*COS(('OddsRatio_working_3-way'!Y120+4*PI())/3)</f>
        <v>-0.16350944483304741</v>
      </c>
      <c r="AI120" s="11">
        <f>'OddsRatio_working_3-way'!U120/(3*'OddsRatio_working_3-way'!X120^(1/3))*SIN(('OddsRatio_working_3-way'!Y120)/3)</f>
        <v>-0.12622941576116964</v>
      </c>
      <c r="AJ120" s="11">
        <f>'OddsRatio_working_3-way'!U120/(3*'OddsRatio_working_3-way'!X120^(1/3))*SIN(('OddsRatio_working_3-way'!Y120+2*PI())/3)</f>
        <v>-0.40943608172938833</v>
      </c>
      <c r="AK120" s="11">
        <f>'OddsRatio_working_3-way'!U120/(3*'OddsRatio_working_3-way'!X120^(1/3))*SIN(('OddsRatio_working_3-way'!Y120+4*PI())/3)</f>
        <v>0.53566549749055792</v>
      </c>
      <c r="AL120" s="11">
        <f>'OddsRatio_working_3-way'!Z120+'OddsRatio_working_3-way'!AF120</f>
        <v>1.0913093023483529</v>
      </c>
      <c r="AM120" s="11">
        <f>'OddsRatio_working_3-way'!AA120+'OddsRatio_working_3-way'!AG120</f>
        <v>-0.76429041268225772</v>
      </c>
      <c r="AN120" s="11">
        <f>'OddsRatio_working_3-way'!AB120+'OddsRatio_working_3-way'!AH120</f>
        <v>-0.32701888966609483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1.0913093023483529</v>
      </c>
      <c r="AS120" s="11">
        <f>IF(('OddsRatio_working_3-way'!X120=0),IF(Q120&gt;0,-Q120^(1/3),(-Q120)^(1/3)),'OddsRatio_working_3-way'!AM120-'OddsRatio_working_3-way'!R120/3)</f>
        <v>-0.76429041268225772</v>
      </c>
      <c r="AT120" s="11">
        <f>IF(('OddsRatio_working_3-way'!X120=0),IF(Q120&gt;0,-Q120^(1/3),(-Q120)^(1/3)),'OddsRatio_working_3-way'!AN120-'OddsRatio_working_3-way'!R120/3)</f>
        <v>-0.32701888966609483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9">
        <f t="shared" si="26"/>
        <v>0.39515586935630603</v>
      </c>
      <c r="E121" s="9">
        <f t="shared" si="27"/>
        <v>0.28776243871381263</v>
      </c>
      <c r="F121" s="9">
        <f t="shared" si="28"/>
        <v>0.31708169192988134</v>
      </c>
      <c r="G121" s="9">
        <f t="shared" si="29"/>
        <v>1.0855652207327668</v>
      </c>
      <c r="H121" s="9">
        <f t="shared" si="30"/>
        <v>2.5306469612332019</v>
      </c>
      <c r="I121" s="9">
        <f t="shared" si="31"/>
        <v>3.4750887032707092</v>
      </c>
      <c r="J121" s="9">
        <f t="shared" si="32"/>
        <v>3.1537613979338093</v>
      </c>
      <c r="K121" s="11">
        <f t="shared" si="33"/>
        <v>0.41493775933609955</v>
      </c>
      <c r="L121" s="11">
        <f t="shared" si="34"/>
        <v>0.3048780487804878</v>
      </c>
      <c r="M121" s="11">
        <f t="shared" si="35"/>
        <v>0.33512064343163539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-0.27039952376985876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0.24054682355418214</v>
      </c>
      <c r="Q121" s="11">
        <f>2*'OddsRatio_working_3-way'!K121*'OddsRatio_working_3-way'!L121*'OddsRatio_working_3-way'!M121</f>
        <v>8.4789151763899229E-2</v>
      </c>
      <c r="R121" s="11">
        <f t="shared" si="36"/>
        <v>0</v>
      </c>
      <c r="S121" s="11">
        <f t="shared" si="37"/>
        <v>-0.8895978077199399</v>
      </c>
      <c r="T121" s="11">
        <f t="shared" si="38"/>
        <v>-0.31356990050050754</v>
      </c>
      <c r="U121" s="11">
        <f>'OddsRatio_working_3-way'!S121-'OddsRatio_working_3-way'!R121^2/3</f>
        <v>-0.8895978077199399</v>
      </c>
      <c r="V121" s="11">
        <f>'OddsRatio_working_3-way'!S121*'OddsRatio_working_3-way'!R121/3-2*'OddsRatio_working_3-way'!R121^3/27-'OddsRatio_working_3-way'!T121</f>
        <v>0.31356990050050754</v>
      </c>
      <c r="W121" s="11">
        <f>'OddsRatio_working_3-way'!V121^2+4*'OddsRatio_working_3-way'!U121^3/27</f>
        <v>-5.9722437690466201E-3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0.16147625697679582</v>
      </c>
      <c r="Y121" s="11">
        <f>IF('OddsRatio_working_3-way'!W121&gt;=0,IF('OddsRatio_working_3-way'!V121+SQRT('OddsRatio_working_3-way'!W121)&gt;0,0,PI()),ACOS('OddsRatio_working_3-way'!V121/(2*'OddsRatio_working_3-way'!X121)))</f>
        <v>0.24163768701452049</v>
      </c>
      <c r="Z121" s="11">
        <f>'OddsRatio_working_3-way'!X121^(1/3)*COS('OddsRatio_working_3-way'!Y121/3)</f>
        <v>0.54278261036638342</v>
      </c>
      <c r="AA121" s="11">
        <f>'OddsRatio_working_3-way'!X121^(1/3)*COS(('OddsRatio_working_3-way'!Y121+2*PI())/3)</f>
        <v>-0.30933508389428077</v>
      </c>
      <c r="AB121" s="11">
        <f>'OddsRatio_working_3-way'!X121^(1/3)*COS(('OddsRatio_working_3-way'!Y121+4*PI())/3)</f>
        <v>-0.23344752647210246</v>
      </c>
      <c r="AC121" s="11">
        <f>'OddsRatio_working_3-way'!X121^(1/3)*SIN('OddsRatio_working_3-way'!Y121/3)</f>
        <v>4.3813701705837794E-2</v>
      </c>
      <c r="AD121" s="11">
        <f>'OddsRatio_working_3-way'!X121^(1/3)*SIN(('OddsRatio_working_3-way'!Y121+2*PI())/3)</f>
        <v>0.44815667845679996</v>
      </c>
      <c r="AE121" s="11">
        <f>'OddsRatio_working_3-way'!X121^(1/3)*SIN(('OddsRatio_working_3-way'!Y121+4*PI())/3)</f>
        <v>-0.49197038016263778</v>
      </c>
      <c r="AF121" s="11">
        <f>-'OddsRatio_working_3-way'!U121/(3*'OddsRatio_working_3-way'!X121^(1/3))*COS(('OddsRatio_working_3-way'!Y121)/3)</f>
        <v>0.54278261036638342</v>
      </c>
      <c r="AG121" s="11">
        <f>-'OddsRatio_working_3-way'!U121/(3*'OddsRatio_working_3-way'!X121^(1/3))*COS(('OddsRatio_working_3-way'!Y121+2*PI())/3)</f>
        <v>-0.30933508389428077</v>
      </c>
      <c r="AH121" s="11">
        <f>-'OddsRatio_working_3-way'!U121/(3*'OddsRatio_working_3-way'!X121^(1/3))*COS(('OddsRatio_working_3-way'!Y121+4*PI())/3)</f>
        <v>-0.23344752647210246</v>
      </c>
      <c r="AI121" s="11">
        <f>'OddsRatio_working_3-way'!U121/(3*'OddsRatio_working_3-way'!X121^(1/3))*SIN(('OddsRatio_working_3-way'!Y121)/3)</f>
        <v>-4.3813701705837794E-2</v>
      </c>
      <c r="AJ121" s="11">
        <f>'OddsRatio_working_3-way'!U121/(3*'OddsRatio_working_3-way'!X121^(1/3))*SIN(('OddsRatio_working_3-way'!Y121+2*PI())/3)</f>
        <v>-0.44815667845679996</v>
      </c>
      <c r="AK121" s="11">
        <f>'OddsRatio_working_3-way'!U121/(3*'OddsRatio_working_3-way'!X121^(1/3))*SIN(('OddsRatio_working_3-way'!Y121+4*PI())/3)</f>
        <v>0.49197038016263778</v>
      </c>
      <c r="AL121" s="11">
        <f>'OddsRatio_working_3-way'!Z121+'OddsRatio_working_3-way'!AF121</f>
        <v>1.0855652207327668</v>
      </c>
      <c r="AM121" s="11">
        <f>'OddsRatio_working_3-way'!AA121+'OddsRatio_working_3-way'!AG121</f>
        <v>-0.61867016778856154</v>
      </c>
      <c r="AN121" s="11">
        <f>'OddsRatio_working_3-way'!AB121+'OddsRatio_working_3-way'!AH121</f>
        <v>-0.46689505294420491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1.0855652207327668</v>
      </c>
      <c r="AS121" s="11">
        <f>IF(('OddsRatio_working_3-way'!X121=0),IF(Q121&gt;0,-Q121^(1/3),(-Q121)^(1/3)),'OddsRatio_working_3-way'!AM121-'OddsRatio_working_3-way'!R121/3)</f>
        <v>-0.61867016778856154</v>
      </c>
      <c r="AT121" s="11">
        <f>IF(('OddsRatio_working_3-way'!X121=0),IF(Q121&gt;0,-Q121^(1/3),(-Q121)^(1/3)),'OddsRatio_working_3-way'!AN121-'OddsRatio_working_3-way'!R121/3)</f>
        <v>-0.46689505294420491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9">
        <f t="shared" si="26"/>
        <v>0.64506875793066554</v>
      </c>
      <c r="E122" s="9">
        <f t="shared" si="27"/>
        <v>0.20956955788277393</v>
      </c>
      <c r="F122" s="9">
        <f t="shared" si="28"/>
        <v>0.14536168418656034</v>
      </c>
      <c r="G122" s="9">
        <f t="shared" si="29"/>
        <v>1.1093192358082142</v>
      </c>
      <c r="H122" s="9">
        <f t="shared" si="30"/>
        <v>1.5502223409608744</v>
      </c>
      <c r="I122" s="9">
        <f t="shared" si="31"/>
        <v>4.7716854017479289</v>
      </c>
      <c r="J122" s="9">
        <f t="shared" si="32"/>
        <v>6.8793919497835363</v>
      </c>
      <c r="K122" s="11">
        <f t="shared" si="33"/>
        <v>0.66844919786096257</v>
      </c>
      <c r="L122" s="11">
        <f t="shared" si="34"/>
        <v>0.22727272727272727</v>
      </c>
      <c r="M122" s="11">
        <f t="shared" si="35"/>
        <v>0.15873015873015872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-0.21553194280467003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0.22175536881419239</v>
      </c>
      <c r="Q122" s="11">
        <f>2*'OddsRatio_working_3-way'!K122*'OddsRatio_working_3-way'!L122*'OddsRatio_working_3-way'!M122</f>
        <v>4.8228657854326305E-2</v>
      </c>
      <c r="R122" s="11">
        <f t="shared" si="36"/>
        <v>0</v>
      </c>
      <c r="S122" s="11">
        <f t="shared" si="37"/>
        <v>-1.0288747270058363</v>
      </c>
      <c r="T122" s="11">
        <f t="shared" si="38"/>
        <v>-0.22376570835272641</v>
      </c>
      <c r="U122" s="11">
        <f>'OddsRatio_working_3-way'!S122-'OddsRatio_working_3-way'!R122^2/3</f>
        <v>-1.0288747270058363</v>
      </c>
      <c r="V122" s="11">
        <f>'OddsRatio_working_3-way'!S122*'OddsRatio_working_3-way'!R122/3-2*'OddsRatio_working_3-way'!R122^3/27-'OddsRatio_working_3-way'!T122</f>
        <v>0.22376570835272641</v>
      </c>
      <c r="W122" s="11">
        <f>'OddsRatio_working_3-way'!V122^2+4*'OddsRatio_working_3-way'!U122^3/27</f>
        <v>-0.11128438997222961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0.2008453896700314</v>
      </c>
      <c r="Y122" s="11">
        <f>IF('OddsRatio_working_3-way'!W122&gt;=0,IF('OddsRatio_working_3-way'!V122+SQRT('OddsRatio_working_3-way'!W122)&gt;0,0,PI()),ACOS('OddsRatio_working_3-way'!V122/(2*'OddsRatio_working_3-way'!X122)))</f>
        <v>0.97995537315623638</v>
      </c>
      <c r="Z122" s="11">
        <f>'OddsRatio_working_3-way'!X122^(1/3)*COS('OddsRatio_working_3-way'!Y122/3)</f>
        <v>0.55465961790410712</v>
      </c>
      <c r="AA122" s="11">
        <f>'OddsRatio_working_3-way'!X122^(1/3)*COS(('OddsRatio_working_3-way'!Y122+2*PI())/3)</f>
        <v>-0.44006644573465226</v>
      </c>
      <c r="AB122" s="11">
        <f>'OddsRatio_working_3-way'!X122^(1/3)*COS(('OddsRatio_working_3-way'!Y122+4*PI())/3)</f>
        <v>-0.11459317216945508</v>
      </c>
      <c r="AC122" s="11">
        <f>'OddsRatio_working_3-way'!X122^(1/3)*SIN('OddsRatio_working_3-way'!Y122/3)</f>
        <v>0.18791208210689536</v>
      </c>
      <c r="AD122" s="11">
        <f>'OddsRatio_working_3-way'!X122^(1/3)*SIN(('OddsRatio_working_3-way'!Y122+2*PI())/3)</f>
        <v>0.3863932785048792</v>
      </c>
      <c r="AE122" s="11">
        <f>'OddsRatio_working_3-way'!X122^(1/3)*SIN(('OddsRatio_working_3-way'!Y122+4*PI())/3)</f>
        <v>-0.57430536061177451</v>
      </c>
      <c r="AF122" s="11">
        <f>-'OddsRatio_working_3-way'!U122/(3*'OddsRatio_working_3-way'!X122^(1/3))*COS(('OddsRatio_working_3-way'!Y122)/3)</f>
        <v>0.55465961790410712</v>
      </c>
      <c r="AG122" s="11">
        <f>-'OddsRatio_working_3-way'!U122/(3*'OddsRatio_working_3-way'!X122^(1/3))*COS(('OddsRatio_working_3-way'!Y122+2*PI())/3)</f>
        <v>-0.44006644573465226</v>
      </c>
      <c r="AH122" s="11">
        <f>-'OddsRatio_working_3-way'!U122/(3*'OddsRatio_working_3-way'!X122^(1/3))*COS(('OddsRatio_working_3-way'!Y122+4*PI())/3)</f>
        <v>-0.11459317216945508</v>
      </c>
      <c r="AI122" s="11">
        <f>'OddsRatio_working_3-way'!U122/(3*'OddsRatio_working_3-way'!X122^(1/3))*SIN(('OddsRatio_working_3-way'!Y122)/3)</f>
        <v>-0.18791208210689536</v>
      </c>
      <c r="AJ122" s="11">
        <f>'OddsRatio_working_3-way'!U122/(3*'OddsRatio_working_3-way'!X122^(1/3))*SIN(('OddsRatio_working_3-way'!Y122+2*PI())/3)</f>
        <v>-0.3863932785048792</v>
      </c>
      <c r="AK122" s="11">
        <f>'OddsRatio_working_3-way'!U122/(3*'OddsRatio_working_3-way'!X122^(1/3))*SIN(('OddsRatio_working_3-way'!Y122+4*PI())/3)</f>
        <v>0.57430536061177451</v>
      </c>
      <c r="AL122" s="11">
        <f>'OddsRatio_working_3-way'!Z122+'OddsRatio_working_3-way'!AF122</f>
        <v>1.1093192358082142</v>
      </c>
      <c r="AM122" s="11">
        <f>'OddsRatio_working_3-way'!AA122+'OddsRatio_working_3-way'!AG122</f>
        <v>-0.88013289146930451</v>
      </c>
      <c r="AN122" s="11">
        <f>'OddsRatio_working_3-way'!AB122+'OddsRatio_working_3-way'!AH122</f>
        <v>-0.22918634433891016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1.1093192358082142</v>
      </c>
      <c r="AS122" s="11">
        <f>IF(('OddsRatio_working_3-way'!X122=0),IF(Q122&gt;0,-Q122^(1/3),(-Q122)^(1/3)),'OddsRatio_working_3-way'!AM122-'OddsRatio_working_3-way'!R122/3)</f>
        <v>-0.88013289146930451</v>
      </c>
      <c r="AT122" s="11">
        <f>IF(('OddsRatio_working_3-way'!X122=0),IF(Q122&gt;0,-Q122^(1/3),(-Q122)^(1/3)),'OddsRatio_working_3-way'!AN122-'OddsRatio_working_3-way'!R122/3)</f>
        <v>-0.22918634433891016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9">
        <f t="shared" si="26"/>
        <v>0.42232074095236066</v>
      </c>
      <c r="E123" s="9">
        <f t="shared" si="27"/>
        <v>0.28792668671757554</v>
      </c>
      <c r="F123" s="9">
        <f t="shared" si="28"/>
        <v>0.2897525723300638</v>
      </c>
      <c r="G123" s="9">
        <f t="shared" si="29"/>
        <v>1.0942948390267269</v>
      </c>
      <c r="H123" s="9">
        <f t="shared" si="30"/>
        <v>2.3678685487834086</v>
      </c>
      <c r="I123" s="9">
        <f t="shared" si="31"/>
        <v>3.4731063362004031</v>
      </c>
      <c r="J123" s="9">
        <f t="shared" si="32"/>
        <v>3.4512204394198687</v>
      </c>
      <c r="K123" s="11">
        <f t="shared" si="33"/>
        <v>0.44444444444444442</v>
      </c>
      <c r="L123" s="11">
        <f t="shared" si="34"/>
        <v>0.30674846625766872</v>
      </c>
      <c r="M123" s="11">
        <f t="shared" si="35"/>
        <v>0.30864197530864196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-0.26626945054575124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0.24194837873547251</v>
      </c>
      <c r="Q123" s="11">
        <f>2*'OddsRatio_working_3-way'!K123*'OddsRatio_working_3-way'!L123*'OddsRatio_working_3-way'!M123</f>
        <v>8.4155957821033925E-2</v>
      </c>
      <c r="R123" s="11">
        <f t="shared" si="36"/>
        <v>0</v>
      </c>
      <c r="S123" s="11">
        <f t="shared" si="37"/>
        <v>-0.90865992414665009</v>
      </c>
      <c r="T123" s="11">
        <f t="shared" si="38"/>
        <v>-0.31605562579013918</v>
      </c>
      <c r="U123" s="11">
        <f>'OddsRatio_working_3-way'!S123-'OddsRatio_working_3-way'!R123^2/3</f>
        <v>-0.90865992414665009</v>
      </c>
      <c r="V123" s="11">
        <f>'OddsRatio_working_3-way'!S123*'OddsRatio_working_3-way'!R123/3-2*'OddsRatio_working_3-way'!R123^3/27-'OddsRatio_working_3-way'!T123</f>
        <v>0.31605562579013918</v>
      </c>
      <c r="W123" s="11">
        <f>'OddsRatio_working_3-way'!V123^2+4*'OddsRatio_working_3-way'!U123^3/27</f>
        <v>-1.1256508027736728E-2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0.16669408104468889</v>
      </c>
      <c r="Y123" s="11">
        <f>IF('OddsRatio_working_3-way'!W123&gt;=0,IF('OddsRatio_working_3-way'!V123+SQRT('OddsRatio_working_3-way'!W123)&gt;0,0,PI()),ACOS('OddsRatio_working_3-way'!V123/(2*'OddsRatio_working_3-way'!X123)))</f>
        <v>0.32386999261615634</v>
      </c>
      <c r="Z123" s="11">
        <f>'OddsRatio_working_3-way'!X123^(1/3)*COS('OddsRatio_working_3-way'!Y123/3)</f>
        <v>0.54714741951336354</v>
      </c>
      <c r="AA123" s="11">
        <f>'OddsRatio_working_3-way'!X123^(1/3)*COS(('OddsRatio_working_3-way'!Y123+2*PI())/3)</f>
        <v>-0.32492794061026437</v>
      </c>
      <c r="AB123" s="11">
        <f>'OddsRatio_working_3-way'!X123^(1/3)*COS(('OddsRatio_working_3-way'!Y123+4*PI())/3)</f>
        <v>-0.22221947890309932</v>
      </c>
      <c r="AC123" s="11">
        <f>'OddsRatio_working_3-way'!X123^(1/3)*SIN('OddsRatio_working_3-way'!Y123/3)</f>
        <v>5.9298758014684289E-2</v>
      </c>
      <c r="AD123" s="11">
        <f>'OddsRatio_working_3-way'!X123^(1/3)*SIN(('OddsRatio_working_3-way'!Y123+2*PI())/3)</f>
        <v>0.44419418590633225</v>
      </c>
      <c r="AE123" s="11">
        <f>'OddsRatio_working_3-way'!X123^(1/3)*SIN(('OddsRatio_working_3-way'!Y123+4*PI())/3)</f>
        <v>-0.5034929439210164</v>
      </c>
      <c r="AF123" s="11">
        <f>-'OddsRatio_working_3-way'!U123/(3*'OddsRatio_working_3-way'!X123^(1/3))*COS(('OddsRatio_working_3-way'!Y123)/3)</f>
        <v>0.54714741951336343</v>
      </c>
      <c r="AG123" s="11">
        <f>-'OddsRatio_working_3-way'!U123/(3*'OddsRatio_working_3-way'!X123^(1/3))*COS(('OddsRatio_working_3-way'!Y123+2*PI())/3)</f>
        <v>-0.32492794061026431</v>
      </c>
      <c r="AH123" s="11">
        <f>-'OddsRatio_working_3-way'!U123/(3*'OddsRatio_working_3-way'!X123^(1/3))*COS(('OddsRatio_working_3-way'!Y123+4*PI())/3)</f>
        <v>-0.22221947890309926</v>
      </c>
      <c r="AI123" s="11">
        <f>'OddsRatio_working_3-way'!U123/(3*'OddsRatio_working_3-way'!X123^(1/3))*SIN(('OddsRatio_working_3-way'!Y123)/3)</f>
        <v>-5.9298758014684282E-2</v>
      </c>
      <c r="AJ123" s="11">
        <f>'OddsRatio_working_3-way'!U123/(3*'OddsRatio_working_3-way'!X123^(1/3))*SIN(('OddsRatio_working_3-way'!Y123+2*PI())/3)</f>
        <v>-0.44419418590633214</v>
      </c>
      <c r="AK123" s="11">
        <f>'OddsRatio_working_3-way'!U123/(3*'OddsRatio_working_3-way'!X123^(1/3))*SIN(('OddsRatio_working_3-way'!Y123+4*PI())/3)</f>
        <v>0.50349294392101629</v>
      </c>
      <c r="AL123" s="11">
        <f>'OddsRatio_working_3-way'!Z123+'OddsRatio_working_3-way'!AF123</f>
        <v>1.0942948390267269</v>
      </c>
      <c r="AM123" s="11">
        <f>'OddsRatio_working_3-way'!AA123+'OddsRatio_working_3-way'!AG123</f>
        <v>-0.64985588122052862</v>
      </c>
      <c r="AN123" s="11">
        <f>'OddsRatio_working_3-way'!AB123+'OddsRatio_working_3-way'!AH123</f>
        <v>-0.44443895780619858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1.0942948390267269</v>
      </c>
      <c r="AS123" s="11">
        <f>IF(('OddsRatio_working_3-way'!X123=0),IF(Q123&gt;0,-Q123^(1/3),(-Q123)^(1/3)),'OddsRatio_working_3-way'!AM123-'OddsRatio_working_3-way'!R123/3)</f>
        <v>-0.64985588122052862</v>
      </c>
      <c r="AT123" s="11">
        <f>IF(('OddsRatio_working_3-way'!X123=0),IF(Q123&gt;0,-Q123^(1/3),(-Q123)^(1/3)),'OddsRatio_working_3-way'!AN123-'OddsRatio_working_3-way'!R123/3)</f>
        <v>-0.44443895780619858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9">
        <f t="shared" si="26"/>
        <v>0.41605531155759717</v>
      </c>
      <c r="E124" s="9">
        <f t="shared" si="27"/>
        <v>0.28201330939180141</v>
      </c>
      <c r="F124" s="9">
        <f t="shared" si="28"/>
        <v>0.30193137905060125</v>
      </c>
      <c r="G124" s="9">
        <f t="shared" si="29"/>
        <v>1.0880051006282505</v>
      </c>
      <c r="H124" s="9">
        <f t="shared" si="30"/>
        <v>2.4035265798104435</v>
      </c>
      <c r="I124" s="9">
        <f t="shared" si="31"/>
        <v>3.5459319354701053</v>
      </c>
      <c r="J124" s="9">
        <f t="shared" si="32"/>
        <v>3.3120108388350324</v>
      </c>
      <c r="K124" s="11">
        <f t="shared" si="33"/>
        <v>0.4366812227074236</v>
      </c>
      <c r="L124" s="11">
        <f t="shared" si="34"/>
        <v>0.29940119760479045</v>
      </c>
      <c r="M124" s="11">
        <f t="shared" si="35"/>
        <v>0.32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-0.26836911330178059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0.24077608974191358</v>
      </c>
      <c r="Q124" s="11">
        <f>2*'OddsRatio_working_3-way'!K124*'OddsRatio_working_3-way'!L124*'OddsRatio_working_3-way'!M124</f>
        <v>8.3675443872081187E-2</v>
      </c>
      <c r="R124" s="11">
        <f t="shared" si="36"/>
        <v>0</v>
      </c>
      <c r="S124" s="11">
        <f t="shared" si="37"/>
        <v>-0.8971825661292151</v>
      </c>
      <c r="T124" s="11">
        <f t="shared" si="38"/>
        <v>-0.31179237745585237</v>
      </c>
      <c r="U124" s="11">
        <f>'OddsRatio_working_3-way'!S124-'OddsRatio_working_3-way'!R124^2/3</f>
        <v>-0.8971825661292151</v>
      </c>
      <c r="V124" s="11">
        <f>'OddsRatio_working_3-way'!S124*'OddsRatio_working_3-way'!R124/3-2*'OddsRatio_working_3-way'!R124^3/27-'OddsRatio_working_3-way'!T124</f>
        <v>0.31179237745585237</v>
      </c>
      <c r="W124" s="11">
        <f>'OddsRatio_working_3-way'!V124^2+4*'OddsRatio_working_3-way'!U124^3/27</f>
        <v>-9.7744090271166956E-3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0.16354578538339762</v>
      </c>
      <c r="Y124" s="11">
        <f>IF('OddsRatio_working_3-way'!W124&gt;=0,IF('OddsRatio_working_3-way'!V124+SQRT('OddsRatio_working_3-way'!W124)&gt;0,0,PI()),ACOS('OddsRatio_working_3-way'!V124/(2*'OddsRatio_working_3-way'!X124)))</f>
        <v>0.30705917613162392</v>
      </c>
      <c r="Z124" s="11">
        <f>'OddsRatio_working_3-way'!X124^(1/3)*COS('OddsRatio_working_3-way'!Y124/3)</f>
        <v>0.54400255031412537</v>
      </c>
      <c r="AA124" s="11">
        <f>'OddsRatio_working_3-way'!X124^(1/3)*COS(('OddsRatio_working_3-way'!Y124+2*PI())/3)</f>
        <v>-0.32039094834359561</v>
      </c>
      <c r="AB124" s="11">
        <f>'OddsRatio_working_3-way'!X124^(1/3)*COS(('OddsRatio_working_3-way'!Y124+4*PI())/3)</f>
        <v>-0.22361160197052982</v>
      </c>
      <c r="AC124" s="11">
        <f>'OddsRatio_working_3-way'!X124^(1/3)*SIN('OddsRatio_working_3-way'!Y124/3)</f>
        <v>5.5875581680485793E-2</v>
      </c>
      <c r="AD124" s="11">
        <f>'OddsRatio_working_3-way'!X124^(1/3)*SIN(('OddsRatio_working_3-way'!Y124+2*PI())/3)</f>
        <v>0.44318223745531193</v>
      </c>
      <c r="AE124" s="11">
        <f>'OddsRatio_working_3-way'!X124^(1/3)*SIN(('OddsRatio_working_3-way'!Y124+4*PI())/3)</f>
        <v>-0.49905781913579755</v>
      </c>
      <c r="AF124" s="11">
        <f>-'OddsRatio_working_3-way'!U124/(3*'OddsRatio_working_3-way'!X124^(1/3))*COS(('OddsRatio_working_3-way'!Y124)/3)</f>
        <v>0.54400255031412525</v>
      </c>
      <c r="AG124" s="11">
        <f>-'OddsRatio_working_3-way'!U124/(3*'OddsRatio_working_3-way'!X124^(1/3))*COS(('OddsRatio_working_3-way'!Y124+2*PI())/3)</f>
        <v>-0.32039094834359555</v>
      </c>
      <c r="AH124" s="11">
        <f>-'OddsRatio_working_3-way'!U124/(3*'OddsRatio_working_3-way'!X124^(1/3))*COS(('OddsRatio_working_3-way'!Y124+4*PI())/3)</f>
        <v>-0.22361160197052979</v>
      </c>
      <c r="AI124" s="11">
        <f>'OddsRatio_working_3-way'!U124/(3*'OddsRatio_working_3-way'!X124^(1/3))*SIN(('OddsRatio_working_3-way'!Y124)/3)</f>
        <v>-5.5875581680485786E-2</v>
      </c>
      <c r="AJ124" s="11">
        <f>'OddsRatio_working_3-way'!U124/(3*'OddsRatio_working_3-way'!X124^(1/3))*SIN(('OddsRatio_working_3-way'!Y124+2*PI())/3)</f>
        <v>-0.44318223745531182</v>
      </c>
      <c r="AK124" s="11">
        <f>'OddsRatio_working_3-way'!U124/(3*'OddsRatio_working_3-way'!X124^(1/3))*SIN(('OddsRatio_working_3-way'!Y124+4*PI())/3)</f>
        <v>0.49905781913579744</v>
      </c>
      <c r="AL124" s="11">
        <f>'OddsRatio_working_3-way'!Z124+'OddsRatio_working_3-way'!AF124</f>
        <v>1.0880051006282505</v>
      </c>
      <c r="AM124" s="11">
        <f>'OddsRatio_working_3-way'!AA124+'OddsRatio_working_3-way'!AG124</f>
        <v>-0.64078189668719121</v>
      </c>
      <c r="AN124" s="11">
        <f>'OddsRatio_working_3-way'!AB124+'OddsRatio_working_3-way'!AH124</f>
        <v>-0.44722320394105963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1.0880051006282505</v>
      </c>
      <c r="AS124" s="11">
        <f>IF(('OddsRatio_working_3-way'!X124=0),IF(Q124&gt;0,-Q124^(1/3),(-Q124)^(1/3)),'OddsRatio_working_3-way'!AM124-'OddsRatio_working_3-way'!R124/3)</f>
        <v>-0.64078189668719121</v>
      </c>
      <c r="AT124" s="11">
        <f>IF(('OddsRatio_working_3-way'!X124=0),IF(Q124&gt;0,-Q124^(1/3),(-Q124)^(1/3)),'OddsRatio_working_3-way'!AN124-'OddsRatio_working_3-way'!R124/3)</f>
        <v>-0.44722320394105963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9">
        <f t="shared" si="26"/>
        <v>0.53987958615658294</v>
      </c>
      <c r="E125" s="9">
        <f t="shared" si="27"/>
        <v>0.27943516961705239</v>
      </c>
      <c r="F125" s="9">
        <f t="shared" si="28"/>
        <v>0.18068524422636478</v>
      </c>
      <c r="G125" s="9">
        <f t="shared" si="29"/>
        <v>1.0926472894917527</v>
      </c>
      <c r="H125" s="9">
        <f t="shared" si="30"/>
        <v>1.8522648858035669</v>
      </c>
      <c r="I125" s="9">
        <f t="shared" si="31"/>
        <v>3.5786476032005368</v>
      </c>
      <c r="J125" s="9">
        <f t="shared" si="32"/>
        <v>5.5344862513907733</v>
      </c>
      <c r="K125" s="11">
        <f t="shared" si="33"/>
        <v>0.5617977528089888</v>
      </c>
      <c r="L125" s="11">
        <f t="shared" si="34"/>
        <v>0.29761904761904762</v>
      </c>
      <c r="M125" s="11">
        <f t="shared" si="35"/>
        <v>0.1941747572815534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-0.24802085118982686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0.23667970515357883</v>
      </c>
      <c r="Q125" s="11">
        <f>2*'OddsRatio_working_3-way'!K125*'OddsRatio_working_3-way'!L125*'OddsRatio_working_3-way'!M125</f>
        <v>6.4932703745837816E-2</v>
      </c>
      <c r="R125" s="11">
        <f t="shared" si="36"/>
        <v>0</v>
      </c>
      <c r="S125" s="11">
        <f t="shared" si="37"/>
        <v>-0.95427341700570212</v>
      </c>
      <c r="T125" s="11">
        <f t="shared" si="38"/>
        <v>-0.26180340658592649</v>
      </c>
      <c r="U125" s="11">
        <f>'OddsRatio_working_3-way'!S125-'OddsRatio_working_3-way'!R125^2/3</f>
        <v>-0.95427341700570212</v>
      </c>
      <c r="V125" s="11">
        <f>'OddsRatio_working_3-way'!S125*'OddsRatio_working_3-way'!R125/3-2*'OddsRatio_working_3-way'!R125^3/27-'OddsRatio_working_3-way'!T125</f>
        <v>0.26180340658592649</v>
      </c>
      <c r="W125" s="11">
        <f>'OddsRatio_working_3-way'!V125^2+4*'OddsRatio_working_3-way'!U125^3/27</f>
        <v>-6.0199332085078869E-2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0.17940203161131901</v>
      </c>
      <c r="Y125" s="11">
        <f>IF('OddsRatio_working_3-way'!W125&gt;=0,IF('OddsRatio_working_3-way'!V125+SQRT('OddsRatio_working_3-way'!W125)&gt;0,0,PI()),ACOS('OddsRatio_working_3-way'!V125/(2*'OddsRatio_working_3-way'!X125)))</f>
        <v>0.75297810555300382</v>
      </c>
      <c r="Z125" s="11">
        <f>'OddsRatio_working_3-way'!X125^(1/3)*COS('OddsRatio_working_3-way'!Y125/3)</f>
        <v>0.54632364474587647</v>
      </c>
      <c r="AA125" s="11">
        <f>'OddsRatio_working_3-way'!X125^(1/3)*COS(('OddsRatio_working_3-way'!Y125+2*PI())/3)</f>
        <v>-0.39447221205622796</v>
      </c>
      <c r="AB125" s="11">
        <f>'OddsRatio_working_3-way'!X125^(1/3)*COS(('OddsRatio_working_3-way'!Y125+4*PI())/3)</f>
        <v>-0.15185143268964865</v>
      </c>
      <c r="AC125" s="11">
        <f>'OddsRatio_working_3-way'!X125^(1/3)*SIN('OddsRatio_working_3-way'!Y125/3)</f>
        <v>0.14007717227829147</v>
      </c>
      <c r="AD125" s="11">
        <f>'OddsRatio_working_3-way'!X125^(1/3)*SIN(('OddsRatio_working_3-way'!Y125+2*PI())/3)</f>
        <v>0.40309156889888825</v>
      </c>
      <c r="AE125" s="11">
        <f>'OddsRatio_working_3-way'!X125^(1/3)*SIN(('OddsRatio_working_3-way'!Y125+4*PI())/3)</f>
        <v>-0.54316874117717961</v>
      </c>
      <c r="AF125" s="11">
        <f>-'OddsRatio_working_3-way'!U125/(3*'OddsRatio_working_3-way'!X125^(1/3))*COS(('OddsRatio_working_3-way'!Y125)/3)</f>
        <v>0.54632364474587625</v>
      </c>
      <c r="AG125" s="11">
        <f>-'OddsRatio_working_3-way'!U125/(3*'OddsRatio_working_3-way'!X125^(1/3))*COS(('OddsRatio_working_3-way'!Y125+2*PI())/3)</f>
        <v>-0.39447221205622779</v>
      </c>
      <c r="AH125" s="11">
        <f>-'OddsRatio_working_3-way'!U125/(3*'OddsRatio_working_3-way'!X125^(1/3))*COS(('OddsRatio_working_3-way'!Y125+4*PI())/3)</f>
        <v>-0.1518514326896486</v>
      </c>
      <c r="AI125" s="11">
        <f>'OddsRatio_working_3-way'!U125/(3*'OddsRatio_working_3-way'!X125^(1/3))*SIN(('OddsRatio_working_3-way'!Y125)/3)</f>
        <v>-0.14007717227829142</v>
      </c>
      <c r="AJ125" s="11">
        <f>'OddsRatio_working_3-way'!U125/(3*'OddsRatio_working_3-way'!X125^(1/3))*SIN(('OddsRatio_working_3-way'!Y125+2*PI())/3)</f>
        <v>-0.40309156889888809</v>
      </c>
      <c r="AK125" s="11">
        <f>'OddsRatio_working_3-way'!U125/(3*'OddsRatio_working_3-way'!X125^(1/3))*SIN(('OddsRatio_working_3-way'!Y125+4*PI())/3)</f>
        <v>0.54316874117717939</v>
      </c>
      <c r="AL125" s="11">
        <f>'OddsRatio_working_3-way'!Z125+'OddsRatio_working_3-way'!AF125</f>
        <v>1.0926472894917527</v>
      </c>
      <c r="AM125" s="11">
        <f>'OddsRatio_working_3-way'!AA125+'OddsRatio_working_3-way'!AG125</f>
        <v>-0.78894442411245569</v>
      </c>
      <c r="AN125" s="11">
        <f>'OddsRatio_working_3-way'!AB125+'OddsRatio_working_3-way'!AH125</f>
        <v>-0.30370286537929725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1.0926472894917527</v>
      </c>
      <c r="AS125" s="11">
        <f>IF(('OddsRatio_working_3-way'!X125=0),IF(Q125&gt;0,-Q125^(1/3),(-Q125)^(1/3)),'OddsRatio_working_3-way'!AM125-'OddsRatio_working_3-way'!R125/3)</f>
        <v>-0.78894442411245569</v>
      </c>
      <c r="AT125" s="11">
        <f>IF(('OddsRatio_working_3-way'!X125=0),IF(Q125&gt;0,-Q125^(1/3),(-Q125)^(1/3)),'OddsRatio_working_3-way'!AN125-'OddsRatio_working_3-way'!R125/3)</f>
        <v>-0.30370286537929725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9">
        <f t="shared" si="26"/>
        <v>0.34182609454057278</v>
      </c>
      <c r="E126" s="9">
        <f t="shared" si="27"/>
        <v>0.30525571472109986</v>
      </c>
      <c r="F126" s="9">
        <f t="shared" si="28"/>
        <v>0.35291819073832742</v>
      </c>
      <c r="G126" s="9">
        <f t="shared" si="29"/>
        <v>1.081721457051412</v>
      </c>
      <c r="H126" s="9">
        <f t="shared" si="30"/>
        <v>2.9254641935515129</v>
      </c>
      <c r="I126" s="9">
        <f t="shared" si="31"/>
        <v>3.2759419456361716</v>
      </c>
      <c r="J126" s="9">
        <f t="shared" si="32"/>
        <v>2.8335178697021428</v>
      </c>
      <c r="K126" s="11">
        <f t="shared" si="33"/>
        <v>0.35971223021582738</v>
      </c>
      <c r="L126" s="11">
        <f t="shared" si="34"/>
        <v>0.32216494845360821</v>
      </c>
      <c r="M126" s="11">
        <f t="shared" si="35"/>
        <v>0.3710575139146568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-0.27296700978639077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0.23990046147577856</v>
      </c>
      <c r="Q126" s="11">
        <f>2*'OddsRatio_working_3-way'!K126*'OddsRatio_working_3-way'!L126*'OddsRatio_working_3-way'!M126</f>
        <v>8.6001240894704623E-2</v>
      </c>
      <c r="R126" s="11">
        <f t="shared" si="36"/>
        <v>0</v>
      </c>
      <c r="S126" s="11">
        <f t="shared" si="37"/>
        <v>-0.87886247376015036</v>
      </c>
      <c r="T126" s="11">
        <f t="shared" si="38"/>
        <v>-0.31506093341464431</v>
      </c>
      <c r="U126" s="11">
        <f>'OddsRatio_working_3-way'!S126-'OddsRatio_working_3-way'!R126^2/3</f>
        <v>-0.87886247376015036</v>
      </c>
      <c r="V126" s="11">
        <f>'OddsRatio_working_3-way'!S126*'OddsRatio_working_3-way'!R126/3-2*'OddsRatio_working_3-way'!R126^3/27-'OddsRatio_working_3-way'!T126</f>
        <v>0.31506093341464431</v>
      </c>
      <c r="W126" s="11">
        <f>'OddsRatio_working_3-way'!V126^2+4*'OddsRatio_working_3-way'!U126^3/27</f>
        <v>-1.3044176637092703E-3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0.1585621403644453</v>
      </c>
      <c r="Y126" s="11">
        <f>IF('OddsRatio_working_3-way'!W126&gt;=0,IF('OddsRatio_working_3-way'!V126+SQRT('OddsRatio_working_3-way'!W126)&gt;0,0,PI()),ACOS('OddsRatio_working_3-way'!V126/(2*'OddsRatio_working_3-way'!X126)))</f>
        <v>0.11413587582162665</v>
      </c>
      <c r="Z126" s="11">
        <f>'OddsRatio_working_3-way'!X126^(1/3)*COS('OddsRatio_working_3-way'!Y126/3)</f>
        <v>0.54086072852570599</v>
      </c>
      <c r="AA126" s="11">
        <f>'OddsRatio_working_3-way'!X126^(1/3)*COS(('OddsRatio_working_3-way'!Y126+2*PI())/3)</f>
        <v>-0.28825934892321592</v>
      </c>
      <c r="AB126" s="11">
        <f>'OddsRatio_working_3-way'!X126^(1/3)*COS(('OddsRatio_working_3-way'!Y126+4*PI())/3)</f>
        <v>-0.25260137960249018</v>
      </c>
      <c r="AC126" s="11">
        <f>'OddsRatio_working_3-way'!X126^(1/3)*SIN('OddsRatio_working_3-way'!Y126/3)</f>
        <v>2.0587138186076572E-2</v>
      </c>
      <c r="AD126" s="11">
        <f>'OddsRatio_working_3-way'!X126^(1/3)*SIN(('OddsRatio_working_3-way'!Y126+2*PI())/3)</f>
        <v>0.45810556171958194</v>
      </c>
      <c r="AE126" s="11">
        <f>'OddsRatio_working_3-way'!X126^(1/3)*SIN(('OddsRatio_working_3-way'!Y126+4*PI())/3)</f>
        <v>-0.47869269990565838</v>
      </c>
      <c r="AF126" s="11">
        <f>-'OddsRatio_working_3-way'!U126/(3*'OddsRatio_working_3-way'!X126^(1/3))*COS(('OddsRatio_working_3-way'!Y126)/3)</f>
        <v>0.54086072852570599</v>
      </c>
      <c r="AG126" s="11">
        <f>-'OddsRatio_working_3-way'!U126/(3*'OddsRatio_working_3-way'!X126^(1/3))*COS(('OddsRatio_working_3-way'!Y126+2*PI())/3)</f>
        <v>-0.28825934892321592</v>
      </c>
      <c r="AH126" s="11">
        <f>-'OddsRatio_working_3-way'!U126/(3*'OddsRatio_working_3-way'!X126^(1/3))*COS(('OddsRatio_working_3-way'!Y126+4*PI())/3)</f>
        <v>-0.25260137960249018</v>
      </c>
      <c r="AI126" s="11">
        <f>'OddsRatio_working_3-way'!U126/(3*'OddsRatio_working_3-way'!X126^(1/3))*SIN(('OddsRatio_working_3-way'!Y126)/3)</f>
        <v>-2.0587138186076572E-2</v>
      </c>
      <c r="AJ126" s="11">
        <f>'OddsRatio_working_3-way'!U126/(3*'OddsRatio_working_3-way'!X126^(1/3))*SIN(('OddsRatio_working_3-way'!Y126+2*PI())/3)</f>
        <v>-0.45810556171958194</v>
      </c>
      <c r="AK126" s="11">
        <f>'OddsRatio_working_3-way'!U126/(3*'OddsRatio_working_3-way'!X126^(1/3))*SIN(('OddsRatio_working_3-way'!Y126+4*PI())/3)</f>
        <v>0.47869269990565838</v>
      </c>
      <c r="AL126" s="11">
        <f>'OddsRatio_working_3-way'!Z126+'OddsRatio_working_3-way'!AF126</f>
        <v>1.081721457051412</v>
      </c>
      <c r="AM126" s="11">
        <f>'OddsRatio_working_3-way'!AA126+'OddsRatio_working_3-way'!AG126</f>
        <v>-0.57651869784643184</v>
      </c>
      <c r="AN126" s="11">
        <f>'OddsRatio_working_3-way'!AB126+'OddsRatio_working_3-way'!AH126</f>
        <v>-0.50520275920498037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1.081721457051412</v>
      </c>
      <c r="AS126" s="11">
        <f>IF(('OddsRatio_working_3-way'!X126=0),IF(Q126&gt;0,-Q126^(1/3),(-Q126)^(1/3)),'OddsRatio_working_3-way'!AM126-'OddsRatio_working_3-way'!R126/3)</f>
        <v>-0.57651869784643184</v>
      </c>
      <c r="AT126" s="11">
        <f>IF(('OddsRatio_working_3-way'!X126=0),IF(Q126&gt;0,-Q126^(1/3),(-Q126)^(1/3)),'OddsRatio_working_3-way'!AN126-'OddsRatio_working_3-way'!R126/3)</f>
        <v>-0.50520275920498037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9">
        <f t="shared" si="26"/>
        <v>0.12402103298118421</v>
      </c>
      <c r="E127" s="9">
        <f t="shared" si="27"/>
        <v>0.20125515803057845</v>
      </c>
      <c r="F127" s="9">
        <f t="shared" si="28"/>
        <v>0.67472380898823703</v>
      </c>
      <c r="G127" s="9">
        <f t="shared" si="29"/>
        <v>1.1211346747956221</v>
      </c>
      <c r="H127" s="9">
        <f t="shared" si="30"/>
        <v>8.0631484512124203</v>
      </c>
      <c r="I127" s="9">
        <f t="shared" si="31"/>
        <v>4.9688167487765025</v>
      </c>
      <c r="J127" s="9">
        <f t="shared" si="32"/>
        <v>1.4820879101621176</v>
      </c>
      <c r="K127" s="11">
        <f t="shared" si="33"/>
        <v>0.13698630136986301</v>
      </c>
      <c r="L127" s="11">
        <f t="shared" si="34"/>
        <v>0.22026431718061673</v>
      </c>
      <c r="M127" s="11">
        <f t="shared" si="35"/>
        <v>0.69930069930069938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-0.20234734790283626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0.21669839423746856</v>
      </c>
      <c r="Q127" s="11">
        <f>2*'OddsRatio_working_3-way'!K127*'OddsRatio_working_3-way'!L127*'OddsRatio_working_3-way'!M127</f>
        <v>4.2200271516546935E-2</v>
      </c>
      <c r="R127" s="11">
        <f t="shared" si="36"/>
        <v>0</v>
      </c>
      <c r="S127" s="11">
        <f t="shared" si="37"/>
        <v>-1.0709228289046981</v>
      </c>
      <c r="T127" s="11">
        <f t="shared" si="38"/>
        <v>-0.2085536180924436</v>
      </c>
      <c r="U127" s="11">
        <f>'OddsRatio_working_3-way'!S127-'OddsRatio_working_3-way'!R127^2/3</f>
        <v>-1.0709228289046981</v>
      </c>
      <c r="V127" s="11">
        <f>'OddsRatio_working_3-way'!S127*'OddsRatio_working_3-way'!R127/3-2*'OddsRatio_working_3-way'!R127^3/27-'OddsRatio_working_3-way'!T127</f>
        <v>0.2085536180924436</v>
      </c>
      <c r="W127" s="11">
        <f>'OddsRatio_working_3-way'!V127^2+4*'OddsRatio_working_3-way'!U127^3/27</f>
        <v>-0.13846322169954248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0.21328257858940994</v>
      </c>
      <c r="Y127" s="11">
        <f>IF('OddsRatio_working_3-way'!W127&gt;=0,IF('OddsRatio_working_3-way'!V127+SQRT('OddsRatio_working_3-way'!W127)&gt;0,0,PI()),ACOS('OddsRatio_working_3-way'!V127/(2*'OddsRatio_working_3-way'!X127)))</f>
        <v>1.0599521066798328</v>
      </c>
      <c r="Z127" s="11">
        <f>'OddsRatio_working_3-way'!X127^(1/3)*COS('OddsRatio_working_3-way'!Y127/3)</f>
        <v>0.56056733739781106</v>
      </c>
      <c r="AA127" s="11">
        <f>'OddsRatio_working_3-way'!X127^(1/3)*COS(('OddsRatio_working_3-way'!Y127+2*PI())/3)</f>
        <v>-0.45931970531785299</v>
      </c>
      <c r="AB127" s="11">
        <f>'OddsRatio_working_3-way'!X127^(1/3)*COS(('OddsRatio_working_3-way'!Y127+4*PI())/3)</f>
        <v>-0.10124763207995838</v>
      </c>
      <c r="AC127" s="11">
        <f>'OddsRatio_working_3-way'!X127^(1/3)*SIN('OddsRatio_working_3-way'!Y127/3)</f>
        <v>0.2067330078731861</v>
      </c>
      <c r="AD127" s="11">
        <f>'OddsRatio_working_3-way'!X127^(1/3)*SIN(('OddsRatio_working_3-way'!Y127+2*PI())/3)</f>
        <v>0.38209905078171391</v>
      </c>
      <c r="AE127" s="11">
        <f>'OddsRatio_working_3-way'!X127^(1/3)*SIN(('OddsRatio_working_3-way'!Y127+4*PI())/3)</f>
        <v>-0.58883205865489985</v>
      </c>
      <c r="AF127" s="11">
        <f>-'OddsRatio_working_3-way'!U127/(3*'OddsRatio_working_3-way'!X127^(1/3))*COS(('OddsRatio_working_3-way'!Y127)/3)</f>
        <v>0.56056733739781095</v>
      </c>
      <c r="AG127" s="11">
        <f>-'OddsRatio_working_3-way'!U127/(3*'OddsRatio_working_3-way'!X127^(1/3))*COS(('OddsRatio_working_3-way'!Y127+2*PI())/3)</f>
        <v>-0.45931970531785293</v>
      </c>
      <c r="AH127" s="11">
        <f>-'OddsRatio_working_3-way'!U127/(3*'OddsRatio_working_3-way'!X127^(1/3))*COS(('OddsRatio_working_3-way'!Y127+4*PI())/3)</f>
        <v>-0.10124763207995836</v>
      </c>
      <c r="AI127" s="11">
        <f>'OddsRatio_working_3-way'!U127/(3*'OddsRatio_working_3-way'!X127^(1/3))*SIN(('OddsRatio_working_3-way'!Y127)/3)</f>
        <v>-0.20673300787318608</v>
      </c>
      <c r="AJ127" s="11">
        <f>'OddsRatio_working_3-way'!U127/(3*'OddsRatio_working_3-way'!X127^(1/3))*SIN(('OddsRatio_working_3-way'!Y127+2*PI())/3)</f>
        <v>-0.38209905078171386</v>
      </c>
      <c r="AK127" s="11">
        <f>'OddsRatio_working_3-way'!U127/(3*'OddsRatio_working_3-way'!X127^(1/3))*SIN(('OddsRatio_working_3-way'!Y127+4*PI())/3)</f>
        <v>0.58883205865489985</v>
      </c>
      <c r="AL127" s="11">
        <f>'OddsRatio_working_3-way'!Z127+'OddsRatio_working_3-way'!AF127</f>
        <v>1.1211346747956221</v>
      </c>
      <c r="AM127" s="11">
        <f>'OddsRatio_working_3-way'!AA127+'OddsRatio_working_3-way'!AG127</f>
        <v>-0.91863941063570587</v>
      </c>
      <c r="AN127" s="11">
        <f>'OddsRatio_working_3-way'!AB127+'OddsRatio_working_3-way'!AH127</f>
        <v>-0.20249526415991675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1.1211346747956221</v>
      </c>
      <c r="AS127" s="11">
        <f>IF(('OddsRatio_working_3-way'!X127=0),IF(Q127&gt;0,-Q127^(1/3),(-Q127)^(1/3)),'OddsRatio_working_3-way'!AM127-'OddsRatio_working_3-way'!R127/3)</f>
        <v>-0.91863941063570587</v>
      </c>
      <c r="AT127" s="11">
        <f>IF(('OddsRatio_working_3-way'!X127=0),IF(Q127&gt;0,-Q127^(1/3),(-Q127)^(1/3)),'OddsRatio_working_3-way'!AN127-'OddsRatio_working_3-way'!R127/3)</f>
        <v>-0.20249526415991675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9">
        <f t="shared" si="26"/>
        <v>0.53993302812868826</v>
      </c>
      <c r="E128" s="9">
        <f t="shared" si="27"/>
        <v>0.25180282608815791</v>
      </c>
      <c r="F128" s="9">
        <f t="shared" si="28"/>
        <v>0.20826414578315389</v>
      </c>
      <c r="G128" s="9">
        <f t="shared" si="29"/>
        <v>1.0924122444617073</v>
      </c>
      <c r="H128" s="9">
        <f t="shared" si="30"/>
        <v>1.8520815506801314</v>
      </c>
      <c r="I128" s="9">
        <f t="shared" si="31"/>
        <v>3.9713613049358432</v>
      </c>
      <c r="J128" s="9">
        <f t="shared" si="32"/>
        <v>4.8015946107267409</v>
      </c>
      <c r="K128" s="11">
        <f t="shared" si="33"/>
        <v>0.5617977528089888</v>
      </c>
      <c r="L128" s="11">
        <f t="shared" si="34"/>
        <v>0.26881720430107525</v>
      </c>
      <c r="M128" s="11">
        <f t="shared" si="35"/>
        <v>0.2232142857142857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-0.24888676021332778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0.23529595781770485</v>
      </c>
      <c r="Q128" s="11">
        <f>2*'OddsRatio_working_3-way'!K128*'OddsRatio_working_3-way'!L128*'OddsRatio_working_3-way'!M128</f>
        <v>6.7420045219972732E-2</v>
      </c>
      <c r="R128" s="11">
        <f t="shared" si="36"/>
        <v>0</v>
      </c>
      <c r="S128" s="11">
        <f t="shared" si="37"/>
        <v>-0.94539363048490854</v>
      </c>
      <c r="T128" s="11">
        <f t="shared" si="38"/>
        <v>-0.27088642707303967</v>
      </c>
      <c r="U128" s="11">
        <f>'OddsRatio_working_3-way'!S128-'OddsRatio_working_3-way'!R128^2/3</f>
        <v>-0.94539363048490854</v>
      </c>
      <c r="V128" s="11">
        <f>'OddsRatio_working_3-way'!S128*'OddsRatio_working_3-way'!R128/3-2*'OddsRatio_working_3-way'!R128^3/27-'OddsRatio_working_3-way'!T128</f>
        <v>0.27088642707303967</v>
      </c>
      <c r="W128" s="11">
        <f>'OddsRatio_working_3-way'!V128^2+4*'OddsRatio_working_3-way'!U128^3/27</f>
        <v>-5.1800340652981308E-2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0.17690378530812911</v>
      </c>
      <c r="Y128" s="11">
        <f>IF('OddsRatio_working_3-way'!W128&gt;=0,IF('OddsRatio_working_3-way'!V128+SQRT('OddsRatio_working_3-way'!W128)&gt;0,0,PI()),ACOS('OddsRatio_working_3-way'!V128/(2*'OddsRatio_working_3-way'!X128)))</f>
        <v>0.6987729751352304</v>
      </c>
      <c r="Z128" s="11">
        <f>'OddsRatio_working_3-way'!X128^(1/3)*COS('OddsRatio_working_3-way'!Y128/3)</f>
        <v>0.54620612223085363</v>
      </c>
      <c r="AA128" s="11">
        <f>'OddsRatio_working_3-way'!X128^(1/3)*COS(('OddsRatio_working_3-way'!Y128+2*PI())/3)</f>
        <v>-0.38531964478013053</v>
      </c>
      <c r="AB128" s="11">
        <f>'OddsRatio_working_3-way'!X128^(1/3)*COS(('OddsRatio_working_3-way'!Y128+4*PI())/3)</f>
        <v>-0.16088647745072276</v>
      </c>
      <c r="AC128" s="11">
        <f>'OddsRatio_working_3-way'!X128^(1/3)*SIN('OddsRatio_working_3-way'!Y128/3)</f>
        <v>0.12957654957271383</v>
      </c>
      <c r="AD128" s="11">
        <f>'OddsRatio_working_3-way'!X128^(1/3)*SIN(('OddsRatio_working_3-way'!Y128+2*PI())/3)</f>
        <v>0.4082401027681507</v>
      </c>
      <c r="AE128" s="11">
        <f>'OddsRatio_working_3-way'!X128^(1/3)*SIN(('OddsRatio_working_3-way'!Y128+4*PI())/3)</f>
        <v>-0.53781665234086451</v>
      </c>
      <c r="AF128" s="11">
        <f>-'OddsRatio_working_3-way'!U128/(3*'OddsRatio_working_3-way'!X128^(1/3))*COS(('OddsRatio_working_3-way'!Y128)/3)</f>
        <v>0.54620612223085352</v>
      </c>
      <c r="AG128" s="11">
        <f>-'OddsRatio_working_3-way'!U128/(3*'OddsRatio_working_3-way'!X128^(1/3))*COS(('OddsRatio_working_3-way'!Y128+2*PI())/3)</f>
        <v>-0.38531964478013048</v>
      </c>
      <c r="AH128" s="11">
        <f>-'OddsRatio_working_3-way'!U128/(3*'OddsRatio_working_3-way'!X128^(1/3))*COS(('OddsRatio_working_3-way'!Y128+4*PI())/3)</f>
        <v>-0.16088647745072274</v>
      </c>
      <c r="AI128" s="11">
        <f>'OddsRatio_working_3-way'!U128/(3*'OddsRatio_working_3-way'!X128^(1/3))*SIN(('OddsRatio_working_3-way'!Y128)/3)</f>
        <v>-0.12957654957271383</v>
      </c>
      <c r="AJ128" s="11">
        <f>'OddsRatio_working_3-way'!U128/(3*'OddsRatio_working_3-way'!X128^(1/3))*SIN(('OddsRatio_working_3-way'!Y128+2*PI())/3)</f>
        <v>-0.40824010276815065</v>
      </c>
      <c r="AK128" s="11">
        <f>'OddsRatio_working_3-way'!U128/(3*'OddsRatio_working_3-way'!X128^(1/3))*SIN(('OddsRatio_working_3-way'!Y128+4*PI())/3)</f>
        <v>0.5378166523408644</v>
      </c>
      <c r="AL128" s="11">
        <f>'OddsRatio_working_3-way'!Z128+'OddsRatio_working_3-way'!AF128</f>
        <v>1.0924122444617073</v>
      </c>
      <c r="AM128" s="11">
        <f>'OddsRatio_working_3-way'!AA128+'OddsRatio_working_3-way'!AG128</f>
        <v>-0.77063928956026095</v>
      </c>
      <c r="AN128" s="11">
        <f>'OddsRatio_working_3-way'!AB128+'OddsRatio_working_3-way'!AH128</f>
        <v>-0.32177295490144553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1.0924122444617073</v>
      </c>
      <c r="AS128" s="11">
        <f>IF(('OddsRatio_working_3-way'!X128=0),IF(Q128&gt;0,-Q128^(1/3),(-Q128)^(1/3)),'OddsRatio_working_3-way'!AM128-'OddsRatio_working_3-way'!R128/3)</f>
        <v>-0.77063928956026095</v>
      </c>
      <c r="AT128" s="11">
        <f>IF(('OddsRatio_working_3-way'!X128=0),IF(Q128&gt;0,-Q128^(1/3),(-Q128)^(1/3)),'OddsRatio_working_3-way'!AN128-'OddsRatio_working_3-way'!R128/3)</f>
        <v>-0.32177295490144553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9">
        <f t="shared" si="26"/>
        <v>0.34521189159563193</v>
      </c>
      <c r="E129" s="9">
        <f t="shared" si="27"/>
        <v>0.3095762168087362</v>
      </c>
      <c r="F129" s="9">
        <f t="shared" si="28"/>
        <v>0.34521189159563193</v>
      </c>
      <c r="G129" s="9">
        <f t="shared" si="29"/>
        <v>1.0826321859004664</v>
      </c>
      <c r="H129" s="9">
        <f t="shared" si="30"/>
        <v>2.8967715896976167</v>
      </c>
      <c r="I129" s="9">
        <f t="shared" si="31"/>
        <v>3.2302223029549606</v>
      </c>
      <c r="J129" s="9">
        <f t="shared" si="32"/>
        <v>2.8967715896976167</v>
      </c>
      <c r="K129" s="11">
        <f t="shared" si="33"/>
        <v>0.36337209302325585</v>
      </c>
      <c r="L129" s="11">
        <f t="shared" si="34"/>
        <v>0.32679738562091504</v>
      </c>
      <c r="M129" s="11">
        <f t="shared" si="35"/>
        <v>0.36337209302325585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-0.27284571549008985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0.240087105465947</v>
      </c>
      <c r="Q129" s="11">
        <f>2*'OddsRatio_working_3-way'!K129*'OddsRatio_working_3-way'!L129*'OddsRatio_working_3-way'!M129</f>
        <v>8.6300181691569749E-2</v>
      </c>
      <c r="R129" s="11">
        <f t="shared" si="36"/>
        <v>0</v>
      </c>
      <c r="S129" s="11">
        <f t="shared" si="37"/>
        <v>-0.87993723865041706</v>
      </c>
      <c r="T129" s="11">
        <f t="shared" si="38"/>
        <v>-0.31629663502890626</v>
      </c>
      <c r="U129" s="11">
        <f>'OddsRatio_working_3-way'!S129-'OddsRatio_working_3-way'!R129^2/3</f>
        <v>-0.87993723865041706</v>
      </c>
      <c r="V129" s="11">
        <f>'OddsRatio_working_3-way'!S129*'OddsRatio_working_3-way'!R129/3-2*'OddsRatio_working_3-way'!R129^3/27-'OddsRatio_working_3-way'!T129</f>
        <v>0.31629663502890626</v>
      </c>
      <c r="W129" s="11">
        <f>'OddsRatio_working_3-way'!V129^2+4*'OddsRatio_working_3-way'!U129^3/27</f>
        <v>-8.936539629208623E-4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0.15885308880655263</v>
      </c>
      <c r="Y129" s="11">
        <f>IF('OddsRatio_working_3-way'!W129&gt;=0,IF('OddsRatio_working_3-way'!V129+SQRT('OddsRatio_working_3-way'!W129)&gt;0,0,PI()),ACOS('OddsRatio_working_3-way'!V129/(2*'OddsRatio_working_3-way'!X129)))</f>
        <v>9.4232771861540776E-2</v>
      </c>
      <c r="Z129" s="11">
        <f>'OddsRatio_working_3-way'!X129^(1/3)*COS('OddsRatio_working_3-way'!Y129/3)</f>
        <v>0.54131609295023331</v>
      </c>
      <c r="AA129" s="11">
        <f>'OddsRatio_working_3-way'!X129^(1/3)*COS(('OddsRatio_working_3-way'!Y129+2*PI())/3)</f>
        <v>-0.28538812785388162</v>
      </c>
      <c r="AB129" s="11">
        <f>'OddsRatio_working_3-way'!X129^(1/3)*COS(('OddsRatio_working_3-way'!Y129+4*PI())/3)</f>
        <v>-0.25592796509635141</v>
      </c>
      <c r="AC129" s="11">
        <f>'OddsRatio_working_3-way'!X129^(1/3)*SIN('OddsRatio_working_3-way'!Y129/3)</f>
        <v>1.7008832898430186E-2</v>
      </c>
      <c r="AD129" s="11">
        <f>'OddsRatio_working_3-way'!X129^(1/3)*SIN(('OddsRatio_working_3-way'!Y129+2*PI())/3)</f>
        <v>0.46028907152302556</v>
      </c>
      <c r="AE129" s="11">
        <f>'OddsRatio_working_3-way'!X129^(1/3)*SIN(('OddsRatio_working_3-way'!Y129+4*PI())/3)</f>
        <v>-0.47729790442145575</v>
      </c>
      <c r="AF129" s="11">
        <f>-'OddsRatio_working_3-way'!U129/(3*'OddsRatio_working_3-way'!X129^(1/3))*COS(('OddsRatio_working_3-way'!Y129)/3)</f>
        <v>0.5413160929502332</v>
      </c>
      <c r="AG129" s="11">
        <f>-'OddsRatio_working_3-way'!U129/(3*'OddsRatio_working_3-way'!X129^(1/3))*COS(('OddsRatio_working_3-way'!Y129+2*PI())/3)</f>
        <v>-0.28538812785388151</v>
      </c>
      <c r="AH129" s="11">
        <f>-'OddsRatio_working_3-way'!U129/(3*'OddsRatio_working_3-way'!X129^(1/3))*COS(('OddsRatio_working_3-way'!Y129+4*PI())/3)</f>
        <v>-0.25592796509635135</v>
      </c>
      <c r="AI129" s="11">
        <f>'OddsRatio_working_3-way'!U129/(3*'OddsRatio_working_3-way'!X129^(1/3))*SIN(('OddsRatio_working_3-way'!Y129)/3)</f>
        <v>-1.7008832898430182E-2</v>
      </c>
      <c r="AJ129" s="11">
        <f>'OddsRatio_working_3-way'!U129/(3*'OddsRatio_working_3-way'!X129^(1/3))*SIN(('OddsRatio_working_3-way'!Y129+2*PI())/3)</f>
        <v>-0.46028907152302545</v>
      </c>
      <c r="AK129" s="11">
        <f>'OddsRatio_working_3-way'!U129/(3*'OddsRatio_working_3-way'!X129^(1/3))*SIN(('OddsRatio_working_3-way'!Y129+4*PI())/3)</f>
        <v>0.47729790442145564</v>
      </c>
      <c r="AL129" s="11">
        <f>'OddsRatio_working_3-way'!Z129+'OddsRatio_working_3-way'!AF129</f>
        <v>1.0826321859004664</v>
      </c>
      <c r="AM129" s="11">
        <f>'OddsRatio_working_3-way'!AA129+'OddsRatio_working_3-way'!AG129</f>
        <v>-0.57077625570776314</v>
      </c>
      <c r="AN129" s="11">
        <f>'OddsRatio_working_3-way'!AB129+'OddsRatio_working_3-way'!AH129</f>
        <v>-0.51185593019270281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1.0826321859004664</v>
      </c>
      <c r="AS129" s="11">
        <f>IF(('OddsRatio_working_3-way'!X129=0),IF(Q129&gt;0,-Q129^(1/3),(-Q129)^(1/3)),'OddsRatio_working_3-way'!AM129-'OddsRatio_working_3-way'!R129/3)</f>
        <v>-0.57077625570776314</v>
      </c>
      <c r="AT129" s="11">
        <f>IF(('OddsRatio_working_3-way'!X129=0),IF(Q129&gt;0,-Q129^(1/3),(-Q129)^(1/3)),'OddsRatio_working_3-way'!AN129-'OddsRatio_working_3-way'!R129/3)</f>
        <v>-0.51185593019270281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9">
        <f t="shared" si="26"/>
        <v>0.40773647058421753</v>
      </c>
      <c r="E130" s="9">
        <f t="shared" si="27"/>
        <v>0.30420591023386512</v>
      </c>
      <c r="F130" s="9">
        <f t="shared" si="28"/>
        <v>0.28805761918191725</v>
      </c>
      <c r="G130" s="9">
        <f t="shared" si="29"/>
        <v>1.084003370819262</v>
      </c>
      <c r="H130" s="9">
        <f t="shared" si="30"/>
        <v>2.452564516897811</v>
      </c>
      <c r="I130" s="9">
        <f t="shared" si="31"/>
        <v>3.2872471124286426</v>
      </c>
      <c r="J130" s="9">
        <f t="shared" si="32"/>
        <v>3.4715276854679176</v>
      </c>
      <c r="K130" s="11">
        <f t="shared" si="33"/>
        <v>0.42735042735042739</v>
      </c>
      <c r="L130" s="11">
        <f t="shared" si="34"/>
        <v>0.32154340836012862</v>
      </c>
      <c r="M130" s="11">
        <f t="shared" si="35"/>
        <v>0.3048780487804878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-0.27006730492731579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0.24005155955591215</v>
      </c>
      <c r="Q130" s="11">
        <f>2*'OddsRatio_working_3-way'!K130*'OddsRatio_working_3-way'!L130*'OddsRatio_working_3-way'!M130</f>
        <v>8.3787629862447532E-2</v>
      </c>
      <c r="R130" s="11">
        <f t="shared" si="36"/>
        <v>0</v>
      </c>
      <c r="S130" s="11">
        <f t="shared" si="37"/>
        <v>-0.88885827783010651</v>
      </c>
      <c r="T130" s="11">
        <f t="shared" si="38"/>
        <v>-0.31024721739270739</v>
      </c>
      <c r="U130" s="11">
        <f>'OddsRatio_working_3-way'!S130-'OddsRatio_working_3-way'!R130^2/3</f>
        <v>-0.88885827783010651</v>
      </c>
      <c r="V130" s="11">
        <f>'OddsRatio_working_3-way'!S130*'OddsRatio_working_3-way'!R130/3-2*'OddsRatio_working_3-way'!R130^3/27-'OddsRatio_working_3-way'!T130</f>
        <v>0.31024721739270739</v>
      </c>
      <c r="W130" s="11">
        <f>'OddsRatio_working_3-way'!V130^2+4*'OddsRatio_working_3-way'!U130^3/27</f>
        <v>-7.7850944027805236E-3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0.16127494404176548</v>
      </c>
      <c r="Y130" s="11">
        <f>IF('OddsRatio_working_3-way'!W130&gt;=0,IF('OddsRatio_working_3-way'!V130+SQRT('OddsRatio_working_3-way'!W130)&gt;0,0,PI()),ACOS('OddsRatio_working_3-way'!V130/(2*'OddsRatio_working_3-way'!X130)))</f>
        <v>0.27708078357477728</v>
      </c>
      <c r="Z130" s="11">
        <f>'OddsRatio_working_3-way'!X130^(1/3)*COS('OddsRatio_working_3-way'!Y130/3)</f>
        <v>0.54200168540963101</v>
      </c>
      <c r="AA130" s="11">
        <f>'OddsRatio_working_3-way'!X130^(1/3)*COS(('OddsRatio_working_3-way'!Y130+2*PI())/3)</f>
        <v>-0.31447726410039667</v>
      </c>
      <c r="AB130" s="11">
        <f>'OddsRatio_working_3-way'!X130^(1/3)*COS(('OddsRatio_working_3-way'!Y130+4*PI())/3)</f>
        <v>-0.22752442130923425</v>
      </c>
      <c r="AC130" s="11">
        <f>'OddsRatio_working_3-way'!X130^(1/3)*SIN('OddsRatio_working_3-way'!Y130/3)</f>
        <v>5.0202247192280801E-2</v>
      </c>
      <c r="AD130" s="11">
        <f>'OddsRatio_working_3-way'!X130^(1/3)*SIN(('OddsRatio_working_3-way'!Y130+2*PI())/3)</f>
        <v>0.44428610486258163</v>
      </c>
      <c r="AE130" s="11">
        <f>'OddsRatio_working_3-way'!X130^(1/3)*SIN(('OddsRatio_working_3-way'!Y130+4*PI())/3)</f>
        <v>-0.49448835205486241</v>
      </c>
      <c r="AF130" s="11">
        <f>-'OddsRatio_working_3-way'!U130/(3*'OddsRatio_working_3-way'!X130^(1/3))*COS(('OddsRatio_working_3-way'!Y130)/3)</f>
        <v>0.54200168540963101</v>
      </c>
      <c r="AG130" s="11">
        <f>-'OddsRatio_working_3-way'!U130/(3*'OddsRatio_working_3-way'!X130^(1/3))*COS(('OddsRatio_working_3-way'!Y130+2*PI())/3)</f>
        <v>-0.31447726410039667</v>
      </c>
      <c r="AH130" s="11">
        <f>-'OddsRatio_working_3-way'!U130/(3*'OddsRatio_working_3-way'!X130^(1/3))*COS(('OddsRatio_working_3-way'!Y130+4*PI())/3)</f>
        <v>-0.22752442130923425</v>
      </c>
      <c r="AI130" s="11">
        <f>'OddsRatio_working_3-way'!U130/(3*'OddsRatio_working_3-way'!X130^(1/3))*SIN(('OddsRatio_working_3-way'!Y130)/3)</f>
        <v>-5.0202247192280801E-2</v>
      </c>
      <c r="AJ130" s="11">
        <f>'OddsRatio_working_3-way'!U130/(3*'OddsRatio_working_3-way'!X130^(1/3))*SIN(('OddsRatio_working_3-way'!Y130+2*PI())/3)</f>
        <v>-0.44428610486258163</v>
      </c>
      <c r="AK130" s="11">
        <f>'OddsRatio_working_3-way'!U130/(3*'OddsRatio_working_3-way'!X130^(1/3))*SIN(('OddsRatio_working_3-way'!Y130+4*PI())/3)</f>
        <v>0.49448835205486241</v>
      </c>
      <c r="AL130" s="11">
        <f>'OddsRatio_working_3-way'!Z130+'OddsRatio_working_3-way'!AF130</f>
        <v>1.084003370819262</v>
      </c>
      <c r="AM130" s="11">
        <f>'OddsRatio_working_3-way'!AA130+'OddsRatio_working_3-way'!AG130</f>
        <v>-0.62895452820079334</v>
      </c>
      <c r="AN130" s="11">
        <f>'OddsRatio_working_3-way'!AB130+'OddsRatio_working_3-way'!AH130</f>
        <v>-0.45504884261846851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1.084003370819262</v>
      </c>
      <c r="AS130" s="11">
        <f>IF(('OddsRatio_working_3-way'!X130=0),IF(Q130&gt;0,-Q130^(1/3),(-Q130)^(1/3)),'OddsRatio_working_3-way'!AM130-'OddsRatio_working_3-way'!R130/3)</f>
        <v>-0.62895452820079334</v>
      </c>
      <c r="AT130" s="11">
        <f>IF(('OddsRatio_working_3-way'!X130=0),IF(Q130&gt;0,-Q130^(1/3),(-Q130)^(1/3)),'OddsRatio_working_3-way'!AN130-'OddsRatio_working_3-way'!R130/3)</f>
        <v>-0.45504884261846851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9">
        <f t="shared" si="26"/>
        <v>0.35838878016790265</v>
      </c>
      <c r="E131" s="9">
        <f t="shared" si="27"/>
        <v>0.30278283684201857</v>
      </c>
      <c r="F131" s="9">
        <f t="shared" si="28"/>
        <v>0.33882838299007889</v>
      </c>
      <c r="G131" s="9">
        <f t="shared" si="29"/>
        <v>1.0810784550955597</v>
      </c>
      <c r="H131" s="9">
        <f t="shared" si="30"/>
        <v>2.7902659216382468</v>
      </c>
      <c r="I131" s="9">
        <f t="shared" si="31"/>
        <v>3.3026971093535424</v>
      </c>
      <c r="J131" s="9">
        <f t="shared" si="32"/>
        <v>2.9513466114474851</v>
      </c>
      <c r="K131" s="11">
        <f t="shared" si="33"/>
        <v>0.37650602409638551</v>
      </c>
      <c r="L131" s="11">
        <f t="shared" si="34"/>
        <v>0.31948881789137379</v>
      </c>
      <c r="M131" s="11">
        <f t="shared" si="35"/>
        <v>0.35650623885918004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-0.27303094251568494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0.23976413418791084</v>
      </c>
      <c r="Q131" s="11">
        <f>2*'OddsRatio_working_3-way'!K131*'OddsRatio_working_3-way'!L131*'OddsRatio_working_3-way'!M131</f>
        <v>8.576788917471323E-2</v>
      </c>
      <c r="R131" s="11">
        <f t="shared" si="36"/>
        <v>0</v>
      </c>
      <c r="S131" s="11">
        <f t="shared" si="37"/>
        <v>-0.87815736919318954</v>
      </c>
      <c r="T131" s="11">
        <f t="shared" si="38"/>
        <v>-0.31413248763841511</v>
      </c>
      <c r="U131" s="11">
        <f>'OddsRatio_working_3-way'!S131-'OddsRatio_working_3-way'!R131^2/3</f>
        <v>-0.87815736919318954</v>
      </c>
      <c r="V131" s="11">
        <f>'OddsRatio_working_3-way'!S131*'OddsRatio_working_3-way'!R131/3-2*'OddsRatio_working_3-way'!R131^3/27-'OddsRatio_working_3-way'!T131</f>
        <v>0.31413248763841511</v>
      </c>
      <c r="W131" s="11">
        <f>'OddsRatio_working_3-way'!V131^2+4*'OddsRatio_working_3-way'!U131^3/27</f>
        <v>-1.64672945668487E-3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0.15837135887415368</v>
      </c>
      <c r="Y131" s="11">
        <f>IF('OddsRatio_working_3-way'!W131&gt;=0,IF('OddsRatio_working_3-way'!V131+SQRT('OddsRatio_working_3-way'!W131)&gt;0,0,PI()),ACOS('OddsRatio_working_3-way'!V131/(2*'OddsRatio_working_3-way'!X131)))</f>
        <v>0.12846942313642851</v>
      </c>
      <c r="Z131" s="11">
        <f>'OddsRatio_working_3-way'!X131^(1/3)*COS('OddsRatio_working_3-way'!Y131/3)</f>
        <v>0.54053922754777983</v>
      </c>
      <c r="AA131" s="11">
        <f>'OddsRatio_working_3-way'!X131^(1/3)*COS(('OddsRatio_working_3-way'!Y131+2*PI())/3)</f>
        <v>-0.29032827548983137</v>
      </c>
      <c r="AB131" s="11">
        <f>'OddsRatio_working_3-way'!X131^(1/3)*COS(('OddsRatio_working_3-way'!Y131+4*PI())/3)</f>
        <v>-0.25021095205794858</v>
      </c>
      <c r="AC131" s="11">
        <f>'OddsRatio_working_3-way'!X131^(1/3)*SIN('OddsRatio_working_3-way'!Y131/3)</f>
        <v>2.3161747482565088E-2</v>
      </c>
      <c r="AD131" s="11">
        <f>'OddsRatio_working_3-way'!X131^(1/3)*SIN(('OddsRatio_working_3-way'!Y131+2*PI())/3)</f>
        <v>0.4565398290571121</v>
      </c>
      <c r="AE131" s="11">
        <f>'OddsRatio_working_3-way'!X131^(1/3)*SIN(('OddsRatio_working_3-way'!Y131+4*PI())/3)</f>
        <v>-0.47970157653967693</v>
      </c>
      <c r="AF131" s="11">
        <f>-'OddsRatio_working_3-way'!U131/(3*'OddsRatio_working_3-way'!X131^(1/3))*COS(('OddsRatio_working_3-way'!Y131)/3)</f>
        <v>0.54053922754777972</v>
      </c>
      <c r="AG131" s="11">
        <f>-'OddsRatio_working_3-way'!U131/(3*'OddsRatio_working_3-way'!X131^(1/3))*COS(('OddsRatio_working_3-way'!Y131+2*PI())/3)</f>
        <v>-0.29032827548983131</v>
      </c>
      <c r="AH131" s="11">
        <f>-'OddsRatio_working_3-way'!U131/(3*'OddsRatio_working_3-way'!X131^(1/3))*COS(('OddsRatio_working_3-way'!Y131+4*PI())/3)</f>
        <v>-0.25021095205794852</v>
      </c>
      <c r="AI131" s="11">
        <f>'OddsRatio_working_3-way'!U131/(3*'OddsRatio_working_3-way'!X131^(1/3))*SIN(('OddsRatio_working_3-way'!Y131)/3)</f>
        <v>-2.3161747482565082E-2</v>
      </c>
      <c r="AJ131" s="11">
        <f>'OddsRatio_working_3-way'!U131/(3*'OddsRatio_working_3-way'!X131^(1/3))*SIN(('OddsRatio_working_3-way'!Y131+2*PI())/3)</f>
        <v>-0.45653982905711205</v>
      </c>
      <c r="AK131" s="11">
        <f>'OddsRatio_working_3-way'!U131/(3*'OddsRatio_working_3-way'!X131^(1/3))*SIN(('OddsRatio_working_3-way'!Y131+4*PI())/3)</f>
        <v>0.47970157653967682</v>
      </c>
      <c r="AL131" s="11">
        <f>'OddsRatio_working_3-way'!Z131+'OddsRatio_working_3-way'!AF131</f>
        <v>1.0810784550955597</v>
      </c>
      <c r="AM131" s="11">
        <f>'OddsRatio_working_3-way'!AA131+'OddsRatio_working_3-way'!AG131</f>
        <v>-0.58065655097966262</v>
      </c>
      <c r="AN131" s="11">
        <f>'OddsRatio_working_3-way'!AB131+'OddsRatio_working_3-way'!AH131</f>
        <v>-0.50042190411589704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1.0810784550955597</v>
      </c>
      <c r="AS131" s="11">
        <f>IF(('OddsRatio_working_3-way'!X131=0),IF(Q131&gt;0,-Q131^(1/3),(-Q131)^(1/3)),'OddsRatio_working_3-way'!AM131-'OddsRatio_working_3-way'!R131/3)</f>
        <v>-0.58065655097966262</v>
      </c>
      <c r="AT131" s="11">
        <f>IF(('OddsRatio_working_3-way'!X131=0),IF(Q131&gt;0,-Q131^(1/3),(-Q131)^(1/3)),'OddsRatio_working_3-way'!AN131-'OddsRatio_working_3-way'!R131/3)</f>
        <v>-0.50042190411589704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9">
        <f t="shared" ref="D132:D195" si="39">(K132/(AR132+K132-(AR132*K132)))</f>
        <v>0.38029420501096939</v>
      </c>
      <c r="E132" s="9">
        <f t="shared" ref="E132:E195" si="40">(L132/(AR132+L132-(AR132*L132)))</f>
        <v>0.30107584757794165</v>
      </c>
      <c r="F132" s="9">
        <f t="shared" ref="F132:F195" si="41">(M132/(AR132+M132-(AR132*M132)))</f>
        <v>0.31862994741108908</v>
      </c>
      <c r="G132" s="9">
        <f t="shared" ref="G132:G195" si="42">AR132</f>
        <v>1.0827528855491388</v>
      </c>
      <c r="H132" s="9">
        <f t="shared" ref="H132:H195" si="43">IF(A132="","",1/D132)</f>
        <v>2.629543092751454</v>
      </c>
      <c r="I132" s="9">
        <f t="shared" ref="I132:I195" si="44">IF(B132="","",1/E132)</f>
        <v>3.3214221866173537</v>
      </c>
      <c r="J132" s="9">
        <f t="shared" ref="J132:J195" si="45">IF(C132="","",1/F132)</f>
        <v>3.1384369489595492</v>
      </c>
      <c r="K132" s="11">
        <f t="shared" ref="K132:K195" si="46">1/A132</f>
        <v>0.39920159680638723</v>
      </c>
      <c r="L132" s="11">
        <f t="shared" ref="L132:L195" si="47">1/B132</f>
        <v>0.31806615776081426</v>
      </c>
      <c r="M132" s="11">
        <f t="shared" ref="M132:M195" si="48">1/C132</f>
        <v>0.33613445378151258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-0.27198887660989957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0.24003140894638542</v>
      </c>
      <c r="Q132" s="11">
        <f>2*'OddsRatio_working_3-way'!K132*'OddsRatio_working_3-way'!L132*'OddsRatio_working_3-way'!M132</f>
        <v>8.5359676012228103E-2</v>
      </c>
      <c r="R132" s="11">
        <f t="shared" ref="R132:R195" si="49">O132/N132</f>
        <v>0</v>
      </c>
      <c r="S132" s="11">
        <f t="shared" ref="S132:S195" si="50">P132/N132</f>
        <v>-0.88250450510390099</v>
      </c>
      <c r="T132" s="11">
        <f t="shared" ref="T132:T195" si="51">Q132/N132</f>
        <v>-0.31383517251205584</v>
      </c>
      <c r="U132" s="11">
        <f>'OddsRatio_working_3-way'!S132-'OddsRatio_working_3-way'!R132^2/3</f>
        <v>-0.88250450510390099</v>
      </c>
      <c r="V132" s="11">
        <f>'OddsRatio_working_3-way'!S132*'OddsRatio_working_3-way'!R132/3-2*'OddsRatio_working_3-way'!R132^3/27-'OddsRatio_working_3-way'!T132</f>
        <v>0.31383517251205584</v>
      </c>
      <c r="W132" s="11">
        <f>'OddsRatio_working_3-way'!V132^2+4*'OddsRatio_working_3-way'!U132^3/27</f>
        <v>-3.3307498999516488E-3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0.15954878987759788</v>
      </c>
      <c r="Y132" s="11">
        <f>IF('OddsRatio_working_3-way'!W132&gt;=0,IF('OddsRatio_working_3-way'!V132+SQRT('OddsRatio_working_3-way'!W132)&gt;0,0,PI()),ACOS('OddsRatio_working_3-way'!V132/(2*'OddsRatio_working_3-way'!X132)))</f>
        <v>0.181862907837673</v>
      </c>
      <c r="Z132" s="11">
        <f>'OddsRatio_working_3-way'!X132^(1/3)*COS('OddsRatio_working_3-way'!Y132/3)</f>
        <v>0.54137644277456942</v>
      </c>
      <c r="AA132" s="11">
        <f>'OddsRatio_working_3-way'!X132^(1/3)*COS(('OddsRatio_working_3-way'!Y132+2*PI())/3)</f>
        <v>-0.2991449724762667</v>
      </c>
      <c r="AB132" s="11">
        <f>'OddsRatio_working_3-way'!X132^(1/3)*COS(('OddsRatio_working_3-way'!Y132+4*PI())/3)</f>
        <v>-0.24223147029830303</v>
      </c>
      <c r="AC132" s="11">
        <f>'OddsRatio_working_3-way'!X132^(1/3)*SIN('OddsRatio_working_3-way'!Y132/3)</f>
        <v>3.285902580297187E-2</v>
      </c>
      <c r="AD132" s="11">
        <f>'OddsRatio_working_3-way'!X132^(1/3)*SIN(('OddsRatio_working_3-way'!Y132+2*PI())/3)</f>
        <v>0.45241623955174359</v>
      </c>
      <c r="AE132" s="11">
        <f>'OddsRatio_working_3-way'!X132^(1/3)*SIN(('OddsRatio_working_3-way'!Y132+4*PI())/3)</f>
        <v>-0.48527526535471527</v>
      </c>
      <c r="AF132" s="11">
        <f>-'OddsRatio_working_3-way'!U132/(3*'OddsRatio_working_3-way'!X132^(1/3))*COS(('OddsRatio_working_3-way'!Y132)/3)</f>
        <v>0.54137644277456942</v>
      </c>
      <c r="AG132" s="11">
        <f>-'OddsRatio_working_3-way'!U132/(3*'OddsRatio_working_3-way'!X132^(1/3))*COS(('OddsRatio_working_3-way'!Y132+2*PI())/3)</f>
        <v>-0.2991449724762667</v>
      </c>
      <c r="AH132" s="11">
        <f>-'OddsRatio_working_3-way'!U132/(3*'OddsRatio_working_3-way'!X132^(1/3))*COS(('OddsRatio_working_3-way'!Y132+4*PI())/3)</f>
        <v>-0.24223147029830303</v>
      </c>
      <c r="AI132" s="11">
        <f>'OddsRatio_working_3-way'!U132/(3*'OddsRatio_working_3-way'!X132^(1/3))*SIN(('OddsRatio_working_3-way'!Y132)/3)</f>
        <v>-3.285902580297187E-2</v>
      </c>
      <c r="AJ132" s="11">
        <f>'OddsRatio_working_3-way'!U132/(3*'OddsRatio_working_3-way'!X132^(1/3))*SIN(('OddsRatio_working_3-way'!Y132+2*PI())/3)</f>
        <v>-0.45241623955174359</v>
      </c>
      <c r="AK132" s="11">
        <f>'OddsRatio_working_3-way'!U132/(3*'OddsRatio_working_3-way'!X132^(1/3))*SIN(('OddsRatio_working_3-way'!Y132+4*PI())/3)</f>
        <v>0.48527526535471527</v>
      </c>
      <c r="AL132" s="11">
        <f>'OddsRatio_working_3-way'!Z132+'OddsRatio_working_3-way'!AF132</f>
        <v>1.0827528855491388</v>
      </c>
      <c r="AM132" s="11">
        <f>'OddsRatio_working_3-way'!AA132+'OddsRatio_working_3-way'!AG132</f>
        <v>-0.5982899449525334</v>
      </c>
      <c r="AN132" s="11">
        <f>'OddsRatio_working_3-way'!AB132+'OddsRatio_working_3-way'!AH132</f>
        <v>-0.48446294059660605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1.0827528855491388</v>
      </c>
      <c r="AS132" s="11">
        <f>IF(('OddsRatio_working_3-way'!X132=0),IF(Q132&gt;0,-Q132^(1/3),(-Q132)^(1/3)),'OddsRatio_working_3-way'!AM132-'OddsRatio_working_3-way'!R132/3)</f>
        <v>-0.5982899449525334</v>
      </c>
      <c r="AT132" s="11">
        <f>IF(('OddsRatio_working_3-way'!X132=0),IF(Q132&gt;0,-Q132^(1/3),(-Q132)^(1/3)),'OddsRatio_working_3-way'!AN132-'OddsRatio_working_3-way'!R132/3)</f>
        <v>-0.48446294059660605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9">
        <f t="shared" si="39"/>
        <v>0.48167958309001557</v>
      </c>
      <c r="E133" s="9">
        <f t="shared" si="40"/>
        <v>0.25989023403577527</v>
      </c>
      <c r="F133" s="9">
        <f t="shared" si="41"/>
        <v>0.25843018287420938</v>
      </c>
      <c r="G133" s="9">
        <f t="shared" si="42"/>
        <v>1.0869382781767407</v>
      </c>
      <c r="H133" s="9">
        <f t="shared" si="43"/>
        <v>2.0760688953949735</v>
      </c>
      <c r="I133" s="9">
        <f t="shared" si="44"/>
        <v>3.8477782888230601</v>
      </c>
      <c r="J133" s="9">
        <f t="shared" si="45"/>
        <v>3.8695170543865958</v>
      </c>
      <c r="K133" s="11">
        <f t="shared" si="46"/>
        <v>0.50251256281407031</v>
      </c>
      <c r="L133" s="11">
        <f t="shared" si="47"/>
        <v>0.27624309392265195</v>
      </c>
      <c r="M133" s="11">
        <f t="shared" si="48"/>
        <v>0.27472527472527469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-0.2611423946275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0.23835100461325504</v>
      </c>
      <c r="Q133" s="11">
        <f>2*'OddsRatio_working_3-way'!K133*'OddsRatio_working_3-way'!L133*'OddsRatio_working_3-way'!M133</f>
        <v>7.627232147624162E-2</v>
      </c>
      <c r="R133" s="11">
        <f t="shared" si="49"/>
        <v>0</v>
      </c>
      <c r="S133" s="11">
        <f t="shared" si="50"/>
        <v>-0.91272428191234456</v>
      </c>
      <c r="T133" s="11">
        <f t="shared" si="51"/>
        <v>-0.2920717702119503</v>
      </c>
      <c r="U133" s="11">
        <f>'OddsRatio_working_3-way'!S133-'OddsRatio_working_3-way'!R133^2/3</f>
        <v>-0.91272428191234456</v>
      </c>
      <c r="V133" s="11">
        <f>'OddsRatio_working_3-way'!S133*'OddsRatio_working_3-way'!R133/3-2*'OddsRatio_working_3-way'!R133^3/27-'OddsRatio_working_3-way'!T133</f>
        <v>0.2920717702119503</v>
      </c>
      <c r="W133" s="11">
        <f>'OddsRatio_working_3-way'!V133^2+4*'OddsRatio_working_3-way'!U133^3/27</f>
        <v>-2.7339890681889384E-2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0.16781374320703868</v>
      </c>
      <c r="Y133" s="11">
        <f>IF('OddsRatio_working_3-way'!W133&gt;=0,IF('OddsRatio_working_3-way'!V133+SQRT('OddsRatio_working_3-way'!W133)&gt;0,0,PI()),ACOS('OddsRatio_working_3-way'!V133/(2*'OddsRatio_working_3-way'!X133)))</f>
        <v>0.51513541938448681</v>
      </c>
      <c r="Z133" s="11">
        <f>'OddsRatio_working_3-way'!X133^(1/3)*COS('OddsRatio_working_3-way'!Y133/3)</f>
        <v>0.54346913908837036</v>
      </c>
      <c r="AA133" s="11">
        <f>'OddsRatio_working_3-way'!X133^(1/3)*COS(('OddsRatio_working_3-way'!Y133+2*PI())/3)</f>
        <v>-0.35335590022431668</v>
      </c>
      <c r="AB133" s="11">
        <f>'OddsRatio_working_3-way'!X133^(1/3)*COS(('OddsRatio_working_3-way'!Y133+4*PI())/3)</f>
        <v>-0.19011323886405371</v>
      </c>
      <c r="AC133" s="11">
        <f>'OddsRatio_working_3-way'!X133^(1/3)*SIN('OddsRatio_working_3-way'!Y133/3)</f>
        <v>9.4248194479578773E-2</v>
      </c>
      <c r="AD133" s="11">
        <f>'OddsRatio_working_3-way'!X133^(1/3)*SIN(('OddsRatio_working_3-way'!Y133+2*PI())/3)</f>
        <v>0.42353398338359777</v>
      </c>
      <c r="AE133" s="11">
        <f>'OddsRatio_working_3-way'!X133^(1/3)*SIN(('OddsRatio_working_3-way'!Y133+4*PI())/3)</f>
        <v>-0.51778217786317648</v>
      </c>
      <c r="AF133" s="11">
        <f>-'OddsRatio_working_3-way'!U133/(3*'OddsRatio_working_3-way'!X133^(1/3))*COS(('OddsRatio_working_3-way'!Y133)/3)</f>
        <v>0.54346913908837025</v>
      </c>
      <c r="AG133" s="11">
        <f>-'OddsRatio_working_3-way'!U133/(3*'OddsRatio_working_3-way'!X133^(1/3))*COS(('OddsRatio_working_3-way'!Y133+2*PI())/3)</f>
        <v>-0.35335590022431662</v>
      </c>
      <c r="AH133" s="11">
        <f>-'OddsRatio_working_3-way'!U133/(3*'OddsRatio_working_3-way'!X133^(1/3))*COS(('OddsRatio_working_3-way'!Y133+4*PI())/3)</f>
        <v>-0.19011323886405368</v>
      </c>
      <c r="AI133" s="11">
        <f>'OddsRatio_working_3-way'!U133/(3*'OddsRatio_working_3-way'!X133^(1/3))*SIN(('OddsRatio_working_3-way'!Y133)/3)</f>
        <v>-9.4248194479578745E-2</v>
      </c>
      <c r="AJ133" s="11">
        <f>'OddsRatio_working_3-way'!U133/(3*'OddsRatio_working_3-way'!X133^(1/3))*SIN(('OddsRatio_working_3-way'!Y133+2*PI())/3)</f>
        <v>-0.42353398338359766</v>
      </c>
      <c r="AK133" s="11">
        <f>'OddsRatio_working_3-way'!U133/(3*'OddsRatio_working_3-way'!X133^(1/3))*SIN(('OddsRatio_working_3-way'!Y133+4*PI())/3)</f>
        <v>0.51778217786317637</v>
      </c>
      <c r="AL133" s="11">
        <f>'OddsRatio_working_3-way'!Z133+'OddsRatio_working_3-way'!AF133</f>
        <v>1.0869382781767407</v>
      </c>
      <c r="AM133" s="11">
        <f>'OddsRatio_working_3-way'!AA133+'OddsRatio_working_3-way'!AG133</f>
        <v>-0.70671180044863324</v>
      </c>
      <c r="AN133" s="11">
        <f>'OddsRatio_working_3-way'!AB133+'OddsRatio_working_3-way'!AH133</f>
        <v>-0.38022647772810736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1.0869382781767407</v>
      </c>
      <c r="AS133" s="11">
        <f>IF(('OddsRatio_working_3-way'!X133=0),IF(Q133&gt;0,-Q133^(1/3),(-Q133)^(1/3)),'OddsRatio_working_3-way'!AM133-'OddsRatio_working_3-way'!R133/3)</f>
        <v>-0.70671180044863324</v>
      </c>
      <c r="AT133" s="11">
        <f>IF(('OddsRatio_working_3-way'!X133=0),IF(Q133&gt;0,-Q133^(1/3),(-Q133)^(1/3)),'OddsRatio_working_3-way'!AN133-'OddsRatio_working_3-way'!R133/3)</f>
        <v>-0.38022647772810736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9">
        <f t="shared" si="39"/>
        <v>0.62164779128779024</v>
      </c>
      <c r="E134" s="9">
        <f t="shared" si="40"/>
        <v>0.23268493729101536</v>
      </c>
      <c r="F134" s="9">
        <f t="shared" si="41"/>
        <v>0.14566727142119471</v>
      </c>
      <c r="G134" s="9">
        <f t="shared" si="42"/>
        <v>1.1065962372751441</v>
      </c>
      <c r="H134" s="9">
        <f t="shared" si="43"/>
        <v>1.6086279305013289</v>
      </c>
      <c r="I134" s="9">
        <f t="shared" si="44"/>
        <v>4.29765678707993</v>
      </c>
      <c r="J134" s="9">
        <f t="shared" si="45"/>
        <v>6.8649600575582639</v>
      </c>
      <c r="K134" s="11">
        <f t="shared" si="46"/>
        <v>0.64516129032258063</v>
      </c>
      <c r="L134" s="11">
        <f t="shared" si="47"/>
        <v>0.25125628140703515</v>
      </c>
      <c r="M134" s="11">
        <f t="shared" si="48"/>
        <v>0.15873015873015872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-0.22351130974894962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0.22719846029944907</v>
      </c>
      <c r="Q134" s="11">
        <f>2*'OddsRatio_working_3-way'!K134*'OddsRatio_working_3-way'!L134*'OddsRatio_working_3-way'!M134</f>
        <v>5.1460579909274988E-2</v>
      </c>
      <c r="R134" s="11">
        <f t="shared" si="49"/>
        <v>0</v>
      </c>
      <c r="S134" s="11">
        <f t="shared" si="50"/>
        <v>-1.0164964831293812</v>
      </c>
      <c r="T134" s="11">
        <f t="shared" si="51"/>
        <v>-0.23023702902137741</v>
      </c>
      <c r="U134" s="11">
        <f>'OddsRatio_working_3-way'!S134-'OddsRatio_working_3-way'!R134^2/3</f>
        <v>-1.0164964831293812</v>
      </c>
      <c r="V134" s="11">
        <f>'OddsRatio_working_3-way'!S134*'OddsRatio_working_3-way'!R134/3-2*'OddsRatio_working_3-way'!R134^3/27-'OddsRatio_working_3-way'!T134</f>
        <v>0.23023702902137741</v>
      </c>
      <c r="W134" s="11">
        <f>'OddsRatio_working_3-way'!V134^2+4*'OddsRatio_working_3-way'!U134^3/27</f>
        <v>-0.10259244239455986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0.19723180012814265</v>
      </c>
      <c r="Y134" s="11">
        <f>IF('OddsRatio_working_3-way'!W134&gt;=0,IF('OddsRatio_working_3-way'!V134+SQRT('OddsRatio_working_3-way'!W134)&gt;0,0,PI()),ACOS('OddsRatio_working_3-way'!V134/(2*'OddsRatio_working_3-way'!X134)))</f>
        <v>0.9475537499402239</v>
      </c>
      <c r="Z134" s="11">
        <f>'OddsRatio_working_3-way'!X134^(1/3)*COS('OddsRatio_working_3-way'!Y134/3)</f>
        <v>0.55329811863757206</v>
      </c>
      <c r="AA134" s="11">
        <f>'OddsRatio_working_3-way'!X134^(1/3)*COS(('OddsRatio_working_3-way'!Y134+2*PI())/3)</f>
        <v>-0.43323773935804583</v>
      </c>
      <c r="AB134" s="11">
        <f>'OddsRatio_working_3-way'!X134^(1/3)*COS(('OddsRatio_working_3-way'!Y134+4*PI())/3)</f>
        <v>-0.12006037927952611</v>
      </c>
      <c r="AC134" s="11">
        <f>'OddsRatio_working_3-way'!X134^(1/3)*SIN('OddsRatio_working_3-way'!Y134/3)</f>
        <v>0.18081303314542974</v>
      </c>
      <c r="AD134" s="11">
        <f>'OddsRatio_working_3-way'!X134^(1/3)*SIN(('OddsRatio_working_3-way'!Y134+2*PI())/3)</f>
        <v>0.38876371003355881</v>
      </c>
      <c r="AE134" s="11">
        <f>'OddsRatio_working_3-way'!X134^(1/3)*SIN(('OddsRatio_working_3-way'!Y134+4*PI())/3)</f>
        <v>-0.56957674317898843</v>
      </c>
      <c r="AF134" s="11">
        <f>-'OddsRatio_working_3-way'!U134/(3*'OddsRatio_working_3-way'!X134^(1/3))*COS(('OddsRatio_working_3-way'!Y134)/3)</f>
        <v>0.55329811863757217</v>
      </c>
      <c r="AG134" s="11">
        <f>-'OddsRatio_working_3-way'!U134/(3*'OddsRatio_working_3-way'!X134^(1/3))*COS(('OddsRatio_working_3-way'!Y134+2*PI())/3)</f>
        <v>-0.43323773935804594</v>
      </c>
      <c r="AH134" s="11">
        <f>-'OddsRatio_working_3-way'!U134/(3*'OddsRatio_working_3-way'!X134^(1/3))*COS(('OddsRatio_working_3-way'!Y134+4*PI())/3)</f>
        <v>-0.12006037927952613</v>
      </c>
      <c r="AI134" s="11">
        <f>'OddsRatio_working_3-way'!U134/(3*'OddsRatio_working_3-way'!X134^(1/3))*SIN(('OddsRatio_working_3-way'!Y134)/3)</f>
        <v>-0.18081303314542976</v>
      </c>
      <c r="AJ134" s="11">
        <f>'OddsRatio_working_3-way'!U134/(3*'OddsRatio_working_3-way'!X134^(1/3))*SIN(('OddsRatio_working_3-way'!Y134+2*PI())/3)</f>
        <v>-0.38876371003355886</v>
      </c>
      <c r="AK134" s="11">
        <f>'OddsRatio_working_3-way'!U134/(3*'OddsRatio_working_3-way'!X134^(1/3))*SIN(('OddsRatio_working_3-way'!Y134+4*PI())/3)</f>
        <v>0.56957674317898854</v>
      </c>
      <c r="AL134" s="11">
        <f>'OddsRatio_working_3-way'!Z134+'OddsRatio_working_3-way'!AF134</f>
        <v>1.1065962372751441</v>
      </c>
      <c r="AM134" s="11">
        <f>'OddsRatio_working_3-way'!AA134+'OddsRatio_working_3-way'!AG134</f>
        <v>-0.86647547871609176</v>
      </c>
      <c r="AN134" s="11">
        <f>'OddsRatio_working_3-way'!AB134+'OddsRatio_working_3-way'!AH134</f>
        <v>-0.24012075855905224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1.1065962372751441</v>
      </c>
      <c r="AS134" s="11">
        <f>IF(('OddsRatio_working_3-way'!X134=0),IF(Q134&gt;0,-Q134^(1/3),(-Q134)^(1/3)),'OddsRatio_working_3-way'!AM134-'OddsRatio_working_3-way'!R134/3)</f>
        <v>-0.86647547871609176</v>
      </c>
      <c r="AT134" s="11">
        <f>IF(('OddsRatio_working_3-way'!X134=0),IF(Q134&gt;0,-Q134^(1/3),(-Q134)^(1/3)),'OddsRatio_working_3-way'!AN134-'OddsRatio_working_3-way'!R134/3)</f>
        <v>-0.24012075855905224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9">
        <f t="shared" si="39"/>
        <v>0.44786374134317897</v>
      </c>
      <c r="E135" s="9">
        <f t="shared" si="40"/>
        <v>0.3159522665697152</v>
      </c>
      <c r="F135" s="9">
        <f t="shared" si="41"/>
        <v>0.23618399208710589</v>
      </c>
      <c r="G135" s="9">
        <f t="shared" si="42"/>
        <v>1.0852306049621481</v>
      </c>
      <c r="H135" s="9">
        <f t="shared" si="43"/>
        <v>2.2328219672370007</v>
      </c>
      <c r="I135" s="9">
        <f t="shared" si="44"/>
        <v>3.1650350568994856</v>
      </c>
      <c r="J135" s="9">
        <f t="shared" si="45"/>
        <v>4.2339872027872012</v>
      </c>
      <c r="K135" s="11">
        <f t="shared" si="46"/>
        <v>0.46816479400749061</v>
      </c>
      <c r="L135" s="11">
        <f t="shared" si="47"/>
        <v>0.333889816360601</v>
      </c>
      <c r="M135" s="11">
        <f t="shared" si="48"/>
        <v>0.25125628140703515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-0.26525058373218924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0.2400109945537181</v>
      </c>
      <c r="Q135" s="11">
        <f>2*'OddsRatio_working_3-way'!K135*'OddsRatio_working_3-way'!L135*'OddsRatio_working_3-way'!M135</f>
        <v>7.8550480953597804E-2</v>
      </c>
      <c r="R135" s="11">
        <f t="shared" si="49"/>
        <v>0</v>
      </c>
      <c r="S135" s="11">
        <f t="shared" si="50"/>
        <v>-0.90484624454604656</v>
      </c>
      <c r="T135" s="11">
        <f t="shared" si="51"/>
        <v>-0.29613688252202469</v>
      </c>
      <c r="U135" s="11">
        <f>'OddsRatio_working_3-way'!S135-'OddsRatio_working_3-way'!R135^2/3</f>
        <v>-0.90484624454604656</v>
      </c>
      <c r="V135" s="11">
        <f>'OddsRatio_working_3-way'!S135*'OddsRatio_working_3-way'!R135/3-2*'OddsRatio_working_3-way'!R135^3/27-'OddsRatio_working_3-way'!T135</f>
        <v>0.29613688252202469</v>
      </c>
      <c r="W135" s="11">
        <f>'OddsRatio_working_3-way'!V135^2+4*'OddsRatio_working_3-way'!U135^3/27</f>
        <v>-2.2057006143314406E-2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0.1656457510269867</v>
      </c>
      <c r="Y135" s="11">
        <f>IF('OddsRatio_working_3-way'!W135&gt;=0,IF('OddsRatio_working_3-way'!V135+SQRT('OddsRatio_working_3-way'!W135)&gt;0,0,PI()),ACOS('OddsRatio_working_3-way'!V135/(2*'OddsRatio_working_3-way'!X135)))</f>
        <v>0.46485597234908904</v>
      </c>
      <c r="Z135" s="11">
        <f>'OddsRatio_working_3-way'!X135^(1/3)*COS('OddsRatio_working_3-way'!Y135/3)</f>
        <v>0.54261530248107404</v>
      </c>
      <c r="AA135" s="11">
        <f>'OddsRatio_working_3-way'!X135^(1/3)*COS(('OddsRatio_working_3-way'!Y135+2*PI())/3)</f>
        <v>-0.34471089552538486</v>
      </c>
      <c r="AB135" s="11">
        <f>'OddsRatio_working_3-way'!X135^(1/3)*COS(('OddsRatio_working_3-way'!Y135+4*PI())/3)</f>
        <v>-0.19790440695568953</v>
      </c>
      <c r="AC135" s="11">
        <f>'OddsRatio_working_3-way'!X135^(1/3)*SIN('OddsRatio_working_3-way'!Y135/3)</f>
        <v>8.4758765694497529E-2</v>
      </c>
      <c r="AD135" s="11">
        <f>'OddsRatio_working_3-way'!X135^(1/3)*SIN(('OddsRatio_working_3-way'!Y135+2*PI())/3)</f>
        <v>0.42753925358353873</v>
      </c>
      <c r="AE135" s="11">
        <f>'OddsRatio_working_3-way'!X135^(1/3)*SIN(('OddsRatio_working_3-way'!Y135+4*PI())/3)</f>
        <v>-0.51229801927803609</v>
      </c>
      <c r="AF135" s="11">
        <f>-'OddsRatio_working_3-way'!U135/(3*'OddsRatio_working_3-way'!X135^(1/3))*COS(('OddsRatio_working_3-way'!Y135)/3)</f>
        <v>0.54261530248107404</v>
      </c>
      <c r="AG135" s="11">
        <f>-'OddsRatio_working_3-way'!U135/(3*'OddsRatio_working_3-way'!X135^(1/3))*COS(('OddsRatio_working_3-way'!Y135+2*PI())/3)</f>
        <v>-0.34471089552538486</v>
      </c>
      <c r="AH135" s="11">
        <f>-'OddsRatio_working_3-way'!U135/(3*'OddsRatio_working_3-way'!X135^(1/3))*COS(('OddsRatio_working_3-way'!Y135+4*PI())/3)</f>
        <v>-0.19790440695568953</v>
      </c>
      <c r="AI135" s="11">
        <f>'OddsRatio_working_3-way'!U135/(3*'OddsRatio_working_3-way'!X135^(1/3))*SIN(('OddsRatio_working_3-way'!Y135)/3)</f>
        <v>-8.4758765694497529E-2</v>
      </c>
      <c r="AJ135" s="11">
        <f>'OddsRatio_working_3-way'!U135/(3*'OddsRatio_working_3-way'!X135^(1/3))*SIN(('OddsRatio_working_3-way'!Y135+2*PI())/3)</f>
        <v>-0.42753925358353873</v>
      </c>
      <c r="AK135" s="11">
        <f>'OddsRatio_working_3-way'!U135/(3*'OddsRatio_working_3-way'!X135^(1/3))*SIN(('OddsRatio_working_3-way'!Y135+4*PI())/3)</f>
        <v>0.51229801927803609</v>
      </c>
      <c r="AL135" s="11">
        <f>'OddsRatio_working_3-way'!Z135+'OddsRatio_working_3-way'!AF135</f>
        <v>1.0852306049621481</v>
      </c>
      <c r="AM135" s="11">
        <f>'OddsRatio_working_3-way'!AA135+'OddsRatio_working_3-way'!AG135</f>
        <v>-0.68942179105076973</v>
      </c>
      <c r="AN135" s="11">
        <f>'OddsRatio_working_3-way'!AB135+'OddsRatio_working_3-way'!AH135</f>
        <v>-0.39580881391137906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1.0852306049621481</v>
      </c>
      <c r="AS135" s="11">
        <f>IF(('OddsRatio_working_3-way'!X135=0),IF(Q135&gt;0,-Q135^(1/3),(-Q135)^(1/3)),'OddsRatio_working_3-way'!AM135-'OddsRatio_working_3-way'!R135/3)</f>
        <v>-0.68942179105076973</v>
      </c>
      <c r="AT135" s="11">
        <f>IF(('OddsRatio_working_3-way'!X135=0),IF(Q135&gt;0,-Q135^(1/3),(-Q135)^(1/3)),'OddsRatio_working_3-way'!AN135-'OddsRatio_working_3-way'!R135/3)</f>
        <v>-0.39580881391137906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9">
        <f t="shared" si="39"/>
        <v>0.31360592954190325</v>
      </c>
      <c r="E136" s="9">
        <f t="shared" si="40"/>
        <v>0.34319703522904832</v>
      </c>
      <c r="F136" s="9">
        <f t="shared" si="41"/>
        <v>0.34319703522904832</v>
      </c>
      <c r="G136" s="9">
        <f t="shared" si="42"/>
        <v>1.0781848364762885</v>
      </c>
      <c r="H136" s="9">
        <f t="shared" si="43"/>
        <v>3.1887152180468656</v>
      </c>
      <c r="I136" s="9">
        <f t="shared" si="44"/>
        <v>2.9137780847454118</v>
      </c>
      <c r="J136" s="9">
        <f t="shared" si="45"/>
        <v>2.9137780847454118</v>
      </c>
      <c r="K136" s="11">
        <f t="shared" si="46"/>
        <v>0.33003300330033003</v>
      </c>
      <c r="L136" s="11">
        <f t="shared" si="47"/>
        <v>0.3603603603603604</v>
      </c>
      <c r="M136" s="11">
        <f t="shared" si="48"/>
        <v>0.3603603603603604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-0.27410953902792257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0.23914736250834728</v>
      </c>
      <c r="Q136" s="11">
        <f>2*'OddsRatio_working_3-way'!K136*'OddsRatio_working_3-way'!L136*'OddsRatio_working_3-way'!M136</f>
        <v>8.5715900540626278E-2</v>
      </c>
      <c r="R136" s="11">
        <f t="shared" si="49"/>
        <v>0</v>
      </c>
      <c r="S136" s="11">
        <f t="shared" si="50"/>
        <v>-0.87245180651661369</v>
      </c>
      <c r="T136" s="11">
        <f t="shared" si="51"/>
        <v>-0.31270674068695836</v>
      </c>
      <c r="U136" s="11">
        <f>'OddsRatio_working_3-way'!S136-'OddsRatio_working_3-way'!R136^2/3</f>
        <v>-0.87245180651661369</v>
      </c>
      <c r="V136" s="11">
        <f>'OddsRatio_working_3-way'!S136*'OddsRatio_working_3-way'!R136/3-2*'OddsRatio_working_3-way'!R136^3/27-'OddsRatio_working_3-way'!T136</f>
        <v>0.31270674068695836</v>
      </c>
      <c r="W136" s="11">
        <f>'OddsRatio_working_3-way'!V136^2+4*'OddsRatio_working_3-way'!U136^3/27</f>
        <v>-5.9760861531170384E-4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0.15683041341395834</v>
      </c>
      <c r="Y136" s="11">
        <f>IF('OddsRatio_working_3-way'!W136&gt;=0,IF('OddsRatio_working_3-way'!V136+SQRT('OddsRatio_working_3-way'!W136)&gt;0,0,PI()),ACOS('OddsRatio_working_3-way'!V136/(2*'OddsRatio_working_3-way'!X136)))</f>
        <v>7.8016919292882125E-2</v>
      </c>
      <c r="Z136" s="11">
        <f>'OddsRatio_working_3-way'!X136^(1/3)*COS('OddsRatio_working_3-way'!Y136/3)</f>
        <v>0.53909241823814436</v>
      </c>
      <c r="AA136" s="11">
        <f>'OddsRatio_working_3-way'!X136^(1/3)*COS(('OddsRatio_working_3-way'!Y136+2*PI())/3)</f>
        <v>-0.28169014084507082</v>
      </c>
      <c r="AB136" s="11">
        <f>'OddsRatio_working_3-way'!X136^(1/3)*COS(('OddsRatio_working_3-way'!Y136+4*PI())/3)</f>
        <v>-0.25740227739307342</v>
      </c>
      <c r="AC136" s="11">
        <f>'OddsRatio_working_3-way'!X136^(1/3)*SIN('OddsRatio_working_3-way'!Y136/3)</f>
        <v>1.4022604502051615E-2</v>
      </c>
      <c r="AD136" s="11">
        <f>'OddsRatio_working_3-way'!X136^(1/3)*SIN(('OddsRatio_working_3-way'!Y136+2*PI())/3)</f>
        <v>0.45985642693079271</v>
      </c>
      <c r="AE136" s="11">
        <f>'OddsRatio_working_3-way'!X136^(1/3)*SIN(('OddsRatio_working_3-way'!Y136+4*PI())/3)</f>
        <v>-0.47387903143284421</v>
      </c>
      <c r="AF136" s="11">
        <f>-'OddsRatio_working_3-way'!U136/(3*'OddsRatio_working_3-way'!X136^(1/3))*COS(('OddsRatio_working_3-way'!Y136)/3)</f>
        <v>0.53909241823814424</v>
      </c>
      <c r="AG136" s="11">
        <f>-'OddsRatio_working_3-way'!U136/(3*'OddsRatio_working_3-way'!X136^(1/3))*COS(('OddsRatio_working_3-way'!Y136+2*PI())/3)</f>
        <v>-0.28169014084507077</v>
      </c>
      <c r="AH136" s="11">
        <f>-'OddsRatio_working_3-way'!U136/(3*'OddsRatio_working_3-way'!X136^(1/3))*COS(('OddsRatio_working_3-way'!Y136+4*PI())/3)</f>
        <v>-0.25740227739307336</v>
      </c>
      <c r="AI136" s="11">
        <f>'OddsRatio_working_3-way'!U136/(3*'OddsRatio_working_3-way'!X136^(1/3))*SIN(('OddsRatio_working_3-way'!Y136)/3)</f>
        <v>-1.4022604502051613E-2</v>
      </c>
      <c r="AJ136" s="11">
        <f>'OddsRatio_working_3-way'!U136/(3*'OddsRatio_working_3-way'!X136^(1/3))*SIN(('OddsRatio_working_3-way'!Y136+2*PI())/3)</f>
        <v>-0.45985642693079259</v>
      </c>
      <c r="AK136" s="11">
        <f>'OddsRatio_working_3-way'!U136/(3*'OddsRatio_working_3-way'!X136^(1/3))*SIN(('OddsRatio_working_3-way'!Y136+4*PI())/3)</f>
        <v>0.4738790314328441</v>
      </c>
      <c r="AL136" s="11">
        <f>'OddsRatio_working_3-way'!Z136+'OddsRatio_working_3-way'!AF136</f>
        <v>1.0781848364762885</v>
      </c>
      <c r="AM136" s="11">
        <f>'OddsRatio_working_3-way'!AA136+'OddsRatio_working_3-way'!AG136</f>
        <v>-0.56338028169014165</v>
      </c>
      <c r="AN136" s="11">
        <f>'OddsRatio_working_3-way'!AB136+'OddsRatio_working_3-way'!AH136</f>
        <v>-0.51480455478614684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1.0781848364762885</v>
      </c>
      <c r="AS136" s="11">
        <f>IF(('OddsRatio_working_3-way'!X136=0),IF(Q136&gt;0,-Q136^(1/3),(-Q136)^(1/3)),'OddsRatio_working_3-way'!AM136-'OddsRatio_working_3-way'!R136/3)</f>
        <v>-0.56338028169014165</v>
      </c>
      <c r="AT136" s="11">
        <f>IF(('OddsRatio_working_3-way'!X136=0),IF(Q136&gt;0,-Q136^(1/3),(-Q136)^(1/3)),'OddsRatio_working_3-way'!AN136-'OddsRatio_working_3-way'!R136/3)</f>
        <v>-0.51480455478614684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9">
        <f t="shared" si="39"/>
        <v>0.50332362617571491</v>
      </c>
      <c r="E137" s="9">
        <f t="shared" si="40"/>
        <v>0.29804310894380776</v>
      </c>
      <c r="F137" s="9">
        <f t="shared" si="41"/>
        <v>0.19863326488047689</v>
      </c>
      <c r="G137" s="9">
        <f t="shared" si="42"/>
        <v>1.0903793189760189</v>
      </c>
      <c r="H137" s="9">
        <f t="shared" si="43"/>
        <v>1.9867932836732978</v>
      </c>
      <c r="I137" s="9">
        <f t="shared" si="44"/>
        <v>3.3552193289882011</v>
      </c>
      <c r="J137" s="9">
        <f t="shared" si="45"/>
        <v>5.0344034802112709</v>
      </c>
      <c r="K137" s="11">
        <f t="shared" si="46"/>
        <v>0.52493438320209973</v>
      </c>
      <c r="L137" s="11">
        <f t="shared" si="47"/>
        <v>0.31645569620253161</v>
      </c>
      <c r="M137" s="11">
        <f t="shared" si="48"/>
        <v>0.21276595744680851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-0.25563724814495126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0.23910457193389473</v>
      </c>
      <c r="Q137" s="11">
        <f>2*'OddsRatio_working_3-way'!K137*'OddsRatio_working_3-way'!L137*'OddsRatio_working_3-way'!M137</f>
        <v>7.0688713062496591E-2</v>
      </c>
      <c r="R137" s="11">
        <f t="shared" si="49"/>
        <v>0</v>
      </c>
      <c r="S137" s="11">
        <f t="shared" si="50"/>
        <v>-0.93532759278615696</v>
      </c>
      <c r="T137" s="11">
        <f t="shared" si="51"/>
        <v>-0.27651961353618831</v>
      </c>
      <c r="U137" s="11">
        <f>'OddsRatio_working_3-way'!S137-'OddsRatio_working_3-way'!R137^2/3</f>
        <v>-0.93532759278615696</v>
      </c>
      <c r="V137" s="11">
        <f>'OddsRatio_working_3-way'!S137*'OddsRatio_working_3-way'!R137/3-2*'OddsRatio_working_3-way'!R137^3/27-'OddsRatio_working_3-way'!T137</f>
        <v>0.27651961353618831</v>
      </c>
      <c r="W137" s="11">
        <f>'OddsRatio_working_3-way'!V137^2+4*'OddsRatio_working_3-way'!U137^3/27</f>
        <v>-4.4760584140148094E-2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0.17408595636233198</v>
      </c>
      <c r="Y137" s="11">
        <f>IF('OddsRatio_working_3-way'!W137&gt;=0,IF('OddsRatio_working_3-way'!V137+SQRT('OddsRatio_working_3-way'!W137)&gt;0,0,PI()),ACOS('OddsRatio_working_3-way'!V137/(2*'OddsRatio_working_3-way'!X137)))</f>
        <v>0.65309941816885364</v>
      </c>
      <c r="Z137" s="11">
        <f>'OddsRatio_working_3-way'!X137^(1/3)*COS('OddsRatio_working_3-way'!Y137/3)</f>
        <v>0.54518965948800957</v>
      </c>
      <c r="AA137" s="11">
        <f>'OddsRatio_working_3-way'!X137^(1/3)*COS(('OddsRatio_working_3-way'!Y137+2*PI())/3)</f>
        <v>-0.37703655793274393</v>
      </c>
      <c r="AB137" s="11">
        <f>'OddsRatio_working_3-way'!X137^(1/3)*COS(('OddsRatio_working_3-way'!Y137+4*PI())/3)</f>
        <v>-0.16815310155526578</v>
      </c>
      <c r="AC137" s="11">
        <f>'OddsRatio_working_3-way'!X137^(1/3)*SIN('OddsRatio_working_3-way'!Y137/3)</f>
        <v>0.12059891976879671</v>
      </c>
      <c r="AD137" s="11">
        <f>'OddsRatio_working_3-way'!X137^(1/3)*SIN(('OddsRatio_working_3-way'!Y137+2*PI())/3)</f>
        <v>0.41184863511280584</v>
      </c>
      <c r="AE137" s="11">
        <f>'OddsRatio_working_3-way'!X137^(1/3)*SIN(('OddsRatio_working_3-way'!Y137+4*PI())/3)</f>
        <v>-0.53244755488160234</v>
      </c>
      <c r="AF137" s="11">
        <f>-'OddsRatio_working_3-way'!U137/(3*'OddsRatio_working_3-way'!X137^(1/3))*COS(('OddsRatio_working_3-way'!Y137)/3)</f>
        <v>0.54518965948800935</v>
      </c>
      <c r="AG137" s="11">
        <f>-'OddsRatio_working_3-way'!U137/(3*'OddsRatio_working_3-way'!X137^(1/3))*COS(('OddsRatio_working_3-way'!Y137+2*PI())/3)</f>
        <v>-0.37703655793274377</v>
      </c>
      <c r="AH137" s="11">
        <f>-'OddsRatio_working_3-way'!U137/(3*'OddsRatio_working_3-way'!X137^(1/3))*COS(('OddsRatio_working_3-way'!Y137+4*PI())/3)</f>
        <v>-0.16815310155526569</v>
      </c>
      <c r="AI137" s="11">
        <f>'OddsRatio_working_3-way'!U137/(3*'OddsRatio_working_3-way'!X137^(1/3))*SIN(('OddsRatio_working_3-way'!Y137)/3)</f>
        <v>-0.12059891976879665</v>
      </c>
      <c r="AJ137" s="11">
        <f>'OddsRatio_working_3-way'!U137/(3*'OddsRatio_working_3-way'!X137^(1/3))*SIN(('OddsRatio_working_3-way'!Y137+2*PI())/3)</f>
        <v>-0.41184863511280567</v>
      </c>
      <c r="AK137" s="11">
        <f>'OddsRatio_working_3-way'!U137/(3*'OddsRatio_working_3-way'!X137^(1/3))*SIN(('OddsRatio_working_3-way'!Y137+4*PI())/3)</f>
        <v>0.53244755488160211</v>
      </c>
      <c r="AL137" s="11">
        <f>'OddsRatio_working_3-way'!Z137+'OddsRatio_working_3-way'!AF137</f>
        <v>1.0903793189760189</v>
      </c>
      <c r="AM137" s="11">
        <f>'OddsRatio_working_3-way'!AA137+'OddsRatio_working_3-way'!AG137</f>
        <v>-0.75407311586548764</v>
      </c>
      <c r="AN137" s="11">
        <f>'OddsRatio_working_3-way'!AB137+'OddsRatio_working_3-way'!AH137</f>
        <v>-0.3363062031105315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1.0903793189760189</v>
      </c>
      <c r="AS137" s="11">
        <f>IF(('OddsRatio_working_3-way'!X137=0),IF(Q137&gt;0,-Q137^(1/3),(-Q137)^(1/3)),'OddsRatio_working_3-way'!AM137-'OddsRatio_working_3-way'!R137/3)</f>
        <v>-0.75407311586548764</v>
      </c>
      <c r="AT137" s="11">
        <f>IF(('OddsRatio_working_3-way'!X137=0),IF(Q137&gt;0,-Q137^(1/3),(-Q137)^(1/3)),'OddsRatio_working_3-way'!AN137-'OddsRatio_working_3-way'!R137/3)</f>
        <v>-0.3363062031105315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9">
        <f t="shared" si="39"/>
        <v>0.51709191045768099</v>
      </c>
      <c r="E138" s="9">
        <f t="shared" si="40"/>
        <v>0.2964794297424187</v>
      </c>
      <c r="F138" s="9">
        <f t="shared" si="41"/>
        <v>0.18642865979990017</v>
      </c>
      <c r="G138" s="9">
        <f t="shared" si="42"/>
        <v>1.0909955329203835</v>
      </c>
      <c r="H138" s="9">
        <f t="shared" si="43"/>
        <v>1.9338921761798484</v>
      </c>
      <c r="I138" s="9">
        <f t="shared" si="44"/>
        <v>3.3729152841018344</v>
      </c>
      <c r="J138" s="9">
        <f t="shared" si="45"/>
        <v>5.3639821316815341</v>
      </c>
      <c r="K138" s="11">
        <f t="shared" si="46"/>
        <v>0.5387931034482758</v>
      </c>
      <c r="L138" s="11">
        <f t="shared" si="47"/>
        <v>0.31496062992125984</v>
      </c>
      <c r="M138" s="11">
        <f t="shared" si="48"/>
        <v>0.2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-0.25275590551181093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0.23863019277762695</v>
      </c>
      <c r="Q138" s="11">
        <f>2*'OddsRatio_working_3-way'!K138*'OddsRatio_working_3-way'!L138*'OddsRatio_working_3-way'!M138</f>
        <v>6.7879446103719793E-2</v>
      </c>
      <c r="R138" s="11">
        <f t="shared" si="49"/>
        <v>0</v>
      </c>
      <c r="S138" s="11">
        <f t="shared" si="50"/>
        <v>-0.94411322376195128</v>
      </c>
      <c r="T138" s="11">
        <f t="shared" si="51"/>
        <v>-0.26855731012998185</v>
      </c>
      <c r="U138" s="11">
        <f>'OddsRatio_working_3-way'!S138-'OddsRatio_working_3-way'!R138^2/3</f>
        <v>-0.94411322376195128</v>
      </c>
      <c r="V138" s="11">
        <f>'OddsRatio_working_3-way'!S138*'OddsRatio_working_3-way'!R138/3-2*'OddsRatio_working_3-way'!R138^3/27-'OddsRatio_working_3-way'!T138</f>
        <v>0.26855731012998185</v>
      </c>
      <c r="W138" s="11">
        <f>'OddsRatio_working_3-way'!V138^2+4*'OddsRatio_working_3-way'!U138^3/27</f>
        <v>-5.2548839859838617E-2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0.17654451894925108</v>
      </c>
      <c r="Y138" s="11">
        <f>IF('OddsRatio_working_3-way'!W138&gt;=0,IF('OddsRatio_working_3-way'!V138+SQRT('OddsRatio_working_3-way'!W138)&gt;0,0,PI()),ACOS('OddsRatio_working_3-way'!V138/(2*'OddsRatio_working_3-way'!X138)))</f>
        <v>0.70656917655995066</v>
      </c>
      <c r="Z138" s="11">
        <f>'OddsRatio_working_3-way'!X138^(1/3)*COS('OddsRatio_working_3-way'!Y138/3)</f>
        <v>0.54549776646019177</v>
      </c>
      <c r="AA138" s="11">
        <f>'OddsRatio_working_3-way'!X138^(1/3)*COS(('OddsRatio_working_3-way'!Y138+2*PI())/3)</f>
        <v>-0.38611751218314599</v>
      </c>
      <c r="AB138" s="11">
        <f>'OddsRatio_working_3-way'!X138^(1/3)*COS(('OddsRatio_working_3-way'!Y138+4*PI())/3)</f>
        <v>-0.15938025427704566</v>
      </c>
      <c r="AC138" s="11">
        <f>'OddsRatio_working_3-way'!X138^(1/3)*SIN('OddsRatio_working_3-way'!Y138/3)</f>
        <v>0.1309068168874046</v>
      </c>
      <c r="AD138" s="11">
        <f>'OddsRatio_working_3-way'!X138^(1/3)*SIN(('OddsRatio_working_3-way'!Y138+2*PI())/3)</f>
        <v>0.4069615150184947</v>
      </c>
      <c r="AE138" s="11">
        <f>'OddsRatio_working_3-way'!X138^(1/3)*SIN(('OddsRatio_working_3-way'!Y138+4*PI())/3)</f>
        <v>-0.53786833190589933</v>
      </c>
      <c r="AF138" s="11">
        <f>-'OddsRatio_working_3-way'!U138/(3*'OddsRatio_working_3-way'!X138^(1/3))*COS(('OddsRatio_working_3-way'!Y138)/3)</f>
        <v>0.54549776646019177</v>
      </c>
      <c r="AG138" s="11">
        <f>-'OddsRatio_working_3-way'!U138/(3*'OddsRatio_working_3-way'!X138^(1/3))*COS(('OddsRatio_working_3-way'!Y138+2*PI())/3)</f>
        <v>-0.38611751218314599</v>
      </c>
      <c r="AH138" s="11">
        <f>-'OddsRatio_working_3-way'!U138/(3*'OddsRatio_working_3-way'!X138^(1/3))*COS(('OddsRatio_working_3-way'!Y138+4*PI())/3)</f>
        <v>-0.15938025427704566</v>
      </c>
      <c r="AI138" s="11">
        <f>'OddsRatio_working_3-way'!U138/(3*'OddsRatio_working_3-way'!X138^(1/3))*SIN(('OddsRatio_working_3-way'!Y138)/3)</f>
        <v>-0.1309068168874046</v>
      </c>
      <c r="AJ138" s="11">
        <f>'OddsRatio_working_3-way'!U138/(3*'OddsRatio_working_3-way'!X138^(1/3))*SIN(('OddsRatio_working_3-way'!Y138+2*PI())/3)</f>
        <v>-0.4069615150184947</v>
      </c>
      <c r="AK138" s="11">
        <f>'OddsRatio_working_3-way'!U138/(3*'OddsRatio_working_3-way'!X138^(1/3))*SIN(('OddsRatio_working_3-way'!Y138+4*PI())/3)</f>
        <v>0.53786833190589933</v>
      </c>
      <c r="AL138" s="11">
        <f>'OddsRatio_working_3-way'!Z138+'OddsRatio_working_3-way'!AF138</f>
        <v>1.0909955329203835</v>
      </c>
      <c r="AM138" s="11">
        <f>'OddsRatio_working_3-way'!AA138+'OddsRatio_working_3-way'!AG138</f>
        <v>-0.77223502436629199</v>
      </c>
      <c r="AN138" s="11">
        <f>'OddsRatio_working_3-way'!AB138+'OddsRatio_working_3-way'!AH138</f>
        <v>-0.31876050855409133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1.0909955329203835</v>
      </c>
      <c r="AS138" s="11">
        <f>IF(('OddsRatio_working_3-way'!X138=0),IF(Q138&gt;0,-Q138^(1/3),(-Q138)^(1/3)),'OddsRatio_working_3-way'!AM138-'OddsRatio_working_3-way'!R138/3)</f>
        <v>-0.77223502436629199</v>
      </c>
      <c r="AT138" s="11">
        <f>IF(('OddsRatio_working_3-way'!X138=0),IF(Q138&gt;0,-Q138^(1/3),(-Q138)^(1/3)),'OddsRatio_working_3-way'!AN138-'OddsRatio_working_3-way'!R138/3)</f>
        <v>-0.31876050855409133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9">
        <f t="shared" si="39"/>
        <v>0.3832622092915956</v>
      </c>
      <c r="E139" s="9">
        <f t="shared" si="40"/>
        <v>0.32122689824399409</v>
      </c>
      <c r="F139" s="9">
        <f t="shared" si="41"/>
        <v>0.29551089246441037</v>
      </c>
      <c r="G139" s="9">
        <f t="shared" si="42"/>
        <v>1.0836227353130543</v>
      </c>
      <c r="H139" s="9">
        <f t="shared" si="43"/>
        <v>2.6091797619398855</v>
      </c>
      <c r="I139" s="9">
        <f t="shared" si="44"/>
        <v>3.1130643338604562</v>
      </c>
      <c r="J139" s="9">
        <f t="shared" si="45"/>
        <v>3.3839700176887195</v>
      </c>
      <c r="K139" s="11">
        <f t="shared" si="46"/>
        <v>0.4024144869215292</v>
      </c>
      <c r="L139" s="11">
        <f t="shared" si="47"/>
        <v>0.33898305084745761</v>
      </c>
      <c r="M139" s="11">
        <f t="shared" si="48"/>
        <v>0.3125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-0.27157222999011021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0.2402124612079255</v>
      </c>
      <c r="Q139" s="11">
        <f>2*'OddsRatio_working_3-way'!K139*'OddsRatio_working_3-way'!L139*'OddsRatio_working_3-way'!M139</f>
        <v>8.5257306551171433E-2</v>
      </c>
      <c r="R139" s="11">
        <f t="shared" si="49"/>
        <v>0</v>
      </c>
      <c r="S139" s="11">
        <f t="shared" si="50"/>
        <v>-0.88452512694936913</v>
      </c>
      <c r="T139" s="11">
        <f t="shared" si="51"/>
        <v>-0.31393970787910175</v>
      </c>
      <c r="U139" s="11">
        <f>'OddsRatio_working_3-way'!S139-'OddsRatio_working_3-way'!R139^2/3</f>
        <v>-0.88452512694936913</v>
      </c>
      <c r="V139" s="11">
        <f>'OddsRatio_working_3-way'!S139*'OddsRatio_working_3-way'!R139/3-2*'OddsRatio_working_3-way'!R139^3/27-'OddsRatio_working_3-way'!T139</f>
        <v>0.31393970787910175</v>
      </c>
      <c r="W139" s="11">
        <f>'OddsRatio_working_3-way'!V139^2+4*'OddsRatio_working_3-way'!U139^3/27</f>
        <v>-3.9661451903979933E-3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0.16009706850346583</v>
      </c>
      <c r="Y139" s="11">
        <f>IF('OddsRatio_working_3-way'!W139&gt;=0,IF('OddsRatio_working_3-way'!V139+SQRT('OddsRatio_working_3-way'!W139)&gt;0,0,PI()),ACOS('OddsRatio_working_3-way'!V139/(2*'OddsRatio_working_3-way'!X139)))</f>
        <v>0.19797558038778518</v>
      </c>
      <c r="Z139" s="11">
        <f>'OddsRatio_working_3-way'!X139^(1/3)*COS('OddsRatio_working_3-way'!Y139/3)</f>
        <v>0.54181136765652715</v>
      </c>
      <c r="AA139" s="11">
        <f>'OddsRatio_working_3-way'!X139^(1/3)*COS(('OddsRatio_working_3-way'!Y139+2*PI())/3)</f>
        <v>-0.30191557170237499</v>
      </c>
      <c r="AB139" s="11">
        <f>'OddsRatio_working_3-way'!X139^(1/3)*COS(('OddsRatio_working_3-way'!Y139+4*PI())/3)</f>
        <v>-0.23989579595415209</v>
      </c>
      <c r="AC139" s="11">
        <f>'OddsRatio_working_3-way'!X139^(1/3)*SIN('OddsRatio_working_3-way'!Y139/3)</f>
        <v>3.5807134223316668E-2</v>
      </c>
      <c r="AD139" s="11">
        <f>'OddsRatio_working_3-way'!X139^(1/3)*SIN(('OddsRatio_working_3-way'!Y139+2*PI())/3)</f>
        <v>0.45131884133808453</v>
      </c>
      <c r="AE139" s="11">
        <f>'OddsRatio_working_3-way'!X139^(1/3)*SIN(('OddsRatio_working_3-way'!Y139+4*PI())/3)</f>
        <v>-0.48712597556140119</v>
      </c>
      <c r="AF139" s="11">
        <f>-'OddsRatio_working_3-way'!U139/(3*'OddsRatio_working_3-way'!X139^(1/3))*COS(('OddsRatio_working_3-way'!Y139)/3)</f>
        <v>0.54181136765652715</v>
      </c>
      <c r="AG139" s="11">
        <f>-'OddsRatio_working_3-way'!U139/(3*'OddsRatio_working_3-way'!X139^(1/3))*COS(('OddsRatio_working_3-way'!Y139+2*PI())/3)</f>
        <v>-0.30191557170237499</v>
      </c>
      <c r="AH139" s="11">
        <f>-'OddsRatio_working_3-way'!U139/(3*'OddsRatio_working_3-way'!X139^(1/3))*COS(('OddsRatio_working_3-way'!Y139+4*PI())/3)</f>
        <v>-0.23989579595415209</v>
      </c>
      <c r="AI139" s="11">
        <f>'OddsRatio_working_3-way'!U139/(3*'OddsRatio_working_3-way'!X139^(1/3))*SIN(('OddsRatio_working_3-way'!Y139)/3)</f>
        <v>-3.5807134223316668E-2</v>
      </c>
      <c r="AJ139" s="11">
        <f>'OddsRatio_working_3-way'!U139/(3*'OddsRatio_working_3-way'!X139^(1/3))*SIN(('OddsRatio_working_3-way'!Y139+2*PI())/3)</f>
        <v>-0.45131884133808453</v>
      </c>
      <c r="AK139" s="11">
        <f>'OddsRatio_working_3-way'!U139/(3*'OddsRatio_working_3-way'!X139^(1/3))*SIN(('OddsRatio_working_3-way'!Y139+4*PI())/3)</f>
        <v>0.48712597556140119</v>
      </c>
      <c r="AL139" s="11">
        <f>'OddsRatio_working_3-way'!Z139+'OddsRatio_working_3-way'!AF139</f>
        <v>1.0836227353130543</v>
      </c>
      <c r="AM139" s="11">
        <f>'OddsRatio_working_3-way'!AA139+'OddsRatio_working_3-way'!AG139</f>
        <v>-0.60383114340474997</v>
      </c>
      <c r="AN139" s="11">
        <f>'OddsRatio_working_3-way'!AB139+'OddsRatio_working_3-way'!AH139</f>
        <v>-0.47979159190830417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1.0836227353130543</v>
      </c>
      <c r="AS139" s="11">
        <f>IF(('OddsRatio_working_3-way'!X139=0),IF(Q139&gt;0,-Q139^(1/3),(-Q139)^(1/3)),'OddsRatio_working_3-way'!AM139-'OddsRatio_working_3-way'!R139/3)</f>
        <v>-0.60383114340474997</v>
      </c>
      <c r="AT139" s="11">
        <f>IF(('OddsRatio_working_3-way'!X139=0),IF(Q139&gt;0,-Q139^(1/3),(-Q139)^(1/3)),'OddsRatio_working_3-way'!AN139-'OddsRatio_working_3-way'!R139/3)</f>
        <v>-0.47979159190830417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9">
        <f t="shared" si="39"/>
        <v>0.45816850185304175</v>
      </c>
      <c r="E140" s="9">
        <f t="shared" si="40"/>
        <v>0.31929086973637466</v>
      </c>
      <c r="F140" s="9">
        <f t="shared" si="41"/>
        <v>0.2225406284105835</v>
      </c>
      <c r="G140" s="9">
        <f t="shared" si="42"/>
        <v>1.084956987561446</v>
      </c>
      <c r="H140" s="9">
        <f t="shared" si="43"/>
        <v>2.1826031164419755</v>
      </c>
      <c r="I140" s="9">
        <f t="shared" si="44"/>
        <v>3.1319404805582409</v>
      </c>
      <c r="J140" s="9">
        <f t="shared" si="45"/>
        <v>4.4935614999478561</v>
      </c>
      <c r="K140" s="11">
        <f t="shared" si="46"/>
        <v>0.47846889952153115</v>
      </c>
      <c r="L140" s="11">
        <f t="shared" si="47"/>
        <v>0.33726812816188873</v>
      </c>
      <c r="M140" s="11">
        <f t="shared" si="48"/>
        <v>0.23696682464454977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-0.26373118707650989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0.23995527157258123</v>
      </c>
      <c r="Q140" s="11">
        <f>2*'OddsRatio_working_3-way'!K140*'OddsRatio_working_3-way'!L140*'OddsRatio_working_3-way'!M140</f>
        <v>7.6479767831898401E-2</v>
      </c>
      <c r="R140" s="11">
        <f t="shared" si="49"/>
        <v>0</v>
      </c>
      <c r="S140" s="11">
        <f t="shared" si="50"/>
        <v>-0.90984791837671009</v>
      </c>
      <c r="T140" s="11">
        <f t="shared" si="51"/>
        <v>-0.28999136840691958</v>
      </c>
      <c r="U140" s="11">
        <f>'OddsRatio_working_3-way'!S140-'OddsRatio_working_3-way'!R140^2/3</f>
        <v>-0.90984791837671009</v>
      </c>
      <c r="V140" s="11">
        <f>'OddsRatio_working_3-way'!S140*'OddsRatio_working_3-way'!R140/3-2*'OddsRatio_working_3-way'!R140^3/27-'OddsRatio_working_3-way'!T140</f>
        <v>0.28999136840691958</v>
      </c>
      <c r="W140" s="11">
        <f>'OddsRatio_working_3-way'!V140^2+4*'OddsRatio_working_3-way'!U140^3/27</f>
        <v>-2.7489190954878159E-2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0.16702109500404128</v>
      </c>
      <c r="Y140" s="11">
        <f>IF('OddsRatio_working_3-way'!W140&gt;=0,IF('OddsRatio_working_3-way'!V140+SQRT('OddsRatio_working_3-way'!W140)&gt;0,0,PI()),ACOS('OddsRatio_working_3-way'!V140/(2*'OddsRatio_working_3-way'!X140)))</f>
        <v>0.51937820334612095</v>
      </c>
      <c r="Z140" s="11">
        <f>'OddsRatio_working_3-way'!X140^(1/3)*COS('OddsRatio_working_3-way'!Y140/3)</f>
        <v>0.54247849378072299</v>
      </c>
      <c r="AA140" s="11">
        <f>'OddsRatio_working_3-way'!X140^(1/3)*COS(('OddsRatio_working_3-way'!Y140+2*PI())/3)</f>
        <v>-0.3533963672952668</v>
      </c>
      <c r="AB140" s="11">
        <f>'OddsRatio_working_3-way'!X140^(1/3)*COS(('OddsRatio_working_3-way'!Y140+4*PI())/3)</f>
        <v>-0.18908212648545586</v>
      </c>
      <c r="AC140" s="11">
        <f>'OddsRatio_working_3-way'!X140^(1/3)*SIN('OddsRatio_working_3-way'!Y140/3)</f>
        <v>9.4866871163233252E-2</v>
      </c>
      <c r="AD140" s="11">
        <f>'OddsRatio_working_3-way'!X140^(1/3)*SIN(('OddsRatio_working_3-way'!Y140+2*PI())/3)</f>
        <v>0.42236672103920819</v>
      </c>
      <c r="AE140" s="11">
        <f>'OddsRatio_working_3-way'!X140^(1/3)*SIN(('OddsRatio_working_3-way'!Y140+4*PI())/3)</f>
        <v>-0.51723359220244136</v>
      </c>
      <c r="AF140" s="11">
        <f>-'OddsRatio_working_3-way'!U140/(3*'OddsRatio_working_3-way'!X140^(1/3))*COS(('OddsRatio_working_3-way'!Y140)/3)</f>
        <v>0.54247849378072288</v>
      </c>
      <c r="AG140" s="11">
        <f>-'OddsRatio_working_3-way'!U140/(3*'OddsRatio_working_3-way'!X140^(1/3))*COS(('OddsRatio_working_3-way'!Y140+2*PI())/3)</f>
        <v>-0.35339636729526674</v>
      </c>
      <c r="AH140" s="11">
        <f>-'OddsRatio_working_3-way'!U140/(3*'OddsRatio_working_3-way'!X140^(1/3))*COS(('OddsRatio_working_3-way'!Y140+4*PI())/3)</f>
        <v>-0.18908212648545583</v>
      </c>
      <c r="AI140" s="11">
        <f>'OddsRatio_working_3-way'!U140/(3*'OddsRatio_working_3-way'!X140^(1/3))*SIN(('OddsRatio_working_3-way'!Y140)/3)</f>
        <v>-9.4866871163233238E-2</v>
      </c>
      <c r="AJ140" s="11">
        <f>'OddsRatio_working_3-way'!U140/(3*'OddsRatio_working_3-way'!X140^(1/3))*SIN(('OddsRatio_working_3-way'!Y140+2*PI())/3)</f>
        <v>-0.42236672103920808</v>
      </c>
      <c r="AK140" s="11">
        <f>'OddsRatio_working_3-way'!U140/(3*'OddsRatio_working_3-way'!X140^(1/3))*SIN(('OddsRatio_working_3-way'!Y140+4*PI())/3)</f>
        <v>0.51723359220244125</v>
      </c>
      <c r="AL140" s="11">
        <f>'OddsRatio_working_3-way'!Z140+'OddsRatio_working_3-way'!AF140</f>
        <v>1.084956987561446</v>
      </c>
      <c r="AM140" s="11">
        <f>'OddsRatio_working_3-way'!AA140+'OddsRatio_working_3-way'!AG140</f>
        <v>-0.7067927345905336</v>
      </c>
      <c r="AN140" s="11">
        <f>'OddsRatio_working_3-way'!AB140+'OddsRatio_working_3-way'!AH140</f>
        <v>-0.37816425297091172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1.084956987561446</v>
      </c>
      <c r="AS140" s="11">
        <f>IF(('OddsRatio_working_3-way'!X140=0),IF(Q140&gt;0,-Q140^(1/3),(-Q140)^(1/3)),'OddsRatio_working_3-way'!AM140-'OddsRatio_working_3-way'!R140/3)</f>
        <v>-0.7067927345905336</v>
      </c>
      <c r="AT140" s="11">
        <f>IF(('OddsRatio_working_3-way'!X140=0),IF(Q140&gt;0,-Q140^(1/3),(-Q140)^(1/3)),'OddsRatio_working_3-way'!AN140-'OddsRatio_working_3-way'!R140/3)</f>
        <v>-0.37816425297091172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9">
        <f t="shared" si="39"/>
        <v>0.30979616654853204</v>
      </c>
      <c r="E141" s="9">
        <f t="shared" si="40"/>
        <v>0.33737755740255931</v>
      </c>
      <c r="F141" s="9">
        <f t="shared" si="41"/>
        <v>0.35282627604890865</v>
      </c>
      <c r="G141" s="9">
        <f t="shared" si="42"/>
        <v>1.0815188848878252</v>
      </c>
      <c r="H141" s="9">
        <f t="shared" si="43"/>
        <v>3.2279289028689191</v>
      </c>
      <c r="I141" s="9">
        <f t="shared" si="44"/>
        <v>2.9640382949562909</v>
      </c>
      <c r="J141" s="9">
        <f t="shared" si="45"/>
        <v>2.8342560287697518</v>
      </c>
      <c r="K141" s="11">
        <f t="shared" si="46"/>
        <v>0.32679738562091504</v>
      </c>
      <c r="L141" s="11">
        <f t="shared" si="47"/>
        <v>0.35511363636363641</v>
      </c>
      <c r="M141" s="11">
        <f t="shared" si="48"/>
        <v>0.37091988130563797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-0.27310833064454987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0.23984857520924027</v>
      </c>
      <c r="Q141" s="11">
        <f>2*'OddsRatio_working_3-way'!K141*'OddsRatio_working_3-way'!L141*'OddsRatio_working_3-way'!M141</f>
        <v>8.6090658725499022E-2</v>
      </c>
      <c r="R141" s="11">
        <f t="shared" si="49"/>
        <v>0</v>
      </c>
      <c r="S141" s="11">
        <f t="shared" si="50"/>
        <v>-0.87821771911235791</v>
      </c>
      <c r="T141" s="11">
        <f t="shared" si="51"/>
        <v>-0.315225311957056</v>
      </c>
      <c r="U141" s="11">
        <f>'OddsRatio_working_3-way'!S141-'OddsRatio_working_3-way'!R141^2/3</f>
        <v>-0.87821771911235791</v>
      </c>
      <c r="V141" s="11">
        <f>'OddsRatio_working_3-way'!S141*'OddsRatio_working_3-way'!R141/3-2*'OddsRatio_working_3-way'!R141^3/27-'OddsRatio_working_3-way'!T141</f>
        <v>0.315225311957056</v>
      </c>
      <c r="W141" s="11">
        <f>'OddsRatio_working_3-way'!V141^2+4*'OddsRatio_working_3-way'!U141^3/27</f>
        <v>-9.7963757665800455E-4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0.15838768487092145</v>
      </c>
      <c r="Y141" s="11">
        <f>IF('OddsRatio_working_3-way'!W141&gt;=0,IF('OddsRatio_working_3-way'!V141+SQRT('OddsRatio_working_3-way'!W141)&gt;0,0,PI()),ACOS('OddsRatio_working_3-way'!V141/(2*'OddsRatio_working_3-way'!X141)))</f>
        <v>9.8967019271293255E-2</v>
      </c>
      <c r="Z141" s="11">
        <f>'OddsRatio_working_3-way'!X141^(1/3)*COS('OddsRatio_working_3-way'!Y141/3)</f>
        <v>0.54075944244391261</v>
      </c>
      <c r="AA141" s="11">
        <f>'OddsRatio_working_3-way'!X141^(1/3)*COS(('OddsRatio_working_3-way'!Y141+2*PI())/3)</f>
        <v>-0.28583445622133563</v>
      </c>
      <c r="AB141" s="11">
        <f>'OddsRatio_working_3-way'!X141^(1/3)*COS(('OddsRatio_working_3-way'!Y141+4*PI())/3)</f>
        <v>-0.2549249862225767</v>
      </c>
      <c r="AC141" s="11">
        <f>'OddsRatio_working_3-way'!X141^(1/3)*SIN('OddsRatio_working_3-way'!Y141/3)</f>
        <v>1.7845590824292091E-2</v>
      </c>
      <c r="AD141" s="11">
        <f>'OddsRatio_working_3-way'!X141^(1/3)*SIN(('OddsRatio_working_3-way'!Y141+2*PI())/3)</f>
        <v>0.45938861908059142</v>
      </c>
      <c r="AE141" s="11">
        <f>'OddsRatio_working_3-way'!X141^(1/3)*SIN(('OddsRatio_working_3-way'!Y141+4*PI())/3)</f>
        <v>-0.47723420990488347</v>
      </c>
      <c r="AF141" s="11">
        <f>-'OddsRatio_working_3-way'!U141/(3*'OddsRatio_working_3-way'!X141^(1/3))*COS(('OddsRatio_working_3-way'!Y141)/3)</f>
        <v>0.54075944244391261</v>
      </c>
      <c r="AG141" s="11">
        <f>-'OddsRatio_working_3-way'!U141/(3*'OddsRatio_working_3-way'!X141^(1/3))*COS(('OddsRatio_working_3-way'!Y141+2*PI())/3)</f>
        <v>-0.28583445622133563</v>
      </c>
      <c r="AH141" s="11">
        <f>-'OddsRatio_working_3-way'!U141/(3*'OddsRatio_working_3-way'!X141^(1/3))*COS(('OddsRatio_working_3-way'!Y141+4*PI())/3)</f>
        <v>-0.2549249862225767</v>
      </c>
      <c r="AI141" s="11">
        <f>'OddsRatio_working_3-way'!U141/(3*'OddsRatio_working_3-way'!X141^(1/3))*SIN(('OddsRatio_working_3-way'!Y141)/3)</f>
        <v>-1.7845590824292091E-2</v>
      </c>
      <c r="AJ141" s="11">
        <f>'OddsRatio_working_3-way'!U141/(3*'OddsRatio_working_3-way'!X141^(1/3))*SIN(('OddsRatio_working_3-way'!Y141+2*PI())/3)</f>
        <v>-0.45938861908059142</v>
      </c>
      <c r="AK141" s="11">
        <f>'OddsRatio_working_3-way'!U141/(3*'OddsRatio_working_3-way'!X141^(1/3))*SIN(('OddsRatio_working_3-way'!Y141+4*PI())/3)</f>
        <v>0.47723420990488347</v>
      </c>
      <c r="AL141" s="11">
        <f>'OddsRatio_working_3-way'!Z141+'OddsRatio_working_3-way'!AF141</f>
        <v>1.0815188848878252</v>
      </c>
      <c r="AM141" s="11">
        <f>'OddsRatio_working_3-way'!AA141+'OddsRatio_working_3-way'!AG141</f>
        <v>-0.57166891244267126</v>
      </c>
      <c r="AN141" s="11">
        <f>'OddsRatio_working_3-way'!AB141+'OddsRatio_working_3-way'!AH141</f>
        <v>-0.5098499724451534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1.0815188848878252</v>
      </c>
      <c r="AS141" s="11">
        <f>IF(('OddsRatio_working_3-way'!X141=0),IF(Q141&gt;0,-Q141^(1/3),(-Q141)^(1/3)),'OddsRatio_working_3-way'!AM141-'OddsRatio_working_3-way'!R141/3)</f>
        <v>-0.57166891244267126</v>
      </c>
      <c r="AT141" s="11">
        <f>IF(('OddsRatio_working_3-way'!X141=0),IF(Q141&gt;0,-Q141^(1/3),(-Q141)^(1/3)),'OddsRatio_working_3-way'!AN141-'OddsRatio_working_3-way'!R141/3)</f>
        <v>-0.5098499724451534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9">
        <f t="shared" si="39"/>
        <v>0.30046938488486197</v>
      </c>
      <c r="E142" s="9">
        <f t="shared" si="40"/>
        <v>0.3074721917689196</v>
      </c>
      <c r="F142" s="9">
        <f t="shared" si="41"/>
        <v>0.39205842334621827</v>
      </c>
      <c r="G142" s="9">
        <f t="shared" si="42"/>
        <v>1.0828493456077588</v>
      </c>
      <c r="H142" s="9">
        <f t="shared" si="43"/>
        <v>3.3281260930566816</v>
      </c>
      <c r="I142" s="9">
        <f t="shared" si="44"/>
        <v>3.2523266388641381</v>
      </c>
      <c r="J142" s="9">
        <f t="shared" si="45"/>
        <v>2.5506402629103104</v>
      </c>
      <c r="K142" s="11">
        <f t="shared" si="46"/>
        <v>0.31746031746031744</v>
      </c>
      <c r="L142" s="11">
        <f t="shared" si="47"/>
        <v>0.32467532467532467</v>
      </c>
      <c r="M142" s="11">
        <f t="shared" si="48"/>
        <v>0.41118421052631582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-0.27140632967700629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0.23996340960626675</v>
      </c>
      <c r="Q142" s="11">
        <f>2*'OddsRatio_working_3-way'!K142*'OddsRatio_working_3-way'!L142*'OddsRatio_working_3-way'!M142</f>
        <v>8.4762772732697542E-2</v>
      </c>
      <c r="R142" s="11">
        <f t="shared" si="49"/>
        <v>0</v>
      </c>
      <c r="S142" s="11">
        <f t="shared" si="50"/>
        <v>-0.8841481696165342</v>
      </c>
      <c r="T142" s="11">
        <f t="shared" si="51"/>
        <v>-0.31230949121036178</v>
      </c>
      <c r="U142" s="11">
        <f>'OddsRatio_working_3-way'!S142-'OddsRatio_working_3-way'!R142^2/3</f>
        <v>-0.8841481696165342</v>
      </c>
      <c r="V142" s="11">
        <f>'OddsRatio_working_3-way'!S142*'OddsRatio_working_3-way'!R142/3-2*'OddsRatio_working_3-way'!R142^3/27-'OddsRatio_working_3-way'!T142</f>
        <v>0.31230949121036178</v>
      </c>
      <c r="W142" s="11">
        <f>'OddsRatio_working_3-way'!V142^2+4*'OddsRatio_working_3-way'!U142^3/27</f>
        <v>-4.8560448604375306E-3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0.15999473675758258</v>
      </c>
      <c r="Y142" s="11">
        <f>IF('OddsRatio_working_3-way'!W142&gt;=0,IF('OddsRatio_working_3-way'!V142+SQRT('OddsRatio_working_3-way'!W142)&gt;0,0,PI()),ACOS('OddsRatio_working_3-way'!V142/(2*'OddsRatio_working_3-way'!X142)))</f>
        <v>0.21953295572313647</v>
      </c>
      <c r="Z142" s="11">
        <f>'OddsRatio_working_3-way'!X142^(1/3)*COS('OddsRatio_working_3-way'!Y142/3)</f>
        <v>0.54142467280387929</v>
      </c>
      <c r="AA142" s="11">
        <f>'OddsRatio_working_3-way'!X142^(1/3)*COS(('OddsRatio_working_3-way'!Y142+2*PI())/3)</f>
        <v>-0.30508580238287747</v>
      </c>
      <c r="AB142" s="11">
        <f>'OddsRatio_working_3-way'!X142^(1/3)*COS(('OddsRatio_working_3-way'!Y142+4*PI())/3)</f>
        <v>-0.23633887042100149</v>
      </c>
      <c r="AC142" s="11">
        <f>'OddsRatio_working_3-way'!X142^(1/3)*SIN('OddsRatio_working_3-way'!Y142/3)</f>
        <v>3.969105967414998E-2</v>
      </c>
      <c r="AD142" s="11">
        <f>'OddsRatio_working_3-way'!X142^(1/3)*SIN(('OddsRatio_working_3-way'!Y142+2*PI())/3)</f>
        <v>0.44904199104676223</v>
      </c>
      <c r="AE142" s="11">
        <f>'OddsRatio_working_3-way'!X142^(1/3)*SIN(('OddsRatio_working_3-way'!Y142+4*PI())/3)</f>
        <v>-0.48873305072091222</v>
      </c>
      <c r="AF142" s="11">
        <f>-'OddsRatio_working_3-way'!U142/(3*'OddsRatio_working_3-way'!X142^(1/3))*COS(('OddsRatio_working_3-way'!Y142)/3)</f>
        <v>0.5414246728038794</v>
      </c>
      <c r="AG142" s="11">
        <f>-'OddsRatio_working_3-way'!U142/(3*'OddsRatio_working_3-way'!X142^(1/3))*COS(('OddsRatio_working_3-way'!Y142+2*PI())/3)</f>
        <v>-0.30508580238287752</v>
      </c>
      <c r="AH142" s="11">
        <f>-'OddsRatio_working_3-way'!U142/(3*'OddsRatio_working_3-way'!X142^(1/3))*COS(('OddsRatio_working_3-way'!Y142+4*PI())/3)</f>
        <v>-0.23633887042100152</v>
      </c>
      <c r="AI142" s="11">
        <f>'OddsRatio_working_3-way'!U142/(3*'OddsRatio_working_3-way'!X142^(1/3))*SIN(('OddsRatio_working_3-way'!Y142)/3)</f>
        <v>-3.9691059674149987E-2</v>
      </c>
      <c r="AJ142" s="11">
        <f>'OddsRatio_working_3-way'!U142/(3*'OddsRatio_working_3-way'!X142^(1/3))*SIN(('OddsRatio_working_3-way'!Y142+2*PI())/3)</f>
        <v>-0.44904199104676235</v>
      </c>
      <c r="AK142" s="11">
        <f>'OddsRatio_working_3-way'!U142/(3*'OddsRatio_working_3-way'!X142^(1/3))*SIN(('OddsRatio_working_3-way'!Y142+4*PI())/3)</f>
        <v>0.48873305072091233</v>
      </c>
      <c r="AL142" s="11">
        <f>'OddsRatio_working_3-way'!Z142+'OddsRatio_working_3-way'!AF142</f>
        <v>1.0828493456077588</v>
      </c>
      <c r="AM142" s="11">
        <f>'OddsRatio_working_3-way'!AA142+'OddsRatio_working_3-way'!AG142</f>
        <v>-0.61017160476575505</v>
      </c>
      <c r="AN142" s="11">
        <f>'OddsRatio_working_3-way'!AB142+'OddsRatio_working_3-way'!AH142</f>
        <v>-0.47267774084200298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1.0828493456077588</v>
      </c>
      <c r="AS142" s="11">
        <f>IF(('OddsRatio_working_3-way'!X142=0),IF(Q142&gt;0,-Q142^(1/3),(-Q142)^(1/3)),'OddsRatio_working_3-way'!AM142-'OddsRatio_working_3-way'!R142/3)</f>
        <v>-0.61017160476575505</v>
      </c>
      <c r="AT142" s="11">
        <f>IF(('OddsRatio_working_3-way'!X142=0),IF(Q142&gt;0,-Q142^(1/3),(-Q142)^(1/3)),'OddsRatio_working_3-way'!AN142-'OddsRatio_working_3-way'!R142/3)</f>
        <v>-0.47267774084200298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9">
        <f t="shared" si="39"/>
        <v>0.39247252901329871</v>
      </c>
      <c r="E143" s="9">
        <f t="shared" si="40"/>
        <v>0.27627315942635911</v>
      </c>
      <c r="F143" s="9">
        <f t="shared" si="41"/>
        <v>0.33125431156034235</v>
      </c>
      <c r="G143" s="9">
        <f t="shared" si="42"/>
        <v>1.0824818398716256</v>
      </c>
      <c r="H143" s="9">
        <f t="shared" si="43"/>
        <v>2.5479490310164246</v>
      </c>
      <c r="I143" s="9">
        <f t="shared" si="44"/>
        <v>3.6196060524893334</v>
      </c>
      <c r="J143" s="9">
        <f t="shared" si="45"/>
        <v>3.0188286313605817</v>
      </c>
      <c r="K143" s="11">
        <f t="shared" si="46"/>
        <v>0.41152263374485593</v>
      </c>
      <c r="L143" s="11">
        <f t="shared" si="47"/>
        <v>0.29239766081871343</v>
      </c>
      <c r="M143" s="11">
        <f t="shared" si="48"/>
        <v>0.34904013961605584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-0.27106486810154218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0.24002652009551159</v>
      </c>
      <c r="Q143" s="11">
        <f>2*'OddsRatio_working_3-way'!K143*'OddsRatio_working_3-way'!L143*'OddsRatio_working_3-way'!M143</f>
        <v>8.399878218565586E-2</v>
      </c>
      <c r="R143" s="11">
        <f t="shared" si="49"/>
        <v>0</v>
      </c>
      <c r="S143" s="11">
        <f t="shared" si="50"/>
        <v>-0.88549475915704623</v>
      </c>
      <c r="T143" s="11">
        <f t="shared" si="51"/>
        <v>-0.30988443015119732</v>
      </c>
      <c r="U143" s="11">
        <f>'OddsRatio_working_3-way'!S143-'OddsRatio_working_3-way'!R143^2/3</f>
        <v>-0.88549475915704623</v>
      </c>
      <c r="V143" s="11">
        <f>'OddsRatio_working_3-way'!S143*'OddsRatio_working_3-way'!R143/3-2*'OddsRatio_working_3-way'!R143^3/27-'OddsRatio_working_3-way'!T143</f>
        <v>0.30988443015119732</v>
      </c>
      <c r="W143" s="11">
        <f>'OddsRatio_working_3-way'!V143^2+4*'OddsRatio_working_3-way'!U143^3/27</f>
        <v>-6.8334619131163454E-3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0.16036039252512499</v>
      </c>
      <c r="Y143" s="11">
        <f>IF('OddsRatio_working_3-way'!W143&gt;=0,IF('OddsRatio_working_3-way'!V143+SQRT('OddsRatio_working_3-way'!W143)&gt;0,0,PI()),ACOS('OddsRatio_working_3-way'!V143/(2*'OddsRatio_working_3-way'!X143)))</f>
        <v>0.26068948322698593</v>
      </c>
      <c r="Z143" s="11">
        <f>'OddsRatio_working_3-way'!X143^(1/3)*COS('OddsRatio_working_3-way'!Y143/3)</f>
        <v>0.54124091993581291</v>
      </c>
      <c r="AA143" s="11">
        <f>'OddsRatio_working_3-way'!X143^(1/3)*COS(('OddsRatio_working_3-way'!Y143+2*PI())/3)</f>
        <v>-0.31145414372945035</v>
      </c>
      <c r="AB143" s="11">
        <f>'OddsRatio_working_3-way'!X143^(1/3)*COS(('OddsRatio_working_3-way'!Y143+4*PI())/3)</f>
        <v>-0.22978677620636251</v>
      </c>
      <c r="AC143" s="11">
        <f>'OddsRatio_working_3-way'!X143^(1/3)*SIN('OddsRatio_working_3-way'!Y143/3)</f>
        <v>4.7150676623462881E-2</v>
      </c>
      <c r="AD143" s="11">
        <f>'OddsRatio_working_3-way'!X143^(1/3)*SIN(('OddsRatio_working_3-way'!Y143+2*PI())/3)</f>
        <v>0.44515304792034205</v>
      </c>
      <c r="AE143" s="11">
        <f>'OddsRatio_working_3-way'!X143^(1/3)*SIN(('OddsRatio_working_3-way'!Y143+4*PI())/3)</f>
        <v>-0.49230372454380494</v>
      </c>
      <c r="AF143" s="11">
        <f>-'OddsRatio_working_3-way'!U143/(3*'OddsRatio_working_3-way'!X143^(1/3))*COS(('OddsRatio_working_3-way'!Y143)/3)</f>
        <v>0.5412409199358128</v>
      </c>
      <c r="AG143" s="11">
        <f>-'OddsRatio_working_3-way'!U143/(3*'OddsRatio_working_3-way'!X143^(1/3))*COS(('OddsRatio_working_3-way'!Y143+2*PI())/3)</f>
        <v>-0.31145414372945029</v>
      </c>
      <c r="AH143" s="11">
        <f>-'OddsRatio_working_3-way'!U143/(3*'OddsRatio_working_3-way'!X143^(1/3))*COS(('OddsRatio_working_3-way'!Y143+4*PI())/3)</f>
        <v>-0.22978677620636245</v>
      </c>
      <c r="AI143" s="11">
        <f>'OddsRatio_working_3-way'!U143/(3*'OddsRatio_working_3-way'!X143^(1/3))*SIN(('OddsRatio_working_3-way'!Y143)/3)</f>
        <v>-4.7150676623462874E-2</v>
      </c>
      <c r="AJ143" s="11">
        <f>'OddsRatio_working_3-way'!U143/(3*'OddsRatio_working_3-way'!X143^(1/3))*SIN(('OddsRatio_working_3-way'!Y143+2*PI())/3)</f>
        <v>-0.44515304792034194</v>
      </c>
      <c r="AK143" s="11">
        <f>'OddsRatio_working_3-way'!U143/(3*'OddsRatio_working_3-way'!X143^(1/3))*SIN(('OddsRatio_working_3-way'!Y143+4*PI())/3)</f>
        <v>0.49230372454380483</v>
      </c>
      <c r="AL143" s="11">
        <f>'OddsRatio_working_3-way'!Z143+'OddsRatio_working_3-way'!AF143</f>
        <v>1.0824818398716256</v>
      </c>
      <c r="AM143" s="11">
        <f>'OddsRatio_working_3-way'!AA143+'OddsRatio_working_3-way'!AG143</f>
        <v>-0.6229082874589007</v>
      </c>
      <c r="AN143" s="11">
        <f>'OddsRatio_working_3-way'!AB143+'OddsRatio_working_3-way'!AH143</f>
        <v>-0.45957355241272496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1.0824818398716256</v>
      </c>
      <c r="AS143" s="11">
        <f>IF(('OddsRatio_working_3-way'!X143=0),IF(Q143&gt;0,-Q143^(1/3),(-Q143)^(1/3)),'OddsRatio_working_3-way'!AM143-'OddsRatio_working_3-way'!R143/3)</f>
        <v>-0.6229082874589007</v>
      </c>
      <c r="AT143" s="11">
        <f>IF(('OddsRatio_working_3-way'!X143=0),IF(Q143&gt;0,-Q143^(1/3),(-Q143)^(1/3)),'OddsRatio_working_3-way'!AN143-'OddsRatio_working_3-way'!R143/3)</f>
        <v>-0.45957355241272496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9">
        <f t="shared" si="39"/>
        <v>0.27747692846128907</v>
      </c>
      <c r="E144" s="9">
        <f t="shared" si="40"/>
        <v>0.26321358677237661</v>
      </c>
      <c r="F144" s="9">
        <f t="shared" si="41"/>
        <v>0.45930948476633432</v>
      </c>
      <c r="G144" s="9">
        <f t="shared" si="42"/>
        <v>1.0849596810705509</v>
      </c>
      <c r="H144" s="9">
        <f t="shared" si="43"/>
        <v>3.6039032345693216</v>
      </c>
      <c r="I144" s="9">
        <f t="shared" si="44"/>
        <v>3.7991959771620221</v>
      </c>
      <c r="J144" s="9">
        <f t="shared" si="45"/>
        <v>2.1771812539615474</v>
      </c>
      <c r="K144" s="11">
        <f t="shared" si="46"/>
        <v>0.29411764705882354</v>
      </c>
      <c r="L144" s="11">
        <f t="shared" si="47"/>
        <v>0.27932960893854747</v>
      </c>
      <c r="M144" s="11">
        <f t="shared" si="48"/>
        <v>0.47961630695443647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-0.26472361381351706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0.23898068531701094</v>
      </c>
      <c r="Q144" s="11">
        <f>2*'OddsRatio_working_3-way'!K144*'OddsRatio_working_3-way'!L144*'OddsRatio_working_3-way'!M144</f>
        <v>7.8806491448313573E-2</v>
      </c>
      <c r="R144" s="11">
        <f t="shared" si="49"/>
        <v>0</v>
      </c>
      <c r="S144" s="11">
        <f t="shared" si="50"/>
        <v>-0.90275545076745378</v>
      </c>
      <c r="T144" s="11">
        <f t="shared" si="51"/>
        <v>-0.29769347098679427</v>
      </c>
      <c r="U144" s="11">
        <f>'OddsRatio_working_3-way'!S144-'OddsRatio_working_3-way'!R144^2/3</f>
        <v>-0.90275545076745378</v>
      </c>
      <c r="V144" s="11">
        <f>'OddsRatio_working_3-way'!S144*'OddsRatio_working_3-way'!R144/3-2*'OddsRatio_working_3-way'!R144^3/27-'OddsRatio_working_3-way'!T144</f>
        <v>0.29769347098679427</v>
      </c>
      <c r="W144" s="11">
        <f>'OddsRatio_working_3-way'!V144^2+4*'OddsRatio_working_3-way'!U144^3/27</f>
        <v>-2.0373599711066281E-2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0.16507195580960413</v>
      </c>
      <c r="Y144" s="11">
        <f>IF('OddsRatio_working_3-way'!W144&gt;=0,IF('OddsRatio_working_3-way'!V144+SQRT('OddsRatio_working_3-way'!W144)&gt;0,0,PI()),ACOS('OddsRatio_working_3-way'!V144/(2*'OddsRatio_working_3-way'!X144)))</f>
        <v>0.44709194676757513</v>
      </c>
      <c r="Z144" s="11">
        <f>'OddsRatio_working_3-way'!X144^(1/3)*COS('OddsRatio_working_3-way'!Y144/3)</f>
        <v>0.54247984053527543</v>
      </c>
      <c r="AA144" s="11">
        <f>'OddsRatio_working_3-way'!X144^(1/3)*COS(('OddsRatio_working_3-way'!Y144+2*PI())/3)</f>
        <v>-0.34177770908668187</v>
      </c>
      <c r="AB144" s="11">
        <f>'OddsRatio_working_3-way'!X144^(1/3)*COS(('OddsRatio_working_3-way'!Y144+4*PI())/3)</f>
        <v>-0.20070213144859361</v>
      </c>
      <c r="AC144" s="11">
        <f>'OddsRatio_working_3-way'!X144^(1/3)*SIN('OddsRatio_working_3-way'!Y144/3)</f>
        <v>8.1450022725432308E-2</v>
      </c>
      <c r="AD144" s="11">
        <f>'OddsRatio_working_3-way'!X144^(1/3)*SIN(('OddsRatio_working_3-way'!Y144+2*PI())/3)</f>
        <v>0.42907631158176363</v>
      </c>
      <c r="AE144" s="11">
        <f>'OddsRatio_working_3-way'!X144^(1/3)*SIN(('OddsRatio_working_3-way'!Y144+4*PI())/3)</f>
        <v>-0.51052633430719585</v>
      </c>
      <c r="AF144" s="11">
        <f>-'OddsRatio_working_3-way'!U144/(3*'OddsRatio_working_3-way'!X144^(1/3))*COS(('OddsRatio_working_3-way'!Y144)/3)</f>
        <v>0.54247984053527543</v>
      </c>
      <c r="AG144" s="11">
        <f>-'OddsRatio_working_3-way'!U144/(3*'OddsRatio_working_3-way'!X144^(1/3))*COS(('OddsRatio_working_3-way'!Y144+2*PI())/3)</f>
        <v>-0.34177770908668187</v>
      </c>
      <c r="AH144" s="11">
        <f>-'OddsRatio_working_3-way'!U144/(3*'OddsRatio_working_3-way'!X144^(1/3))*COS(('OddsRatio_working_3-way'!Y144+4*PI())/3)</f>
        <v>-0.20070213144859361</v>
      </c>
      <c r="AI144" s="11">
        <f>'OddsRatio_working_3-way'!U144/(3*'OddsRatio_working_3-way'!X144^(1/3))*SIN(('OddsRatio_working_3-way'!Y144)/3)</f>
        <v>-8.1450022725432308E-2</v>
      </c>
      <c r="AJ144" s="11">
        <f>'OddsRatio_working_3-way'!U144/(3*'OddsRatio_working_3-way'!X144^(1/3))*SIN(('OddsRatio_working_3-way'!Y144+2*PI())/3)</f>
        <v>-0.42907631158176363</v>
      </c>
      <c r="AK144" s="11">
        <f>'OddsRatio_working_3-way'!U144/(3*'OddsRatio_working_3-way'!X144^(1/3))*SIN(('OddsRatio_working_3-way'!Y144+4*PI())/3)</f>
        <v>0.51052633430719585</v>
      </c>
      <c r="AL144" s="11">
        <f>'OddsRatio_working_3-way'!Z144+'OddsRatio_working_3-way'!AF144</f>
        <v>1.0849596810705509</v>
      </c>
      <c r="AM144" s="11">
        <f>'OddsRatio_working_3-way'!AA144+'OddsRatio_working_3-way'!AG144</f>
        <v>-0.68355541817336374</v>
      </c>
      <c r="AN144" s="11">
        <f>'OddsRatio_working_3-way'!AB144+'OddsRatio_working_3-way'!AH144</f>
        <v>-0.40140426289718723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1.0849596810705509</v>
      </c>
      <c r="AS144" s="11">
        <f>IF(('OddsRatio_working_3-way'!X144=0),IF(Q144&gt;0,-Q144^(1/3),(-Q144)^(1/3)),'OddsRatio_working_3-way'!AM144-'OddsRatio_working_3-way'!R144/3)</f>
        <v>-0.68355541817336374</v>
      </c>
      <c r="AT144" s="11">
        <f>IF(('OddsRatio_working_3-way'!X144=0),IF(Q144&gt;0,-Q144^(1/3),(-Q144)^(1/3)),'OddsRatio_working_3-way'!AN144-'OddsRatio_working_3-way'!R144/3)</f>
        <v>-0.40140426289718723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9">
        <f t="shared" si="39"/>
        <v>0.26778638543473809</v>
      </c>
      <c r="E145" s="9">
        <f t="shared" si="40"/>
        <v>0.28430815544664023</v>
      </c>
      <c r="F145" s="9">
        <f t="shared" si="41"/>
        <v>0.44790545911862167</v>
      </c>
      <c r="G145" s="9">
        <f t="shared" si="42"/>
        <v>1.0850475377570326</v>
      </c>
      <c r="H145" s="9">
        <f t="shared" si="43"/>
        <v>3.7343197951477216</v>
      </c>
      <c r="I145" s="9">
        <f t="shared" si="44"/>
        <v>3.5173102875963149</v>
      </c>
      <c r="J145" s="9">
        <f t="shared" si="45"/>
        <v>2.2326140028919887</v>
      </c>
      <c r="K145" s="11">
        <f t="shared" si="46"/>
        <v>0.28409090909090912</v>
      </c>
      <c r="L145" s="11">
        <f t="shared" si="47"/>
        <v>0.30120481927710846</v>
      </c>
      <c r="M145" s="11">
        <f t="shared" si="48"/>
        <v>0.46816479400749061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-0.26606323147544209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0.23940245148110317</v>
      </c>
      <c r="Q145" s="11">
        <f>2*'OddsRatio_working_3-way'!K145*'OddsRatio_working_3-way'!L145*'OddsRatio_working_3-way'!M145</f>
        <v>8.012130236984713E-2</v>
      </c>
      <c r="R145" s="11">
        <f t="shared" si="49"/>
        <v>0</v>
      </c>
      <c r="S145" s="11">
        <f t="shared" si="50"/>
        <v>-0.89979532366613491</v>
      </c>
      <c r="T145" s="11">
        <f t="shared" si="51"/>
        <v>-0.30113631983471723</v>
      </c>
      <c r="U145" s="11">
        <f>'OddsRatio_working_3-way'!S145-'OddsRatio_working_3-way'!R145^2/3</f>
        <v>-0.89979532366613491</v>
      </c>
      <c r="V145" s="11">
        <f>'OddsRatio_working_3-way'!S145*'OddsRatio_working_3-way'!R145/3-2*'OddsRatio_working_3-way'!R145^3/27-'OddsRatio_working_3-way'!T145</f>
        <v>0.30113631983471723</v>
      </c>
      <c r="W145" s="11">
        <f>'OddsRatio_working_3-way'!V145^2+4*'OddsRatio_working_3-way'!U145^3/27</f>
        <v>-1.7243250151901826E-2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0.1642607175160109</v>
      </c>
      <c r="Y145" s="11">
        <f>IF('OddsRatio_working_3-way'!W145&gt;=0,IF('OddsRatio_working_3-way'!V145+SQRT('OddsRatio_working_3-way'!W145)&gt;0,0,PI()),ACOS('OddsRatio_working_3-way'!V145/(2*'OddsRatio_working_3-way'!X145)))</f>
        <v>0.4112012948474808</v>
      </c>
      <c r="Z145" s="11">
        <f>'OddsRatio_working_3-way'!X145^(1/3)*COS('OddsRatio_working_3-way'!Y145/3)</f>
        <v>0.54252376887851617</v>
      </c>
      <c r="AA145" s="11">
        <f>'OddsRatio_working_3-way'!X145^(1/3)*COS(('OddsRatio_working_3-way'!Y145+2*PI())/3)</f>
        <v>-0.33606775661085547</v>
      </c>
      <c r="AB145" s="11">
        <f>'OddsRatio_working_3-way'!X145^(1/3)*COS(('OddsRatio_working_3-way'!Y145+4*PI())/3)</f>
        <v>-0.20645601226766105</v>
      </c>
      <c r="AC145" s="11">
        <f>'OddsRatio_working_3-way'!X145^(1/3)*SIN('OddsRatio_working_3-way'!Y145/3)</f>
        <v>7.4831375486680507E-2</v>
      </c>
      <c r="AD145" s="11">
        <f>'OddsRatio_working_3-way'!X145^(1/3)*SIN(('OddsRatio_working_3-way'!Y145+2*PI())/3)</f>
        <v>0.43242367826233225</v>
      </c>
      <c r="AE145" s="11">
        <f>'OddsRatio_working_3-way'!X145^(1/3)*SIN(('OddsRatio_working_3-way'!Y145+4*PI())/3)</f>
        <v>-0.50725505374901259</v>
      </c>
      <c r="AF145" s="11">
        <f>-'OddsRatio_working_3-way'!U145/(3*'OddsRatio_working_3-way'!X145^(1/3))*COS(('OddsRatio_working_3-way'!Y145)/3)</f>
        <v>0.54252376887851628</v>
      </c>
      <c r="AG145" s="11">
        <f>-'OddsRatio_working_3-way'!U145/(3*'OddsRatio_working_3-way'!X145^(1/3))*COS(('OddsRatio_working_3-way'!Y145+2*PI())/3)</f>
        <v>-0.33606775661085553</v>
      </c>
      <c r="AH145" s="11">
        <f>-'OddsRatio_working_3-way'!U145/(3*'OddsRatio_working_3-way'!X145^(1/3))*COS(('OddsRatio_working_3-way'!Y145+4*PI())/3)</f>
        <v>-0.20645601226766108</v>
      </c>
      <c r="AI145" s="11">
        <f>'OddsRatio_working_3-way'!U145/(3*'OddsRatio_working_3-way'!X145^(1/3))*SIN(('OddsRatio_working_3-way'!Y145)/3)</f>
        <v>-7.4831375486680521E-2</v>
      </c>
      <c r="AJ145" s="11">
        <f>'OddsRatio_working_3-way'!U145/(3*'OddsRatio_working_3-way'!X145^(1/3))*SIN(('OddsRatio_working_3-way'!Y145+2*PI())/3)</f>
        <v>-0.43242367826233236</v>
      </c>
      <c r="AK145" s="11">
        <f>'OddsRatio_working_3-way'!U145/(3*'OddsRatio_working_3-way'!X145^(1/3))*SIN(('OddsRatio_working_3-way'!Y145+4*PI())/3)</f>
        <v>0.5072550537490127</v>
      </c>
      <c r="AL145" s="11">
        <f>'OddsRatio_working_3-way'!Z145+'OddsRatio_working_3-way'!AF145</f>
        <v>1.0850475377570326</v>
      </c>
      <c r="AM145" s="11">
        <f>'OddsRatio_working_3-way'!AA145+'OddsRatio_working_3-way'!AG145</f>
        <v>-0.67213551322171106</v>
      </c>
      <c r="AN145" s="11">
        <f>'OddsRatio_working_3-way'!AB145+'OddsRatio_working_3-way'!AH145</f>
        <v>-0.41291202453532216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1.0850475377570326</v>
      </c>
      <c r="AS145" s="11">
        <f>IF(('OddsRatio_working_3-way'!X145=0),IF(Q145&gt;0,-Q145^(1/3),(-Q145)^(1/3)),'OddsRatio_working_3-way'!AM145-'OddsRatio_working_3-way'!R145/3)</f>
        <v>-0.67213551322171106</v>
      </c>
      <c r="AT145" s="11">
        <f>IF(('OddsRatio_working_3-way'!X145=0),IF(Q145&gt;0,-Q145^(1/3),(-Q145)^(1/3)),'OddsRatio_working_3-way'!AN145-'OddsRatio_working_3-way'!R145/3)</f>
        <v>-0.41291202453532216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9">
        <f t="shared" si="39"/>
        <v>0.41241083638079251</v>
      </c>
      <c r="E146" s="9">
        <f t="shared" si="40"/>
        <v>0.27609026522503721</v>
      </c>
      <c r="F146" s="9">
        <f t="shared" si="41"/>
        <v>0.31149889839417044</v>
      </c>
      <c r="G146" s="9">
        <f t="shared" si="42"/>
        <v>1.0834726599122182</v>
      </c>
      <c r="H146" s="9">
        <f t="shared" si="43"/>
        <v>2.4247665477845666</v>
      </c>
      <c r="I146" s="9">
        <f t="shared" si="44"/>
        <v>3.6220038369875676</v>
      </c>
      <c r="J146" s="9">
        <f t="shared" si="45"/>
        <v>3.2102842262209248</v>
      </c>
      <c r="K146" s="11">
        <f t="shared" si="46"/>
        <v>0.43196544276457882</v>
      </c>
      <c r="L146" s="11">
        <f t="shared" si="47"/>
        <v>0.29239766081871343</v>
      </c>
      <c r="M146" s="11">
        <f t="shared" si="48"/>
        <v>0.32894736842105265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-0.26972462701598832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0.23993925361317359</v>
      </c>
      <c r="Q146" s="11">
        <f>2*'OddsRatio_working_3-way'!K146*'OddsRatio_working_3-way'!L146*'OddsRatio_working_3-way'!M146</f>
        <v>8.3095845407159682E-2</v>
      </c>
      <c r="R146" s="11">
        <f t="shared" si="49"/>
        <v>0</v>
      </c>
      <c r="S146" s="11">
        <f t="shared" si="50"/>
        <v>-0.88957117586059664</v>
      </c>
      <c r="T146" s="11">
        <f t="shared" si="51"/>
        <v>-0.30807659770063955</v>
      </c>
      <c r="U146" s="11">
        <f>'OddsRatio_working_3-way'!S146-'OddsRatio_working_3-way'!R146^2/3</f>
        <v>-0.88957117586059664</v>
      </c>
      <c r="V146" s="11">
        <f>'OddsRatio_working_3-way'!S146*'OddsRatio_working_3-way'!R146/3-2*'OddsRatio_working_3-way'!R146^3/27-'OddsRatio_working_3-way'!T146</f>
        <v>0.30807659770063955</v>
      </c>
      <c r="W146" s="11">
        <f>'OddsRatio_working_3-way'!V146^2+4*'OddsRatio_working_3-way'!U146^3/27</f>
        <v>-9.3777693722145727E-3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0.16146900586723778</v>
      </c>
      <c r="Y146" s="11">
        <f>IF('OddsRatio_working_3-way'!W146&gt;=0,IF('OddsRatio_working_3-way'!V146+SQRT('OddsRatio_working_3-way'!W146)&gt;0,0,PI()),ACOS('OddsRatio_working_3-way'!V146/(2*'OddsRatio_working_3-way'!X146)))</f>
        <v>0.3045546335771987</v>
      </c>
      <c r="Z146" s="11">
        <f>'OddsRatio_working_3-way'!X146^(1/3)*COS('OddsRatio_working_3-way'!Y146/3)</f>
        <v>0.54173632995610921</v>
      </c>
      <c r="AA146" s="11">
        <f>'OddsRatio_working_3-way'!X146^(1/3)*COS(('OddsRatio_working_3-way'!Y146+2*PI())/3)</f>
        <v>-0.31866048203229852</v>
      </c>
      <c r="AB146" s="11">
        <f>'OddsRatio_working_3-way'!X146^(1/3)*COS(('OddsRatio_working_3-way'!Y146+4*PI())/3)</f>
        <v>-0.22307584792381083</v>
      </c>
      <c r="AC146" s="11">
        <f>'OddsRatio_working_3-way'!X146^(1/3)*SIN('OddsRatio_working_3-way'!Y146/3)</f>
        <v>5.5185814232927198E-2</v>
      </c>
      <c r="AD146" s="11">
        <f>'OddsRatio_working_3-way'!X146^(1/3)*SIN(('OddsRatio_working_3-way'!Y146+2*PI())/3)</f>
        <v>0.44156451677847569</v>
      </c>
      <c r="AE146" s="11">
        <f>'OddsRatio_working_3-way'!X146^(1/3)*SIN(('OddsRatio_working_3-way'!Y146+4*PI())/3)</f>
        <v>-0.49675033101140298</v>
      </c>
      <c r="AF146" s="11">
        <f>-'OddsRatio_working_3-way'!U146/(3*'OddsRatio_working_3-way'!X146^(1/3))*COS(('OddsRatio_working_3-way'!Y146)/3)</f>
        <v>0.5417363299561091</v>
      </c>
      <c r="AG146" s="11">
        <f>-'OddsRatio_working_3-way'!U146/(3*'OddsRatio_working_3-way'!X146^(1/3))*COS(('OddsRatio_working_3-way'!Y146+2*PI())/3)</f>
        <v>-0.31866048203229846</v>
      </c>
      <c r="AH146" s="11">
        <f>-'OddsRatio_working_3-way'!U146/(3*'OddsRatio_working_3-way'!X146^(1/3))*COS(('OddsRatio_working_3-way'!Y146+4*PI())/3)</f>
        <v>-0.22307584792381077</v>
      </c>
      <c r="AI146" s="11">
        <f>'OddsRatio_working_3-way'!U146/(3*'OddsRatio_working_3-way'!X146^(1/3))*SIN(('OddsRatio_working_3-way'!Y146)/3)</f>
        <v>-5.5185814232927191E-2</v>
      </c>
      <c r="AJ146" s="11">
        <f>'OddsRatio_working_3-way'!U146/(3*'OddsRatio_working_3-way'!X146^(1/3))*SIN(('OddsRatio_working_3-way'!Y146+2*PI())/3)</f>
        <v>-0.44156451677847564</v>
      </c>
      <c r="AK146" s="11">
        <f>'OddsRatio_working_3-way'!U146/(3*'OddsRatio_working_3-way'!X146^(1/3))*SIN(('OddsRatio_working_3-way'!Y146+4*PI())/3)</f>
        <v>0.49675033101140287</v>
      </c>
      <c r="AL146" s="11">
        <f>'OddsRatio_working_3-way'!Z146+'OddsRatio_working_3-way'!AF146</f>
        <v>1.0834726599122182</v>
      </c>
      <c r="AM146" s="11">
        <f>'OddsRatio_working_3-way'!AA146+'OddsRatio_working_3-way'!AG146</f>
        <v>-0.63732096406459693</v>
      </c>
      <c r="AN146" s="11">
        <f>'OddsRatio_working_3-way'!AB146+'OddsRatio_working_3-way'!AH146</f>
        <v>-0.4461516958476216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1.0834726599122182</v>
      </c>
      <c r="AS146" s="11">
        <f>IF(('OddsRatio_working_3-way'!X146=0),IF(Q146&gt;0,-Q146^(1/3),(-Q146)^(1/3)),'OddsRatio_working_3-way'!AM146-'OddsRatio_working_3-way'!R146/3)</f>
        <v>-0.63732096406459693</v>
      </c>
      <c r="AT146" s="11">
        <f>IF(('OddsRatio_working_3-way'!X146=0),IF(Q146&gt;0,-Q146^(1/3),(-Q146)^(1/3)),'OddsRatio_working_3-way'!AN146-'OddsRatio_working_3-way'!R146/3)</f>
        <v>-0.4461516958476216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9">
        <f t="shared" si="39"/>
        <v>0.45220071153543412</v>
      </c>
      <c r="E147" s="9">
        <f t="shared" si="40"/>
        <v>0.27389964423228297</v>
      </c>
      <c r="F147" s="9">
        <f t="shared" si="41"/>
        <v>0.27389964423228297</v>
      </c>
      <c r="G147" s="9">
        <f t="shared" si="42"/>
        <v>1.0864640363212339</v>
      </c>
      <c r="H147" s="9">
        <f t="shared" si="43"/>
        <v>2.2114074004981763</v>
      </c>
      <c r="I147" s="9">
        <f t="shared" si="44"/>
        <v>3.6509722486238112</v>
      </c>
      <c r="J147" s="9">
        <f t="shared" si="45"/>
        <v>3.6509722486238112</v>
      </c>
      <c r="K147" s="11">
        <f t="shared" si="46"/>
        <v>0.47281323877068554</v>
      </c>
      <c r="L147" s="11">
        <f t="shared" si="47"/>
        <v>0.29069767441860467</v>
      </c>
      <c r="M147" s="11">
        <f t="shared" si="48"/>
        <v>0.29069767441860467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-0.26523282024530559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0.23953111195496385</v>
      </c>
      <c r="Q147" s="11">
        <f>2*'OddsRatio_working_3-way'!K147*'OddsRatio_working_3-way'!L147*'OddsRatio_working_3-way'!M147</f>
        <v>7.9910295898236477E-2</v>
      </c>
      <c r="R147" s="11">
        <f t="shared" si="49"/>
        <v>0</v>
      </c>
      <c r="S147" s="11">
        <f t="shared" si="50"/>
        <v>-0.90309755683112281</v>
      </c>
      <c r="T147" s="11">
        <f t="shared" si="51"/>
        <v>-0.30128358860087501</v>
      </c>
      <c r="U147" s="11">
        <f>'OddsRatio_working_3-way'!S147-'OddsRatio_working_3-way'!R147^2/3</f>
        <v>-0.90309755683112281</v>
      </c>
      <c r="V147" s="11">
        <f>'OddsRatio_working_3-way'!S147*'OddsRatio_working_3-way'!R147/3-2*'OddsRatio_working_3-way'!R147^3/27-'OddsRatio_working_3-way'!T147</f>
        <v>0.30128358860087501</v>
      </c>
      <c r="W147" s="11">
        <f>'OddsRatio_working_3-way'!V147^2+4*'OddsRatio_working_3-way'!U147^3/27</f>
        <v>-1.8347162045366378E-2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0.16516579761378239</v>
      </c>
      <c r="Y147" s="11">
        <f>IF('OddsRatio_working_3-way'!W147&gt;=0,IF('OddsRatio_working_3-way'!V147+SQRT('OddsRatio_working_3-way'!W147)&gt;0,0,PI()),ACOS('OddsRatio_working_3-way'!V147/(2*'OddsRatio_working_3-way'!X147)))</f>
        <v>0.4225063123826045</v>
      </c>
      <c r="Z147" s="11">
        <f>'OddsRatio_working_3-way'!X147^(1/3)*COS('OddsRatio_working_3-way'!Y147/3)</f>
        <v>0.54323201816061695</v>
      </c>
      <c r="AA147" s="11">
        <f>'OddsRatio_working_3-way'!X147^(1/3)*COS(('OddsRatio_working_3-way'!Y147+2*PI())/3)</f>
        <v>-0.3383139853737317</v>
      </c>
      <c r="AB147" s="11">
        <f>'OddsRatio_working_3-way'!X147^(1/3)*COS(('OddsRatio_working_3-way'!Y147+4*PI())/3)</f>
        <v>-0.20491803278688536</v>
      </c>
      <c r="AC147" s="11">
        <f>'OddsRatio_working_3-way'!X147^(1/3)*SIN('OddsRatio_working_3-way'!Y147/3)</f>
        <v>7.7016189134822305E-2</v>
      </c>
      <c r="AD147" s="11">
        <f>'OddsRatio_working_3-way'!X147^(1/3)*SIN(('OddsRatio_working_3-way'!Y147+2*PI())/3)</f>
        <v>0.43194463330877259</v>
      </c>
      <c r="AE147" s="11">
        <f>'OddsRatio_working_3-way'!X147^(1/3)*SIN(('OddsRatio_working_3-way'!Y147+4*PI())/3)</f>
        <v>-0.50896082244359486</v>
      </c>
      <c r="AF147" s="11">
        <f>-'OddsRatio_working_3-way'!U147/(3*'OddsRatio_working_3-way'!X147^(1/3))*COS(('OddsRatio_working_3-way'!Y147)/3)</f>
        <v>0.54323201816061695</v>
      </c>
      <c r="AG147" s="11">
        <f>-'OddsRatio_working_3-way'!U147/(3*'OddsRatio_working_3-way'!X147^(1/3))*COS(('OddsRatio_working_3-way'!Y147+2*PI())/3)</f>
        <v>-0.3383139853737317</v>
      </c>
      <c r="AH147" s="11">
        <f>-'OddsRatio_working_3-way'!U147/(3*'OddsRatio_working_3-way'!X147^(1/3))*COS(('OddsRatio_working_3-way'!Y147+4*PI())/3)</f>
        <v>-0.20491803278688536</v>
      </c>
      <c r="AI147" s="11">
        <f>'OddsRatio_working_3-way'!U147/(3*'OddsRatio_working_3-way'!X147^(1/3))*SIN(('OddsRatio_working_3-way'!Y147)/3)</f>
        <v>-7.7016189134822305E-2</v>
      </c>
      <c r="AJ147" s="11">
        <f>'OddsRatio_working_3-way'!U147/(3*'OddsRatio_working_3-way'!X147^(1/3))*SIN(('OddsRatio_working_3-way'!Y147+2*PI())/3)</f>
        <v>-0.43194463330877259</v>
      </c>
      <c r="AK147" s="11">
        <f>'OddsRatio_working_3-way'!U147/(3*'OddsRatio_working_3-way'!X147^(1/3))*SIN(('OddsRatio_working_3-way'!Y147+4*PI())/3)</f>
        <v>0.50896082244359486</v>
      </c>
      <c r="AL147" s="11">
        <f>'OddsRatio_working_3-way'!Z147+'OddsRatio_working_3-way'!AF147</f>
        <v>1.0864640363212339</v>
      </c>
      <c r="AM147" s="11">
        <f>'OddsRatio_working_3-way'!AA147+'OddsRatio_working_3-way'!AG147</f>
        <v>-0.67662797074746339</v>
      </c>
      <c r="AN147" s="11">
        <f>'OddsRatio_working_3-way'!AB147+'OddsRatio_working_3-way'!AH147</f>
        <v>-0.40983606557377072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1.0864640363212339</v>
      </c>
      <c r="AS147" s="11">
        <f>IF(('OddsRatio_working_3-way'!X147=0),IF(Q147&gt;0,-Q147^(1/3),(-Q147)^(1/3)),'OddsRatio_working_3-way'!AM147-'OddsRatio_working_3-way'!R147/3)</f>
        <v>-0.67662797074746339</v>
      </c>
      <c r="AT147" s="11">
        <f>IF(('OddsRatio_working_3-way'!X147=0),IF(Q147&gt;0,-Q147^(1/3),(-Q147)^(1/3)),'OddsRatio_working_3-way'!AN147-'OddsRatio_working_3-way'!R147/3)</f>
        <v>-0.40983606557377072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9">
        <f t="shared" si="39"/>
        <v>0.61721533783721494</v>
      </c>
      <c r="E148" s="9">
        <f t="shared" si="40"/>
        <v>0.22445232776187604</v>
      </c>
      <c r="F148" s="9">
        <f t="shared" si="41"/>
        <v>0.15833233440090894</v>
      </c>
      <c r="G148" s="9">
        <f t="shared" si="42"/>
        <v>1.1074644417807393</v>
      </c>
      <c r="H148" s="9">
        <f t="shared" si="43"/>
        <v>1.6201800873972143</v>
      </c>
      <c r="I148" s="9">
        <f t="shared" si="44"/>
        <v>4.4552890583559064</v>
      </c>
      <c r="J148" s="9">
        <f t="shared" si="45"/>
        <v>6.3158293205475493</v>
      </c>
      <c r="K148" s="11">
        <f t="shared" si="46"/>
        <v>0.64102564102564097</v>
      </c>
      <c r="L148" s="11">
        <f t="shared" si="47"/>
        <v>0.24271844660194175</v>
      </c>
      <c r="M148" s="11">
        <f t="shared" si="48"/>
        <v>0.17241379310344829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-0.22497489119517911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0.22748147957387996</v>
      </c>
      <c r="Q148" s="11">
        <f>2*'OddsRatio_working_3-way'!K148*'OddsRatio_working_3-way'!L148*'OddsRatio_working_3-way'!M148</f>
        <v>5.3651292352330182E-2</v>
      </c>
      <c r="R148" s="11">
        <f t="shared" si="49"/>
        <v>0</v>
      </c>
      <c r="S148" s="11">
        <f t="shared" si="50"/>
        <v>-1.0111416361416361</v>
      </c>
      <c r="T148" s="11">
        <f t="shared" si="51"/>
        <v>-0.23847680097680099</v>
      </c>
      <c r="U148" s="11">
        <f>'OddsRatio_working_3-way'!S148-'OddsRatio_working_3-way'!R148^2/3</f>
        <v>-1.0111416361416361</v>
      </c>
      <c r="V148" s="11">
        <f>'OddsRatio_working_3-way'!S148*'OddsRatio_working_3-way'!R148/3-2*'OddsRatio_working_3-way'!R148^3/27-'OddsRatio_working_3-way'!T148</f>
        <v>0.23847680097680099</v>
      </c>
      <c r="W148" s="11">
        <f>'OddsRatio_working_3-way'!V148^2+4*'OddsRatio_working_3-way'!U148^3/27</f>
        <v>-9.6284178310154664E-2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0.19567534522410035</v>
      </c>
      <c r="Y148" s="11">
        <f>IF('OddsRatio_working_3-way'!W148&gt;=0,IF('OddsRatio_working_3-way'!V148+SQRT('OddsRatio_working_3-way'!W148)&gt;0,0,PI()),ACOS('OddsRatio_working_3-way'!V148/(2*'OddsRatio_working_3-way'!X148)))</f>
        <v>0.91553237895798878</v>
      </c>
      <c r="Z148" s="11">
        <f>'OddsRatio_working_3-way'!X148^(1/3)*COS('OddsRatio_working_3-way'!Y148/3)</f>
        <v>0.55373222089036966</v>
      </c>
      <c r="AA148" s="11">
        <f>'OddsRatio_working_3-way'!X148^(1/3)*COS(('OddsRatio_working_3-way'!Y148+2*PI())/3)</f>
        <v>-0.42793192291204701</v>
      </c>
      <c r="AB148" s="11">
        <f>'OddsRatio_working_3-way'!X148^(1/3)*COS(('OddsRatio_working_3-way'!Y148+4*PI())/3)</f>
        <v>-0.12580029797832282</v>
      </c>
      <c r="AC148" s="11">
        <f>'OddsRatio_working_3-way'!X148^(1/3)*SIN('OddsRatio_working_3-way'!Y148/3)</f>
        <v>0.17443577498618484</v>
      </c>
      <c r="AD148" s="11">
        <f>'OddsRatio_working_3-way'!X148^(1/3)*SIN(('OddsRatio_working_3-way'!Y148+2*PI())/3)</f>
        <v>0.39232828269194397</v>
      </c>
      <c r="AE148" s="11">
        <f>'OddsRatio_working_3-way'!X148^(1/3)*SIN(('OddsRatio_working_3-way'!Y148+4*PI())/3)</f>
        <v>-0.56676405767812876</v>
      </c>
      <c r="AF148" s="11">
        <f>-'OddsRatio_working_3-way'!U148/(3*'OddsRatio_working_3-way'!X148^(1/3))*COS(('OddsRatio_working_3-way'!Y148)/3)</f>
        <v>0.55373222089036966</v>
      </c>
      <c r="AG148" s="11">
        <f>-'OddsRatio_working_3-way'!U148/(3*'OddsRatio_working_3-way'!X148^(1/3))*COS(('OddsRatio_working_3-way'!Y148+2*PI())/3)</f>
        <v>-0.42793192291204701</v>
      </c>
      <c r="AH148" s="11">
        <f>-'OddsRatio_working_3-way'!U148/(3*'OddsRatio_working_3-way'!X148^(1/3))*COS(('OddsRatio_working_3-way'!Y148+4*PI())/3)</f>
        <v>-0.12580029797832282</v>
      </c>
      <c r="AI148" s="11">
        <f>'OddsRatio_working_3-way'!U148/(3*'OddsRatio_working_3-way'!X148^(1/3))*SIN(('OddsRatio_working_3-way'!Y148)/3)</f>
        <v>-0.17443577498618484</v>
      </c>
      <c r="AJ148" s="11">
        <f>'OddsRatio_working_3-way'!U148/(3*'OddsRatio_working_3-way'!X148^(1/3))*SIN(('OddsRatio_working_3-way'!Y148+2*PI())/3)</f>
        <v>-0.39232828269194397</v>
      </c>
      <c r="AK148" s="11">
        <f>'OddsRatio_working_3-way'!U148/(3*'OddsRatio_working_3-way'!X148^(1/3))*SIN(('OddsRatio_working_3-way'!Y148+4*PI())/3)</f>
        <v>0.56676405767812876</v>
      </c>
      <c r="AL148" s="11">
        <f>'OddsRatio_working_3-way'!Z148+'OddsRatio_working_3-way'!AF148</f>
        <v>1.1074644417807393</v>
      </c>
      <c r="AM148" s="11">
        <f>'OddsRatio_working_3-way'!AA148+'OddsRatio_working_3-way'!AG148</f>
        <v>-0.85586384582409403</v>
      </c>
      <c r="AN148" s="11">
        <f>'OddsRatio_working_3-way'!AB148+'OddsRatio_working_3-way'!AH148</f>
        <v>-0.25160059595664563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1.1074644417807393</v>
      </c>
      <c r="AS148" s="11">
        <f>IF(('OddsRatio_working_3-way'!X148=0),IF(Q148&gt;0,-Q148^(1/3),(-Q148)^(1/3)),'OddsRatio_working_3-way'!AM148-'OddsRatio_working_3-way'!R148/3)</f>
        <v>-0.85586384582409403</v>
      </c>
      <c r="AT148" s="11">
        <f>IF(('OddsRatio_working_3-way'!X148=0),IF(Q148&gt;0,-Q148^(1/3),(-Q148)^(1/3)),'OddsRatio_working_3-way'!AN148-'OddsRatio_working_3-way'!R148/3)</f>
        <v>-0.25160059595664563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9">
        <f t="shared" si="39"/>
        <v>0.32695957958124428</v>
      </c>
      <c r="E149" s="9">
        <f t="shared" si="40"/>
        <v>0.29367077126814717</v>
      </c>
      <c r="F149" s="9">
        <f t="shared" si="41"/>
        <v>0.37936964915060856</v>
      </c>
      <c r="G149" s="9">
        <f t="shared" si="42"/>
        <v>1.0834115968526832</v>
      </c>
      <c r="H149" s="9">
        <f t="shared" si="43"/>
        <v>3.0584820340200976</v>
      </c>
      <c r="I149" s="9">
        <f t="shared" si="44"/>
        <v>3.4051737450129562</v>
      </c>
      <c r="J149" s="9">
        <f t="shared" si="45"/>
        <v>2.6359515112475513</v>
      </c>
      <c r="K149" s="11">
        <f t="shared" si="46"/>
        <v>0.34482758620689657</v>
      </c>
      <c r="L149" s="11">
        <f t="shared" si="47"/>
        <v>0.3105590062111801</v>
      </c>
      <c r="M149" s="11">
        <f t="shared" si="48"/>
        <v>0.39840637450199207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-0.27174147701334306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0.24020431446200638</v>
      </c>
      <c r="Q149" s="11">
        <f>2*'OddsRatio_working_3-way'!K149*'OddsRatio_working_3-way'!L149*'OddsRatio_working_3-way'!M149</f>
        <v>8.5330129471405461E-2</v>
      </c>
      <c r="R149" s="11">
        <f t="shared" si="49"/>
        <v>0</v>
      </c>
      <c r="S149" s="11">
        <f t="shared" si="50"/>
        <v>-0.88394424400001281</v>
      </c>
      <c r="T149" s="11">
        <f t="shared" si="51"/>
        <v>-0.31401216483126565</v>
      </c>
      <c r="U149" s="11">
        <f>'OddsRatio_working_3-way'!S149-'OddsRatio_working_3-way'!R149^2/3</f>
        <v>-0.88394424400001281</v>
      </c>
      <c r="V149" s="11">
        <f>'OddsRatio_working_3-way'!S149*'OddsRatio_working_3-way'!R149/3-2*'OddsRatio_working_3-way'!R149^3/27-'OddsRatio_working_3-way'!T149</f>
        <v>0.31401216483126565</v>
      </c>
      <c r="W149" s="11">
        <f>'OddsRatio_working_3-way'!V149^2+4*'OddsRatio_working_3-way'!U149^3/27</f>
        <v>-3.7187899175383232E-3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0.15993938662783808</v>
      </c>
      <c r="Y149" s="11">
        <f>IF('OddsRatio_working_3-way'!W149&gt;=0,IF('OddsRatio_working_3-way'!V149+SQRT('OddsRatio_working_3-way'!W149)&gt;0,0,PI()),ACOS('OddsRatio_working_3-way'!V149/(2*'OddsRatio_working_3-way'!X149)))</f>
        <v>0.19181467536699115</v>
      </c>
      <c r="Z149" s="11">
        <f>'OddsRatio_working_3-way'!X149^(1/3)*COS('OddsRatio_working_3-way'!Y149/3)</f>
        <v>0.54170579842634159</v>
      </c>
      <c r="AA149" s="11">
        <f>'OddsRatio_working_3-way'!X149^(1/3)*COS(('OddsRatio_working_3-way'!Y149+2*PI())/3)</f>
        <v>-0.30088924325606387</v>
      </c>
      <c r="AB149" s="11">
        <f>'OddsRatio_working_3-way'!X149^(1/3)*COS(('OddsRatio_working_3-way'!Y149+4*PI())/3)</f>
        <v>-0.24081655517027786</v>
      </c>
      <c r="AC149" s="11">
        <f>'OddsRatio_working_3-way'!X149^(1/3)*SIN('OddsRatio_working_3-way'!Y149/3)</f>
        <v>3.4682982637272937E-2</v>
      </c>
      <c r="AD149" s="11">
        <f>'OddsRatio_working_3-way'!X149^(1/3)*SIN(('OddsRatio_working_3-way'!Y149+2*PI())/3)</f>
        <v>0.45178949149590769</v>
      </c>
      <c r="AE149" s="11">
        <f>'OddsRatio_working_3-way'!X149^(1/3)*SIN(('OddsRatio_working_3-way'!Y149+4*PI())/3)</f>
        <v>-0.48647247413318068</v>
      </c>
      <c r="AF149" s="11">
        <f>-'OddsRatio_working_3-way'!U149/(3*'OddsRatio_working_3-way'!X149^(1/3))*COS(('OddsRatio_working_3-way'!Y149)/3)</f>
        <v>0.54170579842634159</v>
      </c>
      <c r="AG149" s="11">
        <f>-'OddsRatio_working_3-way'!U149/(3*'OddsRatio_working_3-way'!X149^(1/3))*COS(('OddsRatio_working_3-way'!Y149+2*PI())/3)</f>
        <v>-0.30088924325606387</v>
      </c>
      <c r="AH149" s="11">
        <f>-'OddsRatio_working_3-way'!U149/(3*'OddsRatio_working_3-way'!X149^(1/3))*COS(('OddsRatio_working_3-way'!Y149+4*PI())/3)</f>
        <v>-0.24081655517027786</v>
      </c>
      <c r="AI149" s="11">
        <f>'OddsRatio_working_3-way'!U149/(3*'OddsRatio_working_3-way'!X149^(1/3))*SIN(('OddsRatio_working_3-way'!Y149)/3)</f>
        <v>-3.4682982637272937E-2</v>
      </c>
      <c r="AJ149" s="11">
        <f>'OddsRatio_working_3-way'!U149/(3*'OddsRatio_working_3-way'!X149^(1/3))*SIN(('OddsRatio_working_3-way'!Y149+2*PI())/3)</f>
        <v>-0.45178949149590769</v>
      </c>
      <c r="AK149" s="11">
        <f>'OddsRatio_working_3-way'!U149/(3*'OddsRatio_working_3-way'!X149^(1/3))*SIN(('OddsRatio_working_3-way'!Y149+4*PI())/3)</f>
        <v>0.48647247413318068</v>
      </c>
      <c r="AL149" s="11">
        <f>'OddsRatio_working_3-way'!Z149+'OddsRatio_working_3-way'!AF149</f>
        <v>1.0834115968526832</v>
      </c>
      <c r="AM149" s="11">
        <f>'OddsRatio_working_3-way'!AA149+'OddsRatio_working_3-way'!AG149</f>
        <v>-0.60177848651212773</v>
      </c>
      <c r="AN149" s="11">
        <f>'OddsRatio_working_3-way'!AB149+'OddsRatio_working_3-way'!AH149</f>
        <v>-0.48163311034055573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1.0834115968526832</v>
      </c>
      <c r="AS149" s="11">
        <f>IF(('OddsRatio_working_3-way'!X149=0),IF(Q149&gt;0,-Q149^(1/3),(-Q149)^(1/3)),'OddsRatio_working_3-way'!AM149-'OddsRatio_working_3-way'!R149/3)</f>
        <v>-0.60177848651212773</v>
      </c>
      <c r="AT149" s="11">
        <f>IF(('OddsRatio_working_3-way'!X149=0),IF(Q149&gt;0,-Q149^(1/3),(-Q149)^(1/3)),'OddsRatio_working_3-way'!AN149-'OddsRatio_working_3-way'!R149/3)</f>
        <v>-0.48163311034055573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9">
        <f t="shared" si="39"/>
        <v>0.69821274674405143</v>
      </c>
      <c r="E150" s="9">
        <f t="shared" si="40"/>
        <v>0.19194879326922115</v>
      </c>
      <c r="F150" s="9">
        <f t="shared" si="41"/>
        <v>0.10983845998672692</v>
      </c>
      <c r="G150" s="9">
        <f t="shared" si="42"/>
        <v>1.1255943249660074</v>
      </c>
      <c r="H150" s="9">
        <f t="shared" si="43"/>
        <v>1.432228220786947</v>
      </c>
      <c r="I150" s="9">
        <f t="shared" si="44"/>
        <v>5.2097227753728692</v>
      </c>
      <c r="J150" s="9">
        <f t="shared" si="45"/>
        <v>9.1042791397552527</v>
      </c>
      <c r="K150" s="11">
        <f t="shared" si="46"/>
        <v>0.7225433526011561</v>
      </c>
      <c r="L150" s="11">
        <f t="shared" si="47"/>
        <v>0.21097046413502107</v>
      </c>
      <c r="M150" s="11">
        <f t="shared" si="48"/>
        <v>0.12195121951219513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-0.19222374707101109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0.21050944028134949</v>
      </c>
      <c r="Q150" s="11">
        <f>2*'OddsRatio_working_3-way'!K150*'OddsRatio_working_3-way'!L150*'OddsRatio_working_3-way'!M150</f>
        <v>3.717934303803417E-2</v>
      </c>
      <c r="R150" s="11">
        <f t="shared" si="49"/>
        <v>0</v>
      </c>
      <c r="S150" s="11">
        <f t="shared" si="50"/>
        <v>-1.0951271291344837</v>
      </c>
      <c r="T150" s="11">
        <f t="shared" si="51"/>
        <v>-0.19341701326995472</v>
      </c>
      <c r="U150" s="11">
        <f>'OddsRatio_working_3-way'!S150-'OddsRatio_working_3-way'!R150^2/3</f>
        <v>-1.0951271291344837</v>
      </c>
      <c r="V150" s="11">
        <f>'OddsRatio_working_3-way'!S150*'OddsRatio_working_3-way'!R150/3-2*'OddsRatio_working_3-way'!R150^3/27-'OddsRatio_working_3-way'!T150</f>
        <v>0.19341701326995472</v>
      </c>
      <c r="W150" s="11">
        <f>'OddsRatio_working_3-way'!V150^2+4*'OddsRatio_working_3-way'!U150^3/27</f>
        <v>-0.15716611395921848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0.2205539928121277</v>
      </c>
      <c r="Y150" s="11">
        <f>IF('OddsRatio_working_3-way'!W150&gt;=0,IF('OddsRatio_working_3-way'!V150+SQRT('OddsRatio_working_3-way'!W150)&gt;0,0,PI()),ACOS('OddsRatio_working_3-way'!V150/(2*'OddsRatio_working_3-way'!X150)))</f>
        <v>1.1168896484366213</v>
      </c>
      <c r="Z150" s="11">
        <f>'OddsRatio_working_3-way'!X150^(1/3)*COS('OddsRatio_working_3-way'!Y150/3)</f>
        <v>0.56279716248300371</v>
      </c>
      <c r="AA150" s="11">
        <f>'OddsRatio_working_3-way'!X150^(1/3)*COS(('OddsRatio_working_3-way'!Y150+2*PI())/3)</f>
        <v>-0.47173065344540194</v>
      </c>
      <c r="AB150" s="11">
        <f>'OddsRatio_working_3-way'!X150^(1/3)*COS(('OddsRatio_working_3-way'!Y150+4*PI())/3)</f>
        <v>-9.1066509037601759E-2</v>
      </c>
      <c r="AC150" s="11">
        <f>'OddsRatio_working_3-way'!X150^(1/3)*SIN('OddsRatio_working_3-way'!Y150/3)</f>
        <v>0.21977654624468193</v>
      </c>
      <c r="AD150" s="11">
        <f>'OddsRatio_working_3-way'!X150^(1/3)*SIN(('OddsRatio_working_3-way'!Y150+2*PI())/3)</f>
        <v>0.37750836676573873</v>
      </c>
      <c r="AE150" s="11">
        <f>'OddsRatio_working_3-way'!X150^(1/3)*SIN(('OddsRatio_working_3-way'!Y150+4*PI())/3)</f>
        <v>-0.59728491301042064</v>
      </c>
      <c r="AF150" s="11">
        <f>-'OddsRatio_working_3-way'!U150/(3*'OddsRatio_working_3-way'!X150^(1/3))*COS(('OddsRatio_working_3-way'!Y150)/3)</f>
        <v>0.5627971624830036</v>
      </c>
      <c r="AG150" s="11">
        <f>-'OddsRatio_working_3-way'!U150/(3*'OddsRatio_working_3-way'!X150^(1/3))*COS(('OddsRatio_working_3-way'!Y150+2*PI())/3)</f>
        <v>-0.47173065344540183</v>
      </c>
      <c r="AH150" s="11">
        <f>-'OddsRatio_working_3-way'!U150/(3*'OddsRatio_working_3-way'!X150^(1/3))*COS(('OddsRatio_working_3-way'!Y150+4*PI())/3)</f>
        <v>-9.1066509037601731E-2</v>
      </c>
      <c r="AI150" s="11">
        <f>'OddsRatio_working_3-way'!U150/(3*'OddsRatio_working_3-way'!X150^(1/3))*SIN(('OddsRatio_working_3-way'!Y150)/3)</f>
        <v>-0.2197765462446819</v>
      </c>
      <c r="AJ150" s="11">
        <f>'OddsRatio_working_3-way'!U150/(3*'OddsRatio_working_3-way'!X150^(1/3))*SIN(('OddsRatio_working_3-way'!Y150+2*PI())/3)</f>
        <v>-0.37750836676573868</v>
      </c>
      <c r="AK150" s="11">
        <f>'OddsRatio_working_3-way'!U150/(3*'OddsRatio_working_3-way'!X150^(1/3))*SIN(('OddsRatio_working_3-way'!Y150+4*PI())/3)</f>
        <v>0.59728491301042053</v>
      </c>
      <c r="AL150" s="11">
        <f>'OddsRatio_working_3-way'!Z150+'OddsRatio_working_3-way'!AF150</f>
        <v>1.1255943249660074</v>
      </c>
      <c r="AM150" s="11">
        <f>'OddsRatio_working_3-way'!AA150+'OddsRatio_working_3-way'!AG150</f>
        <v>-0.94346130689080376</v>
      </c>
      <c r="AN150" s="11">
        <f>'OddsRatio_working_3-way'!AB150+'OddsRatio_working_3-way'!AH150</f>
        <v>-0.18213301807520349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1.1255943249660074</v>
      </c>
      <c r="AS150" s="11">
        <f>IF(('OddsRatio_working_3-way'!X150=0),IF(Q150&gt;0,-Q150^(1/3),(-Q150)^(1/3)),'OddsRatio_working_3-way'!AM150-'OddsRatio_working_3-way'!R150/3)</f>
        <v>-0.94346130689080376</v>
      </c>
      <c r="AT150" s="11">
        <f>IF(('OddsRatio_working_3-way'!X150=0),IF(Q150&gt;0,-Q150^(1/3),(-Q150)^(1/3)),'OddsRatio_working_3-way'!AN150-'OddsRatio_working_3-way'!R150/3)</f>
        <v>-0.18213301807520349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9">
        <f t="shared" si="39"/>
        <v>0.46279249975004944</v>
      </c>
      <c r="E151" s="9">
        <f t="shared" si="40"/>
        <v>0.26782105535144995</v>
      </c>
      <c r="F151" s="9">
        <f t="shared" si="41"/>
        <v>0.26938644489850078</v>
      </c>
      <c r="G151" s="9">
        <f t="shared" si="42"/>
        <v>1.084855706643709</v>
      </c>
      <c r="H151" s="9">
        <f t="shared" si="43"/>
        <v>2.1607956061087683</v>
      </c>
      <c r="I151" s="9">
        <f t="shared" si="44"/>
        <v>3.7338363807421464</v>
      </c>
      <c r="J151" s="9">
        <f t="shared" si="45"/>
        <v>3.712139266609273</v>
      </c>
      <c r="K151" s="11">
        <f t="shared" si="46"/>
        <v>0.48309178743961356</v>
      </c>
      <c r="L151" s="11">
        <f t="shared" si="47"/>
        <v>0.28409090909090912</v>
      </c>
      <c r="M151" s="11">
        <f t="shared" si="48"/>
        <v>0.2857142857142857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-0.26432806324110691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0.23880105401844537</v>
      </c>
      <c r="Q151" s="11">
        <f>2*'OddsRatio_working_3-way'!K151*'OddsRatio_working_3-way'!L151*'OddsRatio_working_3-way'!M151</f>
        <v>7.8423991467469742E-2</v>
      </c>
      <c r="R151" s="11">
        <f t="shared" si="49"/>
        <v>0</v>
      </c>
      <c r="S151" s="11">
        <f t="shared" si="50"/>
        <v>-0.90342679127725811</v>
      </c>
      <c r="T151" s="11">
        <f t="shared" si="51"/>
        <v>-0.29669188547693204</v>
      </c>
      <c r="U151" s="11">
        <f>'OddsRatio_working_3-way'!S151-'OddsRatio_working_3-way'!R151^2/3</f>
        <v>-0.90342679127725811</v>
      </c>
      <c r="V151" s="11">
        <f>'OddsRatio_working_3-way'!S151*'OddsRatio_working_3-way'!R151/3-2*'OddsRatio_working_3-way'!R151^3/27-'OddsRatio_working_3-way'!T151</f>
        <v>0.29669188547693204</v>
      </c>
      <c r="W151" s="11">
        <f>'OddsRatio_working_3-way'!V151^2+4*'OddsRatio_working_3-way'!U151^3/27</f>
        <v>-2.121227307288906E-2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0.16525612543922993</v>
      </c>
      <c r="Y151" s="11">
        <f>IF('OddsRatio_working_3-way'!W151&gt;=0,IF('OddsRatio_working_3-way'!V151+SQRT('OddsRatio_working_3-way'!W151)&gt;0,0,PI()),ACOS('OddsRatio_working_3-way'!V151/(2*'OddsRatio_working_3-way'!X151)))</f>
        <v>0.45633650140303761</v>
      </c>
      <c r="Z151" s="11">
        <f>'OddsRatio_working_3-way'!X151^(1/3)*COS('OddsRatio_working_3-way'!Y151/3)</f>
        <v>0.5424278533218545</v>
      </c>
      <c r="AA151" s="11">
        <f>'OddsRatio_working_3-way'!X151^(1/3)*COS(('OddsRatio_working_3-way'!Y151+2*PI())/3)</f>
        <v>-0.34322584077795443</v>
      </c>
      <c r="AB151" s="11">
        <f>'OddsRatio_working_3-way'!X151^(1/3)*COS(('OddsRatio_working_3-way'!Y151+4*PI())/3)</f>
        <v>-0.19920201254390021</v>
      </c>
      <c r="AC151" s="11">
        <f>'OddsRatio_working_3-way'!X151^(1/3)*SIN('OddsRatio_working_3-way'!Y151/3)</f>
        <v>8.3152196000651685E-2</v>
      </c>
      <c r="AD151" s="11">
        <f>'OddsRatio_working_3-way'!X151^(1/3)*SIN(('OddsRatio_working_3-way'!Y151+2*PI())/3)</f>
        <v>0.42818020269665952</v>
      </c>
      <c r="AE151" s="11">
        <f>'OddsRatio_working_3-way'!X151^(1/3)*SIN(('OddsRatio_working_3-way'!Y151+4*PI())/3)</f>
        <v>-0.51133239869731117</v>
      </c>
      <c r="AF151" s="11">
        <f>-'OddsRatio_working_3-way'!U151/(3*'OddsRatio_working_3-way'!X151^(1/3))*COS(('OddsRatio_working_3-way'!Y151)/3)</f>
        <v>0.54242785332185439</v>
      </c>
      <c r="AG151" s="11">
        <f>-'OddsRatio_working_3-way'!U151/(3*'OddsRatio_working_3-way'!X151^(1/3))*COS(('OddsRatio_working_3-way'!Y151+2*PI())/3)</f>
        <v>-0.34322584077795437</v>
      </c>
      <c r="AH151" s="11">
        <f>-'OddsRatio_working_3-way'!U151/(3*'OddsRatio_working_3-way'!X151^(1/3))*COS(('OddsRatio_working_3-way'!Y151+4*PI())/3)</f>
        <v>-0.19920201254390019</v>
      </c>
      <c r="AI151" s="11">
        <f>'OddsRatio_working_3-way'!U151/(3*'OddsRatio_working_3-way'!X151^(1/3))*SIN(('OddsRatio_working_3-way'!Y151)/3)</f>
        <v>-8.3152196000651657E-2</v>
      </c>
      <c r="AJ151" s="11">
        <f>'OddsRatio_working_3-way'!U151/(3*'OddsRatio_working_3-way'!X151^(1/3))*SIN(('OddsRatio_working_3-way'!Y151+2*PI())/3)</f>
        <v>-0.42818020269665941</v>
      </c>
      <c r="AK151" s="11">
        <f>'OddsRatio_working_3-way'!U151/(3*'OddsRatio_working_3-way'!X151^(1/3))*SIN(('OddsRatio_working_3-way'!Y151+4*PI())/3)</f>
        <v>0.51133239869731106</v>
      </c>
      <c r="AL151" s="11">
        <f>'OddsRatio_working_3-way'!Z151+'OddsRatio_working_3-way'!AF151</f>
        <v>1.084855706643709</v>
      </c>
      <c r="AM151" s="11">
        <f>'OddsRatio_working_3-way'!AA151+'OddsRatio_working_3-way'!AG151</f>
        <v>-0.68645168155590874</v>
      </c>
      <c r="AN151" s="11">
        <f>'OddsRatio_working_3-way'!AB151+'OddsRatio_working_3-way'!AH151</f>
        <v>-0.39840402508780037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1.084855706643709</v>
      </c>
      <c r="AS151" s="11">
        <f>IF(('OddsRatio_working_3-way'!X151=0),IF(Q151&gt;0,-Q151^(1/3),(-Q151)^(1/3)),'OddsRatio_working_3-way'!AM151-'OddsRatio_working_3-way'!R151/3)</f>
        <v>-0.68645168155590874</v>
      </c>
      <c r="AT151" s="11">
        <f>IF(('OddsRatio_working_3-way'!X151=0),IF(Q151&gt;0,-Q151^(1/3),(-Q151)^(1/3)),'OddsRatio_working_3-way'!AN151-'OddsRatio_working_3-way'!R151/3)</f>
        <v>-0.39840402508780037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9">
        <f t="shared" si="39"/>
        <v>0.60828089393738038</v>
      </c>
      <c r="E152" s="9">
        <f t="shared" si="40"/>
        <v>0.24074778594807472</v>
      </c>
      <c r="F152" s="9">
        <f t="shared" si="41"/>
        <v>0.150971320114545</v>
      </c>
      <c r="G152" s="9">
        <f t="shared" si="42"/>
        <v>1.1027009078011454</v>
      </c>
      <c r="H152" s="9">
        <f t="shared" si="43"/>
        <v>1.6439773301558691</v>
      </c>
      <c r="I152" s="9">
        <f t="shared" si="44"/>
        <v>4.1537245963112754</v>
      </c>
      <c r="J152" s="9">
        <f t="shared" si="45"/>
        <v>6.6237746297858404</v>
      </c>
      <c r="K152" s="11">
        <f t="shared" si="46"/>
        <v>0.63131313131313127</v>
      </c>
      <c r="L152" s="11">
        <f t="shared" si="47"/>
        <v>0.2590673575129534</v>
      </c>
      <c r="M152" s="11">
        <f t="shared" si="48"/>
        <v>0.16393442622950821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-0.22838981851128304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0.22908092219227866</v>
      </c>
      <c r="Q152" s="11">
        <f>2*'OddsRatio_working_3-way'!K152*'OddsRatio_working_3-way'!L152*'OddsRatio_working_3-way'!M152</f>
        <v>5.3623811374597076E-2</v>
      </c>
      <c r="R152" s="11">
        <f t="shared" si="49"/>
        <v>0</v>
      </c>
      <c r="S152" s="11">
        <f t="shared" si="50"/>
        <v>-1.0030259828809378</v>
      </c>
      <c r="T152" s="11">
        <f t="shared" si="51"/>
        <v>-0.23479072632980758</v>
      </c>
      <c r="U152" s="11">
        <f>'OddsRatio_working_3-way'!S152-'OddsRatio_working_3-way'!R152^2/3</f>
        <v>-1.0030259828809378</v>
      </c>
      <c r="V152" s="11">
        <f>'OddsRatio_working_3-way'!S152*'OddsRatio_working_3-way'!R152/3-2*'OddsRatio_working_3-way'!R152^3/27-'OddsRatio_working_3-way'!T152</f>
        <v>0.23479072632980758</v>
      </c>
      <c r="W152" s="11">
        <f>'OddsRatio_working_3-way'!V152^2+4*'OddsRatio_working_3-way'!U152^3/27</f>
        <v>-9.4370417950652055E-2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0.19332427623111037</v>
      </c>
      <c r="Y152" s="11">
        <f>IF('OddsRatio_working_3-way'!W152&gt;=0,IF('OddsRatio_working_3-way'!V152+SQRT('OddsRatio_working_3-way'!W152)&gt;0,0,PI()),ACOS('OddsRatio_working_3-way'!V152/(2*'OddsRatio_working_3-way'!X152)))</f>
        <v>0.91820681422421191</v>
      </c>
      <c r="Z152" s="11">
        <f>'OddsRatio_working_3-way'!X152^(1/3)*COS('OddsRatio_working_3-way'!Y152/3)</f>
        <v>0.55135045390057269</v>
      </c>
      <c r="AA152" s="11">
        <f>'OddsRatio_working_3-way'!X152^(1/3)*COS(('OddsRatio_working_3-way'!Y152+2*PI())/3)</f>
        <v>-0.42655929986044749</v>
      </c>
      <c r="AB152" s="11">
        <f>'OddsRatio_working_3-way'!X152^(1/3)*COS(('OddsRatio_working_3-way'!Y152+4*PI())/3)</f>
        <v>-0.12479115404012524</v>
      </c>
      <c r="AC152" s="11">
        <f>'OddsRatio_working_3-way'!X152^(1/3)*SIN('OddsRatio_working_3-way'!Y152/3)</f>
        <v>0.17422592022221731</v>
      </c>
      <c r="AD152" s="11">
        <f>'OddsRatio_working_3-way'!X152^(1/3)*SIN(('OddsRatio_working_3-way'!Y152+2*PI())/3)</f>
        <v>0.39037053935486826</v>
      </c>
      <c r="AE152" s="11">
        <f>'OddsRatio_working_3-way'!X152^(1/3)*SIN(('OddsRatio_working_3-way'!Y152+4*PI())/3)</f>
        <v>-0.5645964595770856</v>
      </c>
      <c r="AF152" s="11">
        <f>-'OddsRatio_working_3-way'!U152/(3*'OddsRatio_working_3-way'!X152^(1/3))*COS(('OddsRatio_working_3-way'!Y152)/3)</f>
        <v>0.55135045390057269</v>
      </c>
      <c r="AG152" s="11">
        <f>-'OddsRatio_working_3-way'!U152/(3*'OddsRatio_working_3-way'!X152^(1/3))*COS(('OddsRatio_working_3-way'!Y152+2*PI())/3)</f>
        <v>-0.42655929986044749</v>
      </c>
      <c r="AH152" s="11">
        <f>-'OddsRatio_working_3-way'!U152/(3*'OddsRatio_working_3-way'!X152^(1/3))*COS(('OddsRatio_working_3-way'!Y152+4*PI())/3)</f>
        <v>-0.12479115404012524</v>
      </c>
      <c r="AI152" s="11">
        <f>'OddsRatio_working_3-way'!U152/(3*'OddsRatio_working_3-way'!X152^(1/3))*SIN(('OddsRatio_working_3-way'!Y152)/3)</f>
        <v>-0.17422592022221731</v>
      </c>
      <c r="AJ152" s="11">
        <f>'OddsRatio_working_3-way'!U152/(3*'OddsRatio_working_3-way'!X152^(1/3))*SIN(('OddsRatio_working_3-way'!Y152+2*PI())/3)</f>
        <v>-0.39037053935486826</v>
      </c>
      <c r="AK152" s="11">
        <f>'OddsRatio_working_3-way'!U152/(3*'OddsRatio_working_3-way'!X152^(1/3))*SIN(('OddsRatio_working_3-way'!Y152+4*PI())/3)</f>
        <v>0.5645964595770856</v>
      </c>
      <c r="AL152" s="11">
        <f>'OddsRatio_working_3-way'!Z152+'OddsRatio_working_3-way'!AF152</f>
        <v>1.1027009078011454</v>
      </c>
      <c r="AM152" s="11">
        <f>'OddsRatio_working_3-way'!AA152+'OddsRatio_working_3-way'!AG152</f>
        <v>-0.85311859972089499</v>
      </c>
      <c r="AN152" s="11">
        <f>'OddsRatio_working_3-way'!AB152+'OddsRatio_working_3-way'!AH152</f>
        <v>-0.24958230808025048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1.1027009078011454</v>
      </c>
      <c r="AS152" s="11">
        <f>IF(('OddsRatio_working_3-way'!X152=0),IF(Q152&gt;0,-Q152^(1/3),(-Q152)^(1/3)),'OddsRatio_working_3-way'!AM152-'OddsRatio_working_3-way'!R152/3)</f>
        <v>-0.85311859972089499</v>
      </c>
      <c r="AT152" s="11">
        <f>IF(('OddsRatio_working_3-way'!X152=0),IF(Q152&gt;0,-Q152^(1/3),(-Q152)^(1/3)),'OddsRatio_working_3-way'!AN152-'OddsRatio_working_3-way'!R152/3)</f>
        <v>-0.24958230808025048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9">
        <f t="shared" si="39"/>
        <v>0.55380479487292367</v>
      </c>
      <c r="E153" s="9">
        <f t="shared" si="40"/>
        <v>0.24732684507716843</v>
      </c>
      <c r="F153" s="9">
        <f t="shared" si="41"/>
        <v>0.19886836004990788</v>
      </c>
      <c r="G153" s="9">
        <f t="shared" si="42"/>
        <v>1.0946880396117102</v>
      </c>
      <c r="H153" s="9">
        <f t="shared" si="43"/>
        <v>1.8056903971542184</v>
      </c>
      <c r="I153" s="9">
        <f t="shared" si="44"/>
        <v>4.0432327501205547</v>
      </c>
      <c r="J153" s="9">
        <f t="shared" si="45"/>
        <v>5.0284519857710928</v>
      </c>
      <c r="K153" s="11">
        <f t="shared" si="46"/>
        <v>0.57603686635944706</v>
      </c>
      <c r="L153" s="11">
        <f t="shared" si="47"/>
        <v>0.26455026455026459</v>
      </c>
      <c r="M153" s="11">
        <f t="shared" si="48"/>
        <v>0.21367521367521369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-0.24517887907544833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0.23431699058939204</v>
      </c>
      <c r="Q153" s="11">
        <f>2*'OddsRatio_working_3-way'!K153*'OddsRatio_working_3-way'!L153*'OddsRatio_working_3-way'!M153</f>
        <v>6.5124233070981696E-2</v>
      </c>
      <c r="R153" s="11">
        <f t="shared" si="49"/>
        <v>0</v>
      </c>
      <c r="S153" s="11">
        <f t="shared" si="50"/>
        <v>-0.95569810692089108</v>
      </c>
      <c r="T153" s="11">
        <f t="shared" si="51"/>
        <v>-0.2656192626239276</v>
      </c>
      <c r="U153" s="11">
        <f>'OddsRatio_working_3-way'!S153-'OddsRatio_working_3-way'!R153^2/3</f>
        <v>-0.95569810692089108</v>
      </c>
      <c r="V153" s="11">
        <f>'OddsRatio_working_3-way'!S153*'OddsRatio_working_3-way'!R153/3-2*'OddsRatio_working_3-way'!R153^3/27-'OddsRatio_working_3-way'!T153</f>
        <v>0.2656192626239276</v>
      </c>
      <c r="W153" s="11">
        <f>'OddsRatio_working_3-way'!V153^2+4*'OddsRatio_working_3-way'!U153^3/27</f>
        <v>-5.8764236138073411E-2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0.17980394101281014</v>
      </c>
      <c r="Y153" s="11">
        <f>IF('OddsRatio_working_3-way'!W153&gt;=0,IF('OddsRatio_working_3-way'!V153+SQRT('OddsRatio_working_3-way'!W153)&gt;0,0,PI()),ACOS('OddsRatio_working_3-way'!V153/(2*'OddsRatio_working_3-way'!X153)))</f>
        <v>0.73975191093597703</v>
      </c>
      <c r="Z153" s="11">
        <f>'OddsRatio_working_3-way'!X153^(1/3)*COS('OddsRatio_working_3-way'!Y153/3)</f>
        <v>0.54734401980585512</v>
      </c>
      <c r="AA153" s="11">
        <f>'OddsRatio_working_3-way'!X153^(1/3)*COS(('OddsRatio_working_3-way'!Y153+2*PI())/3)</f>
        <v>-0.39298428805274127</v>
      </c>
      <c r="AB153" s="11">
        <f>'OddsRatio_working_3-way'!X153^(1/3)*COS(('OddsRatio_working_3-way'!Y153+4*PI())/3)</f>
        <v>-0.15435973175311399</v>
      </c>
      <c r="AC153" s="11">
        <f>'OddsRatio_working_3-way'!X153^(1/3)*SIN('OddsRatio_working_3-way'!Y153/3)</f>
        <v>0.13776995181484483</v>
      </c>
      <c r="AD153" s="11">
        <f>'OddsRatio_working_3-way'!X153^(1/3)*SIN(('OddsRatio_working_3-way'!Y153+2*PI())/3)</f>
        <v>0.40512884985394099</v>
      </c>
      <c r="AE153" s="11">
        <f>'OddsRatio_working_3-way'!X153^(1/3)*SIN(('OddsRatio_working_3-way'!Y153+4*PI())/3)</f>
        <v>-0.5428988016687859</v>
      </c>
      <c r="AF153" s="11">
        <f>-'OddsRatio_working_3-way'!U153/(3*'OddsRatio_working_3-way'!X153^(1/3))*COS(('OddsRatio_working_3-way'!Y153)/3)</f>
        <v>0.54734401980585512</v>
      </c>
      <c r="AG153" s="11">
        <f>-'OddsRatio_working_3-way'!U153/(3*'OddsRatio_working_3-way'!X153^(1/3))*COS(('OddsRatio_working_3-way'!Y153+2*PI())/3)</f>
        <v>-0.39298428805274127</v>
      </c>
      <c r="AH153" s="11">
        <f>-'OddsRatio_working_3-way'!U153/(3*'OddsRatio_working_3-way'!X153^(1/3))*COS(('OddsRatio_working_3-way'!Y153+4*PI())/3)</f>
        <v>-0.15435973175311399</v>
      </c>
      <c r="AI153" s="11">
        <f>'OddsRatio_working_3-way'!U153/(3*'OddsRatio_working_3-way'!X153^(1/3))*SIN(('OddsRatio_working_3-way'!Y153)/3)</f>
        <v>-0.13776995181484483</v>
      </c>
      <c r="AJ153" s="11">
        <f>'OddsRatio_working_3-way'!U153/(3*'OddsRatio_working_3-way'!X153^(1/3))*SIN(('OddsRatio_working_3-way'!Y153+2*PI())/3)</f>
        <v>-0.40512884985394099</v>
      </c>
      <c r="AK153" s="11">
        <f>'OddsRatio_working_3-way'!U153/(3*'OddsRatio_working_3-way'!X153^(1/3))*SIN(('OddsRatio_working_3-way'!Y153+4*PI())/3)</f>
        <v>0.5428988016687859</v>
      </c>
      <c r="AL153" s="11">
        <f>'OddsRatio_working_3-way'!Z153+'OddsRatio_working_3-way'!AF153</f>
        <v>1.0946880396117102</v>
      </c>
      <c r="AM153" s="11">
        <f>'OddsRatio_working_3-way'!AA153+'OddsRatio_working_3-way'!AG153</f>
        <v>-0.78596857610548254</v>
      </c>
      <c r="AN153" s="11">
        <f>'OddsRatio_working_3-way'!AB153+'OddsRatio_working_3-way'!AH153</f>
        <v>-0.30871946350622798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1.0946880396117102</v>
      </c>
      <c r="AS153" s="11">
        <f>IF(('OddsRatio_working_3-way'!X153=0),IF(Q153&gt;0,-Q153^(1/3),(-Q153)^(1/3)),'OddsRatio_working_3-way'!AM153-'OddsRatio_working_3-way'!R153/3)</f>
        <v>-0.78596857610548254</v>
      </c>
      <c r="AT153" s="11">
        <f>IF(('OddsRatio_working_3-way'!X153=0),IF(Q153&gt;0,-Q153^(1/3),(-Q153)^(1/3)),'OddsRatio_working_3-way'!AN153-'OddsRatio_working_3-way'!R153/3)</f>
        <v>-0.30871946350622798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9">
        <f t="shared" si="39"/>
        <v>0.43969439148825579</v>
      </c>
      <c r="E154" s="9">
        <f t="shared" si="40"/>
        <v>0.27589783979920596</v>
      </c>
      <c r="F154" s="9">
        <f t="shared" si="41"/>
        <v>0.28440776871253814</v>
      </c>
      <c r="G154" s="9">
        <f t="shared" si="42"/>
        <v>1.0845165329883644</v>
      </c>
      <c r="H154" s="9">
        <f t="shared" si="43"/>
        <v>2.2743069262613278</v>
      </c>
      <c r="I154" s="9">
        <f t="shared" si="44"/>
        <v>3.624530009831842</v>
      </c>
      <c r="J154" s="9">
        <f t="shared" si="45"/>
        <v>3.5160783565330047</v>
      </c>
      <c r="K154" s="11">
        <f t="shared" si="46"/>
        <v>0.45977011494252878</v>
      </c>
      <c r="L154" s="11">
        <f t="shared" si="47"/>
        <v>0.29239766081871343</v>
      </c>
      <c r="M154" s="11">
        <f t="shared" si="48"/>
        <v>0.30120481927710846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-0.26712698748209207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0.23951421738577627</v>
      </c>
      <c r="Q154" s="11">
        <f>2*'OddsRatio_working_3-way'!K154*'OddsRatio_working_3-way'!L154*'OddsRatio_working_3-way'!M154</f>
        <v>8.0985365134666518E-2</v>
      </c>
      <c r="R154" s="11">
        <f t="shared" si="49"/>
        <v>0</v>
      </c>
      <c r="S154" s="11">
        <f t="shared" si="50"/>
        <v>-0.89663054880156234</v>
      </c>
      <c r="T154" s="11">
        <f t="shared" si="51"/>
        <v>-0.30317178319579446</v>
      </c>
      <c r="U154" s="11">
        <f>'OddsRatio_working_3-way'!S154-'OddsRatio_working_3-way'!R154^2/3</f>
        <v>-0.89663054880156234</v>
      </c>
      <c r="V154" s="11">
        <f>'OddsRatio_working_3-way'!S154*'OddsRatio_working_3-way'!R154/3-2*'OddsRatio_working_3-way'!R154^3/27-'OddsRatio_working_3-way'!T154</f>
        <v>0.30317178319579446</v>
      </c>
      <c r="W154" s="11">
        <f>'OddsRatio_working_3-way'!V154^2+4*'OddsRatio_working_3-way'!U154^3/27</f>
        <v>-1.4878403055728254E-2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0.16339486924460483</v>
      </c>
      <c r="Y154" s="11">
        <f>IF('OddsRatio_working_3-way'!W154&gt;=0,IF('OddsRatio_working_3-way'!V154+SQRT('OddsRatio_working_3-way'!W154)&gt;0,0,PI()),ACOS('OddsRatio_working_3-way'!V154/(2*'OddsRatio_working_3-way'!X154)))</f>
        <v>0.38251893554382255</v>
      </c>
      <c r="Z154" s="11">
        <f>'OddsRatio_working_3-way'!X154^(1/3)*COS('OddsRatio_working_3-way'!Y154/3)</f>
        <v>0.54225826649418218</v>
      </c>
      <c r="AA154" s="11">
        <f>'OddsRatio_working_3-way'!X154^(1/3)*COS(('OddsRatio_working_3-way'!Y154+2*PI())/3)</f>
        <v>-0.33133392138253759</v>
      </c>
      <c r="AB154" s="11">
        <f>'OddsRatio_working_3-way'!X154^(1/3)*COS(('OddsRatio_working_3-way'!Y154+4*PI())/3)</f>
        <v>-0.21092434511164443</v>
      </c>
      <c r="AC154" s="11">
        <f>'OddsRatio_working_3-way'!X154^(1/3)*SIN('OddsRatio_working_3-way'!Y154/3)</f>
        <v>6.951850127300882E-2</v>
      </c>
      <c r="AD154" s="11">
        <f>'OddsRatio_working_3-way'!X154^(1/3)*SIN(('OddsRatio_working_3-way'!Y154+2*PI())/3)</f>
        <v>0.43485018355956939</v>
      </c>
      <c r="AE154" s="11">
        <f>'OddsRatio_working_3-way'!X154^(1/3)*SIN(('OddsRatio_working_3-way'!Y154+4*PI())/3)</f>
        <v>-0.50436868483257824</v>
      </c>
      <c r="AF154" s="11">
        <f>-'OddsRatio_working_3-way'!U154/(3*'OddsRatio_working_3-way'!X154^(1/3))*COS(('OddsRatio_working_3-way'!Y154)/3)</f>
        <v>0.54225826649418218</v>
      </c>
      <c r="AG154" s="11">
        <f>-'OddsRatio_working_3-way'!U154/(3*'OddsRatio_working_3-way'!X154^(1/3))*COS(('OddsRatio_working_3-way'!Y154+2*PI())/3)</f>
        <v>-0.33133392138253759</v>
      </c>
      <c r="AH154" s="11">
        <f>-'OddsRatio_working_3-way'!U154/(3*'OddsRatio_working_3-way'!X154^(1/3))*COS(('OddsRatio_working_3-way'!Y154+4*PI())/3)</f>
        <v>-0.21092434511164443</v>
      </c>
      <c r="AI154" s="11">
        <f>'OddsRatio_working_3-way'!U154/(3*'OddsRatio_working_3-way'!X154^(1/3))*SIN(('OddsRatio_working_3-way'!Y154)/3)</f>
        <v>-6.951850127300882E-2</v>
      </c>
      <c r="AJ154" s="11">
        <f>'OddsRatio_working_3-way'!U154/(3*'OddsRatio_working_3-way'!X154^(1/3))*SIN(('OddsRatio_working_3-way'!Y154+2*PI())/3)</f>
        <v>-0.43485018355956939</v>
      </c>
      <c r="AK154" s="11">
        <f>'OddsRatio_working_3-way'!U154/(3*'OddsRatio_working_3-way'!X154^(1/3))*SIN(('OddsRatio_working_3-way'!Y154+4*PI())/3)</f>
        <v>0.50436868483257824</v>
      </c>
      <c r="AL154" s="11">
        <f>'OddsRatio_working_3-way'!Z154+'OddsRatio_working_3-way'!AF154</f>
        <v>1.0845165329883644</v>
      </c>
      <c r="AM154" s="11">
        <f>'OddsRatio_working_3-way'!AA154+'OddsRatio_working_3-way'!AG154</f>
        <v>-0.66266784276507518</v>
      </c>
      <c r="AN154" s="11">
        <f>'OddsRatio_working_3-way'!AB154+'OddsRatio_working_3-way'!AH154</f>
        <v>-0.42184869022328886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1.0845165329883644</v>
      </c>
      <c r="AS154" s="11">
        <f>IF(('OddsRatio_working_3-way'!X154=0),IF(Q154&gt;0,-Q154^(1/3),(-Q154)^(1/3)),'OddsRatio_working_3-way'!AM154-'OddsRatio_working_3-way'!R154/3)</f>
        <v>-0.66266784276507518</v>
      </c>
      <c r="AT154" s="11">
        <f>IF(('OddsRatio_working_3-way'!X154=0),IF(Q154&gt;0,-Q154^(1/3),(-Q154)^(1/3)),'OddsRatio_working_3-way'!AN154-'OddsRatio_working_3-way'!R154/3)</f>
        <v>-0.42184869022328886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9">
        <f t="shared" si="39"/>
        <v>0.55924450524204339</v>
      </c>
      <c r="E155" s="9">
        <f t="shared" si="40"/>
        <v>0.25853787156910935</v>
      </c>
      <c r="F155" s="9">
        <f t="shared" si="41"/>
        <v>0.18221762318884729</v>
      </c>
      <c r="G155" s="9">
        <f t="shared" si="42"/>
        <v>1.0946203380596566</v>
      </c>
      <c r="H155" s="9">
        <f t="shared" si="43"/>
        <v>1.7881266434029526</v>
      </c>
      <c r="I155" s="9">
        <f t="shared" si="44"/>
        <v>3.8679052857163003</v>
      </c>
      <c r="J155" s="9">
        <f t="shared" si="45"/>
        <v>5.4879433860445914</v>
      </c>
      <c r="K155" s="11">
        <f t="shared" si="46"/>
        <v>0.58139534883720934</v>
      </c>
      <c r="L155" s="11">
        <f t="shared" si="47"/>
        <v>0.27624309392265195</v>
      </c>
      <c r="M155" s="11">
        <f t="shared" si="48"/>
        <v>0.19607843137254904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-0.24356251558827302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0.23429646816969113</v>
      </c>
      <c r="Q155" s="11">
        <f>2*'OddsRatio_working_3-way'!K155*'OddsRatio_working_3-way'!L155*'OddsRatio_working_3-way'!M155</f>
        <v>6.2982921550992249E-2</v>
      </c>
      <c r="R155" s="11">
        <f t="shared" si="49"/>
        <v>0</v>
      </c>
      <c r="S155" s="11">
        <f t="shared" si="50"/>
        <v>-0.96195618444734099</v>
      </c>
      <c r="T155" s="11">
        <f t="shared" si="51"/>
        <v>-0.25859037216326375</v>
      </c>
      <c r="U155" s="11">
        <f>'OddsRatio_working_3-way'!S155-'OddsRatio_working_3-way'!R155^2/3</f>
        <v>-0.96195618444734099</v>
      </c>
      <c r="V155" s="11">
        <f>'OddsRatio_working_3-way'!S155*'OddsRatio_working_3-way'!R155/3-2*'OddsRatio_working_3-way'!R155^3/27-'OddsRatio_working_3-way'!T155</f>
        <v>0.25859037216326375</v>
      </c>
      <c r="W155" s="11">
        <f>'OddsRatio_working_3-way'!V155^2+4*'OddsRatio_working_3-way'!U155^3/27</f>
        <v>-6.5005906390319779E-2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0.18157291026324318</v>
      </c>
      <c r="Y155" s="11">
        <f>IF('OddsRatio_working_3-way'!W155&gt;=0,IF('OddsRatio_working_3-way'!V155+SQRT('OddsRatio_working_3-way'!W155)&gt;0,0,PI()),ACOS('OddsRatio_working_3-way'!V155/(2*'OddsRatio_working_3-way'!X155)))</f>
        <v>0.77833413396611018</v>
      </c>
      <c r="Z155" s="11">
        <f>'OddsRatio_working_3-way'!X155^(1/3)*COS('OddsRatio_working_3-way'!Y155/3)</f>
        <v>0.54731016902982832</v>
      </c>
      <c r="AA155" s="11">
        <f>'OddsRatio_working_3-way'!X155^(1/3)*COS(('OddsRatio_working_3-way'!Y155+2*PI())/3)</f>
        <v>-0.39946339214696525</v>
      </c>
      <c r="AB155" s="11">
        <f>'OddsRatio_working_3-way'!X155^(1/3)*COS(('OddsRatio_working_3-way'!Y155+4*PI())/3)</f>
        <v>-0.14784677688286321</v>
      </c>
      <c r="AC155" s="11">
        <f>'OddsRatio_working_3-way'!X155^(1/3)*SIN('OddsRatio_working_3-way'!Y155/3)</f>
        <v>0.14527092055531182</v>
      </c>
      <c r="AD155" s="11">
        <f>'OddsRatio_working_3-way'!X155^(1/3)*SIN(('OddsRatio_working_3-way'!Y155+2*PI())/3)</f>
        <v>0.40134904985173053</v>
      </c>
      <c r="AE155" s="11">
        <f>'OddsRatio_working_3-way'!X155^(1/3)*SIN(('OddsRatio_working_3-way'!Y155+4*PI())/3)</f>
        <v>-0.54661997040704235</v>
      </c>
      <c r="AF155" s="11">
        <f>-'OddsRatio_working_3-way'!U155/(3*'OddsRatio_working_3-way'!X155^(1/3))*COS(('OddsRatio_working_3-way'!Y155)/3)</f>
        <v>0.54731016902982832</v>
      </c>
      <c r="AG155" s="11">
        <f>-'OddsRatio_working_3-way'!U155/(3*'OddsRatio_working_3-way'!X155^(1/3))*COS(('OddsRatio_working_3-way'!Y155+2*PI())/3)</f>
        <v>-0.39946339214696525</v>
      </c>
      <c r="AH155" s="11">
        <f>-'OddsRatio_working_3-way'!U155/(3*'OddsRatio_working_3-way'!X155^(1/3))*COS(('OddsRatio_working_3-way'!Y155+4*PI())/3)</f>
        <v>-0.14784677688286321</v>
      </c>
      <c r="AI155" s="11">
        <f>'OddsRatio_working_3-way'!U155/(3*'OddsRatio_working_3-way'!X155^(1/3))*SIN(('OddsRatio_working_3-way'!Y155)/3)</f>
        <v>-0.14527092055531182</v>
      </c>
      <c r="AJ155" s="11">
        <f>'OddsRatio_working_3-way'!U155/(3*'OddsRatio_working_3-way'!X155^(1/3))*SIN(('OddsRatio_working_3-way'!Y155+2*PI())/3)</f>
        <v>-0.40134904985173053</v>
      </c>
      <c r="AK155" s="11">
        <f>'OddsRatio_working_3-way'!U155/(3*'OddsRatio_working_3-way'!X155^(1/3))*SIN(('OddsRatio_working_3-way'!Y155+4*PI())/3)</f>
        <v>0.54661997040704235</v>
      </c>
      <c r="AL155" s="11">
        <f>'OddsRatio_working_3-way'!Z155+'OddsRatio_working_3-way'!AF155</f>
        <v>1.0946203380596566</v>
      </c>
      <c r="AM155" s="11">
        <f>'OddsRatio_working_3-way'!AA155+'OddsRatio_working_3-way'!AG155</f>
        <v>-0.79892678429393049</v>
      </c>
      <c r="AN155" s="11">
        <f>'OddsRatio_working_3-way'!AB155+'OddsRatio_working_3-way'!AH155</f>
        <v>-0.29569355376572642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1.0946203380596566</v>
      </c>
      <c r="AS155" s="11">
        <f>IF(('OddsRatio_working_3-way'!X155=0),IF(Q155&gt;0,-Q155^(1/3),(-Q155)^(1/3)),'OddsRatio_working_3-way'!AM155-'OddsRatio_working_3-way'!R155/3)</f>
        <v>-0.79892678429393049</v>
      </c>
      <c r="AT155" s="11">
        <f>IF(('OddsRatio_working_3-way'!X155=0),IF(Q155&gt;0,-Q155^(1/3),(-Q155)^(1/3)),'OddsRatio_working_3-way'!AN155-'OddsRatio_working_3-way'!R155/3)</f>
        <v>-0.29569355376572642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9">
        <f t="shared" si="39"/>
        <v>0.39263937729980852</v>
      </c>
      <c r="E156" s="9">
        <f t="shared" si="40"/>
        <v>0.3006878462364751</v>
      </c>
      <c r="F156" s="9">
        <f t="shared" si="41"/>
        <v>0.30667277646371643</v>
      </c>
      <c r="G156" s="9">
        <f t="shared" si="42"/>
        <v>1.0817246887024319</v>
      </c>
      <c r="H156" s="9">
        <f t="shared" si="43"/>
        <v>2.5468663048444777</v>
      </c>
      <c r="I156" s="9">
        <f t="shared" si="44"/>
        <v>3.3257080807102288</v>
      </c>
      <c r="J156" s="9">
        <f t="shared" si="45"/>
        <v>3.260804599388083</v>
      </c>
      <c r="K156" s="11">
        <f t="shared" si="46"/>
        <v>0.41152263374485593</v>
      </c>
      <c r="L156" s="11">
        <f t="shared" si="47"/>
        <v>0.31746031746031744</v>
      </c>
      <c r="M156" s="11">
        <f t="shared" si="48"/>
        <v>0.3236245954692557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-0.27167237327451499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0.239721922569819</v>
      </c>
      <c r="Q156" s="11">
        <f>2*'OddsRatio_working_3-way'!K156*'OddsRatio_working_3-way'!L156*'OddsRatio_working_3-way'!M156</f>
        <v>8.4557997379124866E-2</v>
      </c>
      <c r="R156" s="11">
        <f t="shared" si="49"/>
        <v>0</v>
      </c>
      <c r="S156" s="11">
        <f t="shared" si="50"/>
        <v>-0.88239344943473064</v>
      </c>
      <c r="T156" s="11">
        <f t="shared" si="51"/>
        <v>-0.31124989398050462</v>
      </c>
      <c r="U156" s="11">
        <f>'OddsRatio_working_3-way'!S156-'OddsRatio_working_3-way'!R156^2/3</f>
        <v>-0.88239344943473064</v>
      </c>
      <c r="V156" s="11">
        <f>'OddsRatio_working_3-way'!S156*'OddsRatio_working_3-way'!R156/3-2*'OddsRatio_working_3-way'!R156^3/27-'OddsRatio_working_3-way'!T156</f>
        <v>0.31124989398050462</v>
      </c>
      <c r="W156" s="11">
        <f>'OddsRatio_working_3-way'!V156^2+4*'OddsRatio_working_3-way'!U156^3/27</f>
        <v>-4.9083329700728012E-3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0.15951867404237363</v>
      </c>
      <c r="Y156" s="11">
        <f>IF('OddsRatio_working_3-way'!W156&gt;=0,IF('OddsRatio_working_3-way'!V156+SQRT('OddsRatio_working_3-way'!W156)&gt;0,0,PI()),ACOS('OddsRatio_working_3-way'!V156/(2*'OddsRatio_working_3-way'!X156)))</f>
        <v>0.22140089077897351</v>
      </c>
      <c r="Z156" s="11">
        <f>'OddsRatio_working_3-way'!X156^(1/3)*COS('OddsRatio_working_3-way'!Y156/3)</f>
        <v>0.54086234435121594</v>
      </c>
      <c r="AA156" s="11">
        <f>'OddsRatio_working_3-way'!X156^(1/3)*COS(('OddsRatio_working_3-way'!Y156+2*PI())/3)</f>
        <v>-0.30506216560436711</v>
      </c>
      <c r="AB156" s="11">
        <f>'OddsRatio_working_3-way'!X156^(1/3)*COS(('OddsRatio_working_3-way'!Y156+4*PI())/3)</f>
        <v>-0.23580017874684894</v>
      </c>
      <c r="AC156" s="11">
        <f>'OddsRatio_working_3-way'!X156^(1/3)*SIN('OddsRatio_working_3-way'!Y156/3)</f>
        <v>3.9988426756796508E-2</v>
      </c>
      <c r="AD156" s="11">
        <f>'OddsRatio_working_3-way'!X156^(1/3)*SIN(('OddsRatio_working_3-way'!Y156+2*PI())/3)</f>
        <v>0.44840631678016157</v>
      </c>
      <c r="AE156" s="11">
        <f>'OddsRatio_working_3-way'!X156^(1/3)*SIN(('OddsRatio_working_3-way'!Y156+4*PI())/3)</f>
        <v>-0.48839474353695805</v>
      </c>
      <c r="AF156" s="11">
        <f>-'OddsRatio_working_3-way'!U156/(3*'OddsRatio_working_3-way'!X156^(1/3))*COS(('OddsRatio_working_3-way'!Y156)/3)</f>
        <v>0.54086234435121583</v>
      </c>
      <c r="AG156" s="11">
        <f>-'OddsRatio_working_3-way'!U156/(3*'OddsRatio_working_3-way'!X156^(1/3))*COS(('OddsRatio_working_3-way'!Y156+2*PI())/3)</f>
        <v>-0.30506216560436705</v>
      </c>
      <c r="AH156" s="11">
        <f>-'OddsRatio_working_3-way'!U156/(3*'OddsRatio_working_3-way'!X156^(1/3))*COS(('OddsRatio_working_3-way'!Y156+4*PI())/3)</f>
        <v>-0.23580017874684889</v>
      </c>
      <c r="AI156" s="11">
        <f>'OddsRatio_working_3-way'!U156/(3*'OddsRatio_working_3-way'!X156^(1/3))*SIN(('OddsRatio_working_3-way'!Y156)/3)</f>
        <v>-3.9988426756796501E-2</v>
      </c>
      <c r="AJ156" s="11">
        <f>'OddsRatio_working_3-way'!U156/(3*'OddsRatio_working_3-way'!X156^(1/3))*SIN(('OddsRatio_working_3-way'!Y156+2*PI())/3)</f>
        <v>-0.44840631678016152</v>
      </c>
      <c r="AK156" s="11">
        <f>'OddsRatio_working_3-way'!U156/(3*'OddsRatio_working_3-way'!X156^(1/3))*SIN(('OddsRatio_working_3-way'!Y156+4*PI())/3)</f>
        <v>0.48839474353695794</v>
      </c>
      <c r="AL156" s="11">
        <f>'OddsRatio_working_3-way'!Z156+'OddsRatio_working_3-way'!AF156</f>
        <v>1.0817246887024319</v>
      </c>
      <c r="AM156" s="11">
        <f>'OddsRatio_working_3-way'!AA156+'OddsRatio_working_3-way'!AG156</f>
        <v>-0.61012433120873411</v>
      </c>
      <c r="AN156" s="11">
        <f>'OddsRatio_working_3-way'!AB156+'OddsRatio_working_3-way'!AH156</f>
        <v>-0.47160035749369783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1.0817246887024319</v>
      </c>
      <c r="AS156" s="11">
        <f>IF(('OddsRatio_working_3-way'!X156=0),IF(Q156&gt;0,-Q156^(1/3),(-Q156)^(1/3)),'OddsRatio_working_3-way'!AM156-'OddsRatio_working_3-way'!R156/3)</f>
        <v>-0.61012433120873411</v>
      </c>
      <c r="AT156" s="11">
        <f>IF(('OddsRatio_working_3-way'!X156=0),IF(Q156&gt;0,-Q156^(1/3),(-Q156)^(1/3)),'OddsRatio_working_3-way'!AN156-'OddsRatio_working_3-way'!R156/3)</f>
        <v>-0.47160035749369783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9">
        <f t="shared" si="39"/>
        <v>0.49954228748855695</v>
      </c>
      <c r="E157" s="9">
        <f t="shared" si="40"/>
        <v>0.29261451666660626</v>
      </c>
      <c r="F157" s="9">
        <f t="shared" si="41"/>
        <v>0.20784319584483651</v>
      </c>
      <c r="G157" s="9">
        <f t="shared" si="42"/>
        <v>1.0889483995515006</v>
      </c>
      <c r="H157" s="9">
        <f t="shared" si="43"/>
        <v>2.0018325275873807</v>
      </c>
      <c r="I157" s="9">
        <f t="shared" si="44"/>
        <v>3.4174654470043317</v>
      </c>
      <c r="J157" s="9">
        <f t="shared" si="45"/>
        <v>4.8113193984302525</v>
      </c>
      <c r="K157" s="11">
        <f t="shared" si="46"/>
        <v>0.52083333333333337</v>
      </c>
      <c r="L157" s="11">
        <f t="shared" si="47"/>
        <v>0.3105590062111801</v>
      </c>
      <c r="M157" s="11">
        <f t="shared" si="48"/>
        <v>0.22222222222222221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-0.2569444444444442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0.23867034736599957</v>
      </c>
      <c r="Q157" s="11">
        <f>2*'OddsRatio_working_3-way'!K157*'OddsRatio_working_3-way'!L157*'OddsRatio_working_3-way'!M157</f>
        <v>7.1888658845180586E-2</v>
      </c>
      <c r="R157" s="11">
        <f t="shared" si="49"/>
        <v>0</v>
      </c>
      <c r="S157" s="11">
        <f t="shared" si="50"/>
        <v>-0.92887918974875594</v>
      </c>
      <c r="T157" s="11">
        <f t="shared" si="51"/>
        <v>-0.27978288847854094</v>
      </c>
      <c r="U157" s="11">
        <f>'OddsRatio_working_3-way'!S157-'OddsRatio_working_3-way'!R157^2/3</f>
        <v>-0.92887918974875594</v>
      </c>
      <c r="V157" s="11">
        <f>'OddsRatio_working_3-way'!S157*'OddsRatio_working_3-way'!R157/3-2*'OddsRatio_working_3-way'!R157^3/27-'OddsRatio_working_3-way'!T157</f>
        <v>0.27978288847854094</v>
      </c>
      <c r="W157" s="11">
        <f>'OddsRatio_working_3-way'!V157^2+4*'OddsRatio_working_3-way'!U157^3/27</f>
        <v>-4.0455214881225873E-2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0.17228876890748099</v>
      </c>
      <c r="Y157" s="11">
        <f>IF('OddsRatio_working_3-way'!W157&gt;=0,IF('OddsRatio_working_3-way'!V157+SQRT('OddsRatio_working_3-way'!W157)&gt;0,0,PI()),ACOS('OddsRatio_working_3-way'!V157/(2*'OddsRatio_working_3-way'!X157)))</f>
        <v>0.62329563421550449</v>
      </c>
      <c r="Z157" s="11">
        <f>'OddsRatio_working_3-way'!X157^(1/3)*COS('OddsRatio_working_3-way'!Y157/3)</f>
        <v>0.5444741997757504</v>
      </c>
      <c r="AA157" s="11">
        <f>'OddsRatio_working_3-way'!X157^(1/3)*COS(('OddsRatio_working_3-way'!Y157+2*PI())/3)</f>
        <v>-0.37163871844162988</v>
      </c>
      <c r="AB157" s="11">
        <f>'OddsRatio_working_3-way'!X157^(1/3)*COS(('OddsRatio_working_3-way'!Y157+4*PI())/3)</f>
        <v>-0.17283548133412069</v>
      </c>
      <c r="AC157" s="11">
        <f>'OddsRatio_working_3-way'!X157^(1/3)*SIN('OddsRatio_working_3-way'!Y157/3)</f>
        <v>0.11477910245978959</v>
      </c>
      <c r="AD157" s="11">
        <f>'OddsRatio_working_3-way'!X157^(1/3)*SIN(('OddsRatio_working_3-way'!Y157+2*PI())/3)</f>
        <v>0.41413893748110869</v>
      </c>
      <c r="AE157" s="11">
        <f>'OddsRatio_working_3-way'!X157^(1/3)*SIN(('OddsRatio_working_3-way'!Y157+4*PI())/3)</f>
        <v>-0.52891803994089803</v>
      </c>
      <c r="AF157" s="11">
        <f>-'OddsRatio_working_3-way'!U157/(3*'OddsRatio_working_3-way'!X157^(1/3))*COS(('OddsRatio_working_3-way'!Y157)/3)</f>
        <v>0.54447419977575029</v>
      </c>
      <c r="AG157" s="11">
        <f>-'OddsRatio_working_3-way'!U157/(3*'OddsRatio_working_3-way'!X157^(1/3))*COS(('OddsRatio_working_3-way'!Y157+2*PI())/3)</f>
        <v>-0.37163871844162977</v>
      </c>
      <c r="AH157" s="11">
        <f>-'OddsRatio_working_3-way'!U157/(3*'OddsRatio_working_3-way'!X157^(1/3))*COS(('OddsRatio_working_3-way'!Y157+4*PI())/3)</f>
        <v>-0.17283548133412063</v>
      </c>
      <c r="AI157" s="11">
        <f>'OddsRatio_working_3-way'!U157/(3*'OddsRatio_working_3-way'!X157^(1/3))*SIN(('OddsRatio_working_3-way'!Y157)/3)</f>
        <v>-0.11477910245978956</v>
      </c>
      <c r="AJ157" s="11">
        <f>'OddsRatio_working_3-way'!U157/(3*'OddsRatio_working_3-way'!X157^(1/3))*SIN(('OddsRatio_working_3-way'!Y157+2*PI())/3)</f>
        <v>-0.41413893748110858</v>
      </c>
      <c r="AK157" s="11">
        <f>'OddsRatio_working_3-way'!U157/(3*'OddsRatio_working_3-way'!X157^(1/3))*SIN(('OddsRatio_working_3-way'!Y157+4*PI())/3)</f>
        <v>0.52891803994089792</v>
      </c>
      <c r="AL157" s="11">
        <f>'OddsRatio_working_3-way'!Z157+'OddsRatio_working_3-way'!AF157</f>
        <v>1.0889483995515006</v>
      </c>
      <c r="AM157" s="11">
        <f>'OddsRatio_working_3-way'!AA157+'OddsRatio_working_3-way'!AG157</f>
        <v>-0.74327743688325965</v>
      </c>
      <c r="AN157" s="11">
        <f>'OddsRatio_working_3-way'!AB157+'OddsRatio_working_3-way'!AH157</f>
        <v>-0.34567096266824132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1.0889483995515006</v>
      </c>
      <c r="AS157" s="11">
        <f>IF(('OddsRatio_working_3-way'!X157=0),IF(Q157&gt;0,-Q157^(1/3),(-Q157)^(1/3)),'OddsRatio_working_3-way'!AM157-'OddsRatio_working_3-way'!R157/3)</f>
        <v>-0.74327743688325965</v>
      </c>
      <c r="AT157" s="11">
        <f>IF(('OddsRatio_working_3-way'!X157=0),IF(Q157&gt;0,-Q157^(1/3),(-Q157)^(1/3)),'OddsRatio_working_3-way'!AN157-'OddsRatio_working_3-way'!R157/3)</f>
        <v>-0.34567096266824132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9">
        <f t="shared" si="39"/>
        <v>0.46228221805909264</v>
      </c>
      <c r="E158" s="9">
        <f t="shared" si="40"/>
        <v>0.28218468059019414</v>
      </c>
      <c r="F158" s="9">
        <f t="shared" si="41"/>
        <v>0.25553310135071305</v>
      </c>
      <c r="G158" s="9">
        <f t="shared" si="42"/>
        <v>1.0870848228432279</v>
      </c>
      <c r="H158" s="9">
        <f t="shared" si="43"/>
        <v>2.1631807604422542</v>
      </c>
      <c r="I158" s="9">
        <f t="shared" si="44"/>
        <v>3.5437784854531533</v>
      </c>
      <c r="J158" s="9">
        <f t="shared" si="45"/>
        <v>3.9133873252198508</v>
      </c>
      <c r="K158" s="11">
        <f t="shared" si="46"/>
        <v>0.48309178743961356</v>
      </c>
      <c r="L158" s="11">
        <f t="shared" si="47"/>
        <v>0.29940119760479045</v>
      </c>
      <c r="M158" s="11">
        <f t="shared" si="48"/>
        <v>0.27173913043478259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-0.26373623263869228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0.23936059827415118</v>
      </c>
      <c r="Q158" s="11">
        <f>2*'OddsRatio_working_3-way'!K158*'OddsRatio_working_3-way'!L158*'OddsRatio_working_3-way'!M158</f>
        <v>7.86077498437278E-2</v>
      </c>
      <c r="R158" s="11">
        <f t="shared" si="49"/>
        <v>0</v>
      </c>
      <c r="S158" s="11">
        <f t="shared" si="50"/>
        <v>-0.90757570880321659</v>
      </c>
      <c r="T158" s="11">
        <f t="shared" si="51"/>
        <v>-0.29805441996821558</v>
      </c>
      <c r="U158" s="11">
        <f>'OddsRatio_working_3-way'!S158-'OddsRatio_working_3-way'!R158^2/3</f>
        <v>-0.90757570880321659</v>
      </c>
      <c r="V158" s="11">
        <f>'OddsRatio_working_3-way'!S158*'OddsRatio_working_3-way'!R158/3-2*'OddsRatio_working_3-way'!R158^3/27-'OddsRatio_working_3-way'!T158</f>
        <v>0.29805441996821558</v>
      </c>
      <c r="W158" s="11">
        <f>'OddsRatio_working_3-way'!V158^2+4*'OddsRatio_working_3-way'!U158^3/27</f>
        <v>-2.191383886400744E-2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0.16639582035510753</v>
      </c>
      <c r="Y158" s="11">
        <f>IF('OddsRatio_working_3-way'!W158&gt;=0,IF('OddsRatio_working_3-way'!V158+SQRT('OddsRatio_working_3-way'!W158)&gt;0,0,PI()),ACOS('OddsRatio_working_3-way'!V158/(2*'OddsRatio_working_3-way'!X158)))</f>
        <v>0.46097615155071825</v>
      </c>
      <c r="Z158" s="11">
        <f>'OddsRatio_working_3-way'!X158^(1/3)*COS('OddsRatio_working_3-way'!Y158/3)</f>
        <v>0.54354241142161397</v>
      </c>
      <c r="AA158" s="11">
        <f>'OddsRatio_working_3-way'!X158^(1/3)*COS(('OddsRatio_working_3-way'!Y158+2*PI())/3)</f>
        <v>-0.34467636629829101</v>
      </c>
      <c r="AB158" s="11">
        <f>'OddsRatio_working_3-way'!X158^(1/3)*COS(('OddsRatio_working_3-way'!Y158+4*PI())/3)</f>
        <v>-0.19886604512332307</v>
      </c>
      <c r="AC158" s="11">
        <f>'OddsRatio_working_3-way'!X158^(1/3)*SIN('OddsRatio_working_3-way'!Y158/3)</f>
        <v>8.4183628180993564E-2</v>
      </c>
      <c r="AD158" s="11">
        <f>'OddsRatio_working_3-way'!X158^(1/3)*SIN(('OddsRatio_working_3-way'!Y158+2*PI())/3)</f>
        <v>0.42862972223487389</v>
      </c>
      <c r="AE158" s="11">
        <f>'OddsRatio_working_3-way'!X158^(1/3)*SIN(('OddsRatio_working_3-way'!Y158+4*PI())/3)</f>
        <v>-0.51281335041586751</v>
      </c>
      <c r="AF158" s="11">
        <f>-'OddsRatio_working_3-way'!U158/(3*'OddsRatio_working_3-way'!X158^(1/3))*COS(('OddsRatio_working_3-way'!Y158)/3)</f>
        <v>0.54354241142161397</v>
      </c>
      <c r="AG158" s="11">
        <f>-'OddsRatio_working_3-way'!U158/(3*'OddsRatio_working_3-way'!X158^(1/3))*COS(('OddsRatio_working_3-way'!Y158+2*PI())/3)</f>
        <v>-0.34467636629829101</v>
      </c>
      <c r="AH158" s="11">
        <f>-'OddsRatio_working_3-way'!U158/(3*'OddsRatio_working_3-way'!X158^(1/3))*COS(('OddsRatio_working_3-way'!Y158+4*PI())/3)</f>
        <v>-0.19886604512332307</v>
      </c>
      <c r="AI158" s="11">
        <f>'OddsRatio_working_3-way'!U158/(3*'OddsRatio_working_3-way'!X158^(1/3))*SIN(('OddsRatio_working_3-way'!Y158)/3)</f>
        <v>-8.4183628180993564E-2</v>
      </c>
      <c r="AJ158" s="11">
        <f>'OddsRatio_working_3-way'!U158/(3*'OddsRatio_working_3-way'!X158^(1/3))*SIN(('OddsRatio_working_3-way'!Y158+2*PI())/3)</f>
        <v>-0.42862972223487389</v>
      </c>
      <c r="AK158" s="11">
        <f>'OddsRatio_working_3-way'!U158/(3*'OddsRatio_working_3-way'!X158^(1/3))*SIN(('OddsRatio_working_3-way'!Y158+4*PI())/3)</f>
        <v>0.51281335041586751</v>
      </c>
      <c r="AL158" s="11">
        <f>'OddsRatio_working_3-way'!Z158+'OddsRatio_working_3-way'!AF158</f>
        <v>1.0870848228432279</v>
      </c>
      <c r="AM158" s="11">
        <f>'OddsRatio_working_3-way'!AA158+'OddsRatio_working_3-way'!AG158</f>
        <v>-0.68935273259658203</v>
      </c>
      <c r="AN158" s="11">
        <f>'OddsRatio_working_3-way'!AB158+'OddsRatio_working_3-way'!AH158</f>
        <v>-0.39773209024664613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1.0870848228432279</v>
      </c>
      <c r="AS158" s="11">
        <f>IF(('OddsRatio_working_3-way'!X158=0),IF(Q158&gt;0,-Q158^(1/3),(-Q158)^(1/3)),'OddsRatio_working_3-way'!AM158-'OddsRatio_working_3-way'!R158/3)</f>
        <v>-0.68935273259658203</v>
      </c>
      <c r="AT158" s="11">
        <f>IF(('OddsRatio_working_3-way'!X158=0),IF(Q158&gt;0,-Q158^(1/3),(-Q158)^(1/3)),'OddsRatio_working_3-way'!AN158-'OddsRatio_working_3-way'!R158/3)</f>
        <v>-0.39773209024664613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9">
        <f t="shared" si="39"/>
        <v>0.38115669272146763</v>
      </c>
      <c r="E159" s="9">
        <f t="shared" si="40"/>
        <v>0.29669666875583178</v>
      </c>
      <c r="F159" s="9">
        <f t="shared" si="41"/>
        <v>0.32214663852270076</v>
      </c>
      <c r="G159" s="9">
        <f t="shared" si="42"/>
        <v>1.0823952792397566</v>
      </c>
      <c r="H159" s="9">
        <f t="shared" si="43"/>
        <v>2.6235929188596345</v>
      </c>
      <c r="I159" s="9">
        <f t="shared" si="44"/>
        <v>3.3704456615350669</v>
      </c>
      <c r="J159" s="9">
        <f t="shared" si="45"/>
        <v>3.1041764228420865</v>
      </c>
      <c r="K159" s="11">
        <f t="shared" si="46"/>
        <v>0.4</v>
      </c>
      <c r="L159" s="11">
        <f t="shared" si="47"/>
        <v>0.31347962382445144</v>
      </c>
      <c r="M159" s="11">
        <f t="shared" si="48"/>
        <v>0.33967391304347827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-0.27199638816955163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0.23996524465040206</v>
      </c>
      <c r="Q159" s="11">
        <f>2*'OddsRatio_working_3-way'!K159*'OddsRatio_working_3-way'!L159*'OddsRatio_working_3-way'!M159</f>
        <v>8.5184680387079201E-2</v>
      </c>
      <c r="R159" s="11">
        <f t="shared" si="49"/>
        <v>0</v>
      </c>
      <c r="S159" s="11">
        <f t="shared" si="50"/>
        <v>-0.88223687919273897</v>
      </c>
      <c r="T159" s="11">
        <f t="shared" si="51"/>
        <v>-0.31318313070384779</v>
      </c>
      <c r="U159" s="11">
        <f>'OddsRatio_working_3-way'!S159-'OddsRatio_working_3-way'!R159^2/3</f>
        <v>-0.88223687919273897</v>
      </c>
      <c r="V159" s="11">
        <f>'OddsRatio_working_3-way'!S159*'OddsRatio_working_3-way'!R159/3-2*'OddsRatio_working_3-way'!R159^3/27-'OddsRatio_working_3-way'!T159</f>
        <v>0.31318313070384779</v>
      </c>
      <c r="W159" s="11">
        <f>'OddsRatio_working_3-way'!V159^2+4*'OddsRatio_working_3-way'!U159^3/27</f>
        <v>-3.6469841999268587E-3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0.15947621888340457</v>
      </c>
      <c r="Y159" s="11">
        <f>IF('OddsRatio_working_3-way'!W159&gt;=0,IF('OddsRatio_working_3-way'!V159+SQRT('OddsRatio_working_3-way'!W159)&gt;0,0,PI()),ACOS('OddsRatio_working_3-way'!V159/(2*'OddsRatio_working_3-way'!X159)))</f>
        <v>0.19048934181088217</v>
      </c>
      <c r="Z159" s="11">
        <f>'OddsRatio_working_3-way'!X159^(1/3)*COS('OddsRatio_working_3-way'!Y159/3)</f>
        <v>0.54119763961987832</v>
      </c>
      <c r="AA159" s="11">
        <f>'OddsRatio_working_3-way'!X159^(1/3)*COS(('OddsRatio_working_3-way'!Y159+2*PI())/3)</f>
        <v>-0.30039908743606958</v>
      </c>
      <c r="AB159" s="11">
        <f>'OddsRatio_working_3-way'!X159^(1/3)*COS(('OddsRatio_working_3-way'!Y159+4*PI())/3)</f>
        <v>-0.24079855218380888</v>
      </c>
      <c r="AC159" s="11">
        <f>'OddsRatio_working_3-way'!X159^(1/3)*SIN('OddsRatio_working_3-way'!Y159/3)</f>
        <v>3.441038507173852E-2</v>
      </c>
      <c r="AD159" s="11">
        <f>'OddsRatio_working_3-way'!X159^(1/3)*SIN(('OddsRatio_working_3-way'!Y159+2*PI())/3)</f>
        <v>0.45148571184312103</v>
      </c>
      <c r="AE159" s="11">
        <f>'OddsRatio_working_3-way'!X159^(1/3)*SIN(('OddsRatio_working_3-way'!Y159+4*PI())/3)</f>
        <v>-0.48589609691485947</v>
      </c>
      <c r="AF159" s="11">
        <f>-'OddsRatio_working_3-way'!U159/(3*'OddsRatio_working_3-way'!X159^(1/3))*COS(('OddsRatio_working_3-way'!Y159)/3)</f>
        <v>0.54119763961987821</v>
      </c>
      <c r="AG159" s="11">
        <f>-'OddsRatio_working_3-way'!U159/(3*'OddsRatio_working_3-way'!X159^(1/3))*COS(('OddsRatio_working_3-way'!Y159+2*PI())/3)</f>
        <v>-0.30039908743606947</v>
      </c>
      <c r="AH159" s="11">
        <f>-'OddsRatio_working_3-way'!U159/(3*'OddsRatio_working_3-way'!X159^(1/3))*COS(('OddsRatio_working_3-way'!Y159+4*PI())/3)</f>
        <v>-0.24079855218380886</v>
      </c>
      <c r="AI159" s="11">
        <f>'OddsRatio_working_3-way'!U159/(3*'OddsRatio_working_3-way'!X159^(1/3))*SIN(('OddsRatio_working_3-way'!Y159)/3)</f>
        <v>-3.4410385071738513E-2</v>
      </c>
      <c r="AJ159" s="11">
        <f>'OddsRatio_working_3-way'!U159/(3*'OddsRatio_working_3-way'!X159^(1/3))*SIN(('OddsRatio_working_3-way'!Y159+2*PI())/3)</f>
        <v>-0.45148571184312092</v>
      </c>
      <c r="AK159" s="11">
        <f>'OddsRatio_working_3-way'!U159/(3*'OddsRatio_working_3-way'!X159^(1/3))*SIN(('OddsRatio_working_3-way'!Y159+4*PI())/3)</f>
        <v>0.48589609691485935</v>
      </c>
      <c r="AL159" s="11">
        <f>'OddsRatio_working_3-way'!Z159+'OddsRatio_working_3-way'!AF159</f>
        <v>1.0823952792397566</v>
      </c>
      <c r="AM159" s="11">
        <f>'OddsRatio_working_3-way'!AA159+'OddsRatio_working_3-way'!AG159</f>
        <v>-0.60079817487213905</v>
      </c>
      <c r="AN159" s="11">
        <f>'OddsRatio_working_3-way'!AB159+'OddsRatio_working_3-way'!AH159</f>
        <v>-0.48159710436761771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1.0823952792397566</v>
      </c>
      <c r="AS159" s="11">
        <f>IF(('OddsRatio_working_3-way'!X159=0),IF(Q159&gt;0,-Q159^(1/3),(-Q159)^(1/3)),'OddsRatio_working_3-way'!AM159-'OddsRatio_working_3-way'!R159/3)</f>
        <v>-0.60079817487213905</v>
      </c>
      <c r="AT159" s="11">
        <f>IF(('OddsRatio_working_3-way'!X159=0),IF(Q159&gt;0,-Q159^(1/3),(-Q159)^(1/3)),'OddsRatio_working_3-way'!AN159-'OddsRatio_working_3-way'!R159/3)</f>
        <v>-0.48159710436761771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9">
        <f t="shared" si="39"/>
        <v>0.48669188154143495</v>
      </c>
      <c r="E160" s="9">
        <f t="shared" si="40"/>
        <v>0.24592946540776287</v>
      </c>
      <c r="F160" s="9">
        <f t="shared" si="41"/>
        <v>0.26737865305080227</v>
      </c>
      <c r="G160" s="9">
        <f t="shared" si="42"/>
        <v>1.0873072827943164</v>
      </c>
      <c r="H160" s="9">
        <f t="shared" si="43"/>
        <v>2.0546880643104872</v>
      </c>
      <c r="I160" s="9">
        <f t="shared" si="44"/>
        <v>4.0662065374799718</v>
      </c>
      <c r="J160" s="9">
        <f t="shared" si="45"/>
        <v>3.7400143526416776</v>
      </c>
      <c r="K160" s="11">
        <f t="shared" si="46"/>
        <v>0.50761421319796951</v>
      </c>
      <c r="L160" s="11">
        <f t="shared" si="47"/>
        <v>0.26178010471204188</v>
      </c>
      <c r="M160" s="11">
        <f t="shared" si="48"/>
        <v>0.28409090909090912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-0.26022506807249157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0.23820841900279538</v>
      </c>
      <c r="Q160" s="11">
        <f>2*'OddsRatio_working_3-way'!K160*'OddsRatio_working_3-way'!L160*'OddsRatio_working_3-way'!M160</f>
        <v>7.5501876070616605E-2</v>
      </c>
      <c r="R160" s="11">
        <f t="shared" si="49"/>
        <v>0</v>
      </c>
      <c r="S160" s="11">
        <f t="shared" si="50"/>
        <v>-0.91539381953946508</v>
      </c>
      <c r="T160" s="11">
        <f t="shared" si="51"/>
        <v>-0.29014067180331699</v>
      </c>
      <c r="U160" s="11">
        <f>'OddsRatio_working_3-way'!S160-'OddsRatio_working_3-way'!R160^2/3</f>
        <v>-0.91539381953946508</v>
      </c>
      <c r="V160" s="11">
        <f>'OddsRatio_working_3-way'!S160*'OddsRatio_working_3-way'!R160/3-2*'OddsRatio_working_3-way'!R160^3/27-'OddsRatio_working_3-way'!T160</f>
        <v>0.29014067180331699</v>
      </c>
      <c r="W160" s="11">
        <f>'OddsRatio_working_3-way'!V160^2+4*'OddsRatio_working_3-way'!U160^3/27</f>
        <v>-2.9455493896694315E-2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0.16855051418727146</v>
      </c>
      <c r="Y160" s="11">
        <f>IF('OddsRatio_working_3-way'!W160&gt;=0,IF('OddsRatio_working_3-way'!V160+SQRT('OddsRatio_working_3-way'!W160)&gt;0,0,PI()),ACOS('OddsRatio_working_3-way'!V160/(2*'OddsRatio_working_3-way'!X160)))</f>
        <v>0.53416602792756063</v>
      </c>
      <c r="Z160" s="11">
        <f>'OddsRatio_working_3-way'!X160^(1/3)*COS('OddsRatio_working_3-way'!Y160/3)</f>
        <v>0.54365364139715822</v>
      </c>
      <c r="AA160" s="11">
        <f>'OddsRatio_working_3-way'!X160^(1/3)*COS(('OddsRatio_working_3-way'!Y160+2*PI())/3)</f>
        <v>-0.35655576222137747</v>
      </c>
      <c r="AB160" s="11">
        <f>'OddsRatio_working_3-way'!X160^(1/3)*COS(('OddsRatio_working_3-way'!Y160+4*PI())/3)</f>
        <v>-0.18709787917578047</v>
      </c>
      <c r="AC160" s="11">
        <f>'OddsRatio_working_3-way'!X160^(1/3)*SIN('OddsRatio_working_3-way'!Y160/3)</f>
        <v>9.7836554392679451E-2</v>
      </c>
      <c r="AD160" s="11">
        <f>'OddsRatio_working_3-way'!X160^(1/3)*SIN(('OddsRatio_working_3-way'!Y160+2*PI())/3)</f>
        <v>0.42189958711351472</v>
      </c>
      <c r="AE160" s="11">
        <f>'OddsRatio_working_3-way'!X160^(1/3)*SIN(('OddsRatio_working_3-way'!Y160+4*PI())/3)</f>
        <v>-0.51973614150619418</v>
      </c>
      <c r="AF160" s="11">
        <f>-'OddsRatio_working_3-way'!U160/(3*'OddsRatio_working_3-way'!X160^(1/3))*COS(('OddsRatio_working_3-way'!Y160)/3)</f>
        <v>0.54365364139715833</v>
      </c>
      <c r="AG160" s="11">
        <f>-'OddsRatio_working_3-way'!U160/(3*'OddsRatio_working_3-way'!X160^(1/3))*COS(('OddsRatio_working_3-way'!Y160+2*PI())/3)</f>
        <v>-0.35655576222137753</v>
      </c>
      <c r="AH160" s="11">
        <f>-'OddsRatio_working_3-way'!U160/(3*'OddsRatio_working_3-way'!X160^(1/3))*COS(('OddsRatio_working_3-way'!Y160+4*PI())/3)</f>
        <v>-0.18709787917578052</v>
      </c>
      <c r="AI160" s="11">
        <f>'OddsRatio_working_3-way'!U160/(3*'OddsRatio_working_3-way'!X160^(1/3))*SIN(('OddsRatio_working_3-way'!Y160)/3)</f>
        <v>-9.7836554392679465E-2</v>
      </c>
      <c r="AJ160" s="11">
        <f>'OddsRatio_working_3-way'!U160/(3*'OddsRatio_working_3-way'!X160^(1/3))*SIN(('OddsRatio_working_3-way'!Y160+2*PI())/3)</f>
        <v>-0.42189958711351483</v>
      </c>
      <c r="AK160" s="11">
        <f>'OddsRatio_working_3-way'!U160/(3*'OddsRatio_working_3-way'!X160^(1/3))*SIN(('OddsRatio_working_3-way'!Y160+4*PI())/3)</f>
        <v>0.51973614150619429</v>
      </c>
      <c r="AL160" s="11">
        <f>'OddsRatio_working_3-way'!Z160+'OddsRatio_working_3-way'!AF160</f>
        <v>1.0873072827943164</v>
      </c>
      <c r="AM160" s="11">
        <f>'OddsRatio_working_3-way'!AA160+'OddsRatio_working_3-way'!AG160</f>
        <v>-0.71311152444275505</v>
      </c>
      <c r="AN160" s="11">
        <f>'OddsRatio_working_3-way'!AB160+'OddsRatio_working_3-way'!AH160</f>
        <v>-0.37419575835156099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1.0873072827943164</v>
      </c>
      <c r="AS160" s="11">
        <f>IF(('OddsRatio_working_3-way'!X160=0),IF(Q160&gt;0,-Q160^(1/3),(-Q160)^(1/3)),'OddsRatio_working_3-way'!AM160-'OddsRatio_working_3-way'!R160/3)</f>
        <v>-0.71311152444275505</v>
      </c>
      <c r="AT160" s="11">
        <f>IF(('OddsRatio_working_3-way'!X160=0),IF(Q160&gt;0,-Q160^(1/3),(-Q160)^(1/3)),'OddsRatio_working_3-way'!AN160-'OddsRatio_working_3-way'!R160/3)</f>
        <v>-0.37419575835156099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5.2545469418918689E-2</v>
      </c>
      <c r="D13" s="4">
        <f t="shared" si="2"/>
        <v>1.7685241000168785</v>
      </c>
      <c r="E13" s="4">
        <f t="shared" si="3"/>
        <v>2.3011953691211997</v>
      </c>
      <c r="G13" s="4">
        <f t="shared" si="1"/>
        <v>1.0525454694189187</v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4">
        <f t="shared" si="5"/>
        <v>5.4487611096148525E-2</v>
      </c>
      <c r="E119" s="4">
        <f t="shared" si="6"/>
        <v>2.4547745960910707</v>
      </c>
      <c r="F119" s="4">
        <f t="shared" si="7"/>
        <v>3.3974608258035</v>
      </c>
      <c r="G119" s="4">
        <f t="shared" si="8"/>
        <v>3.3524067490547931</v>
      </c>
      <c r="I119" s="4">
        <f t="shared" si="9"/>
        <v>1.0544876110961485</v>
      </c>
    </row>
    <row r="120" spans="1: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4">
        <f t="shared" si="5"/>
        <v>5.3539029881740863E-2</v>
      </c>
      <c r="E120" s="4">
        <f t="shared" si="6"/>
        <v>1.8597412452614142</v>
      </c>
      <c r="F120" s="4">
        <f t="shared" si="7"/>
        <v>3.9386703783954427</v>
      </c>
      <c r="G120" s="4">
        <f t="shared" si="8"/>
        <v>4.7985105285700547</v>
      </c>
      <c r="I120" s="4">
        <f t="shared" si="9"/>
        <v>1.0535390298817409</v>
      </c>
    </row>
    <row r="121" spans="1: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4">
        <f t="shared" si="5"/>
        <v>5.4936451548222687E-2</v>
      </c>
      <c r="E121" s="4">
        <f t="shared" si="6"/>
        <v>2.5212693728350875</v>
      </c>
      <c r="F121" s="4">
        <f t="shared" si="7"/>
        <v>3.4895987486874751</v>
      </c>
      <c r="G121" s="4">
        <f t="shared" si="8"/>
        <v>3.1564810362155584</v>
      </c>
      <c r="I121" s="4">
        <f t="shared" si="9"/>
        <v>1.0549364515482227</v>
      </c>
    </row>
    <row r="122" spans="1: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4">
        <f t="shared" si="5"/>
        <v>5.4452083863848699E-2</v>
      </c>
      <c r="E122" s="4">
        <f t="shared" si="6"/>
        <v>1.5377553462266407</v>
      </c>
      <c r="F122" s="4">
        <f t="shared" si="7"/>
        <v>4.7818969016371273</v>
      </c>
      <c r="G122" s="4">
        <f t="shared" si="8"/>
        <v>7.1134145114219596</v>
      </c>
      <c r="I122" s="4">
        <f t="shared" si="9"/>
        <v>1.0544520838638487</v>
      </c>
    </row>
    <row r="123" spans="1: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4">
        <f t="shared" si="5"/>
        <v>5.9834886010755151E-2</v>
      </c>
      <c r="E123" s="4">
        <f t="shared" si="6"/>
        <v>2.3557154751992386</v>
      </c>
      <c r="F123" s="4">
        <f t="shared" si="7"/>
        <v>3.4867077464788734</v>
      </c>
      <c r="G123" s="4">
        <f t="shared" si="8"/>
        <v>3.4638390905115877</v>
      </c>
      <c r="I123" s="4">
        <f t="shared" si="9"/>
        <v>1.0598348860107552</v>
      </c>
    </row>
    <row r="124" spans="1: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4">
        <f t="shared" si="5"/>
        <v>5.608242031221411E-2</v>
      </c>
      <c r="E124" s="4">
        <f t="shared" si="6"/>
        <v>2.3924184301861491</v>
      </c>
      <c r="F124" s="4">
        <f t="shared" si="7"/>
        <v>3.5624326972877705</v>
      </c>
      <c r="G124" s="4">
        <f t="shared" si="8"/>
        <v>3.3188866633572975</v>
      </c>
      <c r="I124" s="4">
        <f t="shared" si="9"/>
        <v>1.0560824203122141</v>
      </c>
    </row>
    <row r="125" spans="1: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4">
        <f t="shared" si="5"/>
        <v>5.3591557709589788E-2</v>
      </c>
      <c r="E125" s="4">
        <f t="shared" si="6"/>
        <v>1.8384586795571625</v>
      </c>
      <c r="F125" s="4">
        <f t="shared" si="7"/>
        <v>3.574553815968236</v>
      </c>
      <c r="G125" s="4">
        <f t="shared" si="8"/>
        <v>5.6717989260802426</v>
      </c>
      <c r="I125" s="4">
        <f t="shared" si="9"/>
        <v>1.0535915577095898</v>
      </c>
    </row>
    <row r="126" spans="1: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4">
        <f t="shared" si="5"/>
        <v>5.2934692584092335E-2</v>
      </c>
      <c r="E126" s="4">
        <f t="shared" si="6"/>
        <v>2.9234010513149347</v>
      </c>
      <c r="F126" s="4">
        <f t="shared" si="7"/>
        <v>3.2838560119786431</v>
      </c>
      <c r="G126" s="4">
        <f t="shared" si="8"/>
        <v>2.8295537669940476</v>
      </c>
      <c r="I126" s="4">
        <f t="shared" si="9"/>
        <v>1.0529346925840923</v>
      </c>
    </row>
    <row r="127" spans="1: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4">
        <f t="shared" si="5"/>
        <v>5.6551317851179173E-2</v>
      </c>
      <c r="E127" s="4">
        <f t="shared" si="6"/>
        <v>8.4648300891973687</v>
      </c>
      <c r="F127" s="4">
        <f t="shared" si="7"/>
        <v>4.9649011798081233</v>
      </c>
      <c r="G127" s="4">
        <f t="shared" si="8"/>
        <v>1.469615133918909</v>
      </c>
      <c r="I127" s="4">
        <f t="shared" si="9"/>
        <v>1.0565513178511792</v>
      </c>
    </row>
    <row r="128" spans="1: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4">
        <f t="shared" si="5"/>
        <v>5.3829242824349866E-2</v>
      </c>
      <c r="E128" s="4">
        <f t="shared" si="6"/>
        <v>1.8387265049431438</v>
      </c>
      <c r="F128" s="4">
        <f t="shared" si="7"/>
        <v>3.9860627577221703</v>
      </c>
      <c r="G128" s="4">
        <f t="shared" si="8"/>
        <v>4.8716038915767772</v>
      </c>
      <c r="I128" s="4">
        <f t="shared" si="9"/>
        <v>1.0538292428243499</v>
      </c>
    </row>
    <row r="129" spans="1: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4">
        <f t="shared" si="5"/>
        <v>5.3541571667426791E-2</v>
      </c>
      <c r="E129" s="4">
        <f t="shared" si="6"/>
        <v>2.8941474054658438</v>
      </c>
      <c r="F129" s="4">
        <f t="shared" si="7"/>
        <v>3.2367676602025344</v>
      </c>
      <c r="G129" s="4">
        <f t="shared" si="8"/>
        <v>2.8941474054658438</v>
      </c>
      <c r="I129" s="4">
        <f t="shared" si="9"/>
        <v>1.0535415716674268</v>
      </c>
    </row>
    <row r="130" spans="1: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4">
        <f t="shared" si="5"/>
        <v>5.3771884491043753E-2</v>
      </c>
      <c r="E130" s="4">
        <f t="shared" si="6"/>
        <v>2.4424410325199415</v>
      </c>
      <c r="F130" s="4">
        <f t="shared" si="7"/>
        <v>3.2935966728470039</v>
      </c>
      <c r="G130" s="4">
        <f t="shared" si="8"/>
        <v>3.4848780495401352</v>
      </c>
      <c r="I130" s="4">
        <f t="shared" si="9"/>
        <v>1.0537718844910438</v>
      </c>
    </row>
    <row r="131" spans="1: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4">
        <f t="shared" ref="D131:D194" si="10">IF(A131="","",((1/A131)+(1/B131)+(1/C131))-1)</f>
        <v>5.2501080846939274E-2</v>
      </c>
      <c r="E131" s="4">
        <f t="shared" ref="E131:E194" si="11">IF(A131="","",(3*A131)/(3-($D131*A131)))</f>
        <v>2.7854713749527247</v>
      </c>
      <c r="F131" s="4">
        <f t="shared" ref="F131:F194" si="12">IF(B131="","",(3*B131)/(3-($D131*B131)))</f>
        <v>3.3113848387362887</v>
      </c>
      <c r="G131" s="4">
        <f t="shared" ref="G131:G194" si="13">IF(C131="","",(3*C131)/(3-($D131*C131)))</f>
        <v>2.9498013550619238</v>
      </c>
      <c r="I131" s="4">
        <f t="shared" ref="I131:I194" si="14">IF(A131="","",D131+1)</f>
        <v>1.0525010808469393</v>
      </c>
    </row>
    <row r="132" spans="1: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4">
        <f t="shared" si="10"/>
        <v>5.3402208348714009E-2</v>
      </c>
      <c r="E132" s="4">
        <f t="shared" si="11"/>
        <v>2.621913328120153</v>
      </c>
      <c r="F132" s="4">
        <f t="shared" si="12"/>
        <v>3.3303868108519623</v>
      </c>
      <c r="G132" s="4">
        <f t="shared" si="13"/>
        <v>3.1413574639036268</v>
      </c>
      <c r="I132" s="4">
        <f t="shared" si="14"/>
        <v>1.053402208348714</v>
      </c>
    </row>
    <row r="133" spans="1: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4">
        <f t="shared" si="10"/>
        <v>5.3480931461996839E-2</v>
      </c>
      <c r="E133" s="4">
        <f t="shared" si="11"/>
        <v>2.0631931907736543</v>
      </c>
      <c r="F133" s="4">
        <f t="shared" si="12"/>
        <v>3.8697276799312403</v>
      </c>
      <c r="G133" s="4">
        <f t="shared" si="13"/>
        <v>3.8925909959467617</v>
      </c>
      <c r="I133" s="4">
        <f t="shared" si="14"/>
        <v>1.0534809314619968</v>
      </c>
    </row>
    <row r="134" spans="1: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4">
        <f t="shared" si="10"/>
        <v>5.5147730459774502E-2</v>
      </c>
      <c r="E134" s="4">
        <f t="shared" si="11"/>
        <v>1.5954594156710507</v>
      </c>
      <c r="F134" s="4">
        <f t="shared" si="12"/>
        <v>4.2941731088661106</v>
      </c>
      <c r="G134" s="4">
        <f t="shared" si="13"/>
        <v>7.1251672910160888</v>
      </c>
      <c r="I134" s="4">
        <f t="shared" si="14"/>
        <v>1.0551477304597745</v>
      </c>
    </row>
    <row r="135" spans="1: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4">
        <f t="shared" si="10"/>
        <v>5.3310891775126823E-2</v>
      </c>
      <c r="E135" s="4">
        <f t="shared" si="11"/>
        <v>2.2202757964803328</v>
      </c>
      <c r="F135" s="4">
        <f t="shared" si="12"/>
        <v>3.1633604999779346</v>
      </c>
      <c r="G135" s="4">
        <f t="shared" si="13"/>
        <v>4.2829123283190489</v>
      </c>
      <c r="I135" s="4">
        <f t="shared" si="14"/>
        <v>1.0533108917751268</v>
      </c>
    </row>
    <row r="136" spans="1: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4">
        <f t="shared" si="10"/>
        <v>5.0753724021050939E-2</v>
      </c>
      <c r="E136" s="4">
        <f t="shared" si="11"/>
        <v>3.1937137973601755</v>
      </c>
      <c r="F136" s="4">
        <f t="shared" si="12"/>
        <v>2.9116959570599952</v>
      </c>
      <c r="G136" s="4">
        <f t="shared" si="13"/>
        <v>2.9116959570599952</v>
      </c>
      <c r="I136" s="4">
        <f t="shared" si="14"/>
        <v>1.0507537240210509</v>
      </c>
    </row>
    <row r="137" spans="1: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4">
        <f t="shared" si="10"/>
        <v>5.4156036851439993E-2</v>
      </c>
      <c r="E137" s="4">
        <f t="shared" si="11"/>
        <v>1.972844307424549</v>
      </c>
      <c r="F137" s="4">
        <f t="shared" si="12"/>
        <v>3.3511650622664177</v>
      </c>
      <c r="G137" s="4">
        <f t="shared" si="13"/>
        <v>5.1357389896388748</v>
      </c>
      <c r="I137" s="4">
        <f t="shared" si="14"/>
        <v>1.05415603685144</v>
      </c>
    </row>
    <row r="138" spans="1: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4">
        <f t="shared" si="10"/>
        <v>5.3753733369535706E-2</v>
      </c>
      <c r="E138" s="4">
        <f t="shared" si="11"/>
        <v>1.9198457034134646</v>
      </c>
      <c r="F138" s="4">
        <f t="shared" si="12"/>
        <v>3.366519145954098</v>
      </c>
      <c r="G138" s="4">
        <f t="shared" si="13"/>
        <v>5.4920283821903002</v>
      </c>
      <c r="I138" s="4">
        <f t="shared" si="14"/>
        <v>1.0537537333695357</v>
      </c>
    </row>
    <row r="139" spans="1: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4">
        <f t="shared" si="10"/>
        <v>5.3897537768986759E-2</v>
      </c>
      <c r="E139" s="4">
        <f t="shared" si="11"/>
        <v>2.6011276757350124</v>
      </c>
      <c r="F139" s="4">
        <f t="shared" si="12"/>
        <v>3.1150978348195024</v>
      </c>
      <c r="G139" s="4">
        <f t="shared" si="13"/>
        <v>3.395191987610902</v>
      </c>
      <c r="I139" s="4">
        <f t="shared" si="14"/>
        <v>1.0538975377689868</v>
      </c>
    </row>
    <row r="140" spans="1: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4">
        <f t="shared" si="10"/>
        <v>5.2703852327969702E-2</v>
      </c>
      <c r="E140" s="4">
        <f t="shared" si="11"/>
        <v>2.1696635746178297</v>
      </c>
      <c r="F140" s="4">
        <f t="shared" si="12"/>
        <v>3.1279307011235566</v>
      </c>
      <c r="G140" s="4">
        <f t="shared" si="13"/>
        <v>4.5579085360259972</v>
      </c>
      <c r="I140" s="4">
        <f t="shared" si="14"/>
        <v>1.0527038523279697</v>
      </c>
    </row>
    <row r="141" spans="1: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4">
        <f t="shared" si="10"/>
        <v>5.2830903290189468E-2</v>
      </c>
      <c r="E141" s="4">
        <f t="shared" si="11"/>
        <v>3.234287750210918</v>
      </c>
      <c r="F141" s="4">
        <f t="shared" si="12"/>
        <v>2.9629336824454597</v>
      </c>
      <c r="G141" s="4">
        <f t="shared" si="13"/>
        <v>2.8303789538022461</v>
      </c>
      <c r="I141" s="4">
        <f t="shared" si="14"/>
        <v>1.0528309032901895</v>
      </c>
    </row>
    <row r="142" spans="1: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4">
        <f t="shared" si="10"/>
        <v>5.3319852661958045E-2</v>
      </c>
      <c r="E142" s="4">
        <f t="shared" si="11"/>
        <v>3.3368143732808186</v>
      </c>
      <c r="F142" s="4">
        <f t="shared" si="12"/>
        <v>3.2583686915815582</v>
      </c>
      <c r="G142" s="4">
        <f t="shared" si="13"/>
        <v>2.5418714456930043</v>
      </c>
      <c r="I142" s="4">
        <f t="shared" si="14"/>
        <v>1.053319852661958</v>
      </c>
    </row>
    <row r="143" spans="1: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4">
        <f t="shared" si="10"/>
        <v>5.296043417962526E-2</v>
      </c>
      <c r="E143" s="4">
        <f t="shared" si="11"/>
        <v>2.538914219522705</v>
      </c>
      <c r="F143" s="4">
        <f t="shared" si="12"/>
        <v>3.639749493359675</v>
      </c>
      <c r="G143" s="4">
        <f t="shared" si="13"/>
        <v>3.017622964376518</v>
      </c>
      <c r="I143" s="4">
        <f t="shared" si="14"/>
        <v>1.0529604341796253</v>
      </c>
    </row>
    <row r="144" spans="1: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4">
        <f t="shared" si="10"/>
        <v>5.3063562951807475E-2</v>
      </c>
      <c r="E144" s="4">
        <f t="shared" si="11"/>
        <v>3.6175550763985171</v>
      </c>
      <c r="F144" s="4">
        <f t="shared" si="12"/>
        <v>3.8220199273907252</v>
      </c>
      <c r="G144" s="4">
        <f t="shared" si="13"/>
        <v>2.1648374207974448</v>
      </c>
      <c r="I144" s="4">
        <f t="shared" si="14"/>
        <v>1.0530635629518075</v>
      </c>
    </row>
    <row r="145" spans="1: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4">
        <f t="shared" si="10"/>
        <v>5.3460522375508246E-2</v>
      </c>
      <c r="E145" s="4">
        <f t="shared" si="11"/>
        <v>3.7555760685779731</v>
      </c>
      <c r="F145" s="4">
        <f t="shared" si="12"/>
        <v>3.5287727020772128</v>
      </c>
      <c r="G145" s="4">
        <f t="shared" si="13"/>
        <v>2.2205216979416971</v>
      </c>
      <c r="I145" s="4">
        <f t="shared" si="14"/>
        <v>1.0534605223755082</v>
      </c>
    </row>
    <row r="146" spans="1: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4">
        <f t="shared" si="10"/>
        <v>5.3310472004344911E-2</v>
      </c>
      <c r="E146" s="4">
        <f t="shared" si="11"/>
        <v>2.4143200929057707</v>
      </c>
      <c r="F146" s="4">
        <f t="shared" si="12"/>
        <v>3.6412958910304809</v>
      </c>
      <c r="G146" s="4">
        <f t="shared" si="13"/>
        <v>3.2136029386893612</v>
      </c>
      <c r="I146" s="4">
        <f t="shared" si="14"/>
        <v>1.0533104720043449</v>
      </c>
    </row>
    <row r="147" spans="1: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4">
        <f t="shared" si="10"/>
        <v>5.420858760789482E-2</v>
      </c>
      <c r="E147" s="4">
        <f t="shared" si="11"/>
        <v>2.1990408640283712</v>
      </c>
      <c r="F147" s="4">
        <f t="shared" si="12"/>
        <v>3.6679998655597754</v>
      </c>
      <c r="G147" s="4">
        <f t="shared" si="13"/>
        <v>3.6679998655597754</v>
      </c>
      <c r="I147" s="4">
        <f t="shared" si="14"/>
        <v>1.0542085876078948</v>
      </c>
    </row>
    <row r="148" spans="1: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4">
        <f t="shared" si="10"/>
        <v>5.6157880731031007E-2</v>
      </c>
      <c r="E148" s="4">
        <f t="shared" si="11"/>
        <v>1.6069255987824336</v>
      </c>
      <c r="F148" s="4">
        <f t="shared" si="12"/>
        <v>4.4643025944330184</v>
      </c>
      <c r="G148" s="4">
        <f t="shared" si="13"/>
        <v>6.5064137173496164</v>
      </c>
      <c r="I148" s="4">
        <f t="shared" si="14"/>
        <v>1.056157880731031</v>
      </c>
    </row>
    <row r="149" spans="1: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4">
        <f t="shared" si="10"/>
        <v>5.3792966920068741E-2</v>
      </c>
      <c r="E149" s="4">
        <f t="shared" si="11"/>
        <v>3.0590713040845254</v>
      </c>
      <c r="F149" s="4">
        <f t="shared" si="12"/>
        <v>3.4173077801613325</v>
      </c>
      <c r="G149" s="4">
        <f t="shared" si="13"/>
        <v>2.6282909171919</v>
      </c>
      <c r="I149" s="4">
        <f t="shared" si="14"/>
        <v>1.0537929669200687</v>
      </c>
    </row>
    <row r="150" spans="1: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4">
        <f t="shared" si="10"/>
        <v>5.5465036248372401E-2</v>
      </c>
      <c r="E150" s="4">
        <f t="shared" si="11"/>
        <v>1.4203435666173609</v>
      </c>
      <c r="F150" s="4">
        <f t="shared" si="12"/>
        <v>5.1952877839027289</v>
      </c>
      <c r="G150" s="4">
        <f t="shared" si="13"/>
        <v>9.6653027352733769</v>
      </c>
      <c r="I150" s="4">
        <f t="shared" si="14"/>
        <v>1.0554650362483724</v>
      </c>
    </row>
    <row r="151" spans="1: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4">
        <f t="shared" si="10"/>
        <v>5.2896982244808211E-2</v>
      </c>
      <c r="E151" s="4">
        <f t="shared" si="11"/>
        <v>2.1484148156468503</v>
      </c>
      <c r="F151" s="4">
        <f t="shared" si="12"/>
        <v>3.7529284803296377</v>
      </c>
      <c r="G151" s="4">
        <f t="shared" si="13"/>
        <v>3.7302025333736375</v>
      </c>
      <c r="I151" s="4">
        <f t="shared" si="14"/>
        <v>1.0528969822448082</v>
      </c>
    </row>
    <row r="152" spans="1: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4">
        <f t="shared" si="10"/>
        <v>5.4314915055592827E-2</v>
      </c>
      <c r="E152" s="4">
        <f t="shared" si="11"/>
        <v>1.6307676019946535</v>
      </c>
      <c r="F152" s="4">
        <f t="shared" si="12"/>
        <v>4.1500253102358391</v>
      </c>
      <c r="G152" s="4">
        <f t="shared" si="13"/>
        <v>6.8573252442369084</v>
      </c>
      <c r="I152" s="4">
        <f t="shared" si="14"/>
        <v>1.0543149150555928</v>
      </c>
    </row>
    <row r="153" spans="1: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4">
        <f t="shared" si="10"/>
        <v>5.4262344584925515E-2</v>
      </c>
      <c r="E153" s="4">
        <f t="shared" si="11"/>
        <v>1.7922771624886271</v>
      </c>
      <c r="F153" s="4">
        <f t="shared" si="12"/>
        <v>4.0574071772289022</v>
      </c>
      <c r="G153" s="4">
        <f t="shared" si="13"/>
        <v>5.1127942361048984</v>
      </c>
      <c r="I153" s="4">
        <f t="shared" si="14"/>
        <v>1.0542623445849255</v>
      </c>
    </row>
    <row r="154" spans="1: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4">
        <f t="shared" si="10"/>
        <v>5.3372595038350568E-2</v>
      </c>
      <c r="E154" s="4">
        <f t="shared" si="11"/>
        <v>2.2625496562541225</v>
      </c>
      <c r="F154" s="4">
        <f t="shared" si="12"/>
        <v>3.6415704755781788</v>
      </c>
      <c r="G154" s="4">
        <f t="shared" si="13"/>
        <v>3.5284077758124566</v>
      </c>
      <c r="I154" s="4">
        <f t="shared" si="14"/>
        <v>1.0533725950383506</v>
      </c>
    </row>
    <row r="155" spans="1: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4">
        <f t="shared" si="10"/>
        <v>5.371687413241033E-2</v>
      </c>
      <c r="E155" s="4">
        <f t="shared" si="11"/>
        <v>1.7746552548945387</v>
      </c>
      <c r="F155" s="4">
        <f t="shared" si="12"/>
        <v>3.8709057693057849</v>
      </c>
      <c r="G155" s="4">
        <f t="shared" si="13"/>
        <v>5.6125287508012525</v>
      </c>
      <c r="I155" s="4">
        <f t="shared" si="14"/>
        <v>1.0537168741324103</v>
      </c>
    </row>
    <row r="156" spans="1: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4">
        <f t="shared" si="10"/>
        <v>5.2607546674428907E-2</v>
      </c>
      <c r="E156" s="4">
        <f t="shared" si="11"/>
        <v>2.5381561982393532</v>
      </c>
      <c r="F156" s="4">
        <f t="shared" si="12"/>
        <v>3.3341727828067209</v>
      </c>
      <c r="G156" s="4">
        <f t="shared" si="13"/>
        <v>3.2670263483400976</v>
      </c>
      <c r="I156" s="4">
        <f t="shared" si="14"/>
        <v>1.0526075466744289</v>
      </c>
    </row>
    <row r="157" spans="1: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4">
        <f t="shared" si="10"/>
        <v>5.3614561766735847E-2</v>
      </c>
      <c r="E157" s="4">
        <f t="shared" si="11"/>
        <v>1.988222514435996</v>
      </c>
      <c r="F157" s="4">
        <f t="shared" si="12"/>
        <v>3.4166134499189473</v>
      </c>
      <c r="G157" s="4">
        <f t="shared" si="13"/>
        <v>4.8935481601350892</v>
      </c>
      <c r="I157" s="4">
        <f t="shared" si="14"/>
        <v>1.0536145617667358</v>
      </c>
    </row>
    <row r="158" spans="1: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4">
        <f t="shared" si="10"/>
        <v>5.4232115479186493E-2</v>
      </c>
      <c r="E158" s="4">
        <f t="shared" si="11"/>
        <v>2.1504709669726951</v>
      </c>
      <c r="F158" s="4">
        <f t="shared" si="12"/>
        <v>3.5546224968080815</v>
      </c>
      <c r="G158" s="4">
        <f t="shared" si="13"/>
        <v>3.9422576169387797</v>
      </c>
      <c r="I158" s="4">
        <f t="shared" si="14"/>
        <v>1.0542321154791865</v>
      </c>
    </row>
    <row r="159" spans="1: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4">
        <f t="shared" si="10"/>
        <v>5.3153536867929674E-2</v>
      </c>
      <c r="E159" s="4">
        <f t="shared" si="11"/>
        <v>2.615868903503364</v>
      </c>
      <c r="F159" s="4">
        <f t="shared" si="12"/>
        <v>3.3810994986568765</v>
      </c>
      <c r="G159" s="4">
        <f t="shared" si="13"/>
        <v>3.1060138360209275</v>
      </c>
      <c r="I159" s="4">
        <f t="shared" si="14"/>
        <v>1.0531535368679297</v>
      </c>
    </row>
    <row r="160" spans="1: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4">
        <f t="shared" si="10"/>
        <v>5.348522700092051E-2</v>
      </c>
      <c r="E160" s="4">
        <f t="shared" si="11"/>
        <v>2.0417088274702837</v>
      </c>
      <c r="F160" s="4">
        <f t="shared" si="12"/>
        <v>4.0991721622695643</v>
      </c>
      <c r="G160" s="4">
        <f t="shared" si="13"/>
        <v>3.7556922197445224</v>
      </c>
      <c r="I160" s="4">
        <f t="shared" si="14"/>
        <v>1.0534852270009205</v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0.59171597633136097</v>
      </c>
      <c r="D13">
        <f t="shared" si="1"/>
        <v>0.46082949308755761</v>
      </c>
      <c r="E13">
        <f t="shared" si="2"/>
        <v>5.2545469418918689E-2</v>
      </c>
      <c r="F13">
        <f t="shared" si="3"/>
        <v>-0.22013470400567159</v>
      </c>
      <c r="G13">
        <v>0</v>
      </c>
      <c r="H13">
        <f t="shared" si="4"/>
        <v>0.27268017342459033</v>
      </c>
      <c r="I13">
        <f t="shared" si="5"/>
        <v>-1.1129676054902968</v>
      </c>
      <c r="J13">
        <f t="shared" si="6"/>
        <v>1.1129676054902968</v>
      </c>
      <c r="K13">
        <f t="shared" si="7"/>
        <v>0.5656276085160078</v>
      </c>
      <c r="L13">
        <f t="shared" si="8"/>
        <v>0.43437239148399209</v>
      </c>
      <c r="M13">
        <f t="shared" si="9"/>
        <v>1.7679476477883047</v>
      </c>
      <c r="N13">
        <f t="shared" si="10"/>
        <v>2.3021720984236471</v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15" sqref="A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37" t="s">
        <v>9</v>
      </c>
      <c r="B1" s="38"/>
      <c r="C1" s="18"/>
      <c r="D1" s="39" t="s">
        <v>25</v>
      </c>
      <c r="E1" s="38"/>
      <c r="F1" s="39" t="s">
        <v>23</v>
      </c>
      <c r="G1" s="38"/>
      <c r="H1" s="39" t="s">
        <v>11</v>
      </c>
      <c r="I1" s="38"/>
      <c r="J1" s="39" t="s">
        <v>10</v>
      </c>
      <c r="K1" s="38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A14" s="14">
        <v>1.69</v>
      </c>
      <c r="B14" s="15">
        <v>2.17</v>
      </c>
      <c r="C14" s="20">
        <f t="shared" si="0"/>
        <v>5.2545469418918689E-2</v>
      </c>
      <c r="D14" s="17">
        <f>IF(OR($A14="",$B14=""),"",A14*'MPTO_working_2-way'!$G13)</f>
        <v>1.7788018433179724</v>
      </c>
      <c r="E14" s="22">
        <f>IF(OR($A14="",$B14=""),"",B14*'MPTO_working_2-way'!$G13)</f>
        <v>2.2840236686390534</v>
      </c>
      <c r="F14" s="17">
        <f>IF(OR($A14="",$B14=""),"",'MPTO_working_2-way'!D13)</f>
        <v>1.7685241000168785</v>
      </c>
      <c r="G14" s="22">
        <f>IF(OR($A14="",$B14=""),"",'MPTO_working_2-way'!E13)</f>
        <v>2.3011953691211997</v>
      </c>
      <c r="H14" s="17">
        <f>IF(OR($A14="",$B14=""),"",'OddsRatio_working_2-way'!M13)</f>
        <v>1.7679476477883047</v>
      </c>
      <c r="I14" s="17">
        <f>IF(OR($A14="",$B14=""),"",'OddsRatio_working_2-way'!N13)</f>
        <v>2.3021720984236471</v>
      </c>
      <c r="J14" s="17">
        <f>IF('Log_working_2-way'!$D13="","",A14^('Log_working_2-way'!$D13))</f>
        <v>1.763222047701722</v>
      </c>
      <c r="K14" s="22">
        <f>IF('Log_working_2-way'!$D13="","",B14^('Log_working_2-way'!$D13))</f>
        <v>2.3102346859730591</v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156" activePane="bottomLeft" state="frozen"/>
      <selection pane="bottomLeft" activeCell="A162" sqref="A16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37" t="s">
        <v>9</v>
      </c>
      <c r="B1" s="37"/>
      <c r="C1" s="38"/>
      <c r="D1" s="18"/>
      <c r="E1" s="39" t="s">
        <v>25</v>
      </c>
      <c r="F1" s="37"/>
      <c r="G1" s="38"/>
      <c r="H1" s="39" t="s">
        <v>23</v>
      </c>
      <c r="I1" s="37"/>
      <c r="J1" s="38"/>
      <c r="K1" s="39" t="s">
        <v>11</v>
      </c>
      <c r="L1" s="37"/>
      <c r="M1" s="38"/>
      <c r="N1" s="39" t="s">
        <v>10</v>
      </c>
      <c r="O1" s="37"/>
      <c r="P1" s="38"/>
      <c r="Q1" s="39" t="s">
        <v>32</v>
      </c>
      <c r="R1" s="40"/>
      <c r="S1" s="40"/>
      <c r="T1" s="25" t="s">
        <v>33</v>
      </c>
      <c r="U1" s="13" t="s">
        <v>36</v>
      </c>
      <c r="V1" s="13" t="s">
        <v>40</v>
      </c>
      <c r="W1" s="13" t="s">
        <v>55</v>
      </c>
      <c r="X1" s="13" t="s">
        <v>164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210</v>
      </c>
      <c r="W18" s="4" t="s">
        <v>211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41</v>
      </c>
      <c r="W19" s="4" t="s">
        <v>56</v>
      </c>
    </row>
    <row r="20" spans="1:24" s="36" customFormat="1" x14ac:dyDescent="0.2">
      <c r="A20" s="28">
        <v>2.85</v>
      </c>
      <c r="B20" s="28">
        <v>3.22</v>
      </c>
      <c r="C20" s="29">
        <v>2.544</v>
      </c>
      <c r="D20" s="30">
        <f>IF(OR($A20="",$B20="",$C20=""),"",(1/A20)+(1/B20)+(1/C20)-1)</f>
        <v>5.4517960199925497E-2</v>
      </c>
      <c r="E20" s="31">
        <f>IF(OR($A20="",$B20="",$C20=""),"",A20*'MPTO_working_3-way'!$I19)</f>
        <v>3.0053761865697877</v>
      </c>
      <c r="F20" s="32">
        <f>IF(OR($A20="",$B20="",$C20=""),"",B20*'MPTO_working_3-way'!$I19)</f>
        <v>3.3955478318437602</v>
      </c>
      <c r="G20" s="33">
        <f>IF(OR($A20="",$B20="",$C20=""),"",C20*'MPTO_working_3-way'!$I19)</f>
        <v>2.6826936907486103</v>
      </c>
      <c r="H20" s="31">
        <f>IF(OR($A20="",$B20="",$C20=""),"",'MPTO_working_3-way'!E19)</f>
        <v>3.0056698392361114</v>
      </c>
      <c r="I20" s="32">
        <f>IF(OR($A20="",$B20="",$C20=""),"",'MPTO_working_3-way'!F19)</f>
        <v>3.4201322680942772</v>
      </c>
      <c r="J20" s="33">
        <f>IF(OR($A20="",$B20="",$C20=""),"",'MPTO_working_3-way'!G19)</f>
        <v>2.6673131692764405</v>
      </c>
      <c r="K20" s="31">
        <f>IF(OR($A20="",$B20="",$C20=""),"",'OddsRatio_working_3-way'!H19)</f>
        <v>3.0063271375674856</v>
      </c>
      <c r="L20" s="32">
        <f>IF(OR($A20="",$B20="",$C20=""),"",'OddsRatio_working_3-way'!I19)</f>
        <v>3.4075925650809822</v>
      </c>
      <c r="M20" s="33">
        <f>IF(OR($A20="",$B20="",$C20=""),"",'OddsRatio_working_3-way'!J19)</f>
        <v>2.6744697840022695</v>
      </c>
      <c r="N20" s="31">
        <f>IF('Log_working_3-way'!$D19="","",A20^('Log_working_3-way'!$D19))</f>
        <v>3.0063918387921702</v>
      </c>
      <c r="O20" s="32">
        <f>IF('Log_working_3-way'!$D19="","",B20^('Log_working_3-way'!$D19))</f>
        <v>3.4179096703483682</v>
      </c>
      <c r="P20" s="33">
        <f>IF('Log_working_3-way'!$D19="","",C20^('Log_working_3-way'!$D19))</f>
        <v>2.6680976545058557</v>
      </c>
      <c r="Q20" s="34">
        <f t="shared" si="16"/>
        <v>33.270453958248098</v>
      </c>
      <c r="R20" s="34">
        <f t="shared" si="17"/>
        <v>29.450328769393497</v>
      </c>
      <c r="S20" s="34">
        <f t="shared" si="17"/>
        <v>37.275966445537364</v>
      </c>
      <c r="T20" s="35" t="s">
        <v>52</v>
      </c>
      <c r="U20" s="36" t="s">
        <v>39</v>
      </c>
      <c r="V20" s="36" t="s">
        <v>129</v>
      </c>
      <c r="W20" s="36" t="s">
        <v>165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99</v>
      </c>
      <c r="U21" s="4" t="s">
        <v>39</v>
      </c>
      <c r="V21" s="4" t="s">
        <v>42</v>
      </c>
      <c r="W21" s="4" t="s">
        <v>57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53</v>
      </c>
      <c r="U22" s="4" t="s">
        <v>43</v>
      </c>
      <c r="V22" s="4" t="s">
        <v>44</v>
      </c>
      <c r="W22" s="4" t="s">
        <v>166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51</v>
      </c>
      <c r="U23" s="4" t="s">
        <v>46</v>
      </c>
      <c r="V23" s="4" t="s">
        <v>45</v>
      </c>
      <c r="W23" s="4" t="s">
        <v>212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54</v>
      </c>
      <c r="U24" s="4" t="s">
        <v>47</v>
      </c>
      <c r="V24" s="4" t="s">
        <v>48</v>
      </c>
      <c r="W24" s="4" t="s">
        <v>58</v>
      </c>
    </row>
    <row r="25" spans="1:24" s="36" customFormat="1" x14ac:dyDescent="0.2">
      <c r="A25" s="28">
        <v>3.645</v>
      </c>
      <c r="B25" s="28">
        <v>3.28</v>
      </c>
      <c r="C25" s="29">
        <v>2.7040000000000002</v>
      </c>
      <c r="D25" s="30">
        <f t="shared" si="3"/>
        <v>-5.0951043515840899E-2</v>
      </c>
      <c r="E25" s="31">
        <f>IF(OR($A25="",$B25="",$C25=""),"",A25*'MPTO_working_3-way'!$I24)</f>
        <v>3.4592834463847599</v>
      </c>
      <c r="F25" s="32">
        <f>IF(OR($A25="",$B25="",$C25=""),"",B25*'MPTO_working_3-way'!$I24)</f>
        <v>3.1128805772680415</v>
      </c>
      <c r="G25" s="33">
        <f>IF(OR($A25="",$B25="",$C25=""),"",C25*'MPTO_working_3-way'!$I24)</f>
        <v>2.5662283783331663</v>
      </c>
      <c r="H25" s="31">
        <f>IF(OR($A25="",$B25="",$C25=""),"",'MPTO_working_3-way'!E24)</f>
        <v>3.4325087671690868</v>
      </c>
      <c r="I25" s="32">
        <f>IF(OR($A25="",$B25="",$C25=""),"",'MPTO_working_3-way'!F24)</f>
        <v>3.1069242067013731</v>
      </c>
      <c r="J25" s="33">
        <f>IF(OR($A25="",$B25="",$C25=""),"",'MPTO_working_3-way'!G24)</f>
        <v>2.5852741939487545</v>
      </c>
      <c r="K25" s="31">
        <f>IF(OR($A25="",$B25="",$C25=""),"",'OddsRatio_working_3-way'!H24)</f>
        <v>3.4464562258871734</v>
      </c>
      <c r="L25" s="32">
        <f>IF(OR($A25="",$B25="",$C25=""),"",'OddsRatio_working_3-way'!I24)</f>
        <v>3.1088545160766565</v>
      </c>
      <c r="M25" s="33">
        <f>IF(OR($A25="",$B25="",$C25=""),"",'OddsRatio_working_3-way'!J24)</f>
        <v>2.5760912699099219</v>
      </c>
      <c r="N25" s="31">
        <f>IF('Log_working_3-way'!$D24="","",A25^('Log_working_3-way'!$D24))</f>
        <v>3.4356488602224813</v>
      </c>
      <c r="O25" s="32">
        <f>IF('Log_working_3-way'!$D24="","",B25^('Log_working_3-way'!$D24))</f>
        <v>3.1065674623971988</v>
      </c>
      <c r="P25" s="33">
        <f>IF('Log_working_3-way'!$D24="","",C25^('Log_working_3-way'!$D24))</f>
        <v>2.5837424842391625</v>
      </c>
      <c r="Q25" s="34">
        <f t="shared" ref="Q25" si="22">(1/H25)*100</f>
        <v>29.133210366851763</v>
      </c>
      <c r="R25" s="34">
        <f t="shared" ref="R25" si="23">(1/F25)*100</f>
        <v>32.124586060337414</v>
      </c>
      <c r="S25" s="34">
        <f t="shared" ref="S25" si="24">(1/G25)*100</f>
        <v>38.967693150113419</v>
      </c>
      <c r="T25" s="35" t="s">
        <v>52</v>
      </c>
      <c r="U25" s="36" t="s">
        <v>49</v>
      </c>
      <c r="V25" s="36" t="s">
        <v>50</v>
      </c>
      <c r="W25" s="36" t="s">
        <v>59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51</v>
      </c>
      <c r="U26" s="4" t="s">
        <v>39</v>
      </c>
      <c r="V26" s="4" t="s">
        <v>60</v>
      </c>
      <c r="W26" s="4" t="s">
        <v>61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100</v>
      </c>
      <c r="U27" s="4" t="s">
        <v>39</v>
      </c>
      <c r="V27" s="4" t="s">
        <v>63</v>
      </c>
      <c r="W27" s="4" t="s">
        <v>62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101</v>
      </c>
      <c r="U28" s="4" t="s">
        <v>39</v>
      </c>
      <c r="V28" s="4" t="s">
        <v>64</v>
      </c>
      <c r="W28" s="4" t="s">
        <v>65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51</v>
      </c>
      <c r="U29" s="4" t="s">
        <v>39</v>
      </c>
      <c r="V29" s="4" t="s">
        <v>66</v>
      </c>
      <c r="W29" s="4" t="s">
        <v>67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102</v>
      </c>
      <c r="U30" s="4" t="s">
        <v>39</v>
      </c>
      <c r="V30" s="4" t="s">
        <v>68</v>
      </c>
      <c r="W30" s="4" t="s">
        <v>69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103</v>
      </c>
      <c r="U31" s="4" t="s">
        <v>39</v>
      </c>
      <c r="V31" s="4" t="s">
        <v>70</v>
      </c>
      <c r="W31" s="4" t="s">
        <v>71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72</v>
      </c>
      <c r="W32" s="4" t="s">
        <v>73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101</v>
      </c>
      <c r="U33" s="4" t="s">
        <v>39</v>
      </c>
      <c r="V33" s="4" t="s">
        <v>74</v>
      </c>
      <c r="W33" s="4" t="s">
        <v>75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54</v>
      </c>
      <c r="U34" s="4" t="s">
        <v>76</v>
      </c>
      <c r="V34" s="4" t="s">
        <v>77</v>
      </c>
      <c r="W34" s="4" t="s">
        <v>78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51</v>
      </c>
      <c r="U35" s="4" t="s">
        <v>76</v>
      </c>
      <c r="V35" s="4" t="s">
        <v>137</v>
      </c>
      <c r="W35" s="4" t="s">
        <v>135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76</v>
      </c>
      <c r="V36" s="4" t="s">
        <v>216</v>
      </c>
      <c r="W36" s="4" t="s">
        <v>134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102</v>
      </c>
      <c r="U37" s="4" t="s">
        <v>76</v>
      </c>
      <c r="V37" s="4" t="s">
        <v>237</v>
      </c>
      <c r="W37" s="4" t="s">
        <v>238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51</v>
      </c>
      <c r="U38" s="4" t="s">
        <v>76</v>
      </c>
      <c r="V38" s="4" t="s">
        <v>80</v>
      </c>
      <c r="W38" s="4" t="s">
        <v>132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54</v>
      </c>
      <c r="U39" s="4" t="s">
        <v>76</v>
      </c>
      <c r="V39" s="4" t="s">
        <v>239</v>
      </c>
      <c r="W39" s="4" t="s">
        <v>81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51</v>
      </c>
      <c r="U40" s="4" t="s">
        <v>76</v>
      </c>
      <c r="V40" s="4" t="s">
        <v>240</v>
      </c>
      <c r="W40" s="4" t="s">
        <v>241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104</v>
      </c>
      <c r="U41" s="4" t="s">
        <v>76</v>
      </c>
      <c r="V41" s="4" t="s">
        <v>242</v>
      </c>
      <c r="W41" s="4" t="s">
        <v>243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105</v>
      </c>
      <c r="U42" s="4" t="s">
        <v>76</v>
      </c>
      <c r="V42" s="4" t="s">
        <v>244</v>
      </c>
      <c r="W42" s="4" t="s">
        <v>245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102</v>
      </c>
      <c r="U43" s="4" t="s">
        <v>76</v>
      </c>
      <c r="V43" s="4" t="s">
        <v>246</v>
      </c>
      <c r="W43" s="4" t="s">
        <v>131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101</v>
      </c>
      <c r="U44" s="4" t="s">
        <v>76</v>
      </c>
      <c r="V44" s="4" t="s">
        <v>247</v>
      </c>
      <c r="W44" s="4" t="s">
        <v>255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99</v>
      </c>
      <c r="U45" s="4" t="s">
        <v>79</v>
      </c>
      <c r="V45" s="4" t="s">
        <v>248</v>
      </c>
      <c r="W45" s="4" t="s">
        <v>256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51</v>
      </c>
      <c r="U46" s="4" t="s">
        <v>79</v>
      </c>
      <c r="V46" s="4" t="s">
        <v>138</v>
      </c>
      <c r="W46" s="4" t="s">
        <v>257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79</v>
      </c>
      <c r="V47" s="4" t="s">
        <v>249</v>
      </c>
      <c r="W47" s="4" t="s">
        <v>258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79</v>
      </c>
      <c r="V48" s="4" t="s">
        <v>250</v>
      </c>
      <c r="W48" s="4" t="s">
        <v>259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99</v>
      </c>
      <c r="U49" s="4" t="s">
        <v>79</v>
      </c>
      <c r="V49" s="4" t="s">
        <v>251</v>
      </c>
      <c r="W49" s="4" t="s">
        <v>260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103</v>
      </c>
      <c r="U50" s="4" t="s">
        <v>79</v>
      </c>
      <c r="V50" s="4" t="s">
        <v>141</v>
      </c>
      <c r="W50" s="4" t="s">
        <v>261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79</v>
      </c>
      <c r="V51" s="4" t="s">
        <v>139</v>
      </c>
      <c r="W51" s="4" t="s">
        <v>177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102</v>
      </c>
      <c r="U52" s="4" t="s">
        <v>79</v>
      </c>
      <c r="V52" s="4" t="s">
        <v>217</v>
      </c>
      <c r="W52" s="4" t="s">
        <v>262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54</v>
      </c>
      <c r="U53" s="4" t="s">
        <v>79</v>
      </c>
      <c r="V53" s="4" t="s">
        <v>252</v>
      </c>
      <c r="W53" s="4" t="s">
        <v>263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51</v>
      </c>
      <c r="U54" s="4" t="s">
        <v>79</v>
      </c>
      <c r="V54" s="4" t="s">
        <v>179</v>
      </c>
      <c r="W54" s="4" t="s">
        <v>264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101</v>
      </c>
      <c r="U55" s="4" t="s">
        <v>79</v>
      </c>
      <c r="V55" s="4" t="s">
        <v>215</v>
      </c>
      <c r="W55" s="4" t="s">
        <v>140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99</v>
      </c>
      <c r="U56" s="4" t="s">
        <v>79</v>
      </c>
      <c r="V56" s="4" t="s">
        <v>253</v>
      </c>
      <c r="W56" s="4" t="s">
        <v>265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51</v>
      </c>
      <c r="U57" s="4" t="s">
        <v>82</v>
      </c>
      <c r="V57" s="4" t="s">
        <v>143</v>
      </c>
      <c r="W57" s="4" t="s">
        <v>266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106</v>
      </c>
      <c r="U58" s="4" t="s">
        <v>82</v>
      </c>
      <c r="V58" s="4" t="s">
        <v>254</v>
      </c>
      <c r="W58" s="4" t="s">
        <v>267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107</v>
      </c>
      <c r="U59" s="4" t="s">
        <v>82</v>
      </c>
      <c r="V59" t="s">
        <v>83</v>
      </c>
      <c r="W59" t="s">
        <v>91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82</v>
      </c>
      <c r="V60" t="s">
        <v>84</v>
      </c>
      <c r="W60" t="s">
        <v>92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82</v>
      </c>
      <c r="V61" t="s">
        <v>85</v>
      </c>
      <c r="W61" t="s">
        <v>93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108</v>
      </c>
      <c r="U62" s="4" t="s">
        <v>82</v>
      </c>
      <c r="V62" t="s">
        <v>86</v>
      </c>
      <c r="W62" t="s">
        <v>94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105</v>
      </c>
      <c r="U63" s="4" t="s">
        <v>82</v>
      </c>
      <c r="V63" t="s">
        <v>87</v>
      </c>
      <c r="W63" t="s">
        <v>95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82</v>
      </c>
      <c r="V64" t="s">
        <v>88</v>
      </c>
      <c r="W64" t="s">
        <v>96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54</v>
      </c>
      <c r="U65" s="4" t="s">
        <v>82</v>
      </c>
      <c r="V65" t="s">
        <v>89</v>
      </c>
      <c r="W65" t="s">
        <v>97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51</v>
      </c>
      <c r="U66" s="4" t="s">
        <v>82</v>
      </c>
      <c r="V66" t="s">
        <v>90</v>
      </c>
      <c r="W66" t="s">
        <v>98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52</v>
      </c>
      <c r="U67" s="4" t="s">
        <v>82</v>
      </c>
      <c r="V67" s="4" t="s">
        <v>235</v>
      </c>
      <c r="W67" s="4" t="s">
        <v>236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99</v>
      </c>
      <c r="U68" s="4" t="s">
        <v>82</v>
      </c>
      <c r="V68" s="4" t="s">
        <v>233</v>
      </c>
      <c r="W68" s="4" t="s">
        <v>234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100</v>
      </c>
      <c r="U69" s="4" t="s">
        <v>43</v>
      </c>
      <c r="V69" s="4" t="s">
        <v>232</v>
      </c>
      <c r="W69" s="4" t="s">
        <v>231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103</v>
      </c>
      <c r="U70" s="4" t="s">
        <v>43</v>
      </c>
      <c r="V70" s="4" t="s">
        <v>109</v>
      </c>
      <c r="W70" s="4" t="s">
        <v>230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103</v>
      </c>
      <c r="U71" s="4" t="s">
        <v>43</v>
      </c>
      <c r="V71" s="4" t="s">
        <v>229</v>
      </c>
      <c r="W71" s="4" t="s">
        <v>228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100</v>
      </c>
      <c r="U72" s="4" t="s">
        <v>43</v>
      </c>
      <c r="V72" s="4" t="s">
        <v>167</v>
      </c>
      <c r="W72" s="4" t="s">
        <v>227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51</v>
      </c>
      <c r="U73" s="4" t="s">
        <v>46</v>
      </c>
      <c r="V73" s="4" t="s">
        <v>225</v>
      </c>
      <c r="W73" s="4" t="s">
        <v>226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101</v>
      </c>
      <c r="U74" s="4" t="s">
        <v>46</v>
      </c>
      <c r="V74" s="4" t="s">
        <v>223</v>
      </c>
      <c r="W74" s="4" t="s">
        <v>224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104</v>
      </c>
      <c r="U75" s="4" t="s">
        <v>47</v>
      </c>
      <c r="V75" s="4" t="s">
        <v>221</v>
      </c>
      <c r="W75" s="4" t="s">
        <v>222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110</v>
      </c>
      <c r="V76" s="4" t="s">
        <v>161</v>
      </c>
      <c r="W76" s="4" t="s">
        <v>220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107</v>
      </c>
      <c r="U77" s="4" t="s">
        <v>110</v>
      </c>
      <c r="V77" s="4" t="s">
        <v>159</v>
      </c>
      <c r="W77" s="4" t="s">
        <v>219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107</v>
      </c>
      <c r="U78" s="4" t="s">
        <v>47</v>
      </c>
      <c r="V78" s="4" t="s">
        <v>111</v>
      </c>
      <c r="W78" s="4" t="s">
        <v>112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103</v>
      </c>
      <c r="U79" s="4" t="s">
        <v>113</v>
      </c>
      <c r="V79" s="4" t="s">
        <v>114</v>
      </c>
      <c r="W79" s="4" t="s">
        <v>115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46</v>
      </c>
      <c r="V80" s="4" t="s">
        <v>116</v>
      </c>
      <c r="W80" s="4" t="s">
        <v>117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T81" s="26" t="s">
        <v>34</v>
      </c>
      <c r="U81" s="4" t="s">
        <v>118</v>
      </c>
      <c r="V81" s="4" t="s">
        <v>119</v>
      </c>
      <c r="W81" s="4" t="s">
        <v>120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T82" s="26" t="s">
        <v>54</v>
      </c>
      <c r="U82" s="4" t="s">
        <v>110</v>
      </c>
      <c r="V82" s="4" t="s">
        <v>121</v>
      </c>
      <c r="W82" s="4" t="s">
        <v>122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33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ref="Q83" si="176">(1/H83)*100</f>
        <v>24.97743046792522</v>
      </c>
      <c r="R83" s="24">
        <f t="shared" ref="R83" si="177">(1/F83)*100</f>
        <v>24.480244273965411</v>
      </c>
      <c r="S83" s="24">
        <f t="shared" ref="S83" si="178">(1/G83)*100</f>
        <v>50.123138671760302</v>
      </c>
      <c r="T83" s="26" t="s">
        <v>100</v>
      </c>
      <c r="U83" s="4" t="s">
        <v>38</v>
      </c>
      <c r="V83" s="4" t="s">
        <v>123</v>
      </c>
      <c r="W83" s="4" t="s">
        <v>124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33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ref="Q84" si="179">(1/H84)*100</f>
        <v>28.825515158089193</v>
      </c>
      <c r="R84" s="24">
        <f t="shared" ref="R84" si="180">(1/F84)*100</f>
        <v>27.358739990935188</v>
      </c>
      <c r="S84" s="24">
        <f t="shared" ref="S84" si="181">(1/G84)*100</f>
        <v>43.624414564133559</v>
      </c>
      <c r="T84" s="26" t="s">
        <v>52</v>
      </c>
      <c r="U84" s="4" t="s">
        <v>38</v>
      </c>
      <c r="V84" s="4" t="s">
        <v>58</v>
      </c>
      <c r="W84" s="4" t="s">
        <v>125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33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ref="Q85" si="182">(1/H85)*100</f>
        <v>39.470199400267035</v>
      </c>
      <c r="R85" s="24">
        <f t="shared" ref="R85" si="183">(1/F85)*100</f>
        <v>30.243978486242106</v>
      </c>
      <c r="S85" s="24">
        <f t="shared" ref="S85" si="184">(1/G85)*100</f>
        <v>30.594746277963985</v>
      </c>
      <c r="T85" s="26" t="s">
        <v>34</v>
      </c>
      <c r="U85" s="4" t="s">
        <v>39</v>
      </c>
      <c r="V85" s="4" t="s">
        <v>73</v>
      </c>
      <c r="W85" s="4" t="s">
        <v>126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33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ref="Q86" si="185">(1/H86)*100</f>
        <v>43.616163073633665</v>
      </c>
      <c r="R86" s="24">
        <f t="shared" ref="R86" si="186">(1/F86)*100</f>
        <v>28.54612133267031</v>
      </c>
      <c r="S86" s="24">
        <f t="shared" ref="S86" si="187">(1/G86)*100</f>
        <v>28.375186474390844</v>
      </c>
      <c r="T86" s="26" t="s">
        <v>103</v>
      </c>
      <c r="U86" s="4" t="s">
        <v>39</v>
      </c>
      <c r="V86" s="4" t="s">
        <v>127</v>
      </c>
      <c r="W86" s="4" t="s">
        <v>128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33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ref="Q87" si="188">(1/H87)*100</f>
        <v>17.071217029729585</v>
      </c>
      <c r="R87" s="24">
        <f t="shared" ref="R87" si="189">(1/F87)*100</f>
        <v>21.467319567884299</v>
      </c>
      <c r="S87" s="24">
        <f t="shared" ref="S87" si="190">(1/G87)*100</f>
        <v>60.629746000031062</v>
      </c>
      <c r="T87" s="26" t="s">
        <v>103</v>
      </c>
      <c r="U87" s="4" t="s">
        <v>39</v>
      </c>
      <c r="V87" s="4" t="s">
        <v>65</v>
      </c>
      <c r="W87" s="4" t="s">
        <v>42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33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ref="Q88" si="191">(1/H88)*100</f>
        <v>44.410988208422864</v>
      </c>
      <c r="R88" s="24">
        <f t="shared" ref="R88" si="192">(1/F88)*100</f>
        <v>26.667151201710666</v>
      </c>
      <c r="S88" s="24">
        <f t="shared" ref="S88" si="193">(1/G88)*100</f>
        <v>29.482937353444093</v>
      </c>
      <c r="T88" s="26" t="s">
        <v>103</v>
      </c>
      <c r="U88" s="4" t="s">
        <v>39</v>
      </c>
      <c r="V88" s="4" t="s">
        <v>69</v>
      </c>
      <c r="W88" s="4" t="s">
        <v>129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33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ref="Q89" si="194">(1/H89)*100</f>
        <v>61.728024543150582</v>
      </c>
      <c r="R89" s="24">
        <f t="shared" ref="R89" si="195">(1/F89)*100</f>
        <v>23.091423185673893</v>
      </c>
      <c r="S89" s="24">
        <f t="shared" ref="S89" si="196">(1/G89)*100</f>
        <v>16.823751178133836</v>
      </c>
      <c r="T89" s="26" t="s">
        <v>35</v>
      </c>
      <c r="U89" s="4" t="s">
        <v>39</v>
      </c>
      <c r="V89" s="4" t="s">
        <v>130</v>
      </c>
      <c r="W89" s="4" t="s">
        <v>70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33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ref="Q90" si="197">(1/H90)*100</f>
        <v>62.258454106280205</v>
      </c>
      <c r="R90" s="24">
        <f t="shared" ref="R90" si="198">(1/F90)*100</f>
        <v>22.778291298032489</v>
      </c>
      <c r="S90" s="24">
        <f t="shared" ref="S90" si="199">(1/G90)*100</f>
        <v>16.479598573880892</v>
      </c>
      <c r="T90" s="26" t="s">
        <v>103</v>
      </c>
      <c r="U90" s="4" t="s">
        <v>76</v>
      </c>
      <c r="V90" s="4" t="s">
        <v>131</v>
      </c>
      <c r="W90" s="4" t="s">
        <v>132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33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ref="Q91" si="200">(1/H91)*100</f>
        <v>38.980521430653262</v>
      </c>
      <c r="R91" s="24">
        <f t="shared" ref="R91" si="201">(1/F91)*100</f>
        <v>31.00673290346111</v>
      </c>
      <c r="S91" s="24">
        <f t="shared" ref="S91" si="202">(1/G91)*100</f>
        <v>30.294843627616334</v>
      </c>
      <c r="T91" s="26" t="s">
        <v>52</v>
      </c>
      <c r="U91" s="4" t="s">
        <v>76</v>
      </c>
      <c r="V91" s="4" t="s">
        <v>133</v>
      </c>
      <c r="W91" s="4" t="s">
        <v>78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33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ref="Q92" si="203">(1/H92)*100</f>
        <v>55.372870496877638</v>
      </c>
      <c r="R92" s="24">
        <f t="shared" ref="R92" si="204">(1/F92)*100</f>
        <v>23.85873867534524</v>
      </c>
      <c r="S92" s="24">
        <f t="shared" ref="S92" si="205">(1/G92)*100</f>
        <v>21.879672794441028</v>
      </c>
      <c r="T92" s="26" t="s">
        <v>105</v>
      </c>
      <c r="U92" s="4" t="s">
        <v>76</v>
      </c>
      <c r="V92" s="4" t="s">
        <v>134</v>
      </c>
      <c r="W92" s="4" t="s">
        <v>77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33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ref="Q93" si="206">(1/H93)*100</f>
        <v>62.93450369710817</v>
      </c>
      <c r="R93" s="24">
        <f t="shared" ref="R93" si="207">(1/F93)*100</f>
        <v>22.67689448880472</v>
      </c>
      <c r="S93" s="24">
        <f t="shared" ref="S93" si="208">(1/G93)*100</f>
        <v>15.930994783731716</v>
      </c>
      <c r="T93" s="26" t="s">
        <v>101</v>
      </c>
      <c r="U93" s="4" t="s">
        <v>76</v>
      </c>
      <c r="V93" s="4" t="s">
        <v>135</v>
      </c>
      <c r="W93" s="4" t="s">
        <v>136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33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ref="Q94" si="209">(1/H94)*100</f>
        <v>55.499875791295118</v>
      </c>
      <c r="R94" s="24">
        <f t="shared" ref="R94" si="210">(1/F94)*100</f>
        <v>27.077117911374675</v>
      </c>
      <c r="S94" s="24">
        <f t="shared" ref="S94" si="211">(1/G94)*100</f>
        <v>18.582335821531643</v>
      </c>
      <c r="T94" s="26" t="s">
        <v>104</v>
      </c>
      <c r="U94" s="4" t="s">
        <v>76</v>
      </c>
      <c r="V94" s="4" t="s">
        <v>240</v>
      </c>
      <c r="W94" s="4" t="s">
        <v>255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33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ref="Q95" si="212">(1/H95)*100</f>
        <v>49.729037106637513</v>
      </c>
      <c r="R95" s="24">
        <f t="shared" ref="R95" si="213">(1/F95)*100</f>
        <v>29.268462255099625</v>
      </c>
      <c r="S95" s="24">
        <f t="shared" ref="S95" si="214">(1/G95)*100</f>
        <v>21.850188411641199</v>
      </c>
      <c r="T95" s="26" t="s">
        <v>52</v>
      </c>
      <c r="U95" s="4" t="s">
        <v>76</v>
      </c>
      <c r="V95" s="4" t="s">
        <v>244</v>
      </c>
      <c r="W95" s="4" t="s">
        <v>137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33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ref="Q96" si="215">(1/H96)*100</f>
        <v>46.022781743230425</v>
      </c>
      <c r="R96" s="24">
        <f t="shared" ref="R96" si="216">(1/F96)*100</f>
        <v>28.730788299454641</v>
      </c>
      <c r="S96" s="24">
        <f t="shared" ref="S96" si="217">(1/G96)*100</f>
        <v>25.904809122459099</v>
      </c>
      <c r="T96" s="26" t="s">
        <v>103</v>
      </c>
      <c r="U96" s="4" t="s">
        <v>79</v>
      </c>
      <c r="V96" s="4" t="s">
        <v>138</v>
      </c>
      <c r="W96" s="4" t="s">
        <v>139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33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ref="Q97" si="218">(1/H97)*100</f>
        <v>34.995569213309672</v>
      </c>
      <c r="R97" s="24">
        <f t="shared" ref="R97" si="219">(1/F97)*100</f>
        <v>32.343351243546088</v>
      </c>
      <c r="S97" s="24">
        <f t="shared" ref="S97" si="220">(1/G97)*100</f>
        <v>32.744854914155624</v>
      </c>
      <c r="T97" s="26" t="s">
        <v>144</v>
      </c>
      <c r="U97" s="4" t="s">
        <v>79</v>
      </c>
      <c r="V97" s="4" t="s">
        <v>140</v>
      </c>
      <c r="W97" s="4" t="s">
        <v>141</v>
      </c>
    </row>
    <row r="98" spans="1:23" s="36" customFormat="1" x14ac:dyDescent="0.2">
      <c r="A98" s="28">
        <v>2.3839999999999999</v>
      </c>
      <c r="B98" s="28">
        <v>3.48</v>
      </c>
      <c r="C98" s="29">
        <v>2.83</v>
      </c>
      <c r="D98" s="30">
        <f t="shared" si="133"/>
        <v>6.017629954676651E-2</v>
      </c>
      <c r="E98" s="31">
        <f>IF(OR($A98="",$B98="",$C98=""),"",A98*'MPTO_working_3-way'!$I97)</f>
        <v>2.5274602981194914</v>
      </c>
      <c r="F98" s="32">
        <f>IF(OR($A98="",$B98="",$C98=""),"",B98*'MPTO_working_3-way'!$I97)</f>
        <v>3.6894135224227473</v>
      </c>
      <c r="G98" s="33">
        <f>IF(OR($A98="",$B98="",$C98=""),"",C98*'MPTO_working_3-way'!$I97)</f>
        <v>3.0002989277173495</v>
      </c>
      <c r="H98" s="31">
        <f>IF(OR($A98="",$B98="",$C98=""),"",'MPTO_working_3-way'!E97)</f>
        <v>2.5037285479672193</v>
      </c>
      <c r="I98" s="32">
        <f>IF(OR($A98="",$B98="",$C98=""),"",'MPTO_working_3-way'!F97)</f>
        <v>3.7411490680854507</v>
      </c>
      <c r="J98" s="33">
        <f>IF(OR($A98="",$B98="",$C98=""),"",'MPTO_working_3-way'!G97)</f>
        <v>3.0003169179814897</v>
      </c>
      <c r="K98" s="31">
        <f>IF(OR($A98="",$B98="",$C98=""),"",'OddsRatio_working_3-way'!H97)</f>
        <v>2.5145136862784128</v>
      </c>
      <c r="L98" s="32">
        <f>IF(OR($A98="",$B98="",$C98=""),"",'OddsRatio_working_3-way'!I97)</f>
        <v>3.7138684551809713</v>
      </c>
      <c r="M98" s="33">
        <f>IF(OR($A98="",$B98="",$C98=""),"",'OddsRatio_working_3-way'!J97)</f>
        <v>3.0025722874924101</v>
      </c>
      <c r="N98" s="31">
        <f>IF('Log_working_3-way'!$D97="","",A98^('Log_working_3-way'!$D97))</f>
        <v>2.5047114578024123</v>
      </c>
      <c r="O98" s="32">
        <f>IF('Log_working_3-way'!$D97="","",B98^('Log_working_3-way'!$D97))</f>
        <v>3.7356855084615073</v>
      </c>
      <c r="P98" s="33">
        <f>IF('Log_working_3-way'!$D97="","",C98^('Log_working_3-way'!$D97))</f>
        <v>3.002426602852001</v>
      </c>
      <c r="Q98" s="34">
        <f t="shared" ref="Q98" si="221">(1/H98)*100</f>
        <v>39.940432073273335</v>
      </c>
      <c r="R98" s="34">
        <f t="shared" ref="R98" si="222">(1/F98)*100</f>
        <v>27.104578923517487</v>
      </c>
      <c r="S98" s="34">
        <f t="shared" ref="S98" si="223">(1/G98)*100</f>
        <v>33.330012245173442</v>
      </c>
      <c r="T98" s="35" t="s">
        <v>54</v>
      </c>
      <c r="U98" s="36" t="s">
        <v>79</v>
      </c>
      <c r="V98" s="36" t="s">
        <v>142</v>
      </c>
      <c r="W98" s="36" t="s">
        <v>96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33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" si="224">(1/H99)*100</f>
        <v>29.121442164920431</v>
      </c>
      <c r="R99" s="24">
        <f t="shared" ref="R99" si="225">(1/F99)*100</f>
        <v>28.640891840607217</v>
      </c>
      <c r="S99" s="24">
        <f t="shared" ref="S99" si="226">(1/G99)*100</f>
        <v>42.00664136622391</v>
      </c>
      <c r="T99" s="26" t="s">
        <v>145</v>
      </c>
      <c r="U99" s="4" t="s">
        <v>79</v>
      </c>
      <c r="V99" s="4" t="s">
        <v>97</v>
      </c>
      <c r="W99" s="4" t="s">
        <v>143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33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ref="Q100" si="227">(1/H100)*100</f>
        <v>55.274993206027702</v>
      </c>
      <c r="R100" s="24">
        <f t="shared" ref="R100" si="228">(1/F100)*100</f>
        <v>25.774306490708327</v>
      </c>
      <c r="S100" s="24">
        <f t="shared" ref="S100" si="229">(1/G100)*100</f>
        <v>20.307029356315649</v>
      </c>
      <c r="U100" s="4" t="s">
        <v>79</v>
      </c>
      <c r="V100" s="4" t="s">
        <v>92</v>
      </c>
      <c r="W100" s="4" t="s">
        <v>85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33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ref="Q101" si="230">(1/H101)*100</f>
        <v>53.433660510137813</v>
      </c>
      <c r="R101" s="24">
        <f t="shared" ref="R101" si="231">(1/F101)*100</f>
        <v>24.696948723526273</v>
      </c>
      <c r="S101" s="24">
        <f t="shared" ref="S101" si="232">(1/G101)*100</f>
        <v>22.907314758053353</v>
      </c>
      <c r="T101" s="26" t="s">
        <v>146</v>
      </c>
      <c r="U101" s="4" t="s">
        <v>79</v>
      </c>
      <c r="V101" s="4" t="s">
        <v>89</v>
      </c>
      <c r="W101" s="4" t="s">
        <v>91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33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ref="Q102" si="233">(1/H102)*100</f>
        <v>40.071837840946671</v>
      </c>
      <c r="R102" s="24">
        <f t="shared" ref="R102" si="234">(1/F102)*100</f>
        <v>30.592783175249288</v>
      </c>
      <c r="S102" s="24">
        <f t="shared" ref="S102" si="235">(1/G102)*100</f>
        <v>29.67499967999181</v>
      </c>
      <c r="T102" s="26" t="s">
        <v>102</v>
      </c>
      <c r="U102" s="4" t="s">
        <v>39</v>
      </c>
      <c r="V102" s="4" t="s">
        <v>147</v>
      </c>
      <c r="W102" s="4" t="s">
        <v>72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33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ref="Q103" si="236">(1/H103)*100</f>
        <v>56.368385574654532</v>
      </c>
      <c r="R103" s="24">
        <f t="shared" ref="R103" si="237">(1/F103)*100</f>
        <v>25.802889923671451</v>
      </c>
      <c r="S103" s="24">
        <f t="shared" ref="S103" si="238">(1/G103)*100</f>
        <v>18.990926983822188</v>
      </c>
      <c r="T103" s="26" t="s">
        <v>51</v>
      </c>
      <c r="U103" s="4" t="s">
        <v>148</v>
      </c>
      <c r="V103" s="4" t="s">
        <v>149</v>
      </c>
      <c r="W103" s="4" t="s">
        <v>150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33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ref="Q104" si="239">(1/H104)*100</f>
        <v>31.175244655803169</v>
      </c>
      <c r="R104" s="24">
        <f t="shared" ref="R104" si="240">(1/F104)*100</f>
        <v>29.080048211565963</v>
      </c>
      <c r="S104" s="24">
        <f t="shared" ref="S104" si="241">(1/G104)*100</f>
        <v>39.632507177970339</v>
      </c>
      <c r="T104" s="26" t="s">
        <v>145</v>
      </c>
      <c r="U104" s="4" t="s">
        <v>148</v>
      </c>
      <c r="V104" s="4" t="s">
        <v>151</v>
      </c>
      <c r="W104" s="4" t="s">
        <v>152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33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ref="Q105" si="242">(1/H105)*100</f>
        <v>34.083965228910884</v>
      </c>
      <c r="R105" s="24">
        <f t="shared" ref="R105" si="243">(1/F105)*100</f>
        <v>27.774656814024173</v>
      </c>
      <c r="S105" s="24">
        <f t="shared" ref="S105" si="244">(1/G105)*100</f>
        <v>38.178989672010722</v>
      </c>
      <c r="T105" s="26" t="s">
        <v>52</v>
      </c>
      <c r="U105" s="4" t="s">
        <v>148</v>
      </c>
      <c r="V105" s="4" t="s">
        <v>153</v>
      </c>
      <c r="W105" s="4" t="s">
        <v>111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33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ref="Q106" si="245">(1/H106)*100</f>
        <v>43.323778024132743</v>
      </c>
      <c r="R106" s="24">
        <f t="shared" ref="R106" si="246">(1/F106)*100</f>
        <v>27.261409500155231</v>
      </c>
      <c r="S106" s="24">
        <f t="shared" ref="S106" si="247">(1/G106)*100</f>
        <v>29.92735175411363</v>
      </c>
      <c r="T106" s="26" t="s">
        <v>163</v>
      </c>
      <c r="U106" s="4" t="s">
        <v>148</v>
      </c>
      <c r="V106" s="4" t="s">
        <v>154</v>
      </c>
      <c r="W106" s="4" t="s">
        <v>155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33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ref="Q107" si="248">(1/H107)*100</f>
        <v>44.207840800767784</v>
      </c>
      <c r="R107" s="24">
        <f t="shared" ref="R107" si="249">(1/F107)*100</f>
        <v>27.588026192127902</v>
      </c>
      <c r="S107" s="24">
        <f t="shared" ref="S107" si="250">(1/G107)*100</f>
        <v>28.758427303309087</v>
      </c>
      <c r="T107" s="26" t="s">
        <v>35</v>
      </c>
      <c r="U107" s="4" t="s">
        <v>148</v>
      </c>
      <c r="V107" s="4" t="s">
        <v>156</v>
      </c>
      <c r="W107" s="4" t="s">
        <v>157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33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ref="Q108" si="251">(1/H108)*100</f>
        <v>24.643193342624393</v>
      </c>
      <c r="R108" s="24">
        <f t="shared" ref="R108" si="252">(1/F108)*100</f>
        <v>26.641774181399498</v>
      </c>
      <c r="S108" s="24">
        <f t="shared" ref="S108" si="253">(1/G108)*100</f>
        <v>48.267031086912063</v>
      </c>
      <c r="T108" s="26" t="s">
        <v>100</v>
      </c>
      <c r="U108" s="4" t="s">
        <v>148</v>
      </c>
      <c r="V108" s="4" t="s">
        <v>158</v>
      </c>
      <c r="W108" s="4" t="s">
        <v>159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33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ref="Q109" si="254">(1/H109)*100</f>
        <v>44.177737070500953</v>
      </c>
      <c r="R109" s="24">
        <f t="shared" ref="R109" si="255">(1/F109)*100</f>
        <v>26.209563475680369</v>
      </c>
      <c r="S109" s="24">
        <f t="shared" ref="S109" si="256">(1/G109)*100</f>
        <v>30.168082601578046</v>
      </c>
      <c r="T109" s="26" t="s">
        <v>146</v>
      </c>
      <c r="U109" s="4" t="s">
        <v>148</v>
      </c>
      <c r="V109" s="4" t="s">
        <v>160</v>
      </c>
      <c r="W109" s="4" t="s">
        <v>161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33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ref="Q110" si="257">(1/H110)*100</f>
        <v>27.93204799192824</v>
      </c>
      <c r="R110" s="24">
        <f t="shared" ref="R110" si="258">(1/F110)*100</f>
        <v>28.382066276803126</v>
      </c>
      <c r="S110" s="24">
        <f t="shared" ref="S110" si="259">(1/G110)*100</f>
        <v>43.404808317089021</v>
      </c>
      <c r="T110" s="26" t="s">
        <v>104</v>
      </c>
      <c r="U110" s="4" t="s">
        <v>113</v>
      </c>
      <c r="V110" s="4" t="s">
        <v>115</v>
      </c>
      <c r="W110" s="4" t="s">
        <v>162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33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ref="Q111" si="260">(1/H111)*100</f>
        <v>43.484680693983016</v>
      </c>
      <c r="R111" s="24">
        <f t="shared" ref="R111" si="261">(1/F111)*100</f>
        <v>29.460462460747934</v>
      </c>
      <c r="S111" s="24">
        <f t="shared" ref="S111" si="262">(1/G111)*100</f>
        <v>27.576363117328007</v>
      </c>
      <c r="T111" s="26" t="s">
        <v>99</v>
      </c>
      <c r="U111" s="4" t="s">
        <v>39</v>
      </c>
      <c r="V111" s="4" t="s">
        <v>147</v>
      </c>
      <c r="W111" s="4" t="s">
        <v>74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33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ref="Q112" si="263">(1/H112)*100</f>
        <v>52.841868788057845</v>
      </c>
      <c r="R112" s="24">
        <f t="shared" ref="R112" si="264">(1/F112)*100</f>
        <v>26.499642942156626</v>
      </c>
      <c r="S112" s="24">
        <f t="shared" ref="S112" si="265">(1/G112)*100</f>
        <v>21.659525509799252</v>
      </c>
      <c r="T112" s="26" t="s">
        <v>35</v>
      </c>
      <c r="U112" s="4" t="s">
        <v>39</v>
      </c>
      <c r="V112" s="4" t="s">
        <v>165</v>
      </c>
      <c r="W112" s="4" t="s">
        <v>70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33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ref="Q113" si="266">(1/H113)*100</f>
        <v>54.970726596658906</v>
      </c>
      <c r="R113" s="24">
        <f t="shared" ref="R113" si="267">(1/F113)*100</f>
        <v>26.417573739487349</v>
      </c>
      <c r="S113" s="24">
        <f t="shared" ref="S113" si="268">(1/G113)*100</f>
        <v>19.785546859281318</v>
      </c>
      <c r="T113" s="26" t="s">
        <v>107</v>
      </c>
      <c r="U113" s="4" t="s">
        <v>39</v>
      </c>
      <c r="V113" s="4" t="s">
        <v>127</v>
      </c>
      <c r="W113" s="4" t="s">
        <v>64</v>
      </c>
    </row>
    <row r="114" spans="1:23" s="36" customFormat="1" x14ac:dyDescent="0.2">
      <c r="A114" s="28">
        <v>3.44</v>
      </c>
      <c r="B114" s="28">
        <v>2.97</v>
      </c>
      <c r="C114" s="29">
        <v>2.35</v>
      </c>
      <c r="D114" s="30">
        <f t="shared" si="133"/>
        <v>5.2929926012558415E-2</v>
      </c>
      <c r="E114" s="31">
        <f>IF(OR($A114="",$B114="",$C114=""),"",A114*'MPTO_working_3-way'!$I113)</f>
        <v>3.6220789454832008</v>
      </c>
      <c r="F114" s="32">
        <f>IF(OR($A114="",$B114="",$C114=""),"",B114*'MPTO_working_3-way'!$I113)</f>
        <v>3.1272018802572985</v>
      </c>
      <c r="G114" s="33">
        <f>IF(OR($A114="",$B114="",$C114=""),"",C114*'MPTO_working_3-way'!$I113)</f>
        <v>2.4743853261295126</v>
      </c>
      <c r="H114" s="31">
        <f>IF(OR($A114="",$B114="",$C114=""),"",'MPTO_working_3-way'!E113)</f>
        <v>3.6622743506097315</v>
      </c>
      <c r="I114" s="32">
        <f>IF(OR($A114="",$B114="",$C114=""),"",'MPTO_working_3-way'!F113)</f>
        <v>3.134235926962845</v>
      </c>
      <c r="J114" s="33">
        <f>IF(OR($A114="",$B114="",$C114=""),"",'MPTO_working_3-way'!G113)</f>
        <v>2.4516497512898421</v>
      </c>
      <c r="K114" s="31">
        <f>IF(OR($A114="",$B114="",$C114=""),"",'OddsRatio_working_3-way'!H113)</f>
        <v>3.6418440548733679</v>
      </c>
      <c r="L114" s="32">
        <f>IF(OR($A114="",$B114="",$C114=""),"",'OddsRatio_working_3-way'!I113)</f>
        <v>3.1329642574182519</v>
      </c>
      <c r="M114" s="33">
        <f>IF(OR($A114="",$B114="",$C114=""),"",'OddsRatio_working_3-way'!J113)</f>
        <v>2.4616760139668217</v>
      </c>
      <c r="N114" s="31">
        <f>IF('Log_working_3-way'!$D113="","",A114^('Log_working_3-way'!$D113))</f>
        <v>3.6586921965672299</v>
      </c>
      <c r="O114" s="32">
        <f>IF('Log_working_3-way'!$D113="","",B114^('Log_working_3-way'!$D113))</f>
        <v>3.1357467014993152</v>
      </c>
      <c r="P114" s="33">
        <f>IF('Log_working_3-way'!$D113="","",C114^('Log_working_3-way'!$D113))</f>
        <v>2.4523328847983574</v>
      </c>
      <c r="Q114" s="34">
        <f t="shared" ref="Q114" si="269">(1/H114)*100</f>
        <v>27.305436574775182</v>
      </c>
      <c r="R114" s="34">
        <f t="shared" ref="R114" si="270">(1/F114)*100</f>
        <v>31.977468621812239</v>
      </c>
      <c r="S114" s="34">
        <f t="shared" ref="S114" si="271">(1/G114)*100</f>
        <v>40.414077364588231</v>
      </c>
      <c r="T114" s="35" t="s">
        <v>34</v>
      </c>
      <c r="U114" s="36" t="s">
        <v>43</v>
      </c>
      <c r="V114" s="36" t="s">
        <v>166</v>
      </c>
      <c r="W114" s="36" t="s">
        <v>167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33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ref="Q115" si="272">(1/H115)*100</f>
        <v>41.016058325513995</v>
      </c>
      <c r="R115" s="24">
        <f t="shared" ref="R115" si="273">(1/F115)*100</f>
        <v>27.911127788666079</v>
      </c>
      <c r="S115" s="24">
        <f t="shared" ref="S115" si="274">(1/G115)*100</f>
        <v>31.464799231254865</v>
      </c>
      <c r="T115" s="26" t="s">
        <v>101</v>
      </c>
      <c r="U115" s="4" t="s">
        <v>49</v>
      </c>
      <c r="V115" s="4" t="s">
        <v>168</v>
      </c>
      <c r="W115" s="4" t="s">
        <v>169</v>
      </c>
    </row>
    <row r="116" spans="1:23" s="36" customFormat="1" x14ac:dyDescent="0.2">
      <c r="A116" s="28">
        <v>4.04</v>
      </c>
      <c r="B116" s="28">
        <v>2.94</v>
      </c>
      <c r="C116" s="29">
        <v>2.1440000000000001</v>
      </c>
      <c r="D116" s="30">
        <f t="shared" si="133"/>
        <v>5.4078717344777427E-2</v>
      </c>
      <c r="E116" s="31">
        <f>IF(OR($A116="",$B116="",$C116=""),"",A116*'MPTO_working_3-way'!$I115)</f>
        <v>4.2584780180729007</v>
      </c>
      <c r="F116" s="32">
        <f>IF(OR($A116="",$B116="",$C116=""),"",B116*'MPTO_working_3-way'!$I115)</f>
        <v>3.0989914289936458</v>
      </c>
      <c r="G116" s="33">
        <f>IF(OR($A116="",$B116="",$C116=""),"",C116*'MPTO_working_3-way'!$I115)</f>
        <v>2.2599447699872028</v>
      </c>
      <c r="H116" s="31">
        <f>IF(OR($A116="",$B116="",$C116=""),"",'MPTO_working_3-way'!E115)</f>
        <v>4.3573267005436351</v>
      </c>
      <c r="I116" s="32">
        <f>IF(OR($A116="",$B116="",$C116=""),"",'MPTO_working_3-way'!F115)</f>
        <v>3.1045312886457581</v>
      </c>
      <c r="J116" s="33">
        <f>IF(OR($A116="",$B116="",$C116=""),"",'MPTO_working_3-way'!G115)</f>
        <v>2.2301930743439544</v>
      </c>
      <c r="K116" s="31">
        <f>IF(OR($A116="",$B116="",$C116=""),"",'OddsRatio_working_3-way'!H115)</f>
        <v>4.3030029855065264</v>
      </c>
      <c r="L116" s="32">
        <f>IF(OR($A116="",$B116="",$C116=""),"",'OddsRatio_working_3-way'!I115)</f>
        <v>3.1078374315403496</v>
      </c>
      <c r="M116" s="33">
        <f>IF(OR($A116="",$B116="",$C116=""),"",'OddsRatio_working_3-way'!J115)</f>
        <v>2.2429721761248249</v>
      </c>
      <c r="N116" s="31">
        <f>IF('Log_working_3-way'!$D115="","",A116^('Log_working_3-way'!$D115))</f>
        <v>4.3445912696292943</v>
      </c>
      <c r="O116" s="32">
        <f>IF('Log_working_3-way'!$D115="","",B116^('Log_working_3-way'!$D115))</f>
        <v>3.1097751401688005</v>
      </c>
      <c r="P116" s="33">
        <f>IF('Log_working_3-way'!$D115="","",C116^('Log_working_3-way'!$D115))</f>
        <v>2.2308377552231216</v>
      </c>
      <c r="Q116" s="34">
        <f t="shared" ref="Q116" si="275">(1/H116)*100</f>
        <v>22.949851336032172</v>
      </c>
      <c r="R116" s="34">
        <f t="shared" ref="R116" si="276">(1/F116)*100</f>
        <v>32.268562947421124</v>
      </c>
      <c r="S116" s="34">
        <f t="shared" ref="S116" si="277">(1/G116)*100</f>
        <v>44.248868967079339</v>
      </c>
      <c r="T116" s="35" t="s">
        <v>106</v>
      </c>
      <c r="U116" s="36" t="s">
        <v>170</v>
      </c>
      <c r="V116" s="36" t="s">
        <v>171</v>
      </c>
      <c r="W116" s="36" t="s">
        <v>172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33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ref="Q117" si="278">(1/H117)*100</f>
        <v>34.538512691370144</v>
      </c>
      <c r="R117" s="24">
        <f t="shared" ref="R117" si="279">(1/F117)*100</f>
        <v>30.289273844971348</v>
      </c>
      <c r="S117" s="24">
        <f t="shared" ref="S117" si="280">(1/G117)*100</f>
        <v>35.232627143112069</v>
      </c>
      <c r="T117" s="26" t="s">
        <v>99</v>
      </c>
      <c r="U117" s="4" t="s">
        <v>39</v>
      </c>
      <c r="V117" s="4" t="s">
        <v>61</v>
      </c>
      <c r="W117" s="4" t="s">
        <v>126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33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ref="Q118" si="281">(1/H118)*100</f>
        <v>14.507548835907045</v>
      </c>
      <c r="R118" s="24">
        <f t="shared" ref="R118" si="282">(1/F118)*100</f>
        <v>23.362359294881518</v>
      </c>
      <c r="S118" s="24">
        <f t="shared" ref="S118" si="283">(1/G118)*100</f>
        <v>60.984859977547856</v>
      </c>
      <c r="T118" s="26" t="s">
        <v>106</v>
      </c>
      <c r="U118" s="4" t="s">
        <v>173</v>
      </c>
      <c r="V118" s="4" t="s">
        <v>218</v>
      </c>
      <c r="W118" s="4" t="s">
        <v>174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33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ref="Q119" si="284">(1/H119)*100</f>
        <v>82.902028270233998</v>
      </c>
      <c r="R119" s="24">
        <f t="shared" ref="R119" si="285">(1/F119)*100</f>
        <v>13.160931033952277</v>
      </c>
      <c r="S119" s="24">
        <f t="shared" ref="S119" si="286">(1/G119)*100</f>
        <v>6.5350829961694075</v>
      </c>
      <c r="T119" s="26" t="s">
        <v>52</v>
      </c>
      <c r="U119" s="4" t="s">
        <v>173</v>
      </c>
      <c r="V119" s="4" t="s">
        <v>175</v>
      </c>
      <c r="W119" s="4" t="s">
        <v>176</v>
      </c>
    </row>
    <row r="120" spans="1:23" s="36" customFormat="1" x14ac:dyDescent="0.2">
      <c r="A120" s="28">
        <v>2.35</v>
      </c>
      <c r="B120" s="28">
        <v>3.2</v>
      </c>
      <c r="C120" s="29">
        <v>3.16</v>
      </c>
      <c r="D120" s="30">
        <f t="shared" si="133"/>
        <v>5.4487611096148525E-2</v>
      </c>
      <c r="E120" s="31">
        <f>IF(OR($A120="",$B120="",$C120=""),"",A120*'MPTO_working_3-way'!$I119)</f>
        <v>2.4780458860759493</v>
      </c>
      <c r="F120" s="32">
        <f>IF(OR($A120="",$B120="",$C120=""),"",B120*'MPTO_working_3-way'!$I119)</f>
        <v>3.3743603555076755</v>
      </c>
      <c r="G120" s="33">
        <f>IF(OR($A120="",$B120="",$C120=""),"",C120*'MPTO_working_3-way'!$I119)</f>
        <v>3.3321808510638293</v>
      </c>
      <c r="H120" s="31">
        <f>IF(OR($A120="",$B120="",$C120=""),"",'MPTO_working_3-way'!E119)</f>
        <v>2.4547745960910707</v>
      </c>
      <c r="I120" s="32">
        <f>IF(OR($A120="",$B120="",$C120=""),"",'MPTO_working_3-way'!F119)</f>
        <v>3.3974608258035</v>
      </c>
      <c r="J120" s="33">
        <f>IF(OR($A120="",$B120="",$C120=""),"",'MPTO_working_3-way'!G119)</f>
        <v>3.3524067490547931</v>
      </c>
      <c r="K120" s="31">
        <f>IF(OR($A120="",$B120="",$C120=""),"",'OddsRatio_working_3-way'!H119)</f>
        <v>2.4648523417950066</v>
      </c>
      <c r="L120" s="32">
        <f>IF(OR($A120="",$B120="",$C120=""),"",'OddsRatio_working_3-way'!I119)</f>
        <v>3.3871667792214937</v>
      </c>
      <c r="M120" s="33">
        <f>IF(OR($A120="",$B120="",$C120=""),"",'OddsRatio_working_3-way'!J119)</f>
        <v>3.3437637468720114</v>
      </c>
      <c r="N120" s="31">
        <f>IF('Log_working_3-way'!$D119="","",A120^('Log_working_3-way'!$D119))</f>
        <v>2.4552935643176426</v>
      </c>
      <c r="O120" s="32">
        <f>IF('Log_working_3-way'!$D119="","",B120^('Log_working_3-way'!$D119))</f>
        <v>3.3967522774535479</v>
      </c>
      <c r="P120" s="33">
        <f>IF('Log_working_3-way'!$D119="","",C120^('Log_working_3-way'!$D119))</f>
        <v>3.3521291002162124</v>
      </c>
      <c r="Q120" s="34">
        <f t="shared" ref="Q120" si="287">(1/H120)*100</f>
        <v>40.736937786156744</v>
      </c>
      <c r="R120" s="34">
        <f t="shared" ref="R120" si="288">(1/F120)*100</f>
        <v>29.635246228749303</v>
      </c>
      <c r="S120" s="34">
        <f t="shared" ref="S120" si="289">(1/G120)*100</f>
        <v>30.010375927847399</v>
      </c>
      <c r="T120" s="35" t="s">
        <v>52</v>
      </c>
      <c r="U120" s="36" t="s">
        <v>79</v>
      </c>
      <c r="V120" s="36" t="s">
        <v>177</v>
      </c>
      <c r="W120" s="36" t="s">
        <v>178</v>
      </c>
    </row>
    <row r="121" spans="1:23" x14ac:dyDescent="0.2">
      <c r="A121" s="14">
        <v>1.8</v>
      </c>
      <c r="B121" s="14">
        <v>3.68</v>
      </c>
      <c r="C121" s="15">
        <v>4.42</v>
      </c>
      <c r="D121" s="20">
        <f t="shared" si="133"/>
        <v>5.3539029881740863E-2</v>
      </c>
      <c r="E121" s="17">
        <f>IF(OR($A121="",$B121="",$C121=""),"",A121*'MPTO_working_3-way'!$I120)</f>
        <v>1.8963702537871336</v>
      </c>
      <c r="F121" s="21">
        <f>IF(OR($A121="",$B121="",$C121=""),"",B121*'MPTO_working_3-way'!$I120)</f>
        <v>3.8770236299648064</v>
      </c>
      <c r="G121" s="22">
        <f>IF(OR($A121="",$B121="",$C121=""),"",C121*'MPTO_working_3-way'!$I120)</f>
        <v>4.656642512077295</v>
      </c>
      <c r="H121" s="17">
        <f>IF(OR($A121="",$B121="",$C121=""),"",'MPTO_working_3-way'!E120)</f>
        <v>1.8597412452614142</v>
      </c>
      <c r="I121" s="21">
        <f>IF(OR($A121="",$B121="",$C121=""),"",'MPTO_working_3-way'!F120)</f>
        <v>3.9386703783954427</v>
      </c>
      <c r="J121" s="22">
        <f>IF(OR($A121="",$B121="",$C121=""),"",'MPTO_working_3-way'!G120)</f>
        <v>4.7985105285700547</v>
      </c>
      <c r="K121" s="17">
        <f>IF(OR($A121="",$B121="",$C121=""),"",'OddsRatio_working_3-way'!H120)</f>
        <v>1.8730474418786824</v>
      </c>
      <c r="L121" s="21">
        <f>IF(OR($A121="",$B121="",$C121=""),"",'OddsRatio_working_3-way'!I120)</f>
        <v>3.9247089302935865</v>
      </c>
      <c r="M121" s="22">
        <f>IF(OR($A121="",$B121="",$C121=""),"",'OddsRatio_working_3-way'!J120)</f>
        <v>4.7322778140313675</v>
      </c>
      <c r="N121" s="17">
        <f>IF('Log_working_3-way'!$D120="","",A121^('Log_working_3-way'!$D120))</f>
        <v>1.85836163592852</v>
      </c>
      <c r="O121" s="21">
        <f>IF('Log_working_3-way'!$D120="","",B121^('Log_working_3-way'!$D120))</f>
        <v>3.9497120955865195</v>
      </c>
      <c r="P121" s="22">
        <f>IF('Log_working_3-way'!$D120="","",C121^('Log_working_3-way'!$D120))</f>
        <v>4.7913695684606852</v>
      </c>
      <c r="Q121" s="24">
        <f t="shared" ref="Q121" si="290">(1/H121)*100</f>
        <v>53.770921226164191</v>
      </c>
      <c r="R121" s="24">
        <f t="shared" ref="R121" si="291">(1/F121)*100</f>
        <v>25.792981819124932</v>
      </c>
      <c r="S121" s="24">
        <f t="shared" ref="S121" si="292">(1/G121)*100</f>
        <v>21.474699795108538</v>
      </c>
      <c r="T121" s="26" t="s">
        <v>105</v>
      </c>
      <c r="U121" s="4" t="s">
        <v>79</v>
      </c>
      <c r="V121" s="4" t="s">
        <v>217</v>
      </c>
      <c r="W121" s="4" t="s">
        <v>140</v>
      </c>
    </row>
    <row r="122" spans="1:23" x14ac:dyDescent="0.2">
      <c r="A122" s="14">
        <v>2.41</v>
      </c>
      <c r="B122" s="14">
        <v>3.28</v>
      </c>
      <c r="C122" s="15">
        <v>2.984</v>
      </c>
      <c r="D122" s="20">
        <f t="shared" si="133"/>
        <v>5.4936451548222687E-2</v>
      </c>
      <c r="E122" s="17">
        <f>IF(OR($A122="",$B122="",$C122=""),"",A122*'MPTO_working_3-way'!$I121)</f>
        <v>2.5423968482312169</v>
      </c>
      <c r="F122" s="21">
        <f>IF(OR($A122="",$B122="",$C122=""),"",B122*'MPTO_working_3-way'!$I121)</f>
        <v>3.4601915610781702</v>
      </c>
      <c r="G122" s="22">
        <f>IF(OR($A122="",$B122="",$C122=""),"",C122*'MPTO_working_3-way'!$I121)</f>
        <v>3.1479303714198963</v>
      </c>
      <c r="H122" s="17">
        <f>IF(OR($A122="",$B122="",$C122=""),"",'MPTO_working_3-way'!E121)</f>
        <v>2.5212693728350875</v>
      </c>
      <c r="I122" s="21">
        <f>IF(OR($A122="",$B122="",$C122=""),"",'MPTO_working_3-way'!F121)</f>
        <v>3.4895987486874751</v>
      </c>
      <c r="J122" s="22">
        <f>IF(OR($A122="",$B122="",$C122=""),"",'MPTO_working_3-way'!G121)</f>
        <v>3.1564810362155584</v>
      </c>
      <c r="K122" s="17">
        <f>IF(OR($A122="",$B122="",$C122=""),"",'OddsRatio_working_3-way'!H121)</f>
        <v>2.5306469612332019</v>
      </c>
      <c r="L122" s="21">
        <f>IF(OR($A122="",$B122="",$C122=""),"",'OddsRatio_working_3-way'!I121)</f>
        <v>3.4750887032707092</v>
      </c>
      <c r="M122" s="22">
        <f>IF(OR($A122="",$B122="",$C122=""),"",'OddsRatio_working_3-way'!J121)</f>
        <v>3.1537613979338093</v>
      </c>
      <c r="N122" s="17">
        <f>IF('Log_working_3-way'!$D121="","",A122^('Log_working_3-way'!$D121))</f>
        <v>2.521943080085395</v>
      </c>
      <c r="O122" s="21">
        <f>IF('Log_working_3-way'!$D121="","",B122^('Log_working_3-way'!$D121))</f>
        <v>3.4873958815183612</v>
      </c>
      <c r="P122" s="22">
        <f>IF('Log_working_3-way'!$D121="","",C122^('Log_working_3-way'!$D121))</f>
        <v>3.1572290633110791</v>
      </c>
      <c r="Q122" s="24">
        <f t="shared" ref="Q122" si="293">(1/H122)*100</f>
        <v>39.662560882002538</v>
      </c>
      <c r="R122" s="24">
        <f t="shared" ref="R122" si="294">(1/F122)*100</f>
        <v>28.900134063340914</v>
      </c>
      <c r="S122" s="24">
        <f t="shared" ref="S122" si="295">(1/G122)*100</f>
        <v>31.766903394020847</v>
      </c>
      <c r="T122" s="26" t="s">
        <v>34</v>
      </c>
      <c r="U122" s="4" t="s">
        <v>76</v>
      </c>
      <c r="V122" s="4" t="s">
        <v>216</v>
      </c>
      <c r="W122" s="4" t="s">
        <v>137</v>
      </c>
    </row>
    <row r="123" spans="1:23" x14ac:dyDescent="0.2">
      <c r="A123" s="14">
        <v>1.496</v>
      </c>
      <c r="B123" s="14">
        <v>4.4000000000000004</v>
      </c>
      <c r="C123" s="15">
        <v>6.3</v>
      </c>
      <c r="D123" s="20">
        <f t="shared" si="133"/>
        <v>5.4452083863848699E-2</v>
      </c>
      <c r="E123" s="17">
        <f>IF(OR($A123="",$B123="",$C123=""),"",A123*'MPTO_working_3-way'!$I122)</f>
        <v>1.5774603174603177</v>
      </c>
      <c r="F123" s="21">
        <f>IF(OR($A123="",$B123="",$C123=""),"",B123*'MPTO_working_3-way'!$I122)</f>
        <v>4.639589169000935</v>
      </c>
      <c r="G123" s="22">
        <f>IF(OR($A123="",$B123="",$C123=""),"",C123*'MPTO_working_3-way'!$I122)</f>
        <v>6.6430481283422465</v>
      </c>
      <c r="H123" s="17">
        <f>IF(OR($A123="",$B123="",$C123=""),"",'MPTO_working_3-way'!E122)</f>
        <v>1.5377553462266407</v>
      </c>
      <c r="I123" s="21">
        <f>IF(OR($A123="",$B123="",$C123=""),"",'MPTO_working_3-way'!F122)</f>
        <v>4.7818969016371273</v>
      </c>
      <c r="J123" s="22">
        <f>IF(OR($A123="",$B123="",$C123=""),"",'MPTO_working_3-way'!G122)</f>
        <v>7.1134145114219596</v>
      </c>
      <c r="K123" s="17">
        <f>IF(OR($A123="",$B123="",$C123=""),"",'OddsRatio_working_3-way'!H122)</f>
        <v>1.5502223409608744</v>
      </c>
      <c r="L123" s="21">
        <f>IF(OR($A123="",$B123="",$C123=""),"",'OddsRatio_working_3-way'!I122)</f>
        <v>4.7716854017479289</v>
      </c>
      <c r="M123" s="22">
        <f>IF(OR($A123="",$B123="",$C123=""),"",'OddsRatio_working_3-way'!J122)</f>
        <v>6.8793919497835363</v>
      </c>
      <c r="N123" s="17">
        <f>IF('Log_working_3-way'!$D122="","",A123^('Log_working_3-way'!$D122))</f>
        <v>1.5345009154647016</v>
      </c>
      <c r="O123" s="21">
        <f>IF('Log_working_3-way'!$D122="","",B123^('Log_working_3-way'!$D122))</f>
        <v>4.8310872838413541</v>
      </c>
      <c r="P123" s="22">
        <f>IF('Log_working_3-way'!$D122="","",C123^('Log_working_3-way'!$D122))</f>
        <v>7.0756597774005563</v>
      </c>
      <c r="Q123" s="24">
        <f t="shared" ref="Q123" si="296">(1/H123)*100</f>
        <v>65.029850323967977</v>
      </c>
      <c r="R123" s="24">
        <f t="shared" ref="R123" si="297">(1/F123)*100</f>
        <v>21.553632521634125</v>
      </c>
      <c r="S123" s="24">
        <f t="shared" ref="S123" si="298">(1/G123)*100</f>
        <v>15.053330650030187</v>
      </c>
      <c r="T123" s="26" t="s">
        <v>35</v>
      </c>
      <c r="U123" s="4" t="s">
        <v>79</v>
      </c>
      <c r="V123" s="4" t="s">
        <v>215</v>
      </c>
      <c r="W123" s="4" t="s">
        <v>179</v>
      </c>
    </row>
    <row r="124" spans="1:23" x14ac:dyDescent="0.2">
      <c r="A124" s="14">
        <v>2.25</v>
      </c>
      <c r="B124" s="14">
        <v>3.26</v>
      </c>
      <c r="C124" s="15">
        <v>3.24</v>
      </c>
      <c r="D124" s="20">
        <f t="shared" si="133"/>
        <v>5.9834886010755151E-2</v>
      </c>
      <c r="E124" s="17">
        <f>IF(OR($A124="",$B124="",$C124=""),"",A124*'MPTO_working_3-way'!$I123)</f>
        <v>2.384628493524199</v>
      </c>
      <c r="F124" s="21">
        <f>IF(OR($A124="",$B124="",$C124=""),"",B124*'MPTO_working_3-way'!$I123)</f>
        <v>3.4550617283950618</v>
      </c>
      <c r="G124" s="22">
        <f>IF(OR($A124="",$B124="",$C124=""),"",C124*'MPTO_working_3-way'!$I123)</f>
        <v>3.4338650306748471</v>
      </c>
      <c r="H124" s="17">
        <f>IF(OR($A124="",$B124="",$C124=""),"",'MPTO_working_3-way'!E123)</f>
        <v>2.3557154751992386</v>
      </c>
      <c r="I124" s="21">
        <f>IF(OR($A124="",$B124="",$C124=""),"",'MPTO_working_3-way'!F123)</f>
        <v>3.4867077464788734</v>
      </c>
      <c r="J124" s="22">
        <f>IF(OR($A124="",$B124="",$C124=""),"",'MPTO_working_3-way'!G123)</f>
        <v>3.4638390905115877</v>
      </c>
      <c r="K124" s="17">
        <f>IF(OR($A124="",$B124="",$C124=""),"",'OddsRatio_working_3-way'!H123)</f>
        <v>2.3678685487834086</v>
      </c>
      <c r="L124" s="21">
        <f>IF(OR($A124="",$B124="",$C124=""),"",'OddsRatio_working_3-way'!I123)</f>
        <v>3.4731063362004031</v>
      </c>
      <c r="M124" s="22">
        <f>IF(OR($A124="",$B124="",$C124=""),"",'OddsRatio_working_3-way'!J123)</f>
        <v>3.4512204394198687</v>
      </c>
      <c r="N124" s="17">
        <f>IF('Log_working_3-way'!$D123="","",A124^('Log_working_3-way'!$D123))</f>
        <v>2.3560198141728366</v>
      </c>
      <c r="O124" s="21">
        <f>IF('Log_working_3-way'!$D123="","",B124^('Log_working_3-way'!$D123))</f>
        <v>3.4862406499154939</v>
      </c>
      <c r="P124" s="22">
        <f>IF('Log_working_3-way'!$D123="","",C124^('Log_working_3-way'!$D123))</f>
        <v>3.4636422357481256</v>
      </c>
      <c r="Q124" s="24">
        <f t="shared" ref="Q124" si="299">(1/H124)*100</f>
        <v>42.449948244085945</v>
      </c>
      <c r="R124" s="24">
        <f t="shared" ref="R124" si="300">(1/F124)*100</f>
        <v>28.943042950046451</v>
      </c>
      <c r="S124" s="24">
        <f t="shared" ref="S124" si="301">(1/G124)*100</f>
        <v>29.121703708997355</v>
      </c>
      <c r="T124" s="26" t="s">
        <v>54</v>
      </c>
      <c r="U124" s="4" t="s">
        <v>82</v>
      </c>
      <c r="V124" s="4" t="s">
        <v>94</v>
      </c>
      <c r="W124" s="4" t="s">
        <v>96</v>
      </c>
    </row>
    <row r="125" spans="1:23" s="36" customFormat="1" x14ac:dyDescent="0.2">
      <c r="A125" s="28">
        <v>2.29</v>
      </c>
      <c r="B125" s="28">
        <v>3.34</v>
      </c>
      <c r="C125" s="29">
        <v>3.125</v>
      </c>
      <c r="D125" s="30">
        <f t="shared" si="133"/>
        <v>5.608242031221411E-2</v>
      </c>
      <c r="E125" s="31">
        <f>IF(OR($A125="",$B125="",$C125=""),"",A125*'MPTO_working_3-way'!$I124)</f>
        <v>2.4184287425149704</v>
      </c>
      <c r="F125" s="32">
        <f>IF(OR($A125="",$B125="",$C125=""),"",B125*'MPTO_working_3-way'!$I124)</f>
        <v>3.5273152838427948</v>
      </c>
      <c r="G125" s="33">
        <f>IF(OR($A125="",$B125="",$C125=""),"",C125*'MPTO_working_3-way'!$I124)</f>
        <v>3.300257563475669</v>
      </c>
      <c r="H125" s="31">
        <f>IF(OR($A125="",$B125="",$C125=""),"",'MPTO_working_3-way'!E124)</f>
        <v>2.3924184301861491</v>
      </c>
      <c r="I125" s="32">
        <f>IF(OR($A125="",$B125="",$C125=""),"",'MPTO_working_3-way'!F124)</f>
        <v>3.5624326972877705</v>
      </c>
      <c r="J125" s="33">
        <f>IF(OR($A125="",$B125="",$C125=""),"",'MPTO_working_3-way'!G124)</f>
        <v>3.3188866633572975</v>
      </c>
      <c r="K125" s="31">
        <f>IF(OR($A125="",$B125="",$C125=""),"",'OddsRatio_working_3-way'!H124)</f>
        <v>2.4035265798104435</v>
      </c>
      <c r="L125" s="32">
        <f>IF(OR($A125="",$B125="",$C125=""),"",'OddsRatio_working_3-way'!I124)</f>
        <v>3.5459319354701053</v>
      </c>
      <c r="M125" s="33">
        <f>IF(OR($A125="",$B125="",$C125=""),"",'OddsRatio_working_3-way'!J124)</f>
        <v>3.3120108388350324</v>
      </c>
      <c r="N125" s="31">
        <f>IF('Log_working_3-way'!$D124="","",A125^('Log_working_3-way'!$D124))</f>
        <v>2.3928608081256248</v>
      </c>
      <c r="O125" s="32">
        <f>IF('Log_working_3-way'!$D124="","",B125^('Log_working_3-way'!$D124))</f>
        <v>3.5605785015264888</v>
      </c>
      <c r="P125" s="33">
        <f>IF('Log_working_3-way'!$D124="","",C125^('Log_working_3-way'!$D124))</f>
        <v>3.3196458278431908</v>
      </c>
      <c r="Q125" s="34">
        <f t="shared" ref="Q125" si="302">(1/H125)*100</f>
        <v>41.798708260335218</v>
      </c>
      <c r="R125" s="34">
        <f t="shared" ref="R125" si="303">(1/F125)*100</f>
        <v>28.3501734188774</v>
      </c>
      <c r="S125" s="34">
        <f t="shared" ref="S125" si="304">(1/G125)*100</f>
        <v>30.300665350096168</v>
      </c>
      <c r="T125" s="35" t="s">
        <v>99</v>
      </c>
      <c r="U125" s="36" t="s">
        <v>82</v>
      </c>
      <c r="V125" s="36" t="s">
        <v>92</v>
      </c>
      <c r="W125" s="36" t="s">
        <v>180</v>
      </c>
    </row>
    <row r="126" spans="1:23" x14ac:dyDescent="0.2">
      <c r="A126" s="14">
        <v>1.78</v>
      </c>
      <c r="B126" s="14">
        <v>3.36</v>
      </c>
      <c r="C126" s="15">
        <v>5.15</v>
      </c>
      <c r="D126" s="20">
        <f t="shared" si="133"/>
        <v>5.3591557709589788E-2</v>
      </c>
      <c r="E126" s="17">
        <f>IF(OR($A126="",$B126="",$C126=""),"",A126*'MPTO_working_3-way'!$I125)</f>
        <v>1.8753929727230698</v>
      </c>
      <c r="F126" s="21">
        <f>IF(OR($A126="",$B126="",$C126=""),"",B126*'MPTO_working_3-way'!$I125)</f>
        <v>3.5400676339042216</v>
      </c>
      <c r="G126" s="22">
        <f>IF(OR($A126="",$B126="",$C126=""),"",C126*'MPTO_working_3-way'!$I125)</f>
        <v>5.4259965222043878</v>
      </c>
      <c r="H126" s="17">
        <f>IF(OR($A126="",$B126="",$C126=""),"",'MPTO_working_3-way'!E125)</f>
        <v>1.8384586795571625</v>
      </c>
      <c r="I126" s="21">
        <f>IF(OR($A126="",$B126="",$C126=""),"",'MPTO_working_3-way'!F125)</f>
        <v>3.574553815968236</v>
      </c>
      <c r="J126" s="22">
        <f>IF(OR($A126="",$B126="",$C126=""),"",'MPTO_working_3-way'!G125)</f>
        <v>5.6717989260802426</v>
      </c>
      <c r="K126" s="17">
        <f>IF(OR($A126="",$B126="",$C126=""),"",'OddsRatio_working_3-way'!H125)</f>
        <v>1.8522648858035669</v>
      </c>
      <c r="L126" s="21">
        <f>IF(OR($A126="",$B126="",$C126=""),"",'OddsRatio_working_3-way'!I125)</f>
        <v>3.5786476032005368</v>
      </c>
      <c r="M126" s="22">
        <f>IF(OR($A126="",$B126="",$C126=""),"",'OddsRatio_working_3-way'!J125)</f>
        <v>5.5344862513907733</v>
      </c>
      <c r="N126" s="17">
        <f>IF('Log_working_3-way'!$D125="","",A126^('Log_working_3-way'!$D125))</f>
        <v>1.8374953953367126</v>
      </c>
      <c r="O126" s="21">
        <f>IF('Log_working_3-way'!$D125="","",B126^('Log_working_3-way'!$D125))</f>
        <v>3.5921761733875051</v>
      </c>
      <c r="P126" s="22">
        <f>IF('Log_working_3-way'!$D125="","",C126^('Log_working_3-way'!$D125))</f>
        <v>5.6370368502006363</v>
      </c>
      <c r="Q126" s="24">
        <f t="shared" ref="Q126" si="305">(1/H126)*100</f>
        <v>54.393390023912545</v>
      </c>
      <c r="R126" s="24">
        <f t="shared" ref="R126" si="306">(1/F126)*100</f>
        <v>28.248047874077862</v>
      </c>
      <c r="S126" s="24">
        <f t="shared" ref="S126" si="307">(1/G126)*100</f>
        <v>18.429794341145943</v>
      </c>
      <c r="T126" s="26" t="s">
        <v>35</v>
      </c>
      <c r="U126" s="4" t="s">
        <v>118</v>
      </c>
      <c r="V126" s="4" t="s">
        <v>181</v>
      </c>
      <c r="W126" s="4" t="s">
        <v>182</v>
      </c>
    </row>
    <row r="127" spans="1:23" x14ac:dyDescent="0.2">
      <c r="A127" s="14">
        <v>2.78</v>
      </c>
      <c r="B127" s="14">
        <v>3.1040000000000001</v>
      </c>
      <c r="C127" s="15">
        <v>2.6949999999999998</v>
      </c>
      <c r="D127" s="20">
        <f t="shared" si="133"/>
        <v>5.2934692584092335E-2</v>
      </c>
      <c r="E127" s="17">
        <f>IF(OR($A127="",$B127="",$C127=""),"",A127*'MPTO_working_3-way'!$I126)</f>
        <v>2.9271584453837765</v>
      </c>
      <c r="F127" s="21">
        <f>IF(OR($A127="",$B127="",$C127=""),"",B127*'MPTO_working_3-way'!$I126)</f>
        <v>3.2683092857810228</v>
      </c>
      <c r="G127" s="22">
        <f>IF(OR($A127="",$B127="",$C127=""),"",C127*'MPTO_working_3-way'!$I126)</f>
        <v>2.8376589965141288</v>
      </c>
      <c r="H127" s="17">
        <f>IF(OR($A127="",$B127="",$C127=""),"",'MPTO_working_3-way'!E126)</f>
        <v>2.9234010513149347</v>
      </c>
      <c r="I127" s="21">
        <f>IF(OR($A127="",$B127="",$C127=""),"",'MPTO_working_3-way'!F126)</f>
        <v>3.2838560119786431</v>
      </c>
      <c r="J127" s="22">
        <f>IF(OR($A127="",$B127="",$C127=""),"",'MPTO_working_3-way'!G126)</f>
        <v>2.8295537669940476</v>
      </c>
      <c r="K127" s="17">
        <f>IF(OR($A127="",$B127="",$C127=""),"",'OddsRatio_working_3-way'!H126)</f>
        <v>2.9254641935515129</v>
      </c>
      <c r="L127" s="21">
        <f>IF(OR($A127="",$B127="",$C127=""),"",'OddsRatio_working_3-way'!I126)</f>
        <v>3.2759419456361716</v>
      </c>
      <c r="M127" s="22">
        <f>IF(OR($A127="",$B127="",$C127=""),"",'OddsRatio_working_3-way'!J126)</f>
        <v>2.8335178697021428</v>
      </c>
      <c r="N127" s="17">
        <f>IF('Log_working_3-way'!$D126="","",A127^('Log_working_3-way'!$D126))</f>
        <v>2.9238809786732087</v>
      </c>
      <c r="O127" s="21">
        <f>IF('Log_working_3-way'!$D126="","",B127^('Log_working_3-way'!$D126))</f>
        <v>3.2824602144588444</v>
      </c>
      <c r="P127" s="22">
        <f>IF('Log_working_3-way'!$D126="","",C127^('Log_working_3-way'!$D126))</f>
        <v>2.8301411057559767</v>
      </c>
      <c r="Q127" s="24">
        <f t="shared" ref="Q127" si="308">(1/H127)*100</f>
        <v>34.206733268779658</v>
      </c>
      <c r="R127" s="24">
        <f t="shared" ref="R127" si="309">(1/F127)*100</f>
        <v>30.5968594940069</v>
      </c>
      <c r="S127" s="24">
        <f t="shared" ref="S127" si="310">(1/G127)*100</f>
        <v>35.240316092540795</v>
      </c>
      <c r="T127" s="26" t="s">
        <v>99</v>
      </c>
      <c r="U127" s="4" t="s">
        <v>183</v>
      </c>
      <c r="V127" s="4" t="s">
        <v>184</v>
      </c>
      <c r="W127" s="4" t="s">
        <v>185</v>
      </c>
    </row>
    <row r="128" spans="1:23" x14ac:dyDescent="0.2">
      <c r="A128" s="14">
        <v>7.3</v>
      </c>
      <c r="B128" s="14">
        <v>4.54</v>
      </c>
      <c r="C128" s="15">
        <v>1.43</v>
      </c>
      <c r="D128" s="20">
        <f t="shared" si="133"/>
        <v>5.6551317851179173E-2</v>
      </c>
      <c r="E128" s="17">
        <f>IF(OR($A128="",$B128="",$C128=""),"",A128*'MPTO_working_3-way'!$I127)</f>
        <v>7.7128246203136079</v>
      </c>
      <c r="F128" s="21">
        <f>IF(OR($A128="",$B128="",$C128=""),"",B128*'MPTO_working_3-way'!$I127)</f>
        <v>4.7967429830443535</v>
      </c>
      <c r="G128" s="22">
        <f>IF(OR($A128="",$B128="",$C128=""),"",C128*'MPTO_working_3-way'!$I127)</f>
        <v>1.5108683845271862</v>
      </c>
      <c r="H128" s="17">
        <f>IF(OR($A128="",$B128="",$C128=""),"",'MPTO_working_3-way'!E127)</f>
        <v>8.4648300891973687</v>
      </c>
      <c r="I128" s="21">
        <f>IF(OR($A128="",$B128="",$C128=""),"",'MPTO_working_3-way'!F127)</f>
        <v>4.9649011798081233</v>
      </c>
      <c r="J128" s="22">
        <f>IF(OR($A128="",$B128="",$C128=""),"",'MPTO_working_3-way'!G127)</f>
        <v>1.469615133918909</v>
      </c>
      <c r="K128" s="17">
        <f>IF(OR($A128="",$B128="",$C128=""),"",'OddsRatio_working_3-way'!H127)</f>
        <v>8.0631484512124203</v>
      </c>
      <c r="L128" s="21">
        <f>IF(OR($A128="",$B128="",$C128=""),"",'OddsRatio_working_3-way'!I127)</f>
        <v>4.9688167487765025</v>
      </c>
      <c r="M128" s="22">
        <f>IF(OR($A128="",$B128="",$C128=""),"",'OddsRatio_working_3-way'!J127)</f>
        <v>1.4820879101621176</v>
      </c>
      <c r="N128" s="17">
        <f>IF('Log_working_3-way'!$D127="","",A128^('Log_working_3-way'!$D127))</f>
        <v>8.3755976083329475</v>
      </c>
      <c r="O128" s="21">
        <f>IF('Log_working_3-way'!$D127="","",B128^('Log_working_3-way'!$D127))</f>
        <v>5.0406532925764997</v>
      </c>
      <c r="P128" s="22">
        <f>IF('Log_working_3-way'!$D127="","",C128^('Log_working_3-way'!$D127))</f>
        <v>1.4658059328654218</v>
      </c>
      <c r="Q128" s="24">
        <f t="shared" ref="Q128" si="311">(1/H128)*100</f>
        <v>11.813586208613664</v>
      </c>
      <c r="R128" s="24">
        <f t="shared" ref="R128" si="312">(1/F128)*100</f>
        <v>20.847479290318972</v>
      </c>
      <c r="S128" s="24">
        <f t="shared" ref="S128" si="313">(1/G128)*100</f>
        <v>66.187102082551135</v>
      </c>
      <c r="T128" s="26" t="s">
        <v>99</v>
      </c>
      <c r="U128" s="4" t="s">
        <v>183</v>
      </c>
      <c r="V128" s="4" t="s">
        <v>186</v>
      </c>
      <c r="W128" s="4" t="s">
        <v>187</v>
      </c>
    </row>
    <row r="129" spans="1:23" x14ac:dyDescent="0.2">
      <c r="A129" s="14">
        <v>1.78</v>
      </c>
      <c r="B129" s="14">
        <v>3.72</v>
      </c>
      <c r="C129" s="15">
        <v>4.4800000000000004</v>
      </c>
      <c r="D129" s="20">
        <f t="shared" si="133"/>
        <v>5.3829242824349866E-2</v>
      </c>
      <c r="E129" s="17">
        <f>IF(OR($A129="",$B129="",$C129=""),"",A129*'MPTO_working_3-way'!$I128)</f>
        <v>1.8758160522273428</v>
      </c>
      <c r="F129" s="21">
        <f>IF(OR($A129="",$B129="",$C129=""),"",B129*'MPTO_working_3-way'!$I128)</f>
        <v>3.9202447833065817</v>
      </c>
      <c r="G129" s="22">
        <f>IF(OR($A129="",$B129="",$C129=""),"",C129*'MPTO_working_3-way'!$I128)</f>
        <v>4.7211550078530875</v>
      </c>
      <c r="H129" s="17">
        <f>IF(OR($A129="",$B129="",$C129=""),"",'MPTO_working_3-way'!E128)</f>
        <v>1.8387265049431438</v>
      </c>
      <c r="I129" s="21">
        <f>IF(OR($A129="",$B129="",$C129=""),"",'MPTO_working_3-way'!F128)</f>
        <v>3.9860627577221703</v>
      </c>
      <c r="J129" s="22">
        <f>IF(OR($A129="",$B129="",$C129=""),"",'MPTO_working_3-way'!G128)</f>
        <v>4.8716038915767772</v>
      </c>
      <c r="K129" s="17">
        <f>IF(OR($A129="",$B129="",$C129=""),"",'OddsRatio_working_3-way'!H128)</f>
        <v>1.8520815506801314</v>
      </c>
      <c r="L129" s="21">
        <f>IF(OR($A129="",$B129="",$C129=""),"",'OddsRatio_working_3-way'!I128)</f>
        <v>3.9713613049358432</v>
      </c>
      <c r="M129" s="22">
        <f>IF(OR($A129="",$B129="",$C129=""),"",'OddsRatio_working_3-way'!J128)</f>
        <v>4.8015946107267409</v>
      </c>
      <c r="N129" s="17">
        <f>IF('Log_working_3-way'!$D128="","",A129^('Log_working_3-way'!$D128))</f>
        <v>1.8372237456137217</v>
      </c>
      <c r="O129" s="21">
        <f>IF('Log_working_3-way'!$D128="","",B129^('Log_working_3-way'!$D128))</f>
        <v>3.9980852780067644</v>
      </c>
      <c r="P129" s="22">
        <f>IF('Log_working_3-way'!$D128="","",C129^('Log_working_3-way'!$D128))</f>
        <v>4.8642685656182412</v>
      </c>
      <c r="Q129" s="24">
        <f t="shared" ref="Q129" si="314">(1/H129)*100</f>
        <v>54.385467186753885</v>
      </c>
      <c r="R129" s="24">
        <f t="shared" ref="R129" si="315">(1/F129)*100</f>
        <v>25.508611203521248</v>
      </c>
      <c r="S129" s="24">
        <f t="shared" ref="S129" si="316">(1/G129)*100</f>
        <v>21.181257517209609</v>
      </c>
      <c r="T129" s="26" t="s">
        <v>163</v>
      </c>
      <c r="U129" s="4" t="s">
        <v>183</v>
      </c>
      <c r="V129" s="4" t="s">
        <v>188</v>
      </c>
      <c r="W129" s="4" t="s">
        <v>189</v>
      </c>
    </row>
    <row r="130" spans="1:23" x14ac:dyDescent="0.2">
      <c r="A130" s="14">
        <v>2.7519999999999998</v>
      </c>
      <c r="B130" s="14">
        <v>3.06</v>
      </c>
      <c r="C130" s="15">
        <v>2.7519999999999998</v>
      </c>
      <c r="D130" s="20">
        <f t="shared" si="133"/>
        <v>5.3541571667426791E-2</v>
      </c>
      <c r="E130" s="17">
        <f>IF(OR($A130="",$B130="",$C130=""),"",A130*'MPTO_working_3-way'!$I129)</f>
        <v>2.8993464052287581</v>
      </c>
      <c r="F130" s="21">
        <f>IF(OR($A130="",$B130="",$C130=""),"",B130*'MPTO_working_3-way'!$I129)</f>
        <v>3.2238372093023262</v>
      </c>
      <c r="G130" s="22">
        <f>IF(OR($A130="",$B130="",$C130=""),"",C130*'MPTO_working_3-way'!$I129)</f>
        <v>2.8993464052287581</v>
      </c>
      <c r="H130" s="17">
        <f>IF(OR($A130="",$B130="",$C130=""),"",'MPTO_working_3-way'!E129)</f>
        <v>2.8941474054658438</v>
      </c>
      <c r="I130" s="21">
        <f>IF(OR($A130="",$B130="",$C130=""),"",'MPTO_working_3-way'!F129)</f>
        <v>3.2367676602025344</v>
      </c>
      <c r="J130" s="22">
        <f>IF(OR($A130="",$B130="",$C130=""),"",'MPTO_working_3-way'!G129)</f>
        <v>2.8941474054658438</v>
      </c>
      <c r="K130" s="17">
        <f>IF(OR($A130="",$B130="",$C130=""),"",'OddsRatio_working_3-way'!H129)</f>
        <v>2.8967715896976167</v>
      </c>
      <c r="L130" s="21">
        <f>IF(OR($A130="",$B130="",$C130=""),"",'OddsRatio_working_3-way'!I129)</f>
        <v>3.2302223029549606</v>
      </c>
      <c r="M130" s="22">
        <f>IF(OR($A130="",$B130="",$C130=""),"",'OddsRatio_working_3-way'!J129)</f>
        <v>2.8967715896976167</v>
      </c>
      <c r="N130" s="17">
        <f>IF('Log_working_3-way'!$D129="","",A130^('Log_working_3-way'!$D129))</f>
        <v>2.8945977882971845</v>
      </c>
      <c r="O130" s="21">
        <f>IF('Log_working_3-way'!$D129="","",B130^('Log_working_3-way'!$D129))</f>
        <v>3.2356415655834452</v>
      </c>
      <c r="P130" s="22">
        <f>IF('Log_working_3-way'!$D129="","",C130^('Log_working_3-way'!$D129))</f>
        <v>2.8945977882971845</v>
      </c>
      <c r="Q130" s="24">
        <f t="shared" ref="Q130" si="317">(1/H130)*100</f>
        <v>34.552490246744682</v>
      </c>
      <c r="R130" s="24">
        <f t="shared" ref="R130" si="318">(1/F130)*100</f>
        <v>31.018935978358876</v>
      </c>
      <c r="S130" s="24">
        <f t="shared" ref="S130" si="319">(1/G130)*100</f>
        <v>34.490532010820566</v>
      </c>
      <c r="T130" s="26" t="s">
        <v>102</v>
      </c>
      <c r="U130" s="4" t="s">
        <v>183</v>
      </c>
      <c r="V130" s="4" t="s">
        <v>190</v>
      </c>
      <c r="W130" s="4" t="s">
        <v>191</v>
      </c>
    </row>
    <row r="131" spans="1:23" x14ac:dyDescent="0.2">
      <c r="A131" s="14">
        <v>2.34</v>
      </c>
      <c r="B131" s="14">
        <v>3.11</v>
      </c>
      <c r="C131" s="15">
        <v>3.28</v>
      </c>
      <c r="D131" s="20">
        <f t="shared" si="133"/>
        <v>5.3771884491043753E-2</v>
      </c>
      <c r="E131" s="17">
        <f>IF(OR($A131="",$B131="",$C131=""),"",A131*'MPTO_working_3-way'!$I130)</f>
        <v>2.4658262097090424</v>
      </c>
      <c r="F131" s="21">
        <f>IF(OR($A131="",$B131="",$C131=""),"",B131*'MPTO_working_3-way'!$I130)</f>
        <v>3.2772305607671459</v>
      </c>
      <c r="G131" s="22">
        <f>IF(OR($A131="",$B131="",$C131=""),"",C131*'MPTO_working_3-way'!$I130)</f>
        <v>3.4563717811306232</v>
      </c>
      <c r="H131" s="17">
        <f>IF(OR($A131="",$B131="",$C131=""),"",'MPTO_working_3-way'!E130)</f>
        <v>2.4424410325199415</v>
      </c>
      <c r="I131" s="21">
        <f>IF(OR($A131="",$B131="",$C131=""),"",'MPTO_working_3-way'!F130)</f>
        <v>3.2935966728470039</v>
      </c>
      <c r="J131" s="22">
        <f>IF(OR($A131="",$B131="",$C131=""),"",'MPTO_working_3-way'!G130)</f>
        <v>3.4848780495401352</v>
      </c>
      <c r="K131" s="17">
        <f>IF(OR($A131="",$B131="",$C131=""),"",'OddsRatio_working_3-way'!H130)</f>
        <v>2.452564516897811</v>
      </c>
      <c r="L131" s="21">
        <f>IF(OR($A131="",$B131="",$C131=""),"",'OddsRatio_working_3-way'!I130)</f>
        <v>3.2872471124286426</v>
      </c>
      <c r="M131" s="22">
        <f>IF(OR($A131="",$B131="",$C131=""),"",'OddsRatio_working_3-way'!J130)</f>
        <v>3.4715276854679176</v>
      </c>
      <c r="N131" s="17">
        <f>IF('Log_working_3-way'!$D130="","",A131^('Log_working_3-way'!$D130))</f>
        <v>2.442963778612802</v>
      </c>
      <c r="O131" s="21">
        <f>IF('Log_working_3-way'!$D130="","",B131^('Log_working_3-way'!$D130))</f>
        <v>3.2939668147246328</v>
      </c>
      <c r="P131" s="22">
        <f>IF('Log_working_3-way'!$D130="","",C131^('Log_working_3-way'!$D130))</f>
        <v>3.4834003804306417</v>
      </c>
      <c r="Q131" s="24">
        <f t="shared" ref="Q131" si="320">(1/H131)*100</f>
        <v>40.942646585341272</v>
      </c>
      <c r="R131" s="24">
        <f t="shared" ref="R131" si="321">(1/F131)*100</f>
        <v>30.513568742197876</v>
      </c>
      <c r="S131" s="24">
        <f t="shared" ref="S131" si="322">(1/G131)*100</f>
        <v>28.93207280129128</v>
      </c>
      <c r="T131" s="26" t="s">
        <v>100</v>
      </c>
      <c r="U131" s="4" t="s">
        <v>39</v>
      </c>
      <c r="V131" s="4" t="s">
        <v>126</v>
      </c>
      <c r="W131" s="4" t="s">
        <v>283</v>
      </c>
    </row>
    <row r="132" spans="1:23" x14ac:dyDescent="0.2">
      <c r="A132" s="14">
        <v>2.6560000000000001</v>
      </c>
      <c r="B132" s="14">
        <v>3.13</v>
      </c>
      <c r="C132" s="15">
        <v>2.8050000000000002</v>
      </c>
      <c r="D132" s="20">
        <f t="shared" si="133"/>
        <v>5.2501080846939274E-2</v>
      </c>
      <c r="E132" s="17">
        <f>IF(OR($A132="",$B132="",$C132=""),"",A132*'MPTO_working_3-way'!$I131)</f>
        <v>2.7954428707294707</v>
      </c>
      <c r="F132" s="21">
        <f>IF(OR($A132="",$B132="",$C132=""),"",B132*'MPTO_working_3-way'!$I131)</f>
        <v>3.29432838305092</v>
      </c>
      <c r="G132" s="22">
        <f>IF(OR($A132="",$B132="",$C132=""),"",C132*'MPTO_working_3-way'!$I131)</f>
        <v>2.952265531775665</v>
      </c>
      <c r="H132" s="17">
        <f>IF(OR($A132="",$B132="",$C132=""),"",'MPTO_working_3-way'!E131)</f>
        <v>2.7854713749527247</v>
      </c>
      <c r="I132" s="21">
        <f>IF(OR($A132="",$B132="",$C132=""),"",'MPTO_working_3-way'!F131)</f>
        <v>3.3113848387362887</v>
      </c>
      <c r="J132" s="22">
        <f>IF(OR($A132="",$B132="",$C132=""),"",'MPTO_working_3-way'!G131)</f>
        <v>2.9498013550619238</v>
      </c>
      <c r="K132" s="17">
        <f>IF(OR($A132="",$B132="",$C132=""),"",'OddsRatio_working_3-way'!H131)</f>
        <v>2.7902659216382468</v>
      </c>
      <c r="L132" s="21">
        <f>IF(OR($A132="",$B132="",$C132=""),"",'OddsRatio_working_3-way'!I131)</f>
        <v>3.3026971093535424</v>
      </c>
      <c r="M132" s="22">
        <f>IF(OR($A132="",$B132="",$C132=""),"",'OddsRatio_working_3-way'!J131)</f>
        <v>2.9513466114474851</v>
      </c>
      <c r="N132" s="17">
        <f>IF('Log_working_3-way'!$D131="","",A132^('Log_working_3-way'!$D131))</f>
        <v>2.7861202212553353</v>
      </c>
      <c r="O132" s="21">
        <f>IF('Log_working_3-way'!$D131="","",B132^('Log_working_3-way'!$D131))</f>
        <v>3.3098478364063966</v>
      </c>
      <c r="P132" s="22">
        <f>IF('Log_working_3-way'!$D131="","",C132^('Log_working_3-way'!$D131))</f>
        <v>2.9502941762964605</v>
      </c>
      <c r="Q132" s="24">
        <f t="shared" ref="Q132" si="323">(1/H132)*100</f>
        <v>35.900566381407245</v>
      </c>
      <c r="R132" s="24">
        <f t="shared" ref="R132" si="324">(1/F132)*100</f>
        <v>30.355200930937158</v>
      </c>
      <c r="S132" s="24">
        <f t="shared" ref="S132" si="325">(1/G132)*100</f>
        <v>33.872291947890659</v>
      </c>
      <c r="T132" s="26" t="s">
        <v>52</v>
      </c>
      <c r="U132" s="4" t="s">
        <v>43</v>
      </c>
      <c r="V132" s="4" t="s">
        <v>280</v>
      </c>
      <c r="W132" s="4" t="s">
        <v>192</v>
      </c>
    </row>
    <row r="133" spans="1:23" x14ac:dyDescent="0.2">
      <c r="A133" s="14">
        <v>2.5049999999999999</v>
      </c>
      <c r="B133" s="14">
        <v>3.1440000000000001</v>
      </c>
      <c r="C133" s="15">
        <v>2.9750000000000001</v>
      </c>
      <c r="D133" s="20">
        <f t="shared" ref="D133:D196" si="326">IF(OR($A133="",$B133="",$C133=""),"",(1/A133)+(1/B133)+(1/C133)-1)</f>
        <v>5.3402208348714009E-2</v>
      </c>
      <c r="E133" s="17">
        <f>IF(OR($A133="",$B133="",$C133=""),"",A133*'MPTO_working_3-way'!$I132)</f>
        <v>2.6387725319135287</v>
      </c>
      <c r="F133" s="21">
        <f>IF(OR($A133="",$B133="",$C133=""),"",B133*'MPTO_working_3-way'!$I132)</f>
        <v>3.3118965430483569</v>
      </c>
      <c r="G133" s="22">
        <f>IF(OR($A133="",$B133="",$C133=""),"",C133*'MPTO_working_3-way'!$I132)</f>
        <v>3.1338715698374244</v>
      </c>
      <c r="H133" s="17">
        <f>IF(OR($A133="",$B133="",$C133=""),"",'MPTO_working_3-way'!E132)</f>
        <v>2.621913328120153</v>
      </c>
      <c r="I133" s="21">
        <f>IF(OR($A133="",$B133="",$C133=""),"",'MPTO_working_3-way'!F132)</f>
        <v>3.3303868108519623</v>
      </c>
      <c r="J133" s="22">
        <f>IF(OR($A133="",$B133="",$C133=""),"",'MPTO_working_3-way'!G132)</f>
        <v>3.1413574639036268</v>
      </c>
      <c r="K133" s="17">
        <f>IF(OR($A133="",$B133="",$C133=""),"",'OddsRatio_working_3-way'!H132)</f>
        <v>2.629543092751454</v>
      </c>
      <c r="L133" s="21">
        <f>IF(OR($A133="",$B133="",$C133=""),"",'OddsRatio_working_3-way'!I132)</f>
        <v>3.3214221866173537</v>
      </c>
      <c r="M133" s="22">
        <f>IF(OR($A133="",$B133="",$C133=""),"",'OddsRatio_working_3-way'!J132)</f>
        <v>3.1384369489595492</v>
      </c>
      <c r="N133" s="17">
        <f>IF('Log_working_3-way'!$D132="","",A133^('Log_working_3-way'!$D132))</f>
        <v>2.6225796108276795</v>
      </c>
      <c r="O133" s="21">
        <f>IF('Log_working_3-way'!$D132="","",B133^('Log_working_3-way'!$D132))</f>
        <v>3.3291427604905914</v>
      </c>
      <c r="P133" s="22">
        <f>IF('Log_working_3-way'!$D132="","",C133^('Log_working_3-way'!$D132))</f>
        <v>3.1415085263775224</v>
      </c>
      <c r="Q133" s="24">
        <f t="shared" ref="Q133" si="327">(1/H133)*100</f>
        <v>38.14008606901492</v>
      </c>
      <c r="R133" s="24">
        <f t="shared" ref="R133" si="328">(1/F133)*100</f>
        <v>30.194179890642769</v>
      </c>
      <c r="S133" s="24">
        <f t="shared" ref="S133" si="329">(1/G133)*100</f>
        <v>31.909412294514571</v>
      </c>
      <c r="T133" s="26" t="s">
        <v>100</v>
      </c>
      <c r="U133" s="4" t="s">
        <v>49</v>
      </c>
      <c r="V133" s="4" t="s">
        <v>193</v>
      </c>
      <c r="W133" s="4" t="s">
        <v>168</v>
      </c>
    </row>
    <row r="134" spans="1:23" x14ac:dyDescent="0.2">
      <c r="A134" s="14">
        <v>1.99</v>
      </c>
      <c r="B134" s="14">
        <v>3.62</v>
      </c>
      <c r="C134" s="15">
        <v>3.64</v>
      </c>
      <c r="D134" s="20">
        <f t="shared" si="326"/>
        <v>5.3480931461996839E-2</v>
      </c>
      <c r="E134" s="17">
        <f>IF(OR($A134="",$B134="",$C134=""),"",A134*'MPTO_working_3-way'!$I133)</f>
        <v>2.0964270536093736</v>
      </c>
      <c r="F134" s="21">
        <f>IF(OR($A134="",$B134="",$C134=""),"",B134*'MPTO_working_3-way'!$I133)</f>
        <v>3.8136009718924289</v>
      </c>
      <c r="G134" s="22">
        <f>IF(OR($A134="",$B134="",$C134=""),"",C134*'MPTO_working_3-way'!$I133)</f>
        <v>3.8346705905216685</v>
      </c>
      <c r="H134" s="17">
        <f>IF(OR($A134="",$B134="",$C134=""),"",'MPTO_working_3-way'!E133)</f>
        <v>2.0631931907736543</v>
      </c>
      <c r="I134" s="21">
        <f>IF(OR($A134="",$B134="",$C134=""),"",'MPTO_working_3-way'!F133)</f>
        <v>3.8697276799312403</v>
      </c>
      <c r="J134" s="22">
        <f>IF(OR($A134="",$B134="",$C134=""),"",'MPTO_working_3-way'!G133)</f>
        <v>3.8925909959467617</v>
      </c>
      <c r="K134" s="17">
        <f>IF(OR($A134="",$B134="",$C134=""),"",'OddsRatio_working_3-way'!H133)</f>
        <v>2.0760688953949735</v>
      </c>
      <c r="L134" s="21">
        <f>IF(OR($A134="",$B134="",$C134=""),"",'OddsRatio_working_3-way'!I133)</f>
        <v>3.8477782888230601</v>
      </c>
      <c r="M134" s="22">
        <f>IF(OR($A134="",$B134="",$C134=""),"",'OddsRatio_working_3-way'!J133)</f>
        <v>3.8695170543865958</v>
      </c>
      <c r="N134" s="17">
        <f>IF('Log_working_3-way'!$D133="","",A134^('Log_working_3-way'!$D133))</f>
        <v>2.0626279448650302</v>
      </c>
      <c r="O134" s="21">
        <f>IF('Log_working_3-way'!$D133="","",B134^('Log_working_3-way'!$D133))</f>
        <v>3.8709071549587053</v>
      </c>
      <c r="P134" s="22">
        <f>IF('Log_working_3-way'!$D133="","",C134^('Log_working_3-way'!$D133))</f>
        <v>3.8934106634507706</v>
      </c>
      <c r="Q134" s="24">
        <f t="shared" ref="Q134" si="330">(1/H134)*100</f>
        <v>48.468558566007133</v>
      </c>
      <c r="R134" s="24">
        <f t="shared" ref="R134" si="331">(1/F134)*100</f>
        <v>26.221935838865924</v>
      </c>
      <c r="S134" s="24">
        <f t="shared" ref="S134" si="332">(1/G134)*100</f>
        <v>26.077859268322705</v>
      </c>
      <c r="T134" s="26" t="s">
        <v>281</v>
      </c>
      <c r="U134" s="4" t="s">
        <v>49</v>
      </c>
      <c r="V134" s="4" t="s">
        <v>194</v>
      </c>
      <c r="W134" s="4" t="s">
        <v>50</v>
      </c>
    </row>
    <row r="135" spans="1:23" x14ac:dyDescent="0.2">
      <c r="A135" s="14">
        <v>1.55</v>
      </c>
      <c r="B135" s="14">
        <v>3.98</v>
      </c>
      <c r="C135" s="15">
        <v>6.3</v>
      </c>
      <c r="D135" s="20">
        <f t="shared" si="326"/>
        <v>5.5147730459774502E-2</v>
      </c>
      <c r="E135" s="17">
        <f>IF(OR($A135="",$B135="",$C135=""),"",A135*'MPTO_working_3-way'!$I134)</f>
        <v>1.6354789822126505</v>
      </c>
      <c r="F135" s="21">
        <f>IF(OR($A135="",$B135="",$C135=""),"",B135*'MPTO_working_3-way'!$I134)</f>
        <v>4.1994879672299028</v>
      </c>
      <c r="G135" s="22">
        <f>IF(OR($A135="",$B135="",$C135=""),"",C135*'MPTO_working_3-way'!$I134)</f>
        <v>6.647430701896579</v>
      </c>
      <c r="H135" s="17">
        <f>IF(OR($A135="",$B135="",$C135=""),"",'MPTO_working_3-way'!E134)</f>
        <v>1.5954594156710507</v>
      </c>
      <c r="I135" s="21">
        <f>IF(OR($A135="",$B135="",$C135=""),"",'MPTO_working_3-way'!F134)</f>
        <v>4.2941731088661106</v>
      </c>
      <c r="J135" s="22">
        <f>IF(OR($A135="",$B135="",$C135=""),"",'MPTO_working_3-way'!G134)</f>
        <v>7.1251672910160888</v>
      </c>
      <c r="K135" s="17">
        <f>IF(OR($A135="",$B135="",$C135=""),"",'OddsRatio_working_3-way'!H134)</f>
        <v>1.6086279305013289</v>
      </c>
      <c r="L135" s="21">
        <f>IF(OR($A135="",$B135="",$C135=""),"",'OddsRatio_working_3-way'!I134)</f>
        <v>4.29765678707993</v>
      </c>
      <c r="M135" s="22">
        <f>IF(OR($A135="",$B135="",$C135=""),"",'OddsRatio_working_3-way'!J134)</f>
        <v>6.8649600575582639</v>
      </c>
      <c r="N135" s="17">
        <f>IF('Log_working_3-way'!$D134="","",A135^('Log_working_3-way'!$D134))</f>
        <v>1.5927865677416626</v>
      </c>
      <c r="O135" s="21">
        <f>IF('Log_working_3-way'!$D134="","",B135^('Log_working_3-way'!$D134))</f>
        <v>4.3366625440528841</v>
      </c>
      <c r="P135" s="22">
        <f>IF('Log_working_3-way'!$D134="","",C135^('Log_working_3-way'!$D134))</f>
        <v>7.0632732079163061</v>
      </c>
      <c r="Q135" s="24">
        <f t="shared" ref="Q135" si="333">(1/H135)*100</f>
        <v>62.677871350265576</v>
      </c>
      <c r="R135" s="24">
        <f t="shared" ref="R135" si="334">(1/F135)*100</f>
        <v>23.812426843542724</v>
      </c>
      <c r="S135" s="24">
        <f t="shared" ref="S135" si="335">(1/G135)*100</f>
        <v>15.043406164650802</v>
      </c>
      <c r="T135" s="26" t="s">
        <v>99</v>
      </c>
      <c r="U135" s="4" t="s">
        <v>113</v>
      </c>
      <c r="V135" s="4" t="s">
        <v>195</v>
      </c>
      <c r="W135" s="4" t="s">
        <v>196</v>
      </c>
    </row>
    <row r="136" spans="1:23" x14ac:dyDescent="0.2">
      <c r="A136" s="14">
        <v>2.1360000000000001</v>
      </c>
      <c r="B136" s="14">
        <v>2.9950000000000001</v>
      </c>
      <c r="C136" s="15">
        <v>3.98</v>
      </c>
      <c r="D136" s="20">
        <f t="shared" si="326"/>
        <v>5.3310891775126823E-2</v>
      </c>
      <c r="E136" s="17">
        <f>IF(OR($A136="",$B136="",$C136=""),"",A136*'MPTO_working_3-way'!$I135)</f>
        <v>2.249872064831671</v>
      </c>
      <c r="F136" s="21">
        <f>IF(OR($A136="",$B136="",$C136=""),"",B136*'MPTO_working_3-way'!$I135)</f>
        <v>3.154666120866505</v>
      </c>
      <c r="G136" s="22">
        <f>IF(OR($A136="",$B136="",$C136=""),"",C136*'MPTO_working_3-way'!$I135)</f>
        <v>4.1921773492650045</v>
      </c>
      <c r="H136" s="17">
        <f>IF(OR($A136="",$B136="",$C136=""),"",'MPTO_working_3-way'!E135)</f>
        <v>2.2202757964803328</v>
      </c>
      <c r="I136" s="21">
        <f>IF(OR($A136="",$B136="",$C136=""),"",'MPTO_working_3-way'!F135)</f>
        <v>3.1633604999779346</v>
      </c>
      <c r="J136" s="22">
        <f>IF(OR($A136="",$B136="",$C136=""),"",'MPTO_working_3-way'!G135)</f>
        <v>4.2829123283190489</v>
      </c>
      <c r="K136" s="17">
        <f>IF(OR($A136="",$B136="",$C136=""),"",'OddsRatio_working_3-way'!H135)</f>
        <v>2.2328219672370007</v>
      </c>
      <c r="L136" s="21">
        <f>IF(OR($A136="",$B136="",$C136=""),"",'OddsRatio_working_3-way'!I135)</f>
        <v>3.1650350568994856</v>
      </c>
      <c r="M136" s="22">
        <f>IF(OR($A136="",$B136="",$C136=""),"",'OddsRatio_working_3-way'!J135)</f>
        <v>4.2339872027872012</v>
      </c>
      <c r="N136" s="17">
        <f>IF('Log_working_3-way'!$D135="","",A136^('Log_working_3-way'!$D135))</f>
        <v>2.2207616591534989</v>
      </c>
      <c r="O136" s="21">
        <f>IF('Log_working_3-way'!$D135="","",B136^('Log_working_3-way'!$D135))</f>
        <v>3.1682879821521026</v>
      </c>
      <c r="P136" s="22">
        <f>IF('Log_working_3-way'!$D135="","",C136^('Log_working_3-way'!$D135))</f>
        <v>4.272113691957852</v>
      </c>
      <c r="Q136" s="24">
        <f t="shared" ref="Q136" si="336">(1/H136)*100</f>
        <v>45.039449674911502</v>
      </c>
      <c r="R136" s="24">
        <f t="shared" ref="R136" si="337">(1/F136)*100</f>
        <v>31.699075644979064</v>
      </c>
      <c r="S136" s="24">
        <f t="shared" ref="S136" si="338">(1/G136)*100</f>
        <v>23.853952652440277</v>
      </c>
      <c r="T136" s="26" t="s">
        <v>51</v>
      </c>
      <c r="U136" s="4" t="s">
        <v>170</v>
      </c>
      <c r="V136" s="4" t="s">
        <v>197</v>
      </c>
      <c r="W136" s="4" t="s">
        <v>198</v>
      </c>
    </row>
    <row r="137" spans="1:23" x14ac:dyDescent="0.2">
      <c r="A137" s="14">
        <v>3.03</v>
      </c>
      <c r="B137" s="14">
        <v>2.7749999999999999</v>
      </c>
      <c r="C137" s="15">
        <v>2.7749999999999999</v>
      </c>
      <c r="D137" s="20">
        <f t="shared" si="326"/>
        <v>5.0753724021050939E-2</v>
      </c>
      <c r="E137" s="17">
        <f>IF(OR($A137="",$B137="",$C137=""),"",A137*'MPTO_working_3-way'!$I136)</f>
        <v>3.1837837837837841</v>
      </c>
      <c r="F137" s="21">
        <f>IF(OR($A137="",$B137="",$C137=""),"",B137*'MPTO_working_3-way'!$I136)</f>
        <v>2.9158415841584162</v>
      </c>
      <c r="G137" s="22">
        <f>IF(OR($A137="",$B137="",$C137=""),"",C137*'MPTO_working_3-way'!$I136)</f>
        <v>2.9158415841584162</v>
      </c>
      <c r="H137" s="17">
        <f>IF(OR($A137="",$B137="",$C137=""),"",'MPTO_working_3-way'!E136)</f>
        <v>3.1937137973601755</v>
      </c>
      <c r="I137" s="21">
        <f>IF(OR($A137="",$B137="",$C137=""),"",'MPTO_working_3-way'!F136)</f>
        <v>2.9116959570599952</v>
      </c>
      <c r="J137" s="22">
        <f>IF(OR($A137="",$B137="",$C137=""),"",'MPTO_working_3-way'!G136)</f>
        <v>2.9116959570599952</v>
      </c>
      <c r="K137" s="17">
        <f>IF(OR($A137="",$B137="",$C137=""),"",'OddsRatio_working_3-way'!H136)</f>
        <v>3.1887152180468656</v>
      </c>
      <c r="L137" s="21">
        <f>IF(OR($A137="",$B137="",$C137=""),"",'OddsRatio_working_3-way'!I136)</f>
        <v>2.9137780847454118</v>
      </c>
      <c r="M137" s="22">
        <f>IF(OR($A137="",$B137="",$C137=""),"",'OddsRatio_working_3-way'!J136)</f>
        <v>2.9137780847454118</v>
      </c>
      <c r="N137" s="17">
        <f>IF('Log_working_3-way'!$D136="","",A137^('Log_working_3-way'!$D136))</f>
        <v>3.1928698972301315</v>
      </c>
      <c r="O137" s="21">
        <f>IF('Log_working_3-way'!$D136="","",B137^('Log_working_3-way'!$D136))</f>
        <v>2.9120468125007197</v>
      </c>
      <c r="P137" s="22">
        <f>IF('Log_working_3-way'!$D136="","",C137^('Log_working_3-way'!$D136))</f>
        <v>2.9120468125007197</v>
      </c>
      <c r="Q137" s="24">
        <f t="shared" ref="Q137" si="339">(1/H137)*100</f>
        <v>31.311509529331303</v>
      </c>
      <c r="R137" s="24">
        <f t="shared" ref="R137" si="340">(1/F137)*100</f>
        <v>34.295415959252971</v>
      </c>
      <c r="S137" s="24">
        <f t="shared" ref="S137" si="341">(1/G137)*100</f>
        <v>34.295415959252971</v>
      </c>
      <c r="T137" s="26" t="s">
        <v>52</v>
      </c>
      <c r="U137" s="4" t="s">
        <v>170</v>
      </c>
      <c r="V137" s="4" t="s">
        <v>199</v>
      </c>
      <c r="W137" s="4" t="s">
        <v>200</v>
      </c>
    </row>
    <row r="138" spans="1:23" x14ac:dyDescent="0.2">
      <c r="A138" s="14">
        <v>1.905</v>
      </c>
      <c r="B138" s="14">
        <v>3.16</v>
      </c>
      <c r="C138" s="15">
        <v>4.7</v>
      </c>
      <c r="D138" s="20">
        <f t="shared" si="326"/>
        <v>5.4156036851439993E-2</v>
      </c>
      <c r="E138" s="17">
        <f>IF(OR($A138="",$B138="",$C138=""),"",A138*'MPTO_working_3-way'!$I137)</f>
        <v>2.0081672502019932</v>
      </c>
      <c r="F138" s="21">
        <f>IF(OR($A138="",$B138="",$C138=""),"",B138*'MPTO_working_3-way'!$I137)</f>
        <v>3.3311330764505507</v>
      </c>
      <c r="G138" s="22">
        <f>IF(OR($A138="",$B138="",$C138=""),"",C138*'MPTO_working_3-way'!$I137)</f>
        <v>4.9545333732017678</v>
      </c>
      <c r="H138" s="17">
        <f>IF(OR($A138="",$B138="",$C138=""),"",'MPTO_working_3-way'!E137)</f>
        <v>1.972844307424549</v>
      </c>
      <c r="I138" s="21">
        <f>IF(OR($A138="",$B138="",$C138=""),"",'MPTO_working_3-way'!F137)</f>
        <v>3.3511650622664177</v>
      </c>
      <c r="J138" s="22">
        <f>IF(OR($A138="",$B138="",$C138=""),"",'MPTO_working_3-way'!G137)</f>
        <v>5.1357389896388748</v>
      </c>
      <c r="K138" s="17">
        <f>IF(OR($A138="",$B138="",$C138=""),"",'OddsRatio_working_3-way'!H137)</f>
        <v>1.9867932836732978</v>
      </c>
      <c r="L138" s="21">
        <f>IF(OR($A138="",$B138="",$C138=""),"",'OddsRatio_working_3-way'!I137)</f>
        <v>3.3552193289882011</v>
      </c>
      <c r="M138" s="22">
        <f>IF(OR($A138="",$B138="",$C138=""),"",'OddsRatio_working_3-way'!J137)</f>
        <v>5.0344034802112709</v>
      </c>
      <c r="N138" s="17">
        <f>IF('Log_working_3-way'!$D137="","",A138^('Log_working_3-way'!$D137))</f>
        <v>1.9725701073415036</v>
      </c>
      <c r="O138" s="21">
        <f>IF('Log_working_3-way'!$D137="","",B138^('Log_working_3-way'!$D137))</f>
        <v>3.3628809537261142</v>
      </c>
      <c r="P138" s="22">
        <f>IF('Log_working_3-way'!$D137="","",C138^('Log_working_3-way'!$D137))</f>
        <v>5.1103036188467508</v>
      </c>
      <c r="Q138" s="24">
        <f t="shared" ref="Q138" si="342">(1/H138)*100</f>
        <v>50.68823709182864</v>
      </c>
      <c r="R138" s="24">
        <f t="shared" ref="R138" si="343">(1/F138)*100</f>
        <v>30.019815391630587</v>
      </c>
      <c r="S138" s="24">
        <f t="shared" ref="S138" si="344">(1/G138)*100</f>
        <v>20.183535454798442</v>
      </c>
      <c r="T138" s="26" t="s">
        <v>35</v>
      </c>
      <c r="U138" s="4" t="s">
        <v>170</v>
      </c>
      <c r="V138" s="4" t="s">
        <v>201</v>
      </c>
      <c r="W138" s="4" t="s">
        <v>202</v>
      </c>
    </row>
    <row r="139" spans="1:23" x14ac:dyDescent="0.2">
      <c r="A139" s="14">
        <v>1.8560000000000001</v>
      </c>
      <c r="B139" s="14">
        <v>3.1749999999999998</v>
      </c>
      <c r="C139" s="15">
        <v>5</v>
      </c>
      <c r="D139" s="20">
        <f t="shared" si="326"/>
        <v>5.3753733369535706E-2</v>
      </c>
      <c r="E139" s="17">
        <f>IF(OR($A139="",$B139="",$C139=""),"",A139*'MPTO_working_3-way'!$I138)</f>
        <v>1.9557669291338584</v>
      </c>
      <c r="F139" s="21">
        <f>IF(OR($A139="",$B139="",$C139=""),"",B139*'MPTO_working_3-way'!$I138)</f>
        <v>3.3456681034482756</v>
      </c>
      <c r="G139" s="22">
        <f>IF(OR($A139="",$B139="",$C139=""),"",C139*'MPTO_working_3-way'!$I138)</f>
        <v>5.268768666847679</v>
      </c>
      <c r="H139" s="17">
        <f>IF(OR($A139="",$B139="",$C139=""),"",'MPTO_working_3-way'!E138)</f>
        <v>1.9198457034134646</v>
      </c>
      <c r="I139" s="21">
        <f>IF(OR($A139="",$B139="",$C139=""),"",'MPTO_working_3-way'!F138)</f>
        <v>3.366519145954098</v>
      </c>
      <c r="J139" s="22">
        <f>IF(OR($A139="",$B139="",$C139=""),"",'MPTO_working_3-way'!G138)</f>
        <v>5.4920283821903002</v>
      </c>
      <c r="K139" s="17">
        <f>IF(OR($A139="",$B139="",$C139=""),"",'OddsRatio_working_3-way'!H138)</f>
        <v>1.9338921761798484</v>
      </c>
      <c r="L139" s="21">
        <f>IF(OR($A139="",$B139="",$C139=""),"",'OddsRatio_working_3-way'!I138)</f>
        <v>3.3729152841018344</v>
      </c>
      <c r="M139" s="22">
        <f>IF(OR($A139="",$B139="",$C139=""),"",'OddsRatio_working_3-way'!J138)</f>
        <v>5.3639821316815341</v>
      </c>
      <c r="N139" s="17">
        <f>IF('Log_working_3-way'!$D138="","",A139^('Log_working_3-way'!$D138))</f>
        <v>1.9194741627682652</v>
      </c>
      <c r="O139" s="21">
        <f>IF('Log_working_3-way'!$D138="","",B139^('Log_working_3-way'!$D138))</f>
        <v>3.380856511066118</v>
      </c>
      <c r="P139" s="22">
        <f>IF('Log_working_3-way'!$D138="","",C139^('Log_working_3-way'!$D138))</f>
        <v>5.4572954342321411</v>
      </c>
      <c r="Q139" s="24">
        <f t="shared" ref="Q139" si="345">(1/H139)*100</f>
        <v>52.087519232509727</v>
      </c>
      <c r="R139" s="24">
        <f t="shared" ref="R139" si="346">(1/F139)*100</f>
        <v>29.889396350143976</v>
      </c>
      <c r="S139" s="24">
        <f t="shared" ref="S139" si="347">(1/G139)*100</f>
        <v>18.97976668234142</v>
      </c>
      <c r="T139" s="26" t="s">
        <v>52</v>
      </c>
      <c r="U139" s="4" t="s">
        <v>170</v>
      </c>
      <c r="V139" s="4" t="s">
        <v>203</v>
      </c>
      <c r="W139" s="4" t="s">
        <v>171</v>
      </c>
    </row>
    <row r="140" spans="1:23" x14ac:dyDescent="0.2">
      <c r="A140" s="14">
        <v>2.4849999999999999</v>
      </c>
      <c r="B140" s="14">
        <v>2.95</v>
      </c>
      <c r="C140" s="15">
        <v>3.2</v>
      </c>
      <c r="D140" s="20">
        <f t="shared" si="326"/>
        <v>5.3897537768986759E-2</v>
      </c>
      <c r="E140" s="17">
        <f>IF(OR($A140="",$B140="",$C140=""),"",A140*'MPTO_working_3-way'!$I139)</f>
        <v>2.6189353813559322</v>
      </c>
      <c r="F140" s="21">
        <f>IF(OR($A140="",$B140="",$C140=""),"",B140*'MPTO_working_3-way'!$I139)</f>
        <v>3.1089977364185111</v>
      </c>
      <c r="G140" s="22">
        <f>IF(OR($A140="",$B140="",$C140=""),"",C140*'MPTO_working_3-way'!$I139)</f>
        <v>3.372472120860758</v>
      </c>
      <c r="H140" s="17">
        <f>IF(OR($A140="",$B140="",$C140=""),"",'MPTO_working_3-way'!E139)</f>
        <v>2.6011276757350124</v>
      </c>
      <c r="I140" s="21">
        <f>IF(OR($A140="",$B140="",$C140=""),"",'MPTO_working_3-way'!F139)</f>
        <v>3.1150978348195024</v>
      </c>
      <c r="J140" s="22">
        <f>IF(OR($A140="",$B140="",$C140=""),"",'MPTO_working_3-way'!G139)</f>
        <v>3.395191987610902</v>
      </c>
      <c r="K140" s="17">
        <f>IF(OR($A140="",$B140="",$C140=""),"",'OddsRatio_working_3-way'!H139)</f>
        <v>2.6091797619398855</v>
      </c>
      <c r="L140" s="21">
        <f>IF(OR($A140="",$B140="",$C140=""),"",'OddsRatio_working_3-way'!I139)</f>
        <v>3.1130643338604562</v>
      </c>
      <c r="M140" s="22">
        <f>IF(OR($A140="",$B140="",$C140=""),"",'OddsRatio_working_3-way'!J139)</f>
        <v>3.3839700176887195</v>
      </c>
      <c r="N140" s="17">
        <f>IF('Log_working_3-way'!$D139="","",A140^('Log_working_3-way'!$D139))</f>
        <v>2.6018263091271465</v>
      </c>
      <c r="O140" s="21">
        <f>IF('Log_working_3-way'!$D139="","",B140^('Log_working_3-way'!$D139))</f>
        <v>3.1155424809102668</v>
      </c>
      <c r="P140" s="22">
        <f>IF('Log_working_3-way'!$D139="","",C140^('Log_working_3-way'!$D139))</f>
        <v>3.3934747547424142</v>
      </c>
      <c r="Q140" s="24">
        <f t="shared" ref="Q140" si="348">(1/H140)*100</f>
        <v>38.444864099853362</v>
      </c>
      <c r="R140" s="24">
        <f t="shared" ref="R140" si="349">(1/F140)*100</f>
        <v>32.164706596151319</v>
      </c>
      <c r="S140" s="24">
        <f t="shared" ref="S140" si="350">(1/G140)*100</f>
        <v>29.651838893326993</v>
      </c>
      <c r="T140" s="26" t="s">
        <v>99</v>
      </c>
      <c r="U140" s="4" t="s">
        <v>170</v>
      </c>
      <c r="V140" s="4" t="s">
        <v>204</v>
      </c>
      <c r="W140" s="4" t="s">
        <v>205</v>
      </c>
    </row>
    <row r="141" spans="1:23" x14ac:dyDescent="0.2">
      <c r="A141" s="14">
        <v>2.09</v>
      </c>
      <c r="B141" s="14">
        <v>2.9649999999999999</v>
      </c>
      <c r="C141" s="15">
        <v>4.22</v>
      </c>
      <c r="D141" s="20">
        <f t="shared" si="326"/>
        <v>5.2703852327969702E-2</v>
      </c>
      <c r="E141" s="17">
        <f>IF(OR($A141="",$B141="",$C141=""),"",A141*'MPTO_working_3-way'!$I140)</f>
        <v>2.2001510513654567</v>
      </c>
      <c r="F141" s="21">
        <f>IF(OR($A141="",$B141="",$C141=""),"",B141*'MPTO_working_3-way'!$I140)</f>
        <v>3.1212669221524298</v>
      </c>
      <c r="G141" s="22">
        <f>IF(OR($A141="",$B141="",$C141=""),"",C141*'MPTO_working_3-way'!$I140)</f>
        <v>4.442410256824032</v>
      </c>
      <c r="H141" s="17">
        <f>IF(OR($A141="",$B141="",$C141=""),"",'MPTO_working_3-way'!E140)</f>
        <v>2.1696635746178297</v>
      </c>
      <c r="I141" s="21">
        <f>IF(OR($A141="",$B141="",$C141=""),"",'MPTO_working_3-way'!F140)</f>
        <v>3.1279307011235566</v>
      </c>
      <c r="J141" s="22">
        <f>IF(OR($A141="",$B141="",$C141=""),"",'MPTO_working_3-way'!G140)</f>
        <v>4.5579085360259972</v>
      </c>
      <c r="K141" s="17">
        <f>IF(OR($A141="",$B141="",$C141=""),"",'OddsRatio_working_3-way'!H140)</f>
        <v>2.1826031164419755</v>
      </c>
      <c r="L141" s="21">
        <f>IF(OR($A141="",$B141="",$C141=""),"",'OddsRatio_working_3-way'!I140)</f>
        <v>3.1319404805582409</v>
      </c>
      <c r="M141" s="22">
        <f>IF(OR($A141="",$B141="",$C141=""),"",'OddsRatio_working_3-way'!J140)</f>
        <v>4.4935614999478561</v>
      </c>
      <c r="N141" s="17">
        <f>IF('Log_working_3-way'!$D140="","",A141^('Log_working_3-way'!$D140))</f>
        <v>2.1702070153157726</v>
      </c>
      <c r="O141" s="21">
        <f>IF('Log_working_3-way'!$D140="","",B141^('Log_working_3-way'!$D140))</f>
        <v>3.1342842476302293</v>
      </c>
      <c r="P141" s="22">
        <f>IF('Log_working_3-way'!$D140="","",C141^('Log_working_3-way'!$D140))</f>
        <v>4.5421025543829163</v>
      </c>
      <c r="Q141" s="24">
        <f t="shared" ref="Q141" si="351">(1/H141)*100</f>
        <v>46.090094874554119</v>
      </c>
      <c r="R141" s="24">
        <f t="shared" ref="R141" si="352">(1/F141)*100</f>
        <v>32.038272436834674</v>
      </c>
      <c r="S141" s="24">
        <f t="shared" ref="S141" si="353">(1/G141)*100</f>
        <v>22.510302790335263</v>
      </c>
      <c r="T141" s="26" t="s">
        <v>146</v>
      </c>
      <c r="U141" s="4" t="s">
        <v>170</v>
      </c>
      <c r="V141" s="4" t="s">
        <v>206</v>
      </c>
      <c r="W141" s="4" t="s">
        <v>207</v>
      </c>
    </row>
    <row r="142" spans="1:23" x14ac:dyDescent="0.2">
      <c r="A142" s="14">
        <v>3.06</v>
      </c>
      <c r="B142" s="14">
        <v>2.8159999999999998</v>
      </c>
      <c r="C142" s="15">
        <v>2.6960000000000002</v>
      </c>
      <c r="D142" s="20">
        <f t="shared" si="326"/>
        <v>5.2830903290189468E-2</v>
      </c>
      <c r="E142" s="17">
        <f>IF(OR($A142="",$B142="",$C142=""),"",A142*'MPTO_working_3-way'!$I141)</f>
        <v>3.2216625640679797</v>
      </c>
      <c r="F142" s="21">
        <f>IF(OR($A142="",$B142="",$C142=""),"",B142*'MPTO_working_3-way'!$I141)</f>
        <v>2.9647718236651732</v>
      </c>
      <c r="G142" s="22">
        <f>IF(OR($A142="",$B142="",$C142=""),"",C142*'MPTO_working_3-way'!$I141)</f>
        <v>2.8384321152703511</v>
      </c>
      <c r="H142" s="17">
        <f>IF(OR($A142="",$B142="",$C142=""),"",'MPTO_working_3-way'!E141)</f>
        <v>3.234287750210918</v>
      </c>
      <c r="I142" s="21">
        <f>IF(OR($A142="",$B142="",$C142=""),"",'MPTO_working_3-way'!F141)</f>
        <v>2.9629336824454597</v>
      </c>
      <c r="J142" s="22">
        <f>IF(OR($A142="",$B142="",$C142=""),"",'MPTO_working_3-way'!G141)</f>
        <v>2.8303789538022461</v>
      </c>
      <c r="K142" s="17">
        <f>IF(OR($A142="",$B142="",$C142=""),"",'OddsRatio_working_3-way'!H141)</f>
        <v>3.2279289028689191</v>
      </c>
      <c r="L142" s="21">
        <f>IF(OR($A142="",$B142="",$C142=""),"",'OddsRatio_working_3-way'!I141)</f>
        <v>2.9640382949562909</v>
      </c>
      <c r="M142" s="22">
        <f>IF(OR($A142="",$B142="",$C142=""),"",'OddsRatio_working_3-way'!J141)</f>
        <v>2.8342560287697518</v>
      </c>
      <c r="N142" s="17">
        <f>IF('Log_working_3-way'!$D141="","",A142^('Log_working_3-way'!$D141))</f>
        <v>3.2332162996883795</v>
      </c>
      <c r="O142" s="21">
        <f>IF('Log_working_3-way'!$D141="","",B142^('Log_working_3-way'!$D141))</f>
        <v>2.963256453791228</v>
      </c>
      <c r="P142" s="22">
        <f>IF('Log_working_3-way'!$D141="","",C142^('Log_working_3-way'!$D141))</f>
        <v>2.8309053663833548</v>
      </c>
      <c r="Q142" s="24">
        <f t="shared" ref="Q142" si="354">(1/H142)*100</f>
        <v>30.918708452418525</v>
      </c>
      <c r="R142" s="24">
        <f t="shared" ref="R142" si="355">(1/F142)*100</f>
        <v>33.729408516968391</v>
      </c>
      <c r="S142" s="24">
        <f t="shared" ref="S142" si="356">(1/G142)*100</f>
        <v>35.230717501403177</v>
      </c>
      <c r="T142" s="26" t="s">
        <v>103</v>
      </c>
      <c r="U142" s="4" t="s">
        <v>170</v>
      </c>
      <c r="V142" s="4" t="s">
        <v>208</v>
      </c>
      <c r="W142" s="4" t="s">
        <v>209</v>
      </c>
    </row>
    <row r="143" spans="1:23" x14ac:dyDescent="0.2">
      <c r="A143" s="14">
        <v>3.15</v>
      </c>
      <c r="B143" s="14">
        <v>3.08</v>
      </c>
      <c r="C143" s="15">
        <v>2.4319999999999999</v>
      </c>
      <c r="D143" s="20">
        <f t="shared" si="326"/>
        <v>5.3319852661958045E-2</v>
      </c>
      <c r="E143" s="17">
        <f>IF(OR($A143="",$B143="",$C143=""),"",A143*'MPTO_working_3-way'!$I142)</f>
        <v>3.3179575358851676</v>
      </c>
      <c r="F143" s="21">
        <f>IF(OR($A143="",$B143="",$C143=""),"",B143*'MPTO_working_3-way'!$I142)</f>
        <v>3.244225146198831</v>
      </c>
      <c r="G143" s="22">
        <f>IF(OR($A143="",$B143="",$C143=""),"",C143*'MPTO_working_3-way'!$I142)</f>
        <v>2.5616738816738818</v>
      </c>
      <c r="H143" s="17">
        <f>IF(OR($A143="",$B143="",$C143=""),"",'MPTO_working_3-way'!E142)</f>
        <v>3.3368143732808186</v>
      </c>
      <c r="I143" s="21">
        <f>IF(OR($A143="",$B143="",$C143=""),"",'MPTO_working_3-way'!F142)</f>
        <v>3.2583686915815582</v>
      </c>
      <c r="J143" s="22">
        <f>IF(OR($A143="",$B143="",$C143=""),"",'MPTO_working_3-way'!G142)</f>
        <v>2.5418714456930043</v>
      </c>
      <c r="K143" s="17">
        <f>IF(OR($A143="",$B143="",$C143=""),"",'OddsRatio_working_3-way'!H142)</f>
        <v>3.3281260930566816</v>
      </c>
      <c r="L143" s="21">
        <f>IF(OR($A143="",$B143="",$C143=""),"",'OddsRatio_working_3-way'!I142)</f>
        <v>3.2523266388641381</v>
      </c>
      <c r="M143" s="22">
        <f>IF(OR($A143="",$B143="",$C143=""),"",'OddsRatio_working_3-way'!J142)</f>
        <v>2.5506402629103104</v>
      </c>
      <c r="N143" s="17">
        <f>IF('Log_working_3-way'!$D142="","",A143^('Log_working_3-way'!$D142))</f>
        <v>3.3359659845435239</v>
      </c>
      <c r="O143" s="21">
        <f>IF('Log_working_3-way'!$D142="","",B143^('Log_working_3-way'!$D142))</f>
        <v>3.2581709863792123</v>
      </c>
      <c r="P143" s="22">
        <f>IF('Log_working_3-way'!$D142="","",C143^('Log_working_3-way'!$D142))</f>
        <v>2.5424843515537798</v>
      </c>
      <c r="Q143" s="24">
        <f t="shared" ref="Q143" si="357">(1/H143)*100</f>
        <v>29.968703323966484</v>
      </c>
      <c r="R143" s="24">
        <f t="shared" ref="R143" si="358">(1/F143)*100</f>
        <v>30.824001261801214</v>
      </c>
      <c r="S143" s="24">
        <f t="shared" ref="S143" si="359">(1/G143)*100</f>
        <v>39.036975282215366</v>
      </c>
      <c r="T143" s="26" t="s">
        <v>103</v>
      </c>
      <c r="U143" s="4" t="s">
        <v>170</v>
      </c>
      <c r="V143" s="4" t="s">
        <v>213</v>
      </c>
      <c r="W143" s="4" t="s">
        <v>214</v>
      </c>
    </row>
    <row r="144" spans="1:23" x14ac:dyDescent="0.2">
      <c r="A144" s="14">
        <v>2.4300000000000002</v>
      </c>
      <c r="B144" s="14">
        <v>3.42</v>
      </c>
      <c r="C144" s="15">
        <v>2.8650000000000002</v>
      </c>
      <c r="D144" s="20">
        <f t="shared" si="326"/>
        <v>5.296043417962526E-2</v>
      </c>
      <c r="E144" s="17">
        <f>IF(OR($A144="",$B144="",$C144=""),"",A144*'MPTO_working_3-way'!$I143)</f>
        <v>2.5586938550564895</v>
      </c>
      <c r="F144" s="21">
        <f>IF(OR($A144="",$B144="",$C144=""),"",B144*'MPTO_working_3-way'!$I143)</f>
        <v>3.6011246848943181</v>
      </c>
      <c r="G144" s="22">
        <f>IF(OR($A144="",$B144="",$C144=""),"",C144*'MPTO_working_3-way'!$I143)</f>
        <v>3.0167316439246266</v>
      </c>
      <c r="H144" s="17">
        <f>IF(OR($A144="",$B144="",$C144=""),"",'MPTO_working_3-way'!E143)</f>
        <v>2.538914219522705</v>
      </c>
      <c r="I144" s="21">
        <f>IF(OR($A144="",$B144="",$C144=""),"",'MPTO_working_3-way'!F143)</f>
        <v>3.639749493359675</v>
      </c>
      <c r="J144" s="22">
        <f>IF(OR($A144="",$B144="",$C144=""),"",'MPTO_working_3-way'!G143)</f>
        <v>3.017622964376518</v>
      </c>
      <c r="K144" s="17">
        <f>IF(OR($A144="",$B144="",$C144=""),"",'OddsRatio_working_3-way'!H143)</f>
        <v>2.5479490310164246</v>
      </c>
      <c r="L144" s="21">
        <f>IF(OR($A144="",$B144="",$C144=""),"",'OddsRatio_working_3-way'!I143)</f>
        <v>3.6196060524893334</v>
      </c>
      <c r="M144" s="22">
        <f>IF(OR($A144="",$B144="",$C144=""),"",'OddsRatio_working_3-way'!J143)</f>
        <v>3.0188286313605817</v>
      </c>
      <c r="N144" s="17">
        <f>IF('Log_working_3-way'!$D143="","",A144^('Log_working_3-way'!$D143))</f>
        <v>2.5397880657446179</v>
      </c>
      <c r="O144" s="21">
        <f>IF('Log_working_3-way'!$D143="","",B144^('Log_working_3-way'!$D143))</f>
        <v>3.6358336446891264</v>
      </c>
      <c r="P144" s="22">
        <f>IF('Log_working_3-way'!$D143="","",C144^('Log_working_3-way'!$D143))</f>
        <v>3.019084172805468</v>
      </c>
      <c r="Q144" s="24">
        <f t="shared" ref="Q144" si="360">(1/H144)*100</f>
        <v>39.38691556849809</v>
      </c>
      <c r="R144" s="24">
        <f t="shared" ref="R144" si="361">(1/F144)*100</f>
        <v>27.769102363900704</v>
      </c>
      <c r="S144" s="24">
        <f t="shared" ref="S144" si="362">(1/G144)*100</f>
        <v>33.148457272090894</v>
      </c>
      <c r="T144" s="26" t="s">
        <v>52</v>
      </c>
      <c r="U144" s="4" t="s">
        <v>268</v>
      </c>
      <c r="V144" s="4" t="s">
        <v>269</v>
      </c>
      <c r="W144" s="4" t="s">
        <v>270</v>
      </c>
    </row>
    <row r="145" spans="1:23" x14ac:dyDescent="0.2">
      <c r="A145" s="14">
        <v>3.4</v>
      </c>
      <c r="B145" s="14">
        <v>3.58</v>
      </c>
      <c r="C145" s="15">
        <v>2.085</v>
      </c>
      <c r="D145" s="20">
        <f t="shared" si="326"/>
        <v>5.3063562951807475E-2</v>
      </c>
      <c r="E145" s="17">
        <f>IF(OR($A145="",$B145="",$C145=""),"",A145*'MPTO_working_3-way'!$I144)</f>
        <v>3.5804161140361455</v>
      </c>
      <c r="F145" s="21">
        <f>IF(OR($A145="",$B145="",$C145=""),"",B145*'MPTO_working_3-way'!$I144)</f>
        <v>3.769967555367471</v>
      </c>
      <c r="G145" s="22">
        <f>IF(OR($A145="",$B145="",$C145=""),"",C145*'MPTO_working_3-way'!$I144)</f>
        <v>2.1956375287545185</v>
      </c>
      <c r="H145" s="17">
        <f>IF(OR($A145="",$B145="",$C145=""),"",'MPTO_working_3-way'!E144)</f>
        <v>3.6175550763985171</v>
      </c>
      <c r="I145" s="21">
        <f>IF(OR($A145="",$B145="",$C145=""),"",'MPTO_working_3-way'!F144)</f>
        <v>3.8220199273907252</v>
      </c>
      <c r="J145" s="22">
        <f>IF(OR($A145="",$B145="",$C145=""),"",'MPTO_working_3-way'!G144)</f>
        <v>2.1648374207974448</v>
      </c>
      <c r="K145" s="17">
        <f>IF(OR($A145="",$B145="",$C145=""),"",'OddsRatio_working_3-way'!H144)</f>
        <v>3.6039032345693216</v>
      </c>
      <c r="L145" s="21">
        <f>IF(OR($A145="",$B145="",$C145=""),"",'OddsRatio_working_3-way'!I144)</f>
        <v>3.7991959771620221</v>
      </c>
      <c r="M145" s="22">
        <f>IF(OR($A145="",$B145="",$C145=""),"",'OddsRatio_working_3-way'!J144)</f>
        <v>2.1771812539615474</v>
      </c>
      <c r="N145" s="17">
        <f>IF('Log_working_3-way'!$D144="","",A145^('Log_working_3-way'!$D144))</f>
        <v>3.619129089605384</v>
      </c>
      <c r="O145" s="21">
        <f>IF('Log_working_3-way'!$D144="","",B145^('Log_working_3-way'!$D144))</f>
        <v>3.8207764220113076</v>
      </c>
      <c r="P145" s="22">
        <f>IF('Log_working_3-way'!$D144="","",C145^('Log_working_3-way'!$D144))</f>
        <v>2.1646730778101193</v>
      </c>
      <c r="Q145" s="24">
        <f t="shared" ref="Q145" si="363">(1/H145)*100</f>
        <v>27.642979274155437</v>
      </c>
      <c r="R145" s="24">
        <f t="shared" ref="R145" si="364">(1/F145)*100</f>
        <v>26.52542721690682</v>
      </c>
      <c r="S145" s="24">
        <f t="shared" ref="S145" si="365">(1/G145)*100</f>
        <v>45.544858242938339</v>
      </c>
      <c r="T145" s="26" t="s">
        <v>102</v>
      </c>
      <c r="U145" s="4" t="s">
        <v>39</v>
      </c>
      <c r="V145" s="4" t="s">
        <v>74</v>
      </c>
      <c r="W145" s="4" t="s">
        <v>130</v>
      </c>
    </row>
    <row r="146" spans="1:23" x14ac:dyDescent="0.2">
      <c r="A146" s="14">
        <v>3.52</v>
      </c>
      <c r="B146" s="14">
        <v>3.32</v>
      </c>
      <c r="C146" s="15">
        <v>2.1360000000000001</v>
      </c>
      <c r="D146" s="20">
        <f t="shared" si="326"/>
        <v>5.3460522375508246E-2</v>
      </c>
      <c r="E146" s="17">
        <f>IF(OR($A146="",$B146="",$C146=""),"",A146*'MPTO_working_3-way'!$I145)</f>
        <v>3.7081810387617891</v>
      </c>
      <c r="F146" s="21">
        <f>IF(OR($A146="",$B146="",$C146=""),"",B146*'MPTO_working_3-way'!$I145)</f>
        <v>3.4974889342866873</v>
      </c>
      <c r="G146" s="22">
        <f>IF(OR($A146="",$B146="",$C146=""),"",C146*'MPTO_working_3-way'!$I145)</f>
        <v>2.2501916757940856</v>
      </c>
      <c r="H146" s="17">
        <f>IF(OR($A146="",$B146="",$C146=""),"",'MPTO_working_3-way'!E145)</f>
        <v>3.7555760685779731</v>
      </c>
      <c r="I146" s="21">
        <f>IF(OR($A146="",$B146="",$C146=""),"",'MPTO_working_3-way'!F145)</f>
        <v>3.5287727020772128</v>
      </c>
      <c r="J146" s="22">
        <f>IF(OR($A146="",$B146="",$C146=""),"",'MPTO_working_3-way'!G145)</f>
        <v>2.2205216979416971</v>
      </c>
      <c r="K146" s="17">
        <f>IF(OR($A146="",$B146="",$C146=""),"",'OddsRatio_working_3-way'!H145)</f>
        <v>3.7343197951477216</v>
      </c>
      <c r="L146" s="21">
        <f>IF(OR($A146="",$B146="",$C146=""),"",'OddsRatio_working_3-way'!I145)</f>
        <v>3.5173102875963149</v>
      </c>
      <c r="M146" s="22">
        <f>IF(OR($A146="",$B146="",$C146=""),"",'OddsRatio_working_3-way'!J145)</f>
        <v>2.2326140028919887</v>
      </c>
      <c r="N146" s="17">
        <f>IF('Log_working_3-way'!$D145="","",A146^('Log_working_3-way'!$D145))</f>
        <v>3.7540000551747919</v>
      </c>
      <c r="O146" s="21">
        <f>IF('Log_working_3-way'!$D145="","",B146^('Log_working_3-way'!$D145))</f>
        <v>3.5301278847201258</v>
      </c>
      <c r="P146" s="22">
        <f>IF('Log_working_3-way'!$D145="","",C146^('Log_working_3-way'!$D145))</f>
        <v>2.220536479071042</v>
      </c>
      <c r="Q146" s="24">
        <f t="shared" ref="Q146" si="366">(1/H146)*100</f>
        <v>26.627073496573967</v>
      </c>
      <c r="R146" s="24">
        <f t="shared" ref="R146" si="367">(1/F146)*100</f>
        <v>28.591941784197523</v>
      </c>
      <c r="S146" s="24">
        <f t="shared" ref="S146" si="368">(1/G146)*100</f>
        <v>44.440658578434352</v>
      </c>
      <c r="T146" s="26" t="s">
        <v>52</v>
      </c>
      <c r="U146" s="4" t="s">
        <v>39</v>
      </c>
      <c r="V146" s="4" t="s">
        <v>63</v>
      </c>
      <c r="W146" s="4" t="s">
        <v>165</v>
      </c>
    </row>
    <row r="147" spans="1:23" x14ac:dyDescent="0.2">
      <c r="A147" s="14">
        <v>2.3149999999999999</v>
      </c>
      <c r="B147" s="14">
        <v>3.42</v>
      </c>
      <c r="C147" s="15">
        <v>3.04</v>
      </c>
      <c r="D147" s="20">
        <f t="shared" si="326"/>
        <v>5.3310472004344911E-2</v>
      </c>
      <c r="E147" s="17">
        <f>IF(OR($A147="",$B147="",$C147=""),"",A147*'MPTO_working_3-way'!$I146)</f>
        <v>2.4384137426900585</v>
      </c>
      <c r="F147" s="21">
        <f>IF(OR($A147="",$B147="",$C147=""),"",B147*'MPTO_working_3-way'!$I146)</f>
        <v>3.6023218142548594</v>
      </c>
      <c r="G147" s="22">
        <f>IF(OR($A147="",$B147="",$C147=""),"",C147*'MPTO_working_3-way'!$I146)</f>
        <v>3.2020638348932087</v>
      </c>
      <c r="H147" s="17">
        <f>IF(OR($A147="",$B147="",$C147=""),"",'MPTO_working_3-way'!E146)</f>
        <v>2.4143200929057707</v>
      </c>
      <c r="I147" s="21">
        <f>IF(OR($A147="",$B147="",$C147=""),"",'MPTO_working_3-way'!F146)</f>
        <v>3.6412958910304809</v>
      </c>
      <c r="J147" s="22">
        <f>IF(OR($A147="",$B147="",$C147=""),"",'MPTO_working_3-way'!G146)</f>
        <v>3.2136029386893612</v>
      </c>
      <c r="K147" s="17">
        <f>IF(OR($A147="",$B147="",$C147=""),"",'OddsRatio_working_3-way'!H146)</f>
        <v>2.4247665477845666</v>
      </c>
      <c r="L147" s="21">
        <f>IF(OR($A147="",$B147="",$C147=""),"",'OddsRatio_working_3-way'!I146)</f>
        <v>3.6220038369875676</v>
      </c>
      <c r="M147" s="22">
        <f>IF(OR($A147="",$B147="",$C147=""),"",'OddsRatio_working_3-way'!J146)</f>
        <v>3.2102842262209248</v>
      </c>
      <c r="N147" s="17">
        <f>IF('Log_working_3-way'!$D146="","",A147^('Log_working_3-way'!$D146))</f>
        <v>2.4148818397248757</v>
      </c>
      <c r="O147" s="21">
        <f>IF('Log_working_3-way'!$D146="","",B147^('Log_working_3-way'!$D146))</f>
        <v>3.6383066638041246</v>
      </c>
      <c r="P147" s="22">
        <f>IF('Log_working_3-way'!$D146="","",C147^('Log_working_3-way'!$D146))</f>
        <v>3.2149386404593749</v>
      </c>
      <c r="Q147" s="24">
        <f t="shared" ref="Q147" si="369">(1/H147)*100</f>
        <v>41.419528542979712</v>
      </c>
      <c r="R147" s="24">
        <f t="shared" ref="R147" si="370">(1/F147)*100</f>
        <v>27.75987409128382</v>
      </c>
      <c r="S147" s="24">
        <f t="shared" ref="S147" si="371">(1/G147)*100</f>
        <v>31.229858352694293</v>
      </c>
      <c r="T147" s="26" t="s">
        <v>106</v>
      </c>
      <c r="U147" s="4" t="s">
        <v>39</v>
      </c>
      <c r="V147" s="4" t="s">
        <v>60</v>
      </c>
      <c r="W147" s="4" t="s">
        <v>73</v>
      </c>
    </row>
    <row r="148" spans="1:23" x14ac:dyDescent="0.2">
      <c r="A148" s="14">
        <v>2.1150000000000002</v>
      </c>
      <c r="B148" s="14">
        <v>3.44</v>
      </c>
      <c r="C148" s="15">
        <v>3.44</v>
      </c>
      <c r="D148" s="20">
        <f t="shared" si="326"/>
        <v>5.420858760789482E-2</v>
      </c>
      <c r="E148" s="17">
        <f>IF(OR($A148="",$B148="",$C148=""),"",A148*'MPTO_working_3-way'!$I147)</f>
        <v>2.2296511627906979</v>
      </c>
      <c r="F148" s="21">
        <f>IF(OR($A148="",$B148="",$C148=""),"",B148*'MPTO_working_3-way'!$I147)</f>
        <v>3.6264775413711581</v>
      </c>
      <c r="G148" s="22">
        <f>IF(OR($A148="",$B148="",$C148=""),"",C148*'MPTO_working_3-way'!$I147)</f>
        <v>3.6264775413711581</v>
      </c>
      <c r="H148" s="17">
        <f>IF(OR($A148="",$B148="",$C148=""),"",'MPTO_working_3-way'!E147)</f>
        <v>2.1990408640283712</v>
      </c>
      <c r="I148" s="21">
        <f>IF(OR($A148="",$B148="",$C148=""),"",'MPTO_working_3-way'!F147)</f>
        <v>3.6679998655597754</v>
      </c>
      <c r="J148" s="22">
        <f>IF(OR($A148="",$B148="",$C148=""),"",'MPTO_working_3-way'!G147)</f>
        <v>3.6679998655597754</v>
      </c>
      <c r="K148" s="17">
        <f>IF(OR($A148="",$B148="",$C148=""),"",'OddsRatio_working_3-way'!H147)</f>
        <v>2.2114074004981763</v>
      </c>
      <c r="L148" s="21">
        <f>IF(OR($A148="",$B148="",$C148=""),"",'OddsRatio_working_3-way'!I147)</f>
        <v>3.6509722486238112</v>
      </c>
      <c r="M148" s="22">
        <f>IF(OR($A148="",$B148="",$C148=""),"",'OddsRatio_working_3-way'!J147)</f>
        <v>3.6509722486238112</v>
      </c>
      <c r="N148" s="17">
        <f>IF('Log_working_3-way'!$D147="","",A148^('Log_working_3-way'!$D147))</f>
        <v>2.1989565199507086</v>
      </c>
      <c r="O148" s="21">
        <f>IF('Log_working_3-way'!$D147="","",B148^('Log_working_3-way'!$D147))</f>
        <v>3.6681172058491769</v>
      </c>
      <c r="P148" s="22">
        <f>IF('Log_working_3-way'!$D147="","",C148^('Log_working_3-way'!$D147))</f>
        <v>3.6681172058491769</v>
      </c>
      <c r="Q148" s="24">
        <f t="shared" ref="Q148" si="372">(1/H148)*100</f>
        <v>45.474370956805394</v>
      </c>
      <c r="R148" s="24">
        <f t="shared" ref="R148" si="373">(1/F148)*100</f>
        <v>27.574967405475881</v>
      </c>
      <c r="S148" s="24">
        <f t="shared" ref="S148" si="374">(1/G148)*100</f>
        <v>27.574967405475881</v>
      </c>
      <c r="T148" s="26" t="s">
        <v>146</v>
      </c>
      <c r="U148" s="4" t="s">
        <v>39</v>
      </c>
      <c r="V148" s="4" t="s">
        <v>271</v>
      </c>
      <c r="W148" s="4" t="s">
        <v>67</v>
      </c>
    </row>
    <row r="149" spans="1:23" x14ac:dyDescent="0.2">
      <c r="A149" s="14">
        <v>1.56</v>
      </c>
      <c r="B149" s="14">
        <v>4.12</v>
      </c>
      <c r="C149" s="15">
        <v>5.8</v>
      </c>
      <c r="D149" s="20">
        <f t="shared" si="326"/>
        <v>5.6157880731031007E-2</v>
      </c>
      <c r="E149" s="17">
        <f>IF(OR($A149="",$B149="",$C149=""),"",A149*'MPTO_working_3-way'!$I148)</f>
        <v>1.6476062939404084</v>
      </c>
      <c r="F149" s="21">
        <f>IF(OR($A149="",$B149="",$C149=""),"",B149*'MPTO_working_3-way'!$I148)</f>
        <v>4.3513704686118482</v>
      </c>
      <c r="G149" s="22">
        <f>IF(OR($A149="",$B149="",$C149=""),"",C149*'MPTO_working_3-way'!$I148)</f>
        <v>6.12571570823998</v>
      </c>
      <c r="H149" s="17">
        <f>IF(OR($A149="",$B149="",$C149=""),"",'MPTO_working_3-way'!E148)</f>
        <v>1.6069255987824336</v>
      </c>
      <c r="I149" s="21">
        <f>IF(OR($A149="",$B149="",$C149=""),"",'MPTO_working_3-way'!F148)</f>
        <v>4.4643025944330184</v>
      </c>
      <c r="J149" s="22">
        <f>IF(OR($A149="",$B149="",$C149=""),"",'MPTO_working_3-way'!G148)</f>
        <v>6.5064137173496164</v>
      </c>
      <c r="K149" s="17">
        <f>IF(OR($A149="",$B149="",$C149=""),"",'OddsRatio_working_3-way'!H148)</f>
        <v>1.6201800873972143</v>
      </c>
      <c r="L149" s="21">
        <f>IF(OR($A149="",$B149="",$C149=""),"",'OddsRatio_working_3-way'!I148)</f>
        <v>4.4552890583559064</v>
      </c>
      <c r="M149" s="22">
        <f>IF(OR($A149="",$B149="",$C149=""),"",'OddsRatio_working_3-way'!J148)</f>
        <v>6.3158293205475493</v>
      </c>
      <c r="N149" s="17">
        <f>IF('Log_working_3-way'!$D148="","",A149^('Log_working_3-way'!$D148))</f>
        <v>1.6040416956304677</v>
      </c>
      <c r="O149" s="21">
        <f>IF('Log_working_3-way'!$D148="","",B149^('Log_working_3-way'!$D148))</f>
        <v>4.5018851815194205</v>
      </c>
      <c r="P149" s="22">
        <f>IF('Log_working_3-way'!$D148="","",C149^('Log_working_3-way'!$D148))</f>
        <v>6.4747698769040305</v>
      </c>
      <c r="Q149" s="24">
        <f t="shared" ref="Q149" si="375">(1/H149)*100</f>
        <v>62.230634744863067</v>
      </c>
      <c r="R149" s="24">
        <f t="shared" ref="R149" si="376">(1/F149)*100</f>
        <v>22.981265493558741</v>
      </c>
      <c r="S149" s="24">
        <f t="shared" ref="S149" si="377">(1/G149)*100</f>
        <v>16.324623074734831</v>
      </c>
      <c r="T149" s="26" t="s">
        <v>282</v>
      </c>
      <c r="U149" s="4" t="s">
        <v>39</v>
      </c>
      <c r="V149" s="4" t="s">
        <v>42</v>
      </c>
      <c r="W149" s="4" t="s">
        <v>272</v>
      </c>
    </row>
    <row r="150" spans="1:23" x14ac:dyDescent="0.2">
      <c r="A150" s="14">
        <v>2.9</v>
      </c>
      <c r="B150" s="14">
        <v>3.22</v>
      </c>
      <c r="C150" s="15">
        <v>2.5099999999999998</v>
      </c>
      <c r="D150" s="20">
        <f t="shared" si="326"/>
        <v>5.3792966920068741E-2</v>
      </c>
      <c r="E150" s="17">
        <f>IF(OR($A150="",$B150="",$C150=""),"",A150*'MPTO_working_3-way'!$I149)</f>
        <v>3.0559996040681994</v>
      </c>
      <c r="F150" s="21">
        <f>IF(OR($A150="",$B150="",$C150=""),"",B150*'MPTO_working_3-way'!$I149)</f>
        <v>3.3932133534826217</v>
      </c>
      <c r="G150" s="22">
        <f>IF(OR($A150="",$B150="",$C150=""),"",C150*'MPTO_working_3-way'!$I149)</f>
        <v>2.6450203469693725</v>
      </c>
      <c r="H150" s="17">
        <f>IF(OR($A150="",$B150="",$C150=""),"",'MPTO_working_3-way'!E149)</f>
        <v>3.0590713040845254</v>
      </c>
      <c r="I150" s="21">
        <f>IF(OR($A150="",$B150="",$C150=""),"",'MPTO_working_3-way'!F149)</f>
        <v>3.4173077801613325</v>
      </c>
      <c r="J150" s="22">
        <f>IF(OR($A150="",$B150="",$C150=""),"",'MPTO_working_3-way'!G149)</f>
        <v>2.6282909171919</v>
      </c>
      <c r="K150" s="17">
        <f>IF(OR($A150="",$B150="",$C150=""),"",'OddsRatio_working_3-way'!H149)</f>
        <v>3.0584820340200976</v>
      </c>
      <c r="L150" s="21">
        <f>IF(OR($A150="",$B150="",$C150=""),"",'OddsRatio_working_3-way'!I149)</f>
        <v>3.4051737450129562</v>
      </c>
      <c r="M150" s="22">
        <f>IF(OR($A150="",$B150="",$C150=""),"",'OddsRatio_working_3-way'!J149)</f>
        <v>2.6359515112475513</v>
      </c>
      <c r="N150" s="17">
        <f>IF('Log_working_3-way'!$D149="","",A150^('Log_working_3-way'!$D149))</f>
        <v>3.0596979533887105</v>
      </c>
      <c r="O150" s="21">
        <f>IF('Log_working_3-way'!$D149="","",B150^('Log_working_3-way'!$D149))</f>
        <v>3.415270584858856</v>
      </c>
      <c r="P150" s="22">
        <f>IF('Log_working_3-way'!$D149="","",C150^('Log_working_3-way'!$D149))</f>
        <v>2.629034422703302</v>
      </c>
      <c r="Q150" s="24">
        <f t="shared" ref="Q150" si="378">(1/H150)*100</f>
        <v>32.689659723354033</v>
      </c>
      <c r="R150" s="24">
        <f t="shared" ref="R150" si="379">(1/F150)*100</f>
        <v>29.47059014057135</v>
      </c>
      <c r="S150" s="24">
        <f t="shared" ref="S150" si="380">(1/G150)*100</f>
        <v>37.806892530932174</v>
      </c>
      <c r="T150" s="26" t="s">
        <v>34</v>
      </c>
      <c r="U150" s="4" t="s">
        <v>39</v>
      </c>
      <c r="V150" s="4" t="s">
        <v>64</v>
      </c>
      <c r="W150" s="4" t="s">
        <v>61</v>
      </c>
    </row>
    <row r="151" spans="1:23" x14ac:dyDescent="0.2">
      <c r="A151" s="14">
        <v>1.3839999999999999</v>
      </c>
      <c r="B151" s="14">
        <v>4.74</v>
      </c>
      <c r="C151" s="15">
        <v>8.1999999999999993</v>
      </c>
      <c r="D151" s="20">
        <f t="shared" si="326"/>
        <v>5.5465036248372401E-2</v>
      </c>
      <c r="E151" s="17">
        <f>IF(OR($A151="",$B151="",$C151=""),"",A151*'MPTO_working_3-way'!$I150)</f>
        <v>1.4607636101677473</v>
      </c>
      <c r="F151" s="21">
        <f>IF(OR($A151="",$B151="",$C151=""),"",B151*'MPTO_working_3-way'!$I150)</f>
        <v>5.0029042718172851</v>
      </c>
      <c r="G151" s="22">
        <f>IF(OR($A151="",$B151="",$C151=""),"",C151*'MPTO_working_3-way'!$I150)</f>
        <v>8.6548132972366538</v>
      </c>
      <c r="H151" s="17">
        <f>IF(OR($A151="",$B151="",$C151=""),"",'MPTO_working_3-way'!E150)</f>
        <v>1.4203435666173609</v>
      </c>
      <c r="I151" s="21">
        <f>IF(OR($A151="",$B151="",$C151=""),"",'MPTO_working_3-way'!F150)</f>
        <v>5.1952877839027289</v>
      </c>
      <c r="J151" s="22">
        <f>IF(OR($A151="",$B151="",$C151=""),"",'MPTO_working_3-way'!G150)</f>
        <v>9.6653027352733769</v>
      </c>
      <c r="K151" s="17">
        <f>IF(OR($A151="",$B151="",$C151=""),"",'OddsRatio_working_3-way'!H150)</f>
        <v>1.432228220786947</v>
      </c>
      <c r="L151" s="21">
        <f>IF(OR($A151="",$B151="",$C151=""),"",'OddsRatio_working_3-way'!I150)</f>
        <v>5.2097227753728692</v>
      </c>
      <c r="M151" s="22">
        <f>IF(OR($A151="",$B151="",$C151=""),"",'OddsRatio_working_3-way'!J150)</f>
        <v>9.1042791397552527</v>
      </c>
      <c r="N151" s="17">
        <f>IF('Log_working_3-way'!$D150="","",A151^('Log_working_3-way'!$D150))</f>
        <v>1.4163016895702196</v>
      </c>
      <c r="O151" s="21">
        <f>IF('Log_working_3-way'!$D150="","",B151^('Log_working_3-way'!$D150))</f>
        <v>5.2936340485368083</v>
      </c>
      <c r="P151" s="22">
        <f>IF('Log_working_3-way'!$D150="","",C151^('Log_working_3-way'!$D150))</f>
        <v>9.5211256237406729</v>
      </c>
      <c r="Q151" s="24">
        <f t="shared" ref="Q151" si="381">(1/H151)*100</f>
        <v>70.405500718503205</v>
      </c>
      <c r="R151" s="24">
        <f t="shared" ref="R151" si="382">(1/F151)*100</f>
        <v>19.988389656649456</v>
      </c>
      <c r="S151" s="24">
        <f t="shared" ref="S151" si="383">(1/G151)*100</f>
        <v>11.554264264941271</v>
      </c>
      <c r="T151" s="26" t="s">
        <v>35</v>
      </c>
      <c r="U151" s="4" t="s">
        <v>39</v>
      </c>
      <c r="V151" s="4" t="s">
        <v>66</v>
      </c>
      <c r="W151" s="4" t="s">
        <v>75</v>
      </c>
    </row>
    <row r="152" spans="1:23" x14ac:dyDescent="0.2">
      <c r="A152" s="14">
        <v>2.0699999999999998</v>
      </c>
      <c r="B152" s="14">
        <v>3.52</v>
      </c>
      <c r="C152" s="15">
        <v>3.5</v>
      </c>
      <c r="D152" s="20">
        <f t="shared" si="326"/>
        <v>5.2896982244808211E-2</v>
      </c>
      <c r="E152" s="17">
        <f>IF(OR($A152="",$B152="",$C152=""),"",A152*'MPTO_working_3-way'!$I151)</f>
        <v>2.1794967532467528</v>
      </c>
      <c r="F152" s="21">
        <f>IF(OR($A152="",$B152="",$C152=""),"",B152*'MPTO_working_3-way'!$I151)</f>
        <v>3.706197377501725</v>
      </c>
      <c r="G152" s="22">
        <f>IF(OR($A152="",$B152="",$C152=""),"",C152*'MPTO_working_3-way'!$I151)</f>
        <v>3.6851394378568285</v>
      </c>
      <c r="H152" s="17">
        <f>IF(OR($A152="",$B152="",$C152=""),"",'MPTO_working_3-way'!E151)</f>
        <v>2.1484148156468503</v>
      </c>
      <c r="I152" s="21">
        <f>IF(OR($A152="",$B152="",$C152=""),"",'MPTO_working_3-way'!F151)</f>
        <v>3.7529284803296377</v>
      </c>
      <c r="J152" s="22">
        <f>IF(OR($A152="",$B152="",$C152=""),"",'MPTO_working_3-way'!G151)</f>
        <v>3.7302025333736375</v>
      </c>
      <c r="K152" s="17">
        <f>IF(OR($A152="",$B152="",$C152=""),"",'OddsRatio_working_3-way'!H151)</f>
        <v>2.1607956061087683</v>
      </c>
      <c r="L152" s="21">
        <f>IF(OR($A152="",$B152="",$C152=""),"",'OddsRatio_working_3-way'!I151)</f>
        <v>3.7338363807421464</v>
      </c>
      <c r="M152" s="22">
        <f>IF(OR($A152="",$B152="",$C152=""),"",'OddsRatio_working_3-way'!J151)</f>
        <v>3.712139266609273</v>
      </c>
      <c r="N152" s="17">
        <f>IF('Log_working_3-way'!$D151="","",A152^('Log_working_3-way'!$D151))</f>
        <v>2.1481821931834659</v>
      </c>
      <c r="O152" s="21">
        <f>IF('Log_working_3-way'!$D151="","",B152^('Log_working_3-way'!$D151))</f>
        <v>3.7531213445337803</v>
      </c>
      <c r="P152" s="22">
        <f>IF('Log_working_3-way'!$D151="","",C152^('Log_working_3-way'!$D151))</f>
        <v>3.730713415392755</v>
      </c>
      <c r="Q152" s="24">
        <f t="shared" ref="Q152" si="384">(1/H152)*100</f>
        <v>46.545946002467744</v>
      </c>
      <c r="R152" s="24">
        <f t="shared" ref="R152" si="385">(1/F152)*100</f>
        <v>26.98183334947154</v>
      </c>
      <c r="S152" s="24">
        <f t="shared" ref="S152" si="386">(1/G152)*100</f>
        <v>27.136015254325663</v>
      </c>
      <c r="T152" s="26" t="s">
        <v>146</v>
      </c>
      <c r="U152" s="4" t="s">
        <v>39</v>
      </c>
      <c r="V152" s="4" t="s">
        <v>70</v>
      </c>
      <c r="W152" s="4" t="s">
        <v>69</v>
      </c>
    </row>
    <row r="153" spans="1:23" x14ac:dyDescent="0.2">
      <c r="A153" s="14">
        <v>1.5840000000000001</v>
      </c>
      <c r="B153" s="14">
        <v>3.86</v>
      </c>
      <c r="C153" s="15">
        <v>6.1</v>
      </c>
      <c r="D153" s="20">
        <f t="shared" si="326"/>
        <v>5.4314915055592827E-2</v>
      </c>
      <c r="E153" s="17">
        <f>IF(OR($A153="",$B153="",$C153=""),"",A153*'MPTO_working_3-way'!$I152)</f>
        <v>1.670034825448059</v>
      </c>
      <c r="F153" s="21">
        <f>IF(OR($A153="",$B153="",$C153=""),"",B153*'MPTO_working_3-way'!$I152)</f>
        <v>4.0696555721145886</v>
      </c>
      <c r="G153" s="22">
        <f>IF(OR($A153="",$B153="",$C153=""),"",C153*'MPTO_working_3-way'!$I152)</f>
        <v>6.4313209818391162</v>
      </c>
      <c r="H153" s="17">
        <f>IF(OR($A153="",$B153="",$C153=""),"",'MPTO_working_3-way'!E152)</f>
        <v>1.6307676019946535</v>
      </c>
      <c r="I153" s="21">
        <f>IF(OR($A153="",$B153="",$C153=""),"",'MPTO_working_3-way'!F152)</f>
        <v>4.1500253102358391</v>
      </c>
      <c r="J153" s="22">
        <f>IF(OR($A153="",$B153="",$C153=""),"",'MPTO_working_3-way'!G152)</f>
        <v>6.8573252442369084</v>
      </c>
      <c r="K153" s="17">
        <f>IF(OR($A153="",$B153="",$C153=""),"",'OddsRatio_working_3-way'!H152)</f>
        <v>1.6439773301558691</v>
      </c>
      <c r="L153" s="21">
        <f>IF(OR($A153="",$B153="",$C153=""),"",'OddsRatio_working_3-way'!I152)</f>
        <v>4.1537245963112754</v>
      </c>
      <c r="M153" s="22">
        <f>IF(OR($A153="",$B153="",$C153=""),"",'OddsRatio_working_3-way'!J152)</f>
        <v>6.6237746297858404</v>
      </c>
      <c r="N153" s="17">
        <f>IF('Log_working_3-way'!$D152="","",A153^('Log_working_3-way'!$D152))</f>
        <v>1.6284160234678349</v>
      </c>
      <c r="O153" s="21">
        <f>IF('Log_working_3-way'!$D152="","",B153^('Log_working_3-way'!$D152))</f>
        <v>4.1865434382537607</v>
      </c>
      <c r="P153" s="22">
        <f>IF('Log_working_3-way'!$D152="","",C153^('Log_working_3-way'!$D152))</f>
        <v>6.8006032233518123</v>
      </c>
      <c r="Q153" s="24">
        <f t="shared" ref="Q153" si="387">(1/H153)*100</f>
        <v>61.320815962793361</v>
      </c>
      <c r="R153" s="24">
        <f t="shared" ref="R153" si="388">(1/F153)*100</f>
        <v>24.572104009293376</v>
      </c>
      <c r="S153" s="24">
        <f t="shared" ref="S153" si="389">(1/G153)*100</f>
        <v>15.548905159979087</v>
      </c>
      <c r="T153" s="26" t="s">
        <v>108</v>
      </c>
      <c r="U153" s="4" t="s">
        <v>39</v>
      </c>
      <c r="V153" s="4" t="s">
        <v>72</v>
      </c>
      <c r="W153" s="4" t="s">
        <v>71</v>
      </c>
    </row>
    <row r="154" spans="1:23" x14ac:dyDescent="0.2">
      <c r="A154" s="14">
        <v>1.736</v>
      </c>
      <c r="B154" s="14">
        <v>3.78</v>
      </c>
      <c r="C154" s="15">
        <v>4.68</v>
      </c>
      <c r="D154" s="20">
        <f t="shared" si="326"/>
        <v>5.4262344584925515E-2</v>
      </c>
      <c r="E154" s="17">
        <f>IF(OR($A154="",$B154="",$C154=""),"",A154*'MPTO_working_3-way'!$I153)</f>
        <v>1.8301994301994307</v>
      </c>
      <c r="F154" s="21">
        <f>IF(OR($A154="",$B154="",$C154=""),"",B154*'MPTO_working_3-way'!$I153)</f>
        <v>3.9851116625310183</v>
      </c>
      <c r="G154" s="22">
        <f>IF(OR($A154="",$B154="",$C154=""),"",C154*'MPTO_working_3-way'!$I153)</f>
        <v>4.9339477726574508</v>
      </c>
      <c r="H154" s="17">
        <f>IF(OR($A154="",$B154="",$C154=""),"",'MPTO_working_3-way'!E153)</f>
        <v>1.7922771624886271</v>
      </c>
      <c r="I154" s="21">
        <f>IF(OR($A154="",$B154="",$C154=""),"",'MPTO_working_3-way'!F153)</f>
        <v>4.0574071772289022</v>
      </c>
      <c r="J154" s="22">
        <f>IF(OR($A154="",$B154="",$C154=""),"",'MPTO_working_3-way'!G153)</f>
        <v>5.1127942361048984</v>
      </c>
      <c r="K154" s="17">
        <f>IF(OR($A154="",$B154="",$C154=""),"",'OddsRatio_working_3-way'!H153)</f>
        <v>1.8056903971542184</v>
      </c>
      <c r="L154" s="21">
        <f>IF(OR($A154="",$B154="",$C154=""),"",'OddsRatio_working_3-way'!I153)</f>
        <v>4.0432327501205547</v>
      </c>
      <c r="M154" s="22">
        <f>IF(OR($A154="",$B154="",$C154=""),"",'OddsRatio_working_3-way'!J153)</f>
        <v>5.0284519857710928</v>
      </c>
      <c r="N154" s="17">
        <f>IF('Log_working_3-way'!$D153="","",A154^('Log_working_3-way'!$D153))</f>
        <v>1.7905290474188749</v>
      </c>
      <c r="O154" s="21">
        <f>IF('Log_working_3-way'!$D153="","",B154^('Log_working_3-way'!$D153))</f>
        <v>4.0726022734996219</v>
      </c>
      <c r="P154" s="22">
        <f>IF('Log_working_3-way'!$D153="","",C154^('Log_working_3-way'!$D153))</f>
        <v>5.1030145897679144</v>
      </c>
      <c r="Q154" s="24">
        <f t="shared" ref="Q154" si="390">(1/H154)*100</f>
        <v>55.794941816447185</v>
      </c>
      <c r="R154" s="24">
        <f t="shared" ref="R154" si="391">(1/F154)*100</f>
        <v>25.093399750933994</v>
      </c>
      <c r="S154" s="24">
        <f t="shared" ref="S154" si="392">(1/G154)*100</f>
        <v>20.267745952677458</v>
      </c>
      <c r="T154" s="26" t="s">
        <v>102</v>
      </c>
      <c r="U154" s="4" t="s">
        <v>39</v>
      </c>
      <c r="V154" s="4" t="s">
        <v>273</v>
      </c>
      <c r="W154" s="4" t="s">
        <v>65</v>
      </c>
    </row>
    <row r="155" spans="1:23" x14ac:dyDescent="0.2">
      <c r="A155" s="14">
        <v>2.1749999999999998</v>
      </c>
      <c r="B155" s="14">
        <v>3.42</v>
      </c>
      <c r="C155" s="15">
        <v>3.32</v>
      </c>
      <c r="D155" s="20">
        <f t="shared" si="326"/>
        <v>5.3372595038350568E-2</v>
      </c>
      <c r="E155" s="17">
        <f>IF(OR($A155="",$B155="",$C155=""),"",A155*'MPTO_working_3-way'!$I154)</f>
        <v>2.2910853942084124</v>
      </c>
      <c r="F155" s="21">
        <f>IF(OR($A155="",$B155="",$C155=""),"",B155*'MPTO_working_3-way'!$I154)</f>
        <v>3.6025342750311591</v>
      </c>
      <c r="G155" s="22">
        <f>IF(OR($A155="",$B155="",$C155=""),"",C155*'MPTO_working_3-way'!$I154)</f>
        <v>3.4971970155273238</v>
      </c>
      <c r="H155" s="17">
        <f>IF(OR($A155="",$B155="",$C155=""),"",'MPTO_working_3-way'!E154)</f>
        <v>2.2625496562541225</v>
      </c>
      <c r="I155" s="21">
        <f>IF(OR($A155="",$B155="",$C155=""),"",'MPTO_working_3-way'!F154)</f>
        <v>3.6415704755781788</v>
      </c>
      <c r="J155" s="22">
        <f>IF(OR($A155="",$B155="",$C155=""),"",'MPTO_working_3-way'!G154)</f>
        <v>3.5284077758124566</v>
      </c>
      <c r="K155" s="17">
        <f>IF(OR($A155="",$B155="",$C155=""),"",'OddsRatio_working_3-way'!H154)</f>
        <v>2.2743069262613278</v>
      </c>
      <c r="L155" s="21">
        <f>IF(OR($A155="",$B155="",$C155=""),"",'OddsRatio_working_3-way'!I154)</f>
        <v>3.624530009831842</v>
      </c>
      <c r="M155" s="22">
        <f>IF(OR($A155="",$B155="",$C155=""),"",'OddsRatio_working_3-way'!J154)</f>
        <v>3.5160783565330047</v>
      </c>
      <c r="N155" s="17">
        <f>IF('Log_working_3-way'!$D154="","",A155^('Log_working_3-way'!$D154))</f>
        <v>2.2626725047895722</v>
      </c>
      <c r="O155" s="21">
        <f>IF('Log_working_3-way'!$D154="","",B155^('Log_working_3-way'!$D154))</f>
        <v>3.6407051073268164</v>
      </c>
      <c r="P155" s="22">
        <f>IF('Log_working_3-way'!$D154="","",C155^('Log_working_3-way'!$D154))</f>
        <v>3.5289217147529057</v>
      </c>
      <c r="Q155" s="24">
        <f t="shared" ref="Q155" si="393">(1/H155)*100</f>
        <v>44.197924992974521</v>
      </c>
      <c r="R155" s="24">
        <f t="shared" ref="R155" si="394">(1/F155)*100</f>
        <v>27.758236942557634</v>
      </c>
      <c r="S155" s="24">
        <f t="shared" ref="S155" si="395">(1/G155)*100</f>
        <v>28.594328416731056</v>
      </c>
      <c r="T155" s="26" t="s">
        <v>106</v>
      </c>
      <c r="U155" s="4" t="s">
        <v>79</v>
      </c>
      <c r="V155" s="4" t="s">
        <v>179</v>
      </c>
      <c r="W155" s="4" t="s">
        <v>140</v>
      </c>
    </row>
    <row r="156" spans="1:23" x14ac:dyDescent="0.2">
      <c r="A156" s="14">
        <v>1.72</v>
      </c>
      <c r="B156" s="14">
        <v>3.62</v>
      </c>
      <c r="C156" s="15">
        <v>5.0999999999999996</v>
      </c>
      <c r="D156" s="20">
        <f t="shared" si="326"/>
        <v>5.371687413241033E-2</v>
      </c>
      <c r="E156" s="17">
        <f>IF(OR($A156="",$B156="",$C156=""),"",A156*'MPTO_working_3-way'!$I155)</f>
        <v>1.8123930235077457</v>
      </c>
      <c r="F156" s="21">
        <f>IF(OR($A156="",$B156="",$C156=""),"",B156*'MPTO_working_3-way'!$I155)</f>
        <v>3.8144550843593255</v>
      </c>
      <c r="G156" s="22">
        <f>IF(OR($A156="",$B156="",$C156=""),"",C156*'MPTO_working_3-way'!$I155)</f>
        <v>5.3739560580752928</v>
      </c>
      <c r="H156" s="17">
        <f>IF(OR($A156="",$B156="",$C156=""),"",'MPTO_working_3-way'!E155)</f>
        <v>1.7746552548945387</v>
      </c>
      <c r="I156" s="21">
        <f>IF(OR($A156="",$B156="",$C156=""),"",'MPTO_working_3-way'!F155)</f>
        <v>3.8709057693057849</v>
      </c>
      <c r="J156" s="22">
        <f>IF(OR($A156="",$B156="",$C156=""),"",'MPTO_working_3-way'!G155)</f>
        <v>5.6125287508012525</v>
      </c>
      <c r="K156" s="17">
        <f>IF(OR($A156="",$B156="",$C156=""),"",'OddsRatio_working_3-way'!H155)</f>
        <v>1.7881266434029526</v>
      </c>
      <c r="L156" s="21">
        <f>IF(OR($A156="",$B156="",$C156=""),"",'OddsRatio_working_3-way'!I155)</f>
        <v>3.8679052857163003</v>
      </c>
      <c r="M156" s="22">
        <f>IF(OR($A156="",$B156="",$C156=""),"",'OddsRatio_working_3-way'!J155)</f>
        <v>5.4879433860445914</v>
      </c>
      <c r="N156" s="17">
        <f>IF('Log_working_3-way'!$D155="","",A156^('Log_working_3-way'!$D155))</f>
        <v>1.7730650040693632</v>
      </c>
      <c r="O156" s="21">
        <f>IF('Log_working_3-way'!$D155="","",B156^('Log_working_3-way'!$D155))</f>
        <v>3.8905584960950756</v>
      </c>
      <c r="P156" s="22">
        <f>IF('Log_working_3-way'!$D155="","",C156^('Log_working_3-way'!$D155))</f>
        <v>5.5874543482127397</v>
      </c>
      <c r="Q156" s="24">
        <f t="shared" ref="Q156" si="396">(1/H156)*100</f>
        <v>56.348972412640585</v>
      </c>
      <c r="R156" s="24">
        <f t="shared" ref="R156" si="397">(1/F156)*100</f>
        <v>26.216064362649576</v>
      </c>
      <c r="S156" s="24">
        <f t="shared" ref="S156" si="398">(1/G156)*100</f>
        <v>18.60826529270421</v>
      </c>
      <c r="T156" s="26" t="s">
        <v>54</v>
      </c>
      <c r="U156" s="4" t="s">
        <v>43</v>
      </c>
      <c r="V156" s="4" t="s">
        <v>274</v>
      </c>
      <c r="W156" s="4" t="s">
        <v>166</v>
      </c>
    </row>
    <row r="157" spans="1:23" x14ac:dyDescent="0.2">
      <c r="A157" s="14">
        <v>2.4300000000000002</v>
      </c>
      <c r="B157" s="14">
        <v>3.15</v>
      </c>
      <c r="C157" s="15">
        <v>3.09</v>
      </c>
      <c r="D157" s="20">
        <f t="shared" si="326"/>
        <v>5.2607546674428907E-2</v>
      </c>
      <c r="E157" s="17">
        <f>IF(OR($A157="",$B157="",$C157=""),"",A157*'MPTO_working_3-way'!$I156)</f>
        <v>2.5578363384188623</v>
      </c>
      <c r="F157" s="21">
        <f>IF(OR($A157="",$B157="",$C157=""),"",B157*'MPTO_working_3-way'!$I156)</f>
        <v>3.3157137720244512</v>
      </c>
      <c r="G157" s="22">
        <f>IF(OR($A157="",$B157="",$C157=""),"",C157*'MPTO_working_3-way'!$I156)</f>
        <v>3.2525573192239854</v>
      </c>
      <c r="H157" s="17">
        <f>IF(OR($A157="",$B157="",$C157=""),"",'MPTO_working_3-way'!E156)</f>
        <v>2.5381561982393532</v>
      </c>
      <c r="I157" s="21">
        <f>IF(OR($A157="",$B157="",$C157=""),"",'MPTO_working_3-way'!F156)</f>
        <v>3.3341727828067209</v>
      </c>
      <c r="J157" s="22">
        <f>IF(OR($A157="",$B157="",$C157=""),"",'MPTO_working_3-way'!G156)</f>
        <v>3.2670263483400976</v>
      </c>
      <c r="K157" s="17">
        <f>IF(OR($A157="",$B157="",$C157=""),"",'OddsRatio_working_3-way'!H156)</f>
        <v>2.5468663048444777</v>
      </c>
      <c r="L157" s="21">
        <f>IF(OR($A157="",$B157="",$C157=""),"",'OddsRatio_working_3-way'!I156)</f>
        <v>3.3257080807102288</v>
      </c>
      <c r="M157" s="22">
        <f>IF(OR($A157="",$B157="",$C157=""),"",'OddsRatio_working_3-way'!J156)</f>
        <v>3.260804599388083</v>
      </c>
      <c r="N157" s="17">
        <f>IF('Log_working_3-way'!$D156="","",A157^('Log_working_3-way'!$D156))</f>
        <v>2.538763406913608</v>
      </c>
      <c r="O157" s="21">
        <f>IF('Log_working_3-way'!$D156="","",B157^('Log_working_3-way'!$D156))</f>
        <v>3.3333771818377125</v>
      </c>
      <c r="P157" s="22">
        <f>IF('Log_working_3-way'!$D156="","",C157^('Log_working_3-way'!$D156))</f>
        <v>3.2667846479544553</v>
      </c>
      <c r="Q157" s="24">
        <f t="shared" ref="Q157" si="399">(1/H157)*100</f>
        <v>39.39867848533796</v>
      </c>
      <c r="R157" s="24">
        <f t="shared" ref="R157" si="400">(1/F157)*100</f>
        <v>30.159418718143371</v>
      </c>
      <c r="S157" s="24">
        <f t="shared" ref="S157" si="401">(1/G157)*100</f>
        <v>30.745038499078198</v>
      </c>
      <c r="T157" s="26" t="s">
        <v>51</v>
      </c>
      <c r="U157" s="4" t="s">
        <v>43</v>
      </c>
      <c r="V157" s="4" t="s">
        <v>232</v>
      </c>
      <c r="W157" s="4" t="s">
        <v>228</v>
      </c>
    </row>
    <row r="158" spans="1:23" x14ac:dyDescent="0.2">
      <c r="A158" s="14">
        <v>1.92</v>
      </c>
      <c r="B158" s="14">
        <v>3.22</v>
      </c>
      <c r="C158" s="15">
        <v>4.5</v>
      </c>
      <c r="D158" s="20">
        <f t="shared" si="326"/>
        <v>5.3614561766735847E-2</v>
      </c>
      <c r="E158" s="17">
        <f>IF(OR($A158="",$B158="",$C158=""),"",A158*'MPTO_working_3-way'!$I157)</f>
        <v>2.0229399585921328</v>
      </c>
      <c r="F158" s="21">
        <f>IF(OR($A158="",$B158="",$C158=""),"",B158*'MPTO_working_3-way'!$I157)</f>
        <v>3.3926388888888894</v>
      </c>
      <c r="G158" s="22">
        <f>IF(OR($A158="",$B158="",$C158=""),"",C158*'MPTO_working_3-way'!$I157)</f>
        <v>4.7412655279503113</v>
      </c>
      <c r="H158" s="17">
        <f>IF(OR($A158="",$B158="",$C158=""),"",'MPTO_working_3-way'!E157)</f>
        <v>1.988222514435996</v>
      </c>
      <c r="I158" s="21">
        <f>IF(OR($A158="",$B158="",$C158=""),"",'MPTO_working_3-way'!F157)</f>
        <v>3.4166134499189473</v>
      </c>
      <c r="J158" s="22">
        <f>IF(OR($A158="",$B158="",$C158=""),"",'MPTO_working_3-way'!G157)</f>
        <v>4.8935481601350892</v>
      </c>
      <c r="K158" s="17">
        <f>IF(OR($A158="",$B158="",$C158=""),"",'OddsRatio_working_3-way'!H157)</f>
        <v>2.0018325275873807</v>
      </c>
      <c r="L158" s="21">
        <f>IF(OR($A158="",$B158="",$C158=""),"",'OddsRatio_working_3-way'!I157)</f>
        <v>3.4174654470043317</v>
      </c>
      <c r="M158" s="22">
        <f>IF(OR($A158="",$B158="",$C158=""),"",'OddsRatio_working_3-way'!J157)</f>
        <v>4.8113193984302525</v>
      </c>
      <c r="N158" s="17">
        <f>IF('Log_working_3-way'!$D157="","",A158^('Log_working_3-way'!$D157))</f>
        <v>1.9878398938626491</v>
      </c>
      <c r="O158" s="21">
        <f>IF('Log_working_3-way'!$D157="","",B158^('Log_working_3-way'!$D157))</f>
        <v>3.4268029155480897</v>
      </c>
      <c r="P158" s="22">
        <f>IF('Log_working_3-way'!$D157="","",C158^('Log_working_3-way'!$D157))</f>
        <v>4.8750955154993365</v>
      </c>
      <c r="Q158" s="24">
        <f t="shared" ref="Q158" si="402">(1/H158)*100</f>
        <v>50.296181274442134</v>
      </c>
      <c r="R158" s="24">
        <f t="shared" ref="R158" si="403">(1/F158)*100</f>
        <v>29.475580300487159</v>
      </c>
      <c r="S158" s="24">
        <f t="shared" ref="S158" si="404">(1/G158)*100</f>
        <v>21.091415237237481</v>
      </c>
      <c r="T158" s="26" t="s">
        <v>104</v>
      </c>
      <c r="U158" s="4" t="s">
        <v>46</v>
      </c>
      <c r="V158" s="4" t="s">
        <v>116</v>
      </c>
      <c r="W158" s="4" t="s">
        <v>275</v>
      </c>
    </row>
    <row r="159" spans="1:23" x14ac:dyDescent="0.2">
      <c r="A159" s="14">
        <v>2.0699999999999998</v>
      </c>
      <c r="B159" s="14">
        <v>3.34</v>
      </c>
      <c r="C159" s="15">
        <v>3.68</v>
      </c>
      <c r="D159" s="20">
        <f t="shared" si="326"/>
        <v>5.4232115479186493E-2</v>
      </c>
      <c r="E159" s="17">
        <f>IF(OR($A159="",$B159="",$C159=""),"",A159*'MPTO_working_3-way'!$I158)</f>
        <v>2.1822604790419158</v>
      </c>
      <c r="F159" s="21">
        <f>IF(OR($A159="",$B159="",$C159=""),"",B159*'MPTO_working_3-way'!$I158)</f>
        <v>3.5211352657004826</v>
      </c>
      <c r="G159" s="22">
        <f>IF(OR($A159="",$B159="",$C159=""),"",C159*'MPTO_working_3-way'!$I158)</f>
        <v>3.8795741849634067</v>
      </c>
      <c r="H159" s="17">
        <f>IF(OR($A159="",$B159="",$C159=""),"",'MPTO_working_3-way'!E158)</f>
        <v>2.1504709669726951</v>
      </c>
      <c r="I159" s="21">
        <f>IF(OR($A159="",$B159="",$C159=""),"",'MPTO_working_3-way'!F158)</f>
        <v>3.5546224968080815</v>
      </c>
      <c r="J159" s="22">
        <f>IF(OR($A159="",$B159="",$C159=""),"",'MPTO_working_3-way'!G158)</f>
        <v>3.9422576169387797</v>
      </c>
      <c r="K159" s="17">
        <f>IF(OR($A159="",$B159="",$C159=""),"",'OddsRatio_working_3-way'!H158)</f>
        <v>2.1631807604422542</v>
      </c>
      <c r="L159" s="21">
        <f>IF(OR($A159="",$B159="",$C159=""),"",'OddsRatio_working_3-way'!I158)</f>
        <v>3.5437784854531533</v>
      </c>
      <c r="M159" s="22">
        <f>IF(OR($A159="",$B159="",$C159=""),"",'OddsRatio_working_3-way'!J158)</f>
        <v>3.9133873252198508</v>
      </c>
      <c r="N159" s="17">
        <f>IF('Log_working_3-way'!$D158="","",A159^('Log_working_3-way'!$D158))</f>
        <v>2.1502744444498738</v>
      </c>
      <c r="O159" s="21">
        <f>IF('Log_working_3-way'!$D158="","",B159^('Log_working_3-way'!$D158))</f>
        <v>3.557423645107054</v>
      </c>
      <c r="P159" s="22">
        <f>IF('Log_working_3-way'!$D158="","",C159^('Log_working_3-way'!$D158))</f>
        <v>3.9394773991402614</v>
      </c>
      <c r="Q159" s="24">
        <f t="shared" ref="Q159" si="405">(1/H159)*100</f>
        <v>46.501441561321819</v>
      </c>
      <c r="R159" s="24">
        <f t="shared" ref="R159" si="406">(1/F159)*100</f>
        <v>28.399931401131884</v>
      </c>
      <c r="S159" s="24">
        <f t="shared" ref="S159" si="407">(1/G159)*100</f>
        <v>25.776024695592518</v>
      </c>
      <c r="T159" s="26" t="s">
        <v>34</v>
      </c>
      <c r="U159" s="4" t="s">
        <v>47</v>
      </c>
      <c r="V159" s="4" t="s">
        <v>276</v>
      </c>
      <c r="W159" s="4" t="s">
        <v>277</v>
      </c>
    </row>
    <row r="160" spans="1:23" x14ac:dyDescent="0.2">
      <c r="A160" s="14">
        <v>2.5</v>
      </c>
      <c r="B160" s="14">
        <v>3.19</v>
      </c>
      <c r="C160" s="15">
        <v>2.944</v>
      </c>
      <c r="D160" s="20">
        <f t="shared" si="326"/>
        <v>5.3153536867929674E-2</v>
      </c>
      <c r="E160" s="17">
        <f>IF(OR($A160="",$B160="",$C160=""),"",A160*'MPTO_working_3-way'!$I159)</f>
        <v>2.6328838421698242</v>
      </c>
      <c r="F160" s="21">
        <f>IF(OR($A160="",$B160="",$C160=""),"",B160*'MPTO_working_3-way'!$I159)</f>
        <v>3.3595597826086956</v>
      </c>
      <c r="G160" s="22">
        <f>IF(OR($A160="",$B160="",$C160=""),"",C160*'MPTO_working_3-way'!$I159)</f>
        <v>3.100484012539185</v>
      </c>
      <c r="H160" s="17">
        <f>IF(OR($A160="",$B160="",$C160=""),"",'MPTO_working_3-way'!E159)</f>
        <v>2.615868903503364</v>
      </c>
      <c r="I160" s="21">
        <f>IF(OR($A160="",$B160="",$C160=""),"",'MPTO_working_3-way'!F159)</f>
        <v>3.3810994986568765</v>
      </c>
      <c r="J160" s="22">
        <f>IF(OR($A160="",$B160="",$C160=""),"",'MPTO_working_3-way'!G159)</f>
        <v>3.1060138360209275</v>
      </c>
      <c r="K160" s="17">
        <f>IF(OR($A160="",$B160="",$C160=""),"",'OddsRatio_working_3-way'!H159)</f>
        <v>2.6235929188596345</v>
      </c>
      <c r="L160" s="21">
        <f>IF(OR($A160="",$B160="",$C160=""),"",'OddsRatio_working_3-way'!I159)</f>
        <v>3.3704456615350669</v>
      </c>
      <c r="M160" s="22">
        <f>IF(OR($A160="",$B160="",$C160=""),"",'OddsRatio_working_3-way'!J159)</f>
        <v>3.1041764228420865</v>
      </c>
      <c r="N160" s="17">
        <f>IF('Log_working_3-way'!$D159="","",A160^('Log_working_3-way'!$D159))</f>
        <v>2.6165648967011879</v>
      </c>
      <c r="O160" s="21">
        <f>IF('Log_working_3-way'!$D159="","",B160^('Log_working_3-way'!$D159))</f>
        <v>3.379454912228542</v>
      </c>
      <c r="P160" s="22">
        <f>IF('Log_working_3-way'!$D159="","",C160^('Log_working_3-way'!$D159))</f>
        <v>3.1064214416819032</v>
      </c>
      <c r="Q160" s="24">
        <f t="shared" ref="Q160" si="408">(1/H160)*100</f>
        <v>38.228215437735678</v>
      </c>
      <c r="R160" s="24">
        <f t="shared" ref="R160" si="409">(1/F160)*100</f>
        <v>29.76580459072828</v>
      </c>
      <c r="S160" s="24">
        <f t="shared" ref="S160" si="410">(1/G160)*100</f>
        <v>32.253028751502441</v>
      </c>
      <c r="T160" s="26" t="s">
        <v>105</v>
      </c>
      <c r="U160" s="4" t="s">
        <v>39</v>
      </c>
      <c r="V160" s="4" t="s">
        <v>129</v>
      </c>
      <c r="W160" s="4" t="s">
        <v>57</v>
      </c>
    </row>
    <row r="161" spans="1:23" x14ac:dyDescent="0.2">
      <c r="A161" s="14">
        <v>1.97</v>
      </c>
      <c r="B161" s="14">
        <v>3.82</v>
      </c>
      <c r="C161" s="15">
        <v>3.52</v>
      </c>
      <c r="D161" s="20">
        <f t="shared" si="326"/>
        <v>5.348522700092051E-2</v>
      </c>
      <c r="E161" s="17">
        <f>IF(OR($A161="",$B161="",$C161=""),"",A161*'MPTO_working_3-way'!$I160)</f>
        <v>2.0753658971918134</v>
      </c>
      <c r="F161" s="21">
        <f>IF(OR($A161="",$B161="",$C161=""),"",B161*'MPTO_working_3-way'!$I160)</f>
        <v>4.0243135671435164</v>
      </c>
      <c r="G161" s="22">
        <f>IF(OR($A161="",$B161="",$C161=""),"",C161*'MPTO_working_3-way'!$I160)</f>
        <v>3.7082679990432403</v>
      </c>
      <c r="H161" s="17">
        <f>IF(OR($A161="",$B161="",$C161=""),"",'MPTO_working_3-way'!E160)</f>
        <v>2.0417088274702837</v>
      </c>
      <c r="I161" s="21">
        <f>IF(OR($A161="",$B161="",$C161=""),"",'MPTO_working_3-way'!F160)</f>
        <v>4.0991721622695643</v>
      </c>
      <c r="J161" s="22">
        <f>IF(OR($A161="",$B161="",$C161=""),"",'MPTO_working_3-way'!G160)</f>
        <v>3.7556922197445224</v>
      </c>
      <c r="K161" s="17">
        <f>IF(OR($A161="",$B161="",$C161=""),"",'OddsRatio_working_3-way'!H160)</f>
        <v>2.0546880643104872</v>
      </c>
      <c r="L161" s="21">
        <f>IF(OR($A161="",$B161="",$C161=""),"",'OddsRatio_working_3-way'!I160)</f>
        <v>4.0662065374799718</v>
      </c>
      <c r="M161" s="22">
        <f>IF(OR($A161="",$B161="",$C161=""),"",'OddsRatio_working_3-way'!J160)</f>
        <v>3.7400143526416776</v>
      </c>
      <c r="N161" s="17">
        <f>IF('Log_working_3-way'!$D160="","",A161^('Log_working_3-way'!$D160))</f>
        <v>2.0410879240035316</v>
      </c>
      <c r="O161" s="21">
        <f>IF('Log_working_3-way'!$D160="","",B161^('Log_working_3-way'!$D160))</f>
        <v>4.0972758373742275</v>
      </c>
      <c r="P161" s="22">
        <f>IF('Log_working_3-way'!$D160="","",C161^('Log_working_3-way'!$D160))</f>
        <v>3.7593900301144787</v>
      </c>
      <c r="Q161" s="24">
        <f t="shared" ref="Q161" si="411">(1/H161)*100</f>
        <v>48.978580419766274</v>
      </c>
      <c r="R161" s="24">
        <f t="shared" ref="R161" si="412">(1/F161)*100</f>
        <v>24.848958296005904</v>
      </c>
      <c r="S161" s="24">
        <f t="shared" ref="S161" si="413">(1/G161)*100</f>
        <v>26.966767241688228</v>
      </c>
      <c r="U161" s="4" t="s">
        <v>49</v>
      </c>
      <c r="V161" s="4" t="s">
        <v>278</v>
      </c>
      <c r="W161" s="4" t="s">
        <v>279</v>
      </c>
    </row>
    <row r="162" spans="1:23" x14ac:dyDescent="0.2">
      <c r="D162" s="20" t="str">
        <f t="shared" si="326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1:23" x14ac:dyDescent="0.2">
      <c r="D163" s="20" t="str">
        <f t="shared" si="326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1:23" x14ac:dyDescent="0.2">
      <c r="D164" s="20" t="str">
        <f t="shared" si="326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1:23" x14ac:dyDescent="0.2">
      <c r="D165" s="20" t="str">
        <f t="shared" si="326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1:23" x14ac:dyDescent="0.2">
      <c r="D166" s="20" t="str">
        <f t="shared" si="326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1:23" x14ac:dyDescent="0.2">
      <c r="D167" s="20" t="str">
        <f t="shared" si="326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1:23" x14ac:dyDescent="0.2">
      <c r="D168" s="20" t="str">
        <f t="shared" si="326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1:23" x14ac:dyDescent="0.2">
      <c r="D169" s="20" t="str">
        <f t="shared" si="326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1:23" x14ac:dyDescent="0.2">
      <c r="D170" s="20" t="str">
        <f t="shared" si="326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1:23" x14ac:dyDescent="0.2">
      <c r="D171" s="20" t="str">
        <f t="shared" si="326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1:23" x14ac:dyDescent="0.2">
      <c r="D172" s="20" t="str">
        <f t="shared" si="326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1:23" x14ac:dyDescent="0.2">
      <c r="D173" s="20" t="str">
        <f t="shared" si="326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1:23" x14ac:dyDescent="0.2">
      <c r="D174" s="20" t="str">
        <f t="shared" si="326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1:23" x14ac:dyDescent="0.2">
      <c r="D175" s="20" t="str">
        <f t="shared" si="326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1:23" x14ac:dyDescent="0.2">
      <c r="D176" s="20" t="str">
        <f t="shared" si="326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326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326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326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326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326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326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326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326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326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326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326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326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326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326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326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326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326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326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326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326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414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414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414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414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414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414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414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414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414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414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414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414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414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414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414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414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414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414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414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414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414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414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414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414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414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414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414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414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414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414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414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414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414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414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414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414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414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414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414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414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414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414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414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414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414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414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414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414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414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414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414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414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414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414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414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414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414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414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414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414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414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414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414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414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415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415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415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415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415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415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415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415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415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415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415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415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415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415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415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415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415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415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415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415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415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415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415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415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415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415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415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415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415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415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415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415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415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415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415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415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415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415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415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415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415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415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415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415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415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415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415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415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415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415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415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415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415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415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415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415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415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415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415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415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415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415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415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415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416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416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416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416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416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416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416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416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416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416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416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416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416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416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416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416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416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416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416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416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416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416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416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416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416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416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416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416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416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416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416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416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416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416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416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416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416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416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416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416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416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416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416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416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416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416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416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416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416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416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416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416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416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416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416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416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416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416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416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416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416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416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416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416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417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417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417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417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417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417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417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417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417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417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417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417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417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417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417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417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417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417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417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417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417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417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417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417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417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417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417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417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417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417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417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417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417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417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417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417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417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417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417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417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417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417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417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417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417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417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417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417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417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417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417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417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417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417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417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417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417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417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417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417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417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417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417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417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418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418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418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418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418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418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418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418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418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418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418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418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418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418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418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418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418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418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418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418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418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418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418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418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418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418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418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418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418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418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418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418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418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418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418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418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418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418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418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418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418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418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418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418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418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418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418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418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418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418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418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418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418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418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418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418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418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418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418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418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418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418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418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418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419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419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419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419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419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419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419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419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419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419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419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419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419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419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419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419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419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419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419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419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419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419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419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419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419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419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419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419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419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419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419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419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419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419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419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419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419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419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419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419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419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419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419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419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419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419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419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419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419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419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419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419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419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419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419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419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419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419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419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419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419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419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419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419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420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420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420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420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420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420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420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420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420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420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420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420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420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420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420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420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420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420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420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420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420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420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420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420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420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420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420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420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420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420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420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420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420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420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420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420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420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420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420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420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420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420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420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420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420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420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420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420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420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420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420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420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420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420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420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420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420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420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420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420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420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420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420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420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421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421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421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421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421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421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421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421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421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421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421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421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421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421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421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421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421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421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421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421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421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421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421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421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421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421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421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421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421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421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421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421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421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421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421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421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421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421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421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421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421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421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421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421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421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421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421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421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421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421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421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421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421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421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421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421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421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421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421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421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421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421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421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421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422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422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422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422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422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422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422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422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422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422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422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422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422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422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422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422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422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422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422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422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422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422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422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422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422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422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422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422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422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422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422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422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422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422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422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422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422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422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422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422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422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422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422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422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422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422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422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422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422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422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422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422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422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422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422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422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422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422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422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422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422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422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422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422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423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423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423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423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423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423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423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423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423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423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423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423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423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423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423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423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423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423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423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423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423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423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423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423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423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423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423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423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423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423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423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423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423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423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423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423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423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423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423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423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423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423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423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423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423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423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423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423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423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423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423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423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423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423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423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423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423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423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423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423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423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423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423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423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424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424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424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424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424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424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424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424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424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424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424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424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424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424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424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424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424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424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424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424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424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424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424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424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424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424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424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424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424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424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424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424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424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424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424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424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424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424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424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424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424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424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424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424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424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424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424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424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424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424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424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424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424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424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424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424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424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424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424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424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424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424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424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424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425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425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425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425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425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425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425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425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425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425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425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425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425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425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425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425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425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425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425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425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425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425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425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425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425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425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425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425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425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425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425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425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425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425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425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425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425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425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425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425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425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425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425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425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425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425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425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425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425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425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425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425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425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425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425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425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425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425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425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425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425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425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425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425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426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426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426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426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426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426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426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426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426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426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426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426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426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426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426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426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426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426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426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426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426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426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426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426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426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426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426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426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426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426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426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426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426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426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426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426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426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426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2020-03-09T13:04:47Z</dcterms:modified>
</cp:coreProperties>
</file>